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charts/chartEx2.xml" ContentType="application/vnd.ms-office.chartex+xml"/>
  <Override PartName="/xl/charts/style2.xml" ContentType="application/vnd.ms-office.chartstyle+xml"/>
  <Override PartName="/xl/charts/colors2.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USER\Desktop\"/>
    </mc:Choice>
  </mc:AlternateContent>
  <xr:revisionPtr revIDLastSave="0" documentId="13_ncr:1_{9739F393-DD8E-4AA3-A94A-1DBFC411954A}" xr6:coauthVersionLast="47" xr6:coauthVersionMax="47" xr10:uidLastSave="{00000000-0000-0000-0000-000000000000}"/>
  <bookViews>
    <workbookView xWindow="-108" yWindow="-108" windowWidth="23256" windowHeight="12456" firstSheet="2" activeTab="2" xr2:uid="{9241148D-86D7-4CB0-8A1D-36767AC4351A}"/>
  </bookViews>
  <sheets>
    <sheet name="Test 1 Mic" sheetId="3" state="hidden" r:id="rId1"/>
    <sheet name="Test 1 Gan" sheetId="2" state="hidden" r:id="rId2"/>
    <sheet name="Lab Test 1" sheetId="7" r:id="rId3"/>
    <sheet name="Test 1 Simon" sheetId="4" state="hidden" r:id="rId4"/>
    <sheet name="Test 1 Simon (2)" sheetId="5" state="hidden" r:id="rId5"/>
  </sheets>
  <definedNames>
    <definedName name="_xlchart.v1.0" hidden="1">'Lab Test 1'!$M$5:$M$190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90" i="7" l="1"/>
  <c r="AA190" i="7"/>
  <c r="T190" i="7"/>
  <c r="L190" i="7"/>
  <c r="I190" i="7"/>
  <c r="F190" i="7"/>
  <c r="M190" i="7" s="1"/>
  <c r="AB190" i="7" s="1"/>
  <c r="AF189" i="7"/>
  <c r="AA189" i="7"/>
  <c r="T189" i="7"/>
  <c r="L189" i="7"/>
  <c r="I189" i="7"/>
  <c r="F189" i="7"/>
  <c r="M189" i="7" s="1"/>
  <c r="AF188" i="7"/>
  <c r="AA188" i="7"/>
  <c r="T188" i="7"/>
  <c r="L188" i="7"/>
  <c r="I188" i="7"/>
  <c r="F188" i="7"/>
  <c r="AF187" i="7"/>
  <c r="AA187" i="7"/>
  <c r="T187" i="7"/>
  <c r="L187" i="7"/>
  <c r="I187" i="7"/>
  <c r="F187" i="7"/>
  <c r="M187" i="7" s="1"/>
  <c r="AB187" i="7" s="1"/>
  <c r="AF186" i="7"/>
  <c r="AA186" i="7"/>
  <c r="T186" i="7"/>
  <c r="L186" i="7"/>
  <c r="I186" i="7"/>
  <c r="F186" i="7"/>
  <c r="AF185" i="7"/>
  <c r="AA185" i="7"/>
  <c r="T185" i="7"/>
  <c r="L185" i="7"/>
  <c r="I185" i="7"/>
  <c r="F185" i="7"/>
  <c r="AF184" i="7"/>
  <c r="AA184" i="7"/>
  <c r="T184" i="7"/>
  <c r="L184" i="7"/>
  <c r="I184" i="7"/>
  <c r="F184" i="7"/>
  <c r="AF183" i="7"/>
  <c r="AA183" i="7"/>
  <c r="T183" i="7"/>
  <c r="L183" i="7"/>
  <c r="I183" i="7"/>
  <c r="F183" i="7"/>
  <c r="M183" i="7" s="1"/>
  <c r="AB183" i="7" s="1"/>
  <c r="AF182" i="7"/>
  <c r="AA182" i="7"/>
  <c r="T182" i="7"/>
  <c r="L182" i="7"/>
  <c r="I182" i="7"/>
  <c r="F182" i="7"/>
  <c r="M182" i="7" s="1"/>
  <c r="AB182" i="7" s="1"/>
  <c r="AF181" i="7"/>
  <c r="AA181" i="7"/>
  <c r="T181" i="7"/>
  <c r="L181" i="7"/>
  <c r="I181" i="7"/>
  <c r="F181" i="7"/>
  <c r="AF180" i="7"/>
  <c r="AA180" i="7"/>
  <c r="T180" i="7"/>
  <c r="L180" i="7"/>
  <c r="I180" i="7"/>
  <c r="F180" i="7"/>
  <c r="AF179" i="7"/>
  <c r="AA179" i="7"/>
  <c r="T179" i="7"/>
  <c r="L179" i="7"/>
  <c r="I179" i="7"/>
  <c r="F179" i="7"/>
  <c r="M179" i="7" s="1"/>
  <c r="AB179" i="7" s="1"/>
  <c r="AF178" i="7"/>
  <c r="AA178" i="7"/>
  <c r="T178" i="7"/>
  <c r="L178" i="7"/>
  <c r="I178" i="7"/>
  <c r="F178" i="7"/>
  <c r="M178" i="7" s="1"/>
  <c r="AB178" i="7" s="1"/>
  <c r="AF177" i="7"/>
  <c r="AA177" i="7"/>
  <c r="T177" i="7"/>
  <c r="L177" i="7"/>
  <c r="I177" i="7"/>
  <c r="F177" i="7"/>
  <c r="AF176" i="7"/>
  <c r="AA176" i="7"/>
  <c r="T176" i="7"/>
  <c r="L176" i="7"/>
  <c r="I176" i="7"/>
  <c r="F176" i="7"/>
  <c r="AF175" i="7"/>
  <c r="AA175" i="7"/>
  <c r="T175" i="7"/>
  <c r="L175" i="7"/>
  <c r="I175" i="7"/>
  <c r="F175" i="7"/>
  <c r="M175" i="7" s="1"/>
  <c r="AB175" i="7" s="1"/>
  <c r="AF174" i="7"/>
  <c r="AA174" i="7"/>
  <c r="T174" i="7"/>
  <c r="L174" i="7"/>
  <c r="I174" i="7"/>
  <c r="F174" i="7"/>
  <c r="M174" i="7" s="1"/>
  <c r="AB174" i="7" s="1"/>
  <c r="AF173" i="7"/>
  <c r="AA173" i="7"/>
  <c r="T173" i="7"/>
  <c r="L173" i="7"/>
  <c r="I173" i="7"/>
  <c r="F173" i="7"/>
  <c r="AF172" i="7"/>
  <c r="AA172" i="7"/>
  <c r="T172" i="7"/>
  <c r="L172" i="7"/>
  <c r="I172" i="7"/>
  <c r="F172" i="7"/>
  <c r="AF171" i="7"/>
  <c r="AA171" i="7"/>
  <c r="T171" i="7"/>
  <c r="L171" i="7"/>
  <c r="I171" i="7"/>
  <c r="F171" i="7"/>
  <c r="M171" i="7" s="1"/>
  <c r="AB171" i="7" s="1"/>
  <c r="AF170" i="7"/>
  <c r="AA170" i="7"/>
  <c r="T170" i="7"/>
  <c r="L170" i="7"/>
  <c r="I170" i="7"/>
  <c r="F170" i="7"/>
  <c r="M170" i="7" s="1"/>
  <c r="AB170" i="7" s="1"/>
  <c r="AF169" i="7"/>
  <c r="AA169" i="7"/>
  <c r="T169" i="7"/>
  <c r="L169" i="7"/>
  <c r="I169" i="7"/>
  <c r="F169" i="7"/>
  <c r="AF168" i="7"/>
  <c r="AA168" i="7"/>
  <c r="T168" i="7"/>
  <c r="L168" i="7"/>
  <c r="I168" i="7"/>
  <c r="F168" i="7"/>
  <c r="AF167" i="7"/>
  <c r="AA167" i="7"/>
  <c r="T167" i="7"/>
  <c r="L167" i="7"/>
  <c r="I167" i="7"/>
  <c r="F167" i="7"/>
  <c r="M167" i="7" s="1"/>
  <c r="AB167" i="7" s="1"/>
  <c r="AF166" i="7"/>
  <c r="AA166" i="7"/>
  <c r="T166" i="7"/>
  <c r="L166" i="7"/>
  <c r="I166" i="7"/>
  <c r="F166" i="7"/>
  <c r="M166" i="7" s="1"/>
  <c r="AF165" i="7"/>
  <c r="AA165" i="7"/>
  <c r="T165" i="7"/>
  <c r="L165" i="7"/>
  <c r="I165" i="7"/>
  <c r="F165" i="7"/>
  <c r="AF164" i="7"/>
  <c r="AA164" i="7"/>
  <c r="T164" i="7"/>
  <c r="L164" i="7"/>
  <c r="I164" i="7"/>
  <c r="F164" i="7"/>
  <c r="AF163" i="7"/>
  <c r="AA163" i="7"/>
  <c r="T163" i="7"/>
  <c r="L163" i="7"/>
  <c r="I163" i="7"/>
  <c r="F163" i="7"/>
  <c r="M163" i="7" s="1"/>
  <c r="AB163" i="7" s="1"/>
  <c r="AF162" i="7"/>
  <c r="AA162" i="7"/>
  <c r="T162" i="7"/>
  <c r="L162" i="7"/>
  <c r="I162" i="7"/>
  <c r="F162" i="7"/>
  <c r="M162" i="7" s="1"/>
  <c r="AB162" i="7" s="1"/>
  <c r="AF161" i="7"/>
  <c r="AA161" i="7"/>
  <c r="T161" i="7"/>
  <c r="L161" i="7"/>
  <c r="I161" i="7"/>
  <c r="F161" i="7"/>
  <c r="AF160" i="7"/>
  <c r="AA160" i="7"/>
  <c r="T160" i="7"/>
  <c r="L160" i="7"/>
  <c r="I160" i="7"/>
  <c r="F160" i="7"/>
  <c r="AF159" i="7"/>
  <c r="AA159" i="7"/>
  <c r="T159" i="7"/>
  <c r="L159" i="7"/>
  <c r="I159" i="7"/>
  <c r="F159" i="7"/>
  <c r="M159" i="7" s="1"/>
  <c r="AB159" i="7" s="1"/>
  <c r="AF158" i="7"/>
  <c r="AA158" i="7"/>
  <c r="T158" i="7"/>
  <c r="L158" i="7"/>
  <c r="I158" i="7"/>
  <c r="F158" i="7"/>
  <c r="M158" i="7" s="1"/>
  <c r="AB158" i="7" s="1"/>
  <c r="AF157" i="7"/>
  <c r="AA157" i="7"/>
  <c r="T157" i="7"/>
  <c r="L157" i="7"/>
  <c r="I157" i="7"/>
  <c r="F157" i="7"/>
  <c r="AF156" i="7"/>
  <c r="AA156" i="7"/>
  <c r="T156" i="7"/>
  <c r="L156" i="7"/>
  <c r="I156" i="7"/>
  <c r="F156" i="7"/>
  <c r="AF155" i="7"/>
  <c r="AA155" i="7"/>
  <c r="T155" i="7"/>
  <c r="L155" i="7"/>
  <c r="I155" i="7"/>
  <c r="F155" i="7"/>
  <c r="M155" i="7" s="1"/>
  <c r="AB155" i="7" s="1"/>
  <c r="AF154" i="7"/>
  <c r="AA154" i="7"/>
  <c r="T154" i="7"/>
  <c r="L154" i="7"/>
  <c r="I154" i="7"/>
  <c r="F154" i="7"/>
  <c r="M154" i="7" s="1"/>
  <c r="AF153" i="7"/>
  <c r="AA153" i="7"/>
  <c r="T153" i="7"/>
  <c r="L153" i="7"/>
  <c r="I153" i="7"/>
  <c r="F153" i="7"/>
  <c r="AF152" i="7"/>
  <c r="AA152" i="7"/>
  <c r="T152" i="7"/>
  <c r="L152" i="7"/>
  <c r="I152" i="7"/>
  <c r="F152" i="7"/>
  <c r="AF151" i="7"/>
  <c r="AA151" i="7"/>
  <c r="T151" i="7"/>
  <c r="L151" i="7"/>
  <c r="I151" i="7"/>
  <c r="F151" i="7"/>
  <c r="M151" i="7" s="1"/>
  <c r="AB151" i="7" s="1"/>
  <c r="AF150" i="7"/>
  <c r="AA150" i="7"/>
  <c r="T150" i="7"/>
  <c r="L150" i="7"/>
  <c r="I150" i="7"/>
  <c r="F150" i="7"/>
  <c r="M150" i="7" s="1"/>
  <c r="AF149" i="7"/>
  <c r="AA149" i="7"/>
  <c r="T149" i="7"/>
  <c r="L149" i="7"/>
  <c r="I149" i="7"/>
  <c r="F149" i="7"/>
  <c r="AF148" i="7"/>
  <c r="AA148" i="7"/>
  <c r="T148" i="7"/>
  <c r="L148" i="7"/>
  <c r="I148" i="7"/>
  <c r="F148" i="7"/>
  <c r="AF147" i="7"/>
  <c r="AA147" i="7"/>
  <c r="T147" i="7"/>
  <c r="L147" i="7"/>
  <c r="I147" i="7"/>
  <c r="F147" i="7"/>
  <c r="M147" i="7" s="1"/>
  <c r="AB147" i="7" s="1"/>
  <c r="AF146" i="7"/>
  <c r="AA146" i="7"/>
  <c r="T146" i="7"/>
  <c r="L146" i="7"/>
  <c r="I146" i="7"/>
  <c r="F146" i="7"/>
  <c r="M146" i="7" s="1"/>
  <c r="AF145" i="7"/>
  <c r="AA145" i="7"/>
  <c r="T145" i="7"/>
  <c r="L145" i="7"/>
  <c r="I145" i="7"/>
  <c r="F145" i="7"/>
  <c r="AF144" i="7"/>
  <c r="AA144" i="7"/>
  <c r="T144" i="7"/>
  <c r="L144" i="7"/>
  <c r="I144" i="7"/>
  <c r="F144" i="7"/>
  <c r="AF143" i="7"/>
  <c r="AA143" i="7"/>
  <c r="T143" i="7"/>
  <c r="L143" i="7"/>
  <c r="I143" i="7"/>
  <c r="F143" i="7"/>
  <c r="M143" i="7" s="1"/>
  <c r="AB143" i="7" s="1"/>
  <c r="AF142" i="7"/>
  <c r="AA142" i="7"/>
  <c r="T142" i="7"/>
  <c r="L142" i="7"/>
  <c r="I142" i="7"/>
  <c r="F142" i="7"/>
  <c r="M142" i="7" s="1"/>
  <c r="AF141" i="7"/>
  <c r="AA141" i="7"/>
  <c r="T141" i="7"/>
  <c r="L141" i="7"/>
  <c r="I141" i="7"/>
  <c r="F141" i="7"/>
  <c r="AF140" i="7"/>
  <c r="AA140" i="7"/>
  <c r="T140" i="7"/>
  <c r="L140" i="7"/>
  <c r="I140" i="7"/>
  <c r="F140" i="7"/>
  <c r="AF139" i="7"/>
  <c r="AA139" i="7"/>
  <c r="T139" i="7"/>
  <c r="L139" i="7"/>
  <c r="I139" i="7"/>
  <c r="F139" i="7"/>
  <c r="M139" i="7" s="1"/>
  <c r="AB139" i="7" s="1"/>
  <c r="AF138" i="7"/>
  <c r="AA138" i="7"/>
  <c r="T138" i="7"/>
  <c r="L138" i="7"/>
  <c r="I138" i="7"/>
  <c r="F138" i="7"/>
  <c r="M138" i="7" s="1"/>
  <c r="AF137" i="7"/>
  <c r="AA137" i="7"/>
  <c r="T137" i="7"/>
  <c r="L137" i="7"/>
  <c r="I137" i="7"/>
  <c r="F137" i="7"/>
  <c r="AF136" i="7"/>
  <c r="AA136" i="7"/>
  <c r="T136" i="7"/>
  <c r="L136" i="7"/>
  <c r="I136" i="7"/>
  <c r="F136" i="7"/>
  <c r="AF135" i="7"/>
  <c r="AA135" i="7"/>
  <c r="T135" i="7"/>
  <c r="L135" i="7"/>
  <c r="I135" i="7"/>
  <c r="F135" i="7"/>
  <c r="M135" i="7" s="1"/>
  <c r="AB135" i="7" s="1"/>
  <c r="AF134" i="7"/>
  <c r="AA134" i="7"/>
  <c r="T134" i="7"/>
  <c r="L134" i="7"/>
  <c r="I134" i="7"/>
  <c r="F134" i="7"/>
  <c r="M134" i="7" s="1"/>
  <c r="AF133" i="7"/>
  <c r="AA133" i="7"/>
  <c r="T133" i="7"/>
  <c r="L133" i="7"/>
  <c r="I133" i="7"/>
  <c r="F133" i="7"/>
  <c r="AF132" i="7"/>
  <c r="AA132" i="7"/>
  <c r="T132" i="7"/>
  <c r="L132" i="7"/>
  <c r="I132" i="7"/>
  <c r="F132" i="7"/>
  <c r="AF131" i="7"/>
  <c r="AA131" i="7"/>
  <c r="T131" i="7"/>
  <c r="L131" i="7"/>
  <c r="I131" i="7"/>
  <c r="F131" i="7"/>
  <c r="M131" i="7" s="1"/>
  <c r="AB131" i="7" s="1"/>
  <c r="AF130" i="7"/>
  <c r="AA130" i="7"/>
  <c r="T130" i="7"/>
  <c r="L130" i="7"/>
  <c r="I130" i="7"/>
  <c r="F130" i="7"/>
  <c r="M130" i="7" s="1"/>
  <c r="AF129" i="7"/>
  <c r="AA129" i="7"/>
  <c r="T129" i="7"/>
  <c r="L129" i="7"/>
  <c r="I129" i="7"/>
  <c r="F129" i="7"/>
  <c r="AF128" i="7"/>
  <c r="AA128" i="7"/>
  <c r="T128" i="7"/>
  <c r="L128" i="7"/>
  <c r="I128" i="7"/>
  <c r="F128" i="7"/>
  <c r="AF127" i="7"/>
  <c r="AA127" i="7"/>
  <c r="T127" i="7"/>
  <c r="L127" i="7"/>
  <c r="I127" i="7"/>
  <c r="F127" i="7"/>
  <c r="M127" i="7" s="1"/>
  <c r="AB127" i="7" s="1"/>
  <c r="AF126" i="7"/>
  <c r="AA126" i="7"/>
  <c r="T126" i="7"/>
  <c r="L126" i="7"/>
  <c r="I126" i="7"/>
  <c r="F126" i="7"/>
  <c r="M126" i="7" s="1"/>
  <c r="AB126" i="7" s="1"/>
  <c r="AF125" i="7"/>
  <c r="AA125" i="7"/>
  <c r="T125" i="7"/>
  <c r="L125" i="7"/>
  <c r="I125" i="7"/>
  <c r="F125" i="7"/>
  <c r="AF124" i="7"/>
  <c r="AA124" i="7"/>
  <c r="T124" i="7"/>
  <c r="L124" i="7"/>
  <c r="I124" i="7"/>
  <c r="F124" i="7"/>
  <c r="AF123" i="7"/>
  <c r="AA123" i="7"/>
  <c r="T123" i="7"/>
  <c r="L123" i="7"/>
  <c r="I123" i="7"/>
  <c r="F123" i="7"/>
  <c r="M123" i="7" s="1"/>
  <c r="AB123" i="7" s="1"/>
  <c r="AF122" i="7"/>
  <c r="AA122" i="7"/>
  <c r="T122" i="7"/>
  <c r="L122" i="7"/>
  <c r="I122" i="7"/>
  <c r="F122" i="7"/>
  <c r="M122" i="7" s="1"/>
  <c r="AB122" i="7" s="1"/>
  <c r="AF121" i="7"/>
  <c r="AA121" i="7"/>
  <c r="T121" i="7"/>
  <c r="L121" i="7"/>
  <c r="I121" i="7"/>
  <c r="F121" i="7"/>
  <c r="AF120" i="7"/>
  <c r="AA120" i="7"/>
  <c r="T120" i="7"/>
  <c r="L120" i="7"/>
  <c r="I120" i="7"/>
  <c r="F120" i="7"/>
  <c r="AF119" i="7"/>
  <c r="AA119" i="7"/>
  <c r="T119" i="7"/>
  <c r="L119" i="7"/>
  <c r="I119" i="7"/>
  <c r="F119" i="7"/>
  <c r="AF118" i="7"/>
  <c r="L118" i="7"/>
  <c r="I118" i="7"/>
  <c r="F118" i="7"/>
  <c r="AF117" i="7"/>
  <c r="AA117" i="7"/>
  <c r="T117" i="7"/>
  <c r="L117" i="7"/>
  <c r="I117" i="7"/>
  <c r="F117" i="7"/>
  <c r="AF116" i="7"/>
  <c r="AA116" i="7"/>
  <c r="T116" i="7"/>
  <c r="L116" i="7"/>
  <c r="I116" i="7"/>
  <c r="F116" i="7"/>
  <c r="M116" i="7" s="1"/>
  <c r="AB116" i="7" s="1"/>
  <c r="AF115" i="7"/>
  <c r="AA115" i="7"/>
  <c r="T115" i="7"/>
  <c r="L115" i="7"/>
  <c r="I115" i="7"/>
  <c r="F115" i="7"/>
  <c r="M115" i="7" s="1"/>
  <c r="AF114" i="7"/>
  <c r="AA114" i="7"/>
  <c r="T114" i="7"/>
  <c r="L114" i="7"/>
  <c r="I114" i="7"/>
  <c r="F114" i="7"/>
  <c r="AF113" i="7"/>
  <c r="AA113" i="7"/>
  <c r="T113" i="7"/>
  <c r="L113" i="7"/>
  <c r="I113" i="7"/>
  <c r="F113" i="7"/>
  <c r="AF112" i="7"/>
  <c r="AA112" i="7"/>
  <c r="T112" i="7"/>
  <c r="L112" i="7"/>
  <c r="I112" i="7"/>
  <c r="F112" i="7"/>
  <c r="M112" i="7" s="1"/>
  <c r="AB112" i="7" s="1"/>
  <c r="AF111" i="7"/>
  <c r="AA111" i="7"/>
  <c r="T111" i="7"/>
  <c r="L111" i="7"/>
  <c r="I111" i="7"/>
  <c r="F111" i="7"/>
  <c r="M111" i="7" s="1"/>
  <c r="AF110" i="7"/>
  <c r="AA110" i="7"/>
  <c r="T110" i="7"/>
  <c r="L110" i="7"/>
  <c r="I110" i="7"/>
  <c r="F110" i="7"/>
  <c r="AF109" i="7"/>
  <c r="AA109" i="7"/>
  <c r="T109" i="7"/>
  <c r="L109" i="7"/>
  <c r="I109" i="7"/>
  <c r="F109" i="7"/>
  <c r="AF108" i="7"/>
  <c r="AA108" i="7"/>
  <c r="T108" i="7"/>
  <c r="L108" i="7"/>
  <c r="I108" i="7"/>
  <c r="F108" i="7"/>
  <c r="M108" i="7" s="1"/>
  <c r="AB108" i="7" s="1"/>
  <c r="AF107" i="7"/>
  <c r="AA107" i="7"/>
  <c r="T107" i="7"/>
  <c r="L107" i="7"/>
  <c r="I107" i="7"/>
  <c r="F107" i="7"/>
  <c r="M107" i="7" s="1"/>
  <c r="AF106" i="7"/>
  <c r="AA106" i="7"/>
  <c r="T106" i="7"/>
  <c r="L106" i="7"/>
  <c r="I106" i="7"/>
  <c r="F106" i="7"/>
  <c r="AF105" i="7"/>
  <c r="AA105" i="7"/>
  <c r="T105" i="7"/>
  <c r="L105" i="7"/>
  <c r="I105" i="7"/>
  <c r="F105" i="7"/>
  <c r="AF104" i="7"/>
  <c r="AA104" i="7"/>
  <c r="T104" i="7"/>
  <c r="L104" i="7"/>
  <c r="I104" i="7"/>
  <c r="F104" i="7"/>
  <c r="M104" i="7" s="1"/>
  <c r="AB104" i="7" s="1"/>
  <c r="AF103" i="7"/>
  <c r="AA103" i="7"/>
  <c r="T103" i="7"/>
  <c r="L103" i="7"/>
  <c r="I103" i="7"/>
  <c r="F103" i="7"/>
  <c r="M103" i="7" s="1"/>
  <c r="AF102" i="7"/>
  <c r="AA102" i="7"/>
  <c r="T102" i="7"/>
  <c r="L102" i="7"/>
  <c r="I102" i="7"/>
  <c r="F102" i="7"/>
  <c r="AF101" i="7"/>
  <c r="AA101" i="7"/>
  <c r="T101" i="7"/>
  <c r="L101" i="7"/>
  <c r="I101" i="7"/>
  <c r="F101" i="7"/>
  <c r="AF100" i="7"/>
  <c r="AA100" i="7"/>
  <c r="T100" i="7"/>
  <c r="L100" i="7"/>
  <c r="I100" i="7"/>
  <c r="F100" i="7"/>
  <c r="M100" i="7" s="1"/>
  <c r="AB100" i="7" s="1"/>
  <c r="AF99" i="7"/>
  <c r="AA99" i="7"/>
  <c r="T99" i="7"/>
  <c r="L99" i="7"/>
  <c r="I99" i="7"/>
  <c r="F99" i="7"/>
  <c r="M99" i="7" s="1"/>
  <c r="AB99" i="7" s="1"/>
  <c r="AF98" i="7"/>
  <c r="AA98" i="7"/>
  <c r="T98" i="7"/>
  <c r="L98" i="7"/>
  <c r="I98" i="7"/>
  <c r="F98" i="7"/>
  <c r="AF97" i="7"/>
  <c r="AA97" i="7"/>
  <c r="T97" i="7"/>
  <c r="L97" i="7"/>
  <c r="I97" i="7"/>
  <c r="F97" i="7"/>
  <c r="AF96" i="7"/>
  <c r="AA96" i="7"/>
  <c r="T96" i="7"/>
  <c r="L96" i="7"/>
  <c r="I96" i="7"/>
  <c r="F96" i="7"/>
  <c r="M96" i="7" s="1"/>
  <c r="AB96" i="7" s="1"/>
  <c r="AF95" i="7"/>
  <c r="AA95" i="7"/>
  <c r="T95" i="7"/>
  <c r="L95" i="7"/>
  <c r="I95" i="7"/>
  <c r="F95" i="7"/>
  <c r="M95" i="7" s="1"/>
  <c r="AB95" i="7" s="1"/>
  <c r="AF94" i="7"/>
  <c r="AA94" i="7"/>
  <c r="T94" i="7"/>
  <c r="L94" i="7"/>
  <c r="I94" i="7"/>
  <c r="F94" i="7"/>
  <c r="AF93" i="7"/>
  <c r="AA93" i="7"/>
  <c r="T93" i="7"/>
  <c r="L93" i="7"/>
  <c r="I93" i="7"/>
  <c r="F93" i="7"/>
  <c r="AF92" i="7"/>
  <c r="AA92" i="7"/>
  <c r="T92" i="7"/>
  <c r="L92" i="7"/>
  <c r="I92" i="7"/>
  <c r="F92" i="7"/>
  <c r="M92" i="7" s="1"/>
  <c r="AB92" i="7" s="1"/>
  <c r="AF91" i="7"/>
  <c r="AA91" i="7"/>
  <c r="T91" i="7"/>
  <c r="L91" i="7"/>
  <c r="I91" i="7"/>
  <c r="F91" i="7"/>
  <c r="M91" i="7" s="1"/>
  <c r="AB91" i="7" s="1"/>
  <c r="AF90" i="7"/>
  <c r="AA90" i="7"/>
  <c r="T90" i="7"/>
  <c r="L90" i="7"/>
  <c r="I90" i="7"/>
  <c r="F90" i="7"/>
  <c r="AF89" i="7"/>
  <c r="AA89" i="7"/>
  <c r="T89" i="7"/>
  <c r="L89" i="7"/>
  <c r="I89" i="7"/>
  <c r="F89" i="7"/>
  <c r="AF88" i="7"/>
  <c r="AA88" i="7"/>
  <c r="T88" i="7"/>
  <c r="L88" i="7"/>
  <c r="I88" i="7"/>
  <c r="F88" i="7"/>
  <c r="M88" i="7" s="1"/>
  <c r="AB88" i="7" s="1"/>
  <c r="AF87" i="7"/>
  <c r="AA87" i="7"/>
  <c r="T87" i="7"/>
  <c r="L87" i="7"/>
  <c r="I87" i="7"/>
  <c r="F87" i="7"/>
  <c r="M87" i="7" s="1"/>
  <c r="AB87" i="7" s="1"/>
  <c r="AF86" i="7"/>
  <c r="AA86" i="7"/>
  <c r="T86" i="7"/>
  <c r="L86" i="7"/>
  <c r="I86" i="7"/>
  <c r="F86" i="7"/>
  <c r="AF85" i="7"/>
  <c r="AA85" i="7"/>
  <c r="T85" i="7"/>
  <c r="L85" i="7"/>
  <c r="I85" i="7"/>
  <c r="F85" i="7"/>
  <c r="AF84" i="7"/>
  <c r="AA84" i="7"/>
  <c r="T84" i="7"/>
  <c r="L84" i="7"/>
  <c r="I84" i="7"/>
  <c r="F84" i="7"/>
  <c r="M84" i="7" s="1"/>
  <c r="AB84" i="7" s="1"/>
  <c r="AF83" i="7"/>
  <c r="AA83" i="7"/>
  <c r="T83" i="7"/>
  <c r="L83" i="7"/>
  <c r="I83" i="7"/>
  <c r="F83" i="7"/>
  <c r="M83" i="7" s="1"/>
  <c r="AB83" i="7" s="1"/>
  <c r="AF82" i="7"/>
  <c r="AA82" i="7"/>
  <c r="T82" i="7"/>
  <c r="L82" i="7"/>
  <c r="I82" i="7"/>
  <c r="F82" i="7"/>
  <c r="AF81" i="7"/>
  <c r="AA81" i="7"/>
  <c r="T81" i="7"/>
  <c r="L81" i="7"/>
  <c r="I81" i="7"/>
  <c r="F81" i="7"/>
  <c r="AF80" i="7"/>
  <c r="AA80" i="7"/>
  <c r="T80" i="7"/>
  <c r="L80" i="7"/>
  <c r="I80" i="7"/>
  <c r="F80" i="7"/>
  <c r="M80" i="7" s="1"/>
  <c r="AB80" i="7" s="1"/>
  <c r="AF79" i="7"/>
  <c r="AA79" i="7"/>
  <c r="T79" i="7"/>
  <c r="L79" i="7"/>
  <c r="I79" i="7"/>
  <c r="F79" i="7"/>
  <c r="M79" i="7" s="1"/>
  <c r="AB79" i="7" s="1"/>
  <c r="AF78" i="7"/>
  <c r="AA78" i="7"/>
  <c r="T78" i="7"/>
  <c r="L78" i="7"/>
  <c r="I78" i="7"/>
  <c r="F78" i="7"/>
  <c r="AF77" i="7"/>
  <c r="AA77" i="7"/>
  <c r="T77" i="7"/>
  <c r="L77" i="7"/>
  <c r="I77" i="7"/>
  <c r="F77" i="7"/>
  <c r="AF76" i="7"/>
  <c r="AA76" i="7"/>
  <c r="T76" i="7"/>
  <c r="L76" i="7"/>
  <c r="I76" i="7"/>
  <c r="F76" i="7"/>
  <c r="M76" i="7" s="1"/>
  <c r="AB76" i="7" s="1"/>
  <c r="AF75" i="7"/>
  <c r="AA75" i="7"/>
  <c r="T75" i="7"/>
  <c r="L75" i="7"/>
  <c r="I75" i="7"/>
  <c r="F75" i="7"/>
  <c r="M75" i="7" s="1"/>
  <c r="AF74" i="7"/>
  <c r="AA74" i="7"/>
  <c r="T74" i="7"/>
  <c r="L74" i="7"/>
  <c r="I74" i="7"/>
  <c r="F74" i="7"/>
  <c r="AF73" i="7"/>
  <c r="AA73" i="7"/>
  <c r="T73" i="7"/>
  <c r="L73" i="7"/>
  <c r="I73" i="7"/>
  <c r="F73" i="7"/>
  <c r="AF72" i="7"/>
  <c r="AA72" i="7"/>
  <c r="T72" i="7"/>
  <c r="L72" i="7"/>
  <c r="I72" i="7"/>
  <c r="F72" i="7"/>
  <c r="M72" i="7" s="1"/>
  <c r="AB72" i="7" s="1"/>
  <c r="AF71" i="7"/>
  <c r="AA71" i="7"/>
  <c r="T71" i="7"/>
  <c r="L71" i="7"/>
  <c r="I71" i="7"/>
  <c r="F71" i="7"/>
  <c r="M71" i="7" s="1"/>
  <c r="AF70" i="7"/>
  <c r="AA70" i="7"/>
  <c r="T70" i="7"/>
  <c r="L70" i="7"/>
  <c r="I70" i="7"/>
  <c r="F70" i="7"/>
  <c r="AF69" i="7"/>
  <c r="AA69" i="7"/>
  <c r="T69" i="7"/>
  <c r="L69" i="7"/>
  <c r="I69" i="7"/>
  <c r="F69" i="7"/>
  <c r="AF68" i="7"/>
  <c r="AA68" i="7"/>
  <c r="T68" i="7"/>
  <c r="L68" i="7"/>
  <c r="I68" i="7"/>
  <c r="F68" i="7"/>
  <c r="M68" i="7" s="1"/>
  <c r="AB68" i="7" s="1"/>
  <c r="AF67" i="7"/>
  <c r="AA67" i="7"/>
  <c r="T67" i="7"/>
  <c r="L67" i="7"/>
  <c r="I67" i="7"/>
  <c r="F67" i="7"/>
  <c r="M67" i="7" s="1"/>
  <c r="AF66" i="7"/>
  <c r="AA66" i="7"/>
  <c r="T66" i="7"/>
  <c r="L66" i="7"/>
  <c r="I66" i="7"/>
  <c r="F66" i="7"/>
  <c r="AF65" i="7"/>
  <c r="AA65" i="7"/>
  <c r="T65" i="7"/>
  <c r="L65" i="7"/>
  <c r="I65" i="7"/>
  <c r="F65" i="7"/>
  <c r="AF64" i="7"/>
  <c r="AA64" i="7"/>
  <c r="T64" i="7"/>
  <c r="L64" i="7"/>
  <c r="I64" i="7"/>
  <c r="F64" i="7"/>
  <c r="M64" i="7" s="1"/>
  <c r="AB64" i="7" s="1"/>
  <c r="AF63" i="7"/>
  <c r="AA63" i="7"/>
  <c r="T63" i="7"/>
  <c r="L63" i="7"/>
  <c r="I63" i="7"/>
  <c r="F63" i="7"/>
  <c r="M63" i="7" s="1"/>
  <c r="AF62" i="7"/>
  <c r="AA62" i="7"/>
  <c r="T62" i="7"/>
  <c r="L62" i="7"/>
  <c r="I62" i="7"/>
  <c r="F62" i="7"/>
  <c r="AF61" i="7"/>
  <c r="AA61" i="7"/>
  <c r="T61" i="7"/>
  <c r="L61" i="7"/>
  <c r="I61" i="7"/>
  <c r="F61" i="7"/>
  <c r="AF60" i="7"/>
  <c r="AA60" i="7"/>
  <c r="T60" i="7"/>
  <c r="L60" i="7"/>
  <c r="I60" i="7"/>
  <c r="F60" i="7"/>
  <c r="M60" i="7" s="1"/>
  <c r="AB60" i="7" s="1"/>
  <c r="AF59" i="7"/>
  <c r="AA59" i="7"/>
  <c r="T59" i="7"/>
  <c r="L59" i="7"/>
  <c r="I59" i="7"/>
  <c r="F59" i="7"/>
  <c r="M59" i="7" s="1"/>
  <c r="AF58" i="7"/>
  <c r="AA58" i="7"/>
  <c r="T58" i="7"/>
  <c r="L58" i="7"/>
  <c r="I58" i="7"/>
  <c r="F58" i="7"/>
  <c r="AF57" i="7"/>
  <c r="AA57" i="7"/>
  <c r="T57" i="7"/>
  <c r="L57" i="7"/>
  <c r="I57" i="7"/>
  <c r="F57" i="7"/>
  <c r="AF56" i="7"/>
  <c r="AA56" i="7"/>
  <c r="T56" i="7"/>
  <c r="L56" i="7"/>
  <c r="I56" i="7"/>
  <c r="F56" i="7"/>
  <c r="M56" i="7" s="1"/>
  <c r="AB56" i="7" s="1"/>
  <c r="AF55" i="7"/>
  <c r="AA55" i="7"/>
  <c r="T55" i="7"/>
  <c r="L55" i="7"/>
  <c r="I55" i="7"/>
  <c r="F55" i="7"/>
  <c r="M55" i="7" s="1"/>
  <c r="AF54" i="7"/>
  <c r="AA54" i="7"/>
  <c r="T54" i="7"/>
  <c r="L54" i="7"/>
  <c r="I54" i="7"/>
  <c r="F54" i="7"/>
  <c r="AF53" i="7"/>
  <c r="AA53" i="7"/>
  <c r="T53" i="7"/>
  <c r="L53" i="7"/>
  <c r="I53" i="7"/>
  <c r="F53" i="7"/>
  <c r="AF52" i="7"/>
  <c r="AA52" i="7"/>
  <c r="T52" i="7"/>
  <c r="L52" i="7"/>
  <c r="I52" i="7"/>
  <c r="F52" i="7"/>
  <c r="M52" i="7" s="1"/>
  <c r="AB52" i="7" s="1"/>
  <c r="AF51" i="7"/>
  <c r="AA51" i="7"/>
  <c r="T51" i="7"/>
  <c r="L51" i="7"/>
  <c r="I51" i="7"/>
  <c r="F51" i="7"/>
  <c r="M51" i="7" s="1"/>
  <c r="AF50" i="7"/>
  <c r="AA50" i="7"/>
  <c r="T50" i="7"/>
  <c r="L50" i="7"/>
  <c r="I50" i="7"/>
  <c r="F50" i="7"/>
  <c r="AF49" i="7"/>
  <c r="AA49" i="7"/>
  <c r="T49" i="7"/>
  <c r="L49" i="7"/>
  <c r="I49" i="7"/>
  <c r="F49" i="7"/>
  <c r="AF48" i="7"/>
  <c r="AA48" i="7"/>
  <c r="T48" i="7"/>
  <c r="L48" i="7"/>
  <c r="I48" i="7"/>
  <c r="F48" i="7"/>
  <c r="M48" i="7" s="1"/>
  <c r="AB48" i="7" s="1"/>
  <c r="AF47" i="7"/>
  <c r="AA47" i="7"/>
  <c r="T47" i="7"/>
  <c r="L47" i="7"/>
  <c r="I47" i="7"/>
  <c r="F47" i="7"/>
  <c r="M47" i="7" s="1"/>
  <c r="AF46" i="7"/>
  <c r="AA46" i="7"/>
  <c r="T46" i="7"/>
  <c r="L46" i="7"/>
  <c r="I46" i="7"/>
  <c r="F46" i="7"/>
  <c r="AF45" i="7"/>
  <c r="AA45" i="7"/>
  <c r="T45" i="7"/>
  <c r="L45" i="7"/>
  <c r="I45" i="7"/>
  <c r="F45" i="7"/>
  <c r="AF44" i="7"/>
  <c r="AA44" i="7"/>
  <c r="T44" i="7"/>
  <c r="L44" i="7"/>
  <c r="I44" i="7"/>
  <c r="F44" i="7"/>
  <c r="M44" i="7" s="1"/>
  <c r="AF43" i="7"/>
  <c r="AA43" i="7"/>
  <c r="AB43" i="7" s="1"/>
  <c r="T43" i="7"/>
  <c r="L43" i="7"/>
  <c r="I43" i="7"/>
  <c r="F43" i="7"/>
  <c r="M43" i="7" s="1"/>
  <c r="AF42" i="7"/>
  <c r="AA42" i="7"/>
  <c r="T42" i="7"/>
  <c r="L42" i="7"/>
  <c r="I42" i="7"/>
  <c r="F42" i="7"/>
  <c r="AF41" i="7"/>
  <c r="AA41" i="7"/>
  <c r="T41" i="7"/>
  <c r="L41" i="7"/>
  <c r="I41" i="7"/>
  <c r="F41" i="7"/>
  <c r="AF40" i="7"/>
  <c r="AA40" i="7"/>
  <c r="T40" i="7"/>
  <c r="L40" i="7"/>
  <c r="I40" i="7"/>
  <c r="F40" i="7"/>
  <c r="M40" i="7" s="1"/>
  <c r="AF39" i="7"/>
  <c r="AA39" i="7"/>
  <c r="AB39" i="7" s="1"/>
  <c r="T39" i="7"/>
  <c r="L39" i="7"/>
  <c r="I39" i="7"/>
  <c r="F39" i="7"/>
  <c r="M39" i="7" s="1"/>
  <c r="AF38" i="7"/>
  <c r="AA38" i="7"/>
  <c r="T38" i="7"/>
  <c r="L38" i="7"/>
  <c r="I38" i="7"/>
  <c r="F38" i="7"/>
  <c r="AF37" i="7"/>
  <c r="AA37" i="7"/>
  <c r="T37" i="7"/>
  <c r="L37" i="7"/>
  <c r="I37" i="7"/>
  <c r="F37" i="7"/>
  <c r="AF36" i="7"/>
  <c r="AA36" i="7"/>
  <c r="T36" i="7"/>
  <c r="L36" i="7"/>
  <c r="I36" i="7"/>
  <c r="F36" i="7"/>
  <c r="M36" i="7" s="1"/>
  <c r="AF35" i="7"/>
  <c r="AA35" i="7"/>
  <c r="AB35" i="7" s="1"/>
  <c r="T35" i="7"/>
  <c r="L35" i="7"/>
  <c r="I35" i="7"/>
  <c r="F35" i="7"/>
  <c r="M35" i="7" s="1"/>
  <c r="AF34" i="7"/>
  <c r="AA34" i="7"/>
  <c r="T34" i="7"/>
  <c r="L34" i="7"/>
  <c r="I34" i="7"/>
  <c r="F34" i="7"/>
  <c r="AF33" i="7"/>
  <c r="AA33" i="7"/>
  <c r="T33" i="7"/>
  <c r="L33" i="7"/>
  <c r="I33" i="7"/>
  <c r="F33" i="7"/>
  <c r="AF32" i="7"/>
  <c r="AA32" i="7"/>
  <c r="T32" i="7"/>
  <c r="L32" i="7"/>
  <c r="I32" i="7"/>
  <c r="F32" i="7"/>
  <c r="M32" i="7" s="1"/>
  <c r="AF31" i="7"/>
  <c r="AA31" i="7"/>
  <c r="AB31" i="7" s="1"/>
  <c r="T31" i="7"/>
  <c r="L31" i="7"/>
  <c r="I31" i="7"/>
  <c r="F31" i="7"/>
  <c r="M31" i="7" s="1"/>
  <c r="AF30" i="7"/>
  <c r="AA30" i="7"/>
  <c r="T30" i="7"/>
  <c r="L30" i="7"/>
  <c r="I30" i="7"/>
  <c r="F30" i="7"/>
  <c r="AF29" i="7"/>
  <c r="AA29" i="7"/>
  <c r="T29" i="7"/>
  <c r="L29" i="7"/>
  <c r="I29" i="7"/>
  <c r="F29" i="7"/>
  <c r="AF28" i="7"/>
  <c r="AA28" i="7"/>
  <c r="T28" i="7"/>
  <c r="L28" i="7"/>
  <c r="I28" i="7"/>
  <c r="F28" i="7"/>
  <c r="M28" i="7" s="1"/>
  <c r="AF27" i="7"/>
  <c r="AA27" i="7"/>
  <c r="AB27" i="7" s="1"/>
  <c r="T27" i="7"/>
  <c r="L27" i="7"/>
  <c r="I27" i="7"/>
  <c r="F27" i="7"/>
  <c r="M27" i="7" s="1"/>
  <c r="AF26" i="7"/>
  <c r="AA26" i="7"/>
  <c r="T26" i="7"/>
  <c r="L26" i="7"/>
  <c r="I26" i="7"/>
  <c r="F26" i="7"/>
  <c r="AF25" i="7"/>
  <c r="AA25" i="7"/>
  <c r="T25" i="7"/>
  <c r="L25" i="7"/>
  <c r="I25" i="7"/>
  <c r="F25" i="7"/>
  <c r="AF24" i="7"/>
  <c r="AA24" i="7"/>
  <c r="T24" i="7"/>
  <c r="L24" i="7"/>
  <c r="I24" i="7"/>
  <c r="F24" i="7"/>
  <c r="M24" i="7" s="1"/>
  <c r="AF23" i="7"/>
  <c r="AA23" i="7"/>
  <c r="AB23" i="7" s="1"/>
  <c r="T23" i="7"/>
  <c r="L23" i="7"/>
  <c r="I23" i="7"/>
  <c r="F23" i="7"/>
  <c r="M23" i="7" s="1"/>
  <c r="AF22" i="7"/>
  <c r="AA22" i="7"/>
  <c r="T22" i="7"/>
  <c r="L22" i="7"/>
  <c r="I22" i="7"/>
  <c r="F22" i="7"/>
  <c r="AF21" i="7"/>
  <c r="AA21" i="7"/>
  <c r="T21" i="7"/>
  <c r="L21" i="7"/>
  <c r="I21" i="7"/>
  <c r="F21" i="7"/>
  <c r="AF20" i="7"/>
  <c r="AA20" i="7"/>
  <c r="T20" i="7"/>
  <c r="L20" i="7"/>
  <c r="I20" i="7"/>
  <c r="F20" i="7"/>
  <c r="M20" i="7" s="1"/>
  <c r="AF19" i="7"/>
  <c r="AA19" i="7"/>
  <c r="AB19" i="7" s="1"/>
  <c r="T19" i="7"/>
  <c r="L19" i="7"/>
  <c r="I19" i="7"/>
  <c r="F19" i="7"/>
  <c r="M19" i="7" s="1"/>
  <c r="AF18" i="7"/>
  <c r="AA18" i="7"/>
  <c r="T18" i="7"/>
  <c r="L18" i="7"/>
  <c r="I18" i="7"/>
  <c r="F18" i="7"/>
  <c r="AF17" i="7"/>
  <c r="AA17" i="7"/>
  <c r="T17" i="7"/>
  <c r="L17" i="7"/>
  <c r="I17" i="7"/>
  <c r="F17" i="7"/>
  <c r="AF16" i="7"/>
  <c r="AA16" i="7"/>
  <c r="T16" i="7"/>
  <c r="L16" i="7"/>
  <c r="I16" i="7"/>
  <c r="F16" i="7"/>
  <c r="M16" i="7" s="1"/>
  <c r="AF15" i="7"/>
  <c r="AA15" i="7"/>
  <c r="AB15" i="7" s="1"/>
  <c r="T15" i="7"/>
  <c r="L15" i="7"/>
  <c r="I15" i="7"/>
  <c r="F15" i="7"/>
  <c r="M15" i="7" s="1"/>
  <c r="AF14" i="7"/>
  <c r="AA14" i="7"/>
  <c r="T14" i="7"/>
  <c r="L14" i="7"/>
  <c r="I14" i="7"/>
  <c r="F14" i="7"/>
  <c r="AF13" i="7"/>
  <c r="AA13" i="7"/>
  <c r="T13" i="7"/>
  <c r="L13" i="7"/>
  <c r="I13" i="7"/>
  <c r="F13" i="7"/>
  <c r="AF12" i="7"/>
  <c r="AA12" i="7"/>
  <c r="T12" i="7"/>
  <c r="L12" i="7"/>
  <c r="I12" i="7"/>
  <c r="F12" i="7"/>
  <c r="M12" i="7" s="1"/>
  <c r="AF11" i="7"/>
  <c r="AA11" i="7"/>
  <c r="AB11" i="7" s="1"/>
  <c r="T11" i="7"/>
  <c r="L11" i="7"/>
  <c r="I11" i="7"/>
  <c r="F11" i="7"/>
  <c r="M11" i="7" s="1"/>
  <c r="AF10" i="7"/>
  <c r="AA10" i="7"/>
  <c r="T10" i="7"/>
  <c r="L10" i="7"/>
  <c r="I10" i="7"/>
  <c r="F10" i="7"/>
  <c r="AF9" i="7"/>
  <c r="AA9" i="7"/>
  <c r="T9" i="7"/>
  <c r="L9" i="7"/>
  <c r="I9" i="7"/>
  <c r="F9" i="7"/>
  <c r="AF8" i="7"/>
  <c r="AA8" i="7"/>
  <c r="T8" i="7"/>
  <c r="L8" i="7"/>
  <c r="I8" i="7"/>
  <c r="F8" i="7"/>
  <c r="M8" i="7" s="1"/>
  <c r="AF7" i="7"/>
  <c r="AA7" i="7"/>
  <c r="AB7" i="7" s="1"/>
  <c r="T7" i="7"/>
  <c r="L7" i="7"/>
  <c r="I7" i="7"/>
  <c r="F7" i="7"/>
  <c r="M7" i="7" s="1"/>
  <c r="AF6" i="7"/>
  <c r="AA6" i="7"/>
  <c r="T6" i="7"/>
  <c r="L6" i="7"/>
  <c r="I6" i="7"/>
  <c r="F6" i="7"/>
  <c r="AF5" i="7"/>
  <c r="AA5" i="7"/>
  <c r="T5" i="7"/>
  <c r="L5" i="7"/>
  <c r="I5" i="7"/>
  <c r="I195" i="7" s="1"/>
  <c r="F5" i="7"/>
  <c r="F5" i="4"/>
  <c r="M5" i="4" s="1"/>
  <c r="I5" i="4"/>
  <c r="L5" i="4"/>
  <c r="T5" i="4"/>
  <c r="AA5" i="4"/>
  <c r="AF5" i="4"/>
  <c r="F6" i="4"/>
  <c r="M6" i="4" s="1"/>
  <c r="I6" i="4"/>
  <c r="L6" i="4"/>
  <c r="T6" i="4"/>
  <c r="AA6" i="4"/>
  <c r="AF6" i="4"/>
  <c r="AF192" i="4"/>
  <c r="AA192" i="4"/>
  <c r="T192" i="4"/>
  <c r="L192" i="4"/>
  <c r="I192" i="4"/>
  <c r="F192" i="4"/>
  <c r="M192" i="4" s="1"/>
  <c r="AF191" i="4"/>
  <c r="AA191" i="4"/>
  <c r="T191" i="4"/>
  <c r="L191" i="4"/>
  <c r="I191" i="4"/>
  <c r="F191" i="4"/>
  <c r="M191" i="4" s="1"/>
  <c r="AF190" i="4"/>
  <c r="AA190" i="4"/>
  <c r="AB190" i="4" s="1"/>
  <c r="T190" i="4"/>
  <c r="L190" i="4"/>
  <c r="I190" i="4"/>
  <c r="F190" i="4"/>
  <c r="M190" i="4" s="1"/>
  <c r="AF189" i="4"/>
  <c r="AA189" i="4"/>
  <c r="T189" i="4"/>
  <c r="L189" i="4"/>
  <c r="I189" i="4"/>
  <c r="F189" i="4"/>
  <c r="M189" i="4" s="1"/>
  <c r="AB189" i="4" s="1"/>
  <c r="AF188" i="4"/>
  <c r="AA188" i="4"/>
  <c r="T188" i="4"/>
  <c r="L188" i="4"/>
  <c r="I188" i="4"/>
  <c r="F188" i="4"/>
  <c r="M188" i="4" s="1"/>
  <c r="AB188" i="4" s="1"/>
  <c r="AF187" i="4"/>
  <c r="AA187" i="4"/>
  <c r="T187" i="4"/>
  <c r="L187" i="4"/>
  <c r="I187" i="4"/>
  <c r="F187" i="4"/>
  <c r="M187" i="4" s="1"/>
  <c r="AB187" i="4" s="1"/>
  <c r="AF186" i="4"/>
  <c r="AA186" i="4"/>
  <c r="T186" i="4"/>
  <c r="L186" i="4"/>
  <c r="I186" i="4"/>
  <c r="F186" i="4"/>
  <c r="M186" i="4" s="1"/>
  <c r="AB186" i="4" s="1"/>
  <c r="AF185" i="4"/>
  <c r="AA185" i="4"/>
  <c r="T185" i="4"/>
  <c r="L185" i="4"/>
  <c r="I185" i="4"/>
  <c r="F185" i="4"/>
  <c r="M185" i="4" s="1"/>
  <c r="AB185" i="4" s="1"/>
  <c r="AF184" i="4"/>
  <c r="AA184" i="4"/>
  <c r="T184" i="4"/>
  <c r="L184" i="4"/>
  <c r="I184" i="4"/>
  <c r="F184" i="4"/>
  <c r="M184" i="4" s="1"/>
  <c r="AB184" i="4" s="1"/>
  <c r="AF183" i="4"/>
  <c r="AA183" i="4"/>
  <c r="T183" i="4"/>
  <c r="L183" i="4"/>
  <c r="I183" i="4"/>
  <c r="F183" i="4"/>
  <c r="M183" i="4" s="1"/>
  <c r="AB183" i="4" s="1"/>
  <c r="AF182" i="4"/>
  <c r="AA182" i="4"/>
  <c r="T182" i="4"/>
  <c r="L182" i="4"/>
  <c r="I182" i="4"/>
  <c r="F182" i="4"/>
  <c r="M182" i="4" s="1"/>
  <c r="AB182" i="4" s="1"/>
  <c r="AF181" i="4"/>
  <c r="AA181" i="4"/>
  <c r="T181" i="4"/>
  <c r="L181" i="4"/>
  <c r="I181" i="4"/>
  <c r="F181" i="4"/>
  <c r="M181" i="4" s="1"/>
  <c r="AB181" i="4" s="1"/>
  <c r="AF180" i="4"/>
  <c r="AA180" i="4"/>
  <c r="T180" i="4"/>
  <c r="L180" i="4"/>
  <c r="I180" i="4"/>
  <c r="F180" i="4"/>
  <c r="M180" i="4" s="1"/>
  <c r="AB180" i="4" s="1"/>
  <c r="AF179" i="4"/>
  <c r="AA179" i="4"/>
  <c r="T179" i="4"/>
  <c r="L179" i="4"/>
  <c r="I179" i="4"/>
  <c r="F179" i="4"/>
  <c r="M179" i="4" s="1"/>
  <c r="AB179" i="4" s="1"/>
  <c r="AF178" i="4"/>
  <c r="AA178" i="4"/>
  <c r="T178" i="4"/>
  <c r="L178" i="4"/>
  <c r="I178" i="4"/>
  <c r="F178" i="4"/>
  <c r="M178" i="4" s="1"/>
  <c r="AB178" i="4" s="1"/>
  <c r="AF177" i="4"/>
  <c r="AA177" i="4"/>
  <c r="T177" i="4"/>
  <c r="L177" i="4"/>
  <c r="I177" i="4"/>
  <c r="F177" i="4"/>
  <c r="M177" i="4" s="1"/>
  <c r="AB177" i="4" s="1"/>
  <c r="AF176" i="4"/>
  <c r="AA176" i="4"/>
  <c r="T176" i="4"/>
  <c r="L176" i="4"/>
  <c r="I176" i="4"/>
  <c r="F176" i="4"/>
  <c r="M176" i="4" s="1"/>
  <c r="AB176" i="4" s="1"/>
  <c r="AF175" i="4"/>
  <c r="AA175" i="4"/>
  <c r="T175" i="4"/>
  <c r="L175" i="4"/>
  <c r="I175" i="4"/>
  <c r="F175" i="4"/>
  <c r="M175" i="4" s="1"/>
  <c r="AB175" i="4" s="1"/>
  <c r="AF174" i="4"/>
  <c r="AA174" i="4"/>
  <c r="T174" i="4"/>
  <c r="L174" i="4"/>
  <c r="I174" i="4"/>
  <c r="F174" i="4"/>
  <c r="M174" i="4" s="1"/>
  <c r="AB174" i="4" s="1"/>
  <c r="AF173" i="4"/>
  <c r="AA173" i="4"/>
  <c r="T173" i="4"/>
  <c r="L173" i="4"/>
  <c r="I173" i="4"/>
  <c r="F173" i="4"/>
  <c r="M173" i="4" s="1"/>
  <c r="AB173" i="4" s="1"/>
  <c r="AF172" i="4"/>
  <c r="AA172" i="4"/>
  <c r="T172" i="4"/>
  <c r="L172" i="4"/>
  <c r="I172" i="4"/>
  <c r="F172" i="4"/>
  <c r="M172" i="4" s="1"/>
  <c r="AB172" i="4" s="1"/>
  <c r="AF171" i="4"/>
  <c r="AA171" i="4"/>
  <c r="T171" i="4"/>
  <c r="L171" i="4"/>
  <c r="I171" i="4"/>
  <c r="F171" i="4"/>
  <c r="M171" i="4" s="1"/>
  <c r="AB171" i="4" s="1"/>
  <c r="AF170" i="4"/>
  <c r="AA170" i="4"/>
  <c r="T170" i="4"/>
  <c r="L170" i="4"/>
  <c r="I170" i="4"/>
  <c r="F170" i="4"/>
  <c r="M170" i="4" s="1"/>
  <c r="AB170" i="4" s="1"/>
  <c r="AF169" i="4"/>
  <c r="AA169" i="4"/>
  <c r="T169" i="4"/>
  <c r="L169" i="4"/>
  <c r="I169" i="4"/>
  <c r="F169" i="4"/>
  <c r="M169" i="4" s="1"/>
  <c r="AB169" i="4" s="1"/>
  <c r="AF168" i="4"/>
  <c r="AA168" i="4"/>
  <c r="T168" i="4"/>
  <c r="L168" i="4"/>
  <c r="I168" i="4"/>
  <c r="F168" i="4"/>
  <c r="M168" i="4" s="1"/>
  <c r="AB168" i="4" s="1"/>
  <c r="AF167" i="4"/>
  <c r="AA167" i="4"/>
  <c r="T167" i="4"/>
  <c r="L167" i="4"/>
  <c r="I167" i="4"/>
  <c r="F167" i="4"/>
  <c r="M167" i="4" s="1"/>
  <c r="AB167" i="4" s="1"/>
  <c r="AF166" i="4"/>
  <c r="AA166" i="4"/>
  <c r="T166" i="4"/>
  <c r="L166" i="4"/>
  <c r="I166" i="4"/>
  <c r="F166" i="4"/>
  <c r="M166" i="4" s="1"/>
  <c r="AB166" i="4" s="1"/>
  <c r="AF165" i="4"/>
  <c r="AA165" i="4"/>
  <c r="T165" i="4"/>
  <c r="L165" i="4"/>
  <c r="I165" i="4"/>
  <c r="F165" i="4"/>
  <c r="M165" i="4" s="1"/>
  <c r="AB165" i="4" s="1"/>
  <c r="AF164" i="4"/>
  <c r="AA164" i="4"/>
  <c r="T164" i="4"/>
  <c r="L164" i="4"/>
  <c r="I164" i="4"/>
  <c r="F164" i="4"/>
  <c r="M164" i="4" s="1"/>
  <c r="AB164" i="4" s="1"/>
  <c r="AF163" i="4"/>
  <c r="AA163" i="4"/>
  <c r="T163" i="4"/>
  <c r="L163" i="4"/>
  <c r="I163" i="4"/>
  <c r="F163" i="4"/>
  <c r="M163" i="4" s="1"/>
  <c r="AB163" i="4" s="1"/>
  <c r="AF162" i="4"/>
  <c r="AA162" i="4"/>
  <c r="T162" i="4"/>
  <c r="L162" i="4"/>
  <c r="I162" i="4"/>
  <c r="F162" i="4"/>
  <c r="M162" i="4" s="1"/>
  <c r="AB162" i="4" s="1"/>
  <c r="AF161" i="4"/>
  <c r="AA161" i="4"/>
  <c r="T161" i="4"/>
  <c r="L161" i="4"/>
  <c r="I161" i="4"/>
  <c r="F161" i="4"/>
  <c r="M161" i="4" s="1"/>
  <c r="AB161" i="4" s="1"/>
  <c r="AF160" i="4"/>
  <c r="AA160" i="4"/>
  <c r="T160" i="4"/>
  <c r="L160" i="4"/>
  <c r="I160" i="4"/>
  <c r="F160" i="4"/>
  <c r="M160" i="4" s="1"/>
  <c r="AB160" i="4" s="1"/>
  <c r="AF159" i="4"/>
  <c r="AA159" i="4"/>
  <c r="T159" i="4"/>
  <c r="L159" i="4"/>
  <c r="I159" i="4"/>
  <c r="F159" i="4"/>
  <c r="M159" i="4" s="1"/>
  <c r="AB159" i="4" s="1"/>
  <c r="AF158" i="4"/>
  <c r="AA158" i="4"/>
  <c r="T158" i="4"/>
  <c r="L158" i="4"/>
  <c r="I158" i="4"/>
  <c r="F158" i="4"/>
  <c r="M158" i="4" s="1"/>
  <c r="AB158" i="4" s="1"/>
  <c r="AF157" i="4"/>
  <c r="AA157" i="4"/>
  <c r="T157" i="4"/>
  <c r="L157" i="4"/>
  <c r="I157" i="4"/>
  <c r="F157" i="4"/>
  <c r="M157" i="4" s="1"/>
  <c r="AB157" i="4" s="1"/>
  <c r="AF156" i="4"/>
  <c r="AA156" i="4"/>
  <c r="T156" i="4"/>
  <c r="L156" i="4"/>
  <c r="I156" i="4"/>
  <c r="F156" i="4"/>
  <c r="M156" i="4" s="1"/>
  <c r="AB156" i="4" s="1"/>
  <c r="AF155" i="4"/>
  <c r="AA155" i="4"/>
  <c r="T155" i="4"/>
  <c r="L155" i="4"/>
  <c r="I155" i="4"/>
  <c r="F155" i="4"/>
  <c r="M155" i="4" s="1"/>
  <c r="AB155" i="4" s="1"/>
  <c r="AF154" i="4"/>
  <c r="AA154" i="4"/>
  <c r="T154" i="4"/>
  <c r="L154" i="4"/>
  <c r="I154" i="4"/>
  <c r="F154" i="4"/>
  <c r="M154" i="4" s="1"/>
  <c r="AB154" i="4" s="1"/>
  <c r="AF153" i="4"/>
  <c r="AA153" i="4"/>
  <c r="T153" i="4"/>
  <c r="L153" i="4"/>
  <c r="I153" i="4"/>
  <c r="F153" i="4"/>
  <c r="M153" i="4" s="1"/>
  <c r="AB153" i="4" s="1"/>
  <c r="AF152" i="4"/>
  <c r="AA152" i="4"/>
  <c r="T152" i="4"/>
  <c r="L152" i="4"/>
  <c r="I152" i="4"/>
  <c r="F152" i="4"/>
  <c r="M152" i="4" s="1"/>
  <c r="AB152" i="4" s="1"/>
  <c r="AF151" i="4"/>
  <c r="AA151" i="4"/>
  <c r="T151" i="4"/>
  <c r="L151" i="4"/>
  <c r="I151" i="4"/>
  <c r="F151" i="4"/>
  <c r="M151" i="4" s="1"/>
  <c r="AB151" i="4" s="1"/>
  <c r="AF150" i="4"/>
  <c r="L150" i="4"/>
  <c r="I150" i="4"/>
  <c r="F150" i="4"/>
  <c r="M150" i="4" s="1"/>
  <c r="AB150" i="4" s="1"/>
  <c r="AF149" i="4"/>
  <c r="AA149" i="4"/>
  <c r="T149" i="4"/>
  <c r="L149" i="4"/>
  <c r="I149" i="4"/>
  <c r="F149" i="4"/>
  <c r="M149" i="4" s="1"/>
  <c r="AB149" i="4" s="1"/>
  <c r="AF148" i="4"/>
  <c r="AA148" i="4"/>
  <c r="T148" i="4"/>
  <c r="L148" i="4"/>
  <c r="I148" i="4"/>
  <c r="F148" i="4"/>
  <c r="M148" i="4" s="1"/>
  <c r="AF147" i="4"/>
  <c r="AB147" i="4"/>
  <c r="AA147" i="4"/>
  <c r="T147" i="4"/>
  <c r="L147" i="4"/>
  <c r="I147" i="4"/>
  <c r="F147" i="4"/>
  <c r="M147" i="4" s="1"/>
  <c r="AF146" i="4"/>
  <c r="AA146" i="4"/>
  <c r="T146" i="4"/>
  <c r="L146" i="4"/>
  <c r="I146" i="4"/>
  <c r="F146" i="4"/>
  <c r="M146" i="4" s="1"/>
  <c r="AF145" i="4"/>
  <c r="AA145" i="4"/>
  <c r="T145" i="4"/>
  <c r="L145" i="4"/>
  <c r="I145" i="4"/>
  <c r="F145" i="4"/>
  <c r="M145" i="4" s="1"/>
  <c r="AB145" i="4" s="1"/>
  <c r="AF144" i="4"/>
  <c r="AA144" i="4"/>
  <c r="T144" i="4"/>
  <c r="L144" i="4"/>
  <c r="I144" i="4"/>
  <c r="F144" i="4"/>
  <c r="M144" i="4" s="1"/>
  <c r="AF143" i="4"/>
  <c r="AA143" i="4"/>
  <c r="T143" i="4"/>
  <c r="L143" i="4"/>
  <c r="I143" i="4"/>
  <c r="F143" i="4"/>
  <c r="M143" i="4" s="1"/>
  <c r="AB143" i="4" s="1"/>
  <c r="AF142" i="4"/>
  <c r="AA142" i="4"/>
  <c r="T142" i="4"/>
  <c r="L142" i="4"/>
  <c r="I142" i="4"/>
  <c r="F142" i="4"/>
  <c r="M142" i="4" s="1"/>
  <c r="AF141" i="4"/>
  <c r="AB141" i="4"/>
  <c r="AA141" i="4"/>
  <c r="T141" i="4"/>
  <c r="L141" i="4"/>
  <c r="I141" i="4"/>
  <c r="F141" i="4"/>
  <c r="M141" i="4" s="1"/>
  <c r="AF140" i="4"/>
  <c r="AA140" i="4"/>
  <c r="T140" i="4"/>
  <c r="L140" i="4"/>
  <c r="I140" i="4"/>
  <c r="F140" i="4"/>
  <c r="M140" i="4" s="1"/>
  <c r="AF139" i="4"/>
  <c r="AA139" i="4"/>
  <c r="T139" i="4"/>
  <c r="L139" i="4"/>
  <c r="I139" i="4"/>
  <c r="F139" i="4"/>
  <c r="M139" i="4" s="1"/>
  <c r="AB139" i="4" s="1"/>
  <c r="AF138" i="4"/>
  <c r="AA138" i="4"/>
  <c r="T138" i="4"/>
  <c r="L138" i="4"/>
  <c r="I138" i="4"/>
  <c r="F138" i="4"/>
  <c r="M138" i="4" s="1"/>
  <c r="AF137" i="4"/>
  <c r="AA137" i="4"/>
  <c r="T137" i="4"/>
  <c r="L137" i="4"/>
  <c r="I137" i="4"/>
  <c r="F137" i="4"/>
  <c r="M137" i="4" s="1"/>
  <c r="AB137" i="4" s="1"/>
  <c r="AF136" i="4"/>
  <c r="AA136" i="4"/>
  <c r="T136" i="4"/>
  <c r="L136" i="4"/>
  <c r="I136" i="4"/>
  <c r="F136" i="4"/>
  <c r="M136" i="4" s="1"/>
  <c r="AF135" i="4"/>
  <c r="AA135" i="4"/>
  <c r="T135" i="4"/>
  <c r="L135" i="4"/>
  <c r="I135" i="4"/>
  <c r="F135" i="4"/>
  <c r="M135" i="4" s="1"/>
  <c r="AB135" i="4" s="1"/>
  <c r="AF134" i="4"/>
  <c r="AA134" i="4"/>
  <c r="AB134" i="4" s="1"/>
  <c r="T134" i="4"/>
  <c r="L134" i="4"/>
  <c r="I134" i="4"/>
  <c r="F134" i="4"/>
  <c r="M134" i="4" s="1"/>
  <c r="AF133" i="4"/>
  <c r="AA133" i="4"/>
  <c r="T133" i="4"/>
  <c r="L133" i="4"/>
  <c r="I133" i="4"/>
  <c r="F133" i="4"/>
  <c r="M133" i="4" s="1"/>
  <c r="AB133" i="4" s="1"/>
  <c r="AF132" i="4"/>
  <c r="AA132" i="4"/>
  <c r="T132" i="4"/>
  <c r="L132" i="4"/>
  <c r="I132" i="4"/>
  <c r="F132" i="4"/>
  <c r="M132" i="4" s="1"/>
  <c r="AF131" i="4"/>
  <c r="AB131" i="4"/>
  <c r="AA131" i="4"/>
  <c r="T131" i="4"/>
  <c r="L131" i="4"/>
  <c r="I131" i="4"/>
  <c r="F131" i="4"/>
  <c r="M131" i="4" s="1"/>
  <c r="AF130" i="4"/>
  <c r="AA130" i="4"/>
  <c r="T130" i="4"/>
  <c r="L130" i="4"/>
  <c r="I130" i="4"/>
  <c r="F130" i="4"/>
  <c r="M130" i="4" s="1"/>
  <c r="AF129" i="4"/>
  <c r="AA129" i="4"/>
  <c r="T129" i="4"/>
  <c r="L129" i="4"/>
  <c r="I129" i="4"/>
  <c r="F129" i="4"/>
  <c r="M129" i="4" s="1"/>
  <c r="AB129" i="4" s="1"/>
  <c r="AF128" i="4"/>
  <c r="AA128" i="4"/>
  <c r="T128" i="4"/>
  <c r="L128" i="4"/>
  <c r="I128" i="4"/>
  <c r="F128" i="4"/>
  <c r="M128" i="4" s="1"/>
  <c r="AF127" i="4"/>
  <c r="AA127" i="4"/>
  <c r="T127" i="4"/>
  <c r="L127" i="4"/>
  <c r="I127" i="4"/>
  <c r="F127" i="4"/>
  <c r="M127" i="4" s="1"/>
  <c r="AB127" i="4" s="1"/>
  <c r="AF126" i="4"/>
  <c r="AA126" i="4"/>
  <c r="T126" i="4"/>
  <c r="L126" i="4"/>
  <c r="I126" i="4"/>
  <c r="F126" i="4"/>
  <c r="M126" i="4" s="1"/>
  <c r="AF125" i="4"/>
  <c r="AB125" i="4"/>
  <c r="AA125" i="4"/>
  <c r="T125" i="4"/>
  <c r="L125" i="4"/>
  <c r="I125" i="4"/>
  <c r="F125" i="4"/>
  <c r="M125" i="4" s="1"/>
  <c r="AF124" i="4"/>
  <c r="AA124" i="4"/>
  <c r="T124" i="4"/>
  <c r="L124" i="4"/>
  <c r="I124" i="4"/>
  <c r="F124" i="4"/>
  <c r="M124" i="4" s="1"/>
  <c r="AF123" i="4"/>
  <c r="AA123" i="4"/>
  <c r="T123" i="4"/>
  <c r="L123" i="4"/>
  <c r="I123" i="4"/>
  <c r="F123" i="4"/>
  <c r="M123" i="4" s="1"/>
  <c r="AB123" i="4" s="1"/>
  <c r="AF122" i="4"/>
  <c r="AA122" i="4"/>
  <c r="T122" i="4"/>
  <c r="L122" i="4"/>
  <c r="I122" i="4"/>
  <c r="F122" i="4"/>
  <c r="M122" i="4" s="1"/>
  <c r="AF121" i="4"/>
  <c r="AA121" i="4"/>
  <c r="T121" i="4"/>
  <c r="L121" i="4"/>
  <c r="I121" i="4"/>
  <c r="F121" i="4"/>
  <c r="M121" i="4" s="1"/>
  <c r="AB121" i="4" s="1"/>
  <c r="AF120" i="4"/>
  <c r="AA120" i="4"/>
  <c r="AB120" i="4" s="1"/>
  <c r="T120" i="4"/>
  <c r="L120" i="4"/>
  <c r="I120" i="4"/>
  <c r="F120" i="4"/>
  <c r="M120" i="4" s="1"/>
  <c r="AF119" i="4"/>
  <c r="AA119" i="4"/>
  <c r="T119" i="4"/>
  <c r="L119" i="4"/>
  <c r="I119" i="4"/>
  <c r="F119" i="4"/>
  <c r="M119" i="4" s="1"/>
  <c r="AB119" i="4" s="1"/>
  <c r="AF118" i="4"/>
  <c r="AA118" i="4"/>
  <c r="T118" i="4"/>
  <c r="L118" i="4"/>
  <c r="I118" i="4"/>
  <c r="F118" i="4"/>
  <c r="M118" i="4" s="1"/>
  <c r="AF117" i="4"/>
  <c r="AA117" i="4"/>
  <c r="T117" i="4"/>
  <c r="L117" i="4"/>
  <c r="I117" i="4"/>
  <c r="F117" i="4"/>
  <c r="M117" i="4" s="1"/>
  <c r="AB117" i="4" s="1"/>
  <c r="AF116" i="4"/>
  <c r="AA116" i="4"/>
  <c r="AB116" i="4" s="1"/>
  <c r="T116" i="4"/>
  <c r="L116" i="4"/>
  <c r="I116" i="4"/>
  <c r="F116" i="4"/>
  <c r="M116" i="4" s="1"/>
  <c r="AF115" i="4"/>
  <c r="AB115" i="4"/>
  <c r="AA115" i="4"/>
  <c r="T115" i="4"/>
  <c r="L115" i="4"/>
  <c r="I115" i="4"/>
  <c r="F115" i="4"/>
  <c r="M115" i="4" s="1"/>
  <c r="AF114" i="4"/>
  <c r="AA114" i="4"/>
  <c r="T114" i="4"/>
  <c r="L114" i="4"/>
  <c r="I114" i="4"/>
  <c r="F114" i="4"/>
  <c r="M114" i="4" s="1"/>
  <c r="AF113" i="4"/>
  <c r="AA113" i="4"/>
  <c r="T113" i="4"/>
  <c r="L113" i="4"/>
  <c r="I113" i="4"/>
  <c r="F113" i="4"/>
  <c r="M113" i="4" s="1"/>
  <c r="AB113" i="4" s="1"/>
  <c r="AF112" i="4"/>
  <c r="AA112" i="4"/>
  <c r="T112" i="4"/>
  <c r="L112" i="4"/>
  <c r="I112" i="4"/>
  <c r="F112" i="4"/>
  <c r="M112" i="4" s="1"/>
  <c r="AF111" i="4"/>
  <c r="AA111" i="4"/>
  <c r="T111" i="4"/>
  <c r="L111" i="4"/>
  <c r="I111" i="4"/>
  <c r="F111" i="4"/>
  <c r="M111" i="4" s="1"/>
  <c r="AB111" i="4" s="1"/>
  <c r="AF110" i="4"/>
  <c r="AA110" i="4"/>
  <c r="T110" i="4"/>
  <c r="L110" i="4"/>
  <c r="I110" i="4"/>
  <c r="F110" i="4"/>
  <c r="M110" i="4" s="1"/>
  <c r="AF109" i="4"/>
  <c r="AB109" i="4"/>
  <c r="AA109" i="4"/>
  <c r="T109" i="4"/>
  <c r="L109" i="4"/>
  <c r="I109" i="4"/>
  <c r="F109" i="4"/>
  <c r="M109" i="4" s="1"/>
  <c r="AF108" i="4"/>
  <c r="AA108" i="4"/>
  <c r="T108" i="4"/>
  <c r="L108" i="4"/>
  <c r="I108" i="4"/>
  <c r="F108" i="4"/>
  <c r="M108" i="4" s="1"/>
  <c r="AF107" i="4"/>
  <c r="AA107" i="4"/>
  <c r="T107" i="4"/>
  <c r="L107" i="4"/>
  <c r="I107" i="4"/>
  <c r="F107" i="4"/>
  <c r="M107" i="4" s="1"/>
  <c r="AB107" i="4" s="1"/>
  <c r="AF106" i="4"/>
  <c r="AA106" i="4"/>
  <c r="T106" i="4"/>
  <c r="L106" i="4"/>
  <c r="I106" i="4"/>
  <c r="F106" i="4"/>
  <c r="M106" i="4" s="1"/>
  <c r="AF105" i="4"/>
  <c r="AA105" i="4"/>
  <c r="T105" i="4"/>
  <c r="L105" i="4"/>
  <c r="I105" i="4"/>
  <c r="F105" i="4"/>
  <c r="M105" i="4" s="1"/>
  <c r="AB105" i="4" s="1"/>
  <c r="AF104" i="4"/>
  <c r="AA104" i="4"/>
  <c r="T104" i="4"/>
  <c r="L104" i="4"/>
  <c r="I104" i="4"/>
  <c r="F104" i="4"/>
  <c r="M104" i="4" s="1"/>
  <c r="AF103" i="4"/>
  <c r="AA103" i="4"/>
  <c r="T103" i="4"/>
  <c r="L103" i="4"/>
  <c r="I103" i="4"/>
  <c r="F103" i="4"/>
  <c r="M103" i="4" s="1"/>
  <c r="AB103" i="4" s="1"/>
  <c r="AF102" i="4"/>
  <c r="AA102" i="4"/>
  <c r="AB102" i="4" s="1"/>
  <c r="T102" i="4"/>
  <c r="L102" i="4"/>
  <c r="I102" i="4"/>
  <c r="F102" i="4"/>
  <c r="M102" i="4" s="1"/>
  <c r="AF101" i="4"/>
  <c r="AA101" i="4"/>
  <c r="T101" i="4"/>
  <c r="L101" i="4"/>
  <c r="I101" i="4"/>
  <c r="F101" i="4"/>
  <c r="M101" i="4" s="1"/>
  <c r="AB101" i="4" s="1"/>
  <c r="AF100" i="4"/>
  <c r="AA100" i="4"/>
  <c r="T100" i="4"/>
  <c r="L100" i="4"/>
  <c r="I100" i="4"/>
  <c r="F100" i="4"/>
  <c r="M100" i="4" s="1"/>
  <c r="AF99" i="4"/>
  <c r="AA99" i="4"/>
  <c r="T99" i="4"/>
  <c r="L99" i="4"/>
  <c r="I99" i="4"/>
  <c r="F99" i="4"/>
  <c r="AF98" i="4"/>
  <c r="AA98" i="4"/>
  <c r="T98" i="4"/>
  <c r="L98" i="4"/>
  <c r="I98" i="4"/>
  <c r="F98" i="4"/>
  <c r="AF97" i="4"/>
  <c r="AB97" i="4"/>
  <c r="AA97" i="4"/>
  <c r="T97" i="4"/>
  <c r="L97" i="4"/>
  <c r="I97" i="4"/>
  <c r="M97" i="4" s="1"/>
  <c r="F97" i="4"/>
  <c r="AF96" i="4"/>
  <c r="AA96" i="4"/>
  <c r="T96" i="4"/>
  <c r="L96" i="4"/>
  <c r="I96" i="4"/>
  <c r="F96" i="4"/>
  <c r="AF95" i="4"/>
  <c r="AA95" i="4"/>
  <c r="T95" i="4"/>
  <c r="L95" i="4"/>
  <c r="I95" i="4"/>
  <c r="M95" i="4" s="1"/>
  <c r="AB95" i="4" s="1"/>
  <c r="F95" i="4"/>
  <c r="AF94" i="4"/>
  <c r="AA94" i="4"/>
  <c r="T94" i="4"/>
  <c r="L94" i="4"/>
  <c r="I94" i="4"/>
  <c r="M94" i="4" s="1"/>
  <c r="F94" i="4"/>
  <c r="AF93" i="4"/>
  <c r="AA93" i="4"/>
  <c r="T93" i="4"/>
  <c r="L93" i="4"/>
  <c r="I93" i="4"/>
  <c r="M93" i="4" s="1"/>
  <c r="AB93" i="4" s="1"/>
  <c r="F93" i="4"/>
  <c r="AF92" i="4"/>
  <c r="AA92" i="4"/>
  <c r="T92" i="4"/>
  <c r="L92" i="4"/>
  <c r="I92" i="4"/>
  <c r="F92" i="4"/>
  <c r="AF91" i="4"/>
  <c r="AA91" i="4"/>
  <c r="T91" i="4"/>
  <c r="L91" i="4"/>
  <c r="I91" i="4"/>
  <c r="F91" i="4"/>
  <c r="AF90" i="4"/>
  <c r="AA90" i="4"/>
  <c r="T90" i="4"/>
  <c r="L90" i="4"/>
  <c r="I90" i="4"/>
  <c r="F90" i="4"/>
  <c r="AF89" i="4"/>
  <c r="AA89" i="4"/>
  <c r="T89" i="4"/>
  <c r="L89" i="4"/>
  <c r="I89" i="4"/>
  <c r="F89" i="4"/>
  <c r="AF88" i="4"/>
  <c r="AA88" i="4"/>
  <c r="T88" i="4"/>
  <c r="L88" i="4"/>
  <c r="I88" i="4"/>
  <c r="F88" i="4"/>
  <c r="AF87" i="4"/>
  <c r="AA87" i="4"/>
  <c r="T87" i="4"/>
  <c r="L87" i="4"/>
  <c r="I87" i="4"/>
  <c r="F87" i="4"/>
  <c r="AF86" i="4"/>
  <c r="AA86" i="4"/>
  <c r="T86" i="4"/>
  <c r="L86" i="4"/>
  <c r="I86" i="4"/>
  <c r="F86" i="4"/>
  <c r="AF85" i="4"/>
  <c r="AA85" i="4"/>
  <c r="T85" i="4"/>
  <c r="L85" i="4"/>
  <c r="I85" i="4"/>
  <c r="F85" i="4"/>
  <c r="AF84" i="4"/>
  <c r="AA84" i="4"/>
  <c r="T84" i="4"/>
  <c r="L84" i="4"/>
  <c r="I84" i="4"/>
  <c r="F84" i="4"/>
  <c r="AF83" i="4"/>
  <c r="AA83" i="4"/>
  <c r="T83" i="4"/>
  <c r="L83" i="4"/>
  <c r="I83" i="4"/>
  <c r="F83" i="4"/>
  <c r="AF82" i="4"/>
  <c r="AA82" i="4"/>
  <c r="T82" i="4"/>
  <c r="L82" i="4"/>
  <c r="I82" i="4"/>
  <c r="F82" i="4"/>
  <c r="AF81" i="4"/>
  <c r="AA81" i="4"/>
  <c r="T81" i="4"/>
  <c r="L81" i="4"/>
  <c r="I81" i="4"/>
  <c r="F81" i="4"/>
  <c r="AF80" i="4"/>
  <c r="AA80" i="4"/>
  <c r="T80" i="4"/>
  <c r="L80" i="4"/>
  <c r="I80" i="4"/>
  <c r="F80" i="4"/>
  <c r="AF79" i="4"/>
  <c r="AA79" i="4"/>
  <c r="T79" i="4"/>
  <c r="L79" i="4"/>
  <c r="I79" i="4"/>
  <c r="F79" i="4"/>
  <c r="AF78" i="4"/>
  <c r="AA78" i="4"/>
  <c r="T78" i="4"/>
  <c r="L78" i="4"/>
  <c r="I78" i="4"/>
  <c r="F78" i="4"/>
  <c r="AF77" i="4"/>
  <c r="AA77" i="4"/>
  <c r="T77" i="4"/>
  <c r="L77" i="4"/>
  <c r="I77" i="4"/>
  <c r="F77" i="4"/>
  <c r="AF76" i="4"/>
  <c r="AA76" i="4"/>
  <c r="T76" i="4"/>
  <c r="L76" i="4"/>
  <c r="I76" i="4"/>
  <c r="F76" i="4"/>
  <c r="AF75" i="4"/>
  <c r="AA75" i="4"/>
  <c r="T75" i="4"/>
  <c r="L75" i="4"/>
  <c r="I75" i="4"/>
  <c r="F75" i="4"/>
  <c r="AF74" i="4"/>
  <c r="AA74" i="4"/>
  <c r="T74" i="4"/>
  <c r="L74" i="4"/>
  <c r="I74" i="4"/>
  <c r="F74" i="4"/>
  <c r="AF73" i="4"/>
  <c r="AA73" i="4"/>
  <c r="T73" i="4"/>
  <c r="L73" i="4"/>
  <c r="I73" i="4"/>
  <c r="F73" i="4"/>
  <c r="AF72" i="4"/>
  <c r="AA72" i="4"/>
  <c r="T72" i="4"/>
  <c r="L72" i="4"/>
  <c r="I72" i="4"/>
  <c r="F72" i="4"/>
  <c r="AF71" i="4"/>
  <c r="AA71" i="4"/>
  <c r="T71" i="4"/>
  <c r="L71" i="4"/>
  <c r="I71" i="4"/>
  <c r="F71" i="4"/>
  <c r="AF70" i="4"/>
  <c r="AA70" i="4"/>
  <c r="T70" i="4"/>
  <c r="L70" i="4"/>
  <c r="I70" i="4"/>
  <c r="F70" i="4"/>
  <c r="AF69" i="4"/>
  <c r="AA69" i="4"/>
  <c r="T69" i="4"/>
  <c r="L69" i="4"/>
  <c r="I69" i="4"/>
  <c r="F69" i="4"/>
  <c r="AF68" i="4"/>
  <c r="AA68" i="4"/>
  <c r="T68" i="4"/>
  <c r="L68" i="4"/>
  <c r="I68" i="4"/>
  <c r="F68" i="4"/>
  <c r="AF67" i="4"/>
  <c r="AA67" i="4"/>
  <c r="T67" i="4"/>
  <c r="L67" i="4"/>
  <c r="I67" i="4"/>
  <c r="F67" i="4"/>
  <c r="AF66" i="4"/>
  <c r="AA66" i="4"/>
  <c r="T66" i="4"/>
  <c r="L66" i="4"/>
  <c r="I66" i="4"/>
  <c r="F66" i="4"/>
  <c r="AF65" i="4"/>
  <c r="AA65" i="4"/>
  <c r="T65" i="4"/>
  <c r="L65" i="4"/>
  <c r="I65" i="4"/>
  <c r="F65" i="4"/>
  <c r="AF64" i="4"/>
  <c r="AA64" i="4"/>
  <c r="T64" i="4"/>
  <c r="L64" i="4"/>
  <c r="I64" i="4"/>
  <c r="F64" i="4"/>
  <c r="AF63" i="4"/>
  <c r="AA63" i="4"/>
  <c r="T63" i="4"/>
  <c r="L63" i="4"/>
  <c r="I63" i="4"/>
  <c r="F63" i="4"/>
  <c r="AF62" i="4"/>
  <c r="AA62" i="4"/>
  <c r="T62" i="4"/>
  <c r="L62" i="4"/>
  <c r="I62" i="4"/>
  <c r="F62" i="4"/>
  <c r="AF61" i="4"/>
  <c r="AA61" i="4"/>
  <c r="T61" i="4"/>
  <c r="L61" i="4"/>
  <c r="I61" i="4"/>
  <c r="F61" i="4"/>
  <c r="AF60" i="4"/>
  <c r="AA60" i="4"/>
  <c r="T60" i="4"/>
  <c r="L60" i="4"/>
  <c r="I60" i="4"/>
  <c r="F60" i="4"/>
  <c r="AF59" i="4"/>
  <c r="AA59" i="4"/>
  <c r="T59" i="4"/>
  <c r="L59" i="4"/>
  <c r="I59" i="4"/>
  <c r="F59" i="4"/>
  <c r="AF58" i="4"/>
  <c r="AA58" i="4"/>
  <c r="T58" i="4"/>
  <c r="L58" i="4"/>
  <c r="I58" i="4"/>
  <c r="F58" i="4"/>
  <c r="AF57" i="4"/>
  <c r="AA57" i="4"/>
  <c r="T57" i="4"/>
  <c r="L57" i="4"/>
  <c r="I57" i="4"/>
  <c r="F57" i="4"/>
  <c r="AF56" i="4"/>
  <c r="AA56" i="4"/>
  <c r="T56" i="4"/>
  <c r="L56" i="4"/>
  <c r="I56" i="4"/>
  <c r="F56" i="4"/>
  <c r="AF55" i="4"/>
  <c r="AA55" i="4"/>
  <c r="T55" i="4"/>
  <c r="L55" i="4"/>
  <c r="I55" i="4"/>
  <c r="F55" i="4"/>
  <c r="AF54" i="4"/>
  <c r="AA54" i="4"/>
  <c r="T54" i="4"/>
  <c r="L54" i="4"/>
  <c r="I54" i="4"/>
  <c r="F54" i="4"/>
  <c r="AF53" i="4"/>
  <c r="AA53" i="4"/>
  <c r="T53" i="4"/>
  <c r="L53" i="4"/>
  <c r="I53" i="4"/>
  <c r="F53" i="4"/>
  <c r="AF52" i="4"/>
  <c r="AA52" i="4"/>
  <c r="T52" i="4"/>
  <c r="L52" i="4"/>
  <c r="I52" i="4"/>
  <c r="F52" i="4"/>
  <c r="AF51" i="4"/>
  <c r="AA51" i="4"/>
  <c r="T51" i="4"/>
  <c r="L51" i="4"/>
  <c r="I51" i="4"/>
  <c r="F51" i="4"/>
  <c r="AF50" i="4"/>
  <c r="AA50" i="4"/>
  <c r="T50" i="4"/>
  <c r="L50" i="4"/>
  <c r="I50" i="4"/>
  <c r="F50" i="4"/>
  <c r="AF49" i="4"/>
  <c r="AA49" i="4"/>
  <c r="T49" i="4"/>
  <c r="L49" i="4"/>
  <c r="I49" i="4"/>
  <c r="F49" i="4"/>
  <c r="AF48" i="4"/>
  <c r="AA48" i="4"/>
  <c r="T48" i="4"/>
  <c r="L48" i="4"/>
  <c r="I48" i="4"/>
  <c r="F48" i="4"/>
  <c r="AF47" i="4"/>
  <c r="AA47" i="4"/>
  <c r="T47" i="4"/>
  <c r="L47" i="4"/>
  <c r="I47" i="4"/>
  <c r="F47" i="4"/>
  <c r="AF46" i="4"/>
  <c r="AA46" i="4"/>
  <c r="T46" i="4"/>
  <c r="L46" i="4"/>
  <c r="I46" i="4"/>
  <c r="F46" i="4"/>
  <c r="AF45" i="4"/>
  <c r="AA45" i="4"/>
  <c r="T45" i="4"/>
  <c r="L45" i="4"/>
  <c r="I45" i="4"/>
  <c r="F45" i="4"/>
  <c r="AF44" i="4"/>
  <c r="AA44" i="4"/>
  <c r="T44" i="4"/>
  <c r="L44" i="4"/>
  <c r="I44" i="4"/>
  <c r="F44" i="4"/>
  <c r="AF43" i="4"/>
  <c r="AA43" i="4"/>
  <c r="T43" i="4"/>
  <c r="L43" i="4"/>
  <c r="I43" i="4"/>
  <c r="F43" i="4"/>
  <c r="AF42" i="4"/>
  <c r="AA42" i="4"/>
  <c r="T42" i="4"/>
  <c r="L42" i="4"/>
  <c r="I42" i="4"/>
  <c r="F42" i="4"/>
  <c r="AF41" i="4"/>
  <c r="AA41" i="4"/>
  <c r="T41" i="4"/>
  <c r="L41" i="4"/>
  <c r="I41" i="4"/>
  <c r="F41" i="4"/>
  <c r="AF40" i="4"/>
  <c r="AA40" i="4"/>
  <c r="T40" i="4"/>
  <c r="L40" i="4"/>
  <c r="I40" i="4"/>
  <c r="F40" i="4"/>
  <c r="M40" i="4" s="1"/>
  <c r="AB40" i="4" s="1"/>
  <c r="AF39" i="4"/>
  <c r="AA39" i="4"/>
  <c r="T39" i="4"/>
  <c r="L39" i="4"/>
  <c r="I39" i="4"/>
  <c r="F39" i="4"/>
  <c r="M39" i="4" s="1"/>
  <c r="AB39" i="4" s="1"/>
  <c r="AF38" i="4"/>
  <c r="AA38" i="4"/>
  <c r="T38" i="4"/>
  <c r="L38" i="4"/>
  <c r="I38" i="4"/>
  <c r="F38" i="4"/>
  <c r="M38" i="4" s="1"/>
  <c r="AB38" i="4" s="1"/>
  <c r="AF37" i="4"/>
  <c r="AA37" i="4"/>
  <c r="T37" i="4"/>
  <c r="L37" i="4"/>
  <c r="I37" i="4"/>
  <c r="F37" i="4"/>
  <c r="M37" i="4" s="1"/>
  <c r="AB37" i="4" s="1"/>
  <c r="AF36" i="4"/>
  <c r="AA36" i="4"/>
  <c r="T36" i="4"/>
  <c r="L36" i="4"/>
  <c r="I36" i="4"/>
  <c r="F36" i="4"/>
  <c r="M36" i="4" s="1"/>
  <c r="AB36" i="4" s="1"/>
  <c r="AF35" i="4"/>
  <c r="AA35" i="4"/>
  <c r="T35" i="4"/>
  <c r="L35" i="4"/>
  <c r="I35" i="4"/>
  <c r="F35" i="4"/>
  <c r="M35" i="4" s="1"/>
  <c r="AB35" i="4" s="1"/>
  <c r="AF34" i="4"/>
  <c r="AA34" i="4"/>
  <c r="T34" i="4"/>
  <c r="L34" i="4"/>
  <c r="I34" i="4"/>
  <c r="F34" i="4"/>
  <c r="M34" i="4" s="1"/>
  <c r="AB34" i="4" s="1"/>
  <c r="AF33" i="4"/>
  <c r="AA33" i="4"/>
  <c r="T33" i="4"/>
  <c r="L33" i="4"/>
  <c r="I33" i="4"/>
  <c r="F33" i="4"/>
  <c r="M33" i="4" s="1"/>
  <c r="AB33" i="4" s="1"/>
  <c r="AF32" i="4"/>
  <c r="AA32" i="4"/>
  <c r="T32" i="4"/>
  <c r="L32" i="4"/>
  <c r="I32" i="4"/>
  <c r="F32" i="4"/>
  <c r="M32" i="4" s="1"/>
  <c r="AB32" i="4" s="1"/>
  <c r="AF31" i="4"/>
  <c r="AA31" i="4"/>
  <c r="T31" i="4"/>
  <c r="L31" i="4"/>
  <c r="I31" i="4"/>
  <c r="F31" i="4"/>
  <c r="M31" i="4" s="1"/>
  <c r="AB31" i="4" s="1"/>
  <c r="AF30" i="4"/>
  <c r="AA30" i="4"/>
  <c r="T30" i="4"/>
  <c r="L30" i="4"/>
  <c r="I30" i="4"/>
  <c r="F30" i="4"/>
  <c r="M30" i="4" s="1"/>
  <c r="AB30" i="4" s="1"/>
  <c r="AF29" i="4"/>
  <c r="AA29" i="4"/>
  <c r="T29" i="4"/>
  <c r="L29" i="4"/>
  <c r="I29" i="4"/>
  <c r="F29" i="4"/>
  <c r="M29" i="4" s="1"/>
  <c r="AB29" i="4" s="1"/>
  <c r="AF28" i="4"/>
  <c r="AA28" i="4"/>
  <c r="T28" i="4"/>
  <c r="L28" i="4"/>
  <c r="I28" i="4"/>
  <c r="F28" i="4"/>
  <c r="M28" i="4" s="1"/>
  <c r="AB28" i="4" s="1"/>
  <c r="AF27" i="4"/>
  <c r="AA27" i="4"/>
  <c r="T27" i="4"/>
  <c r="L27" i="4"/>
  <c r="I27" i="4"/>
  <c r="F27" i="4"/>
  <c r="M27" i="4" s="1"/>
  <c r="AB27" i="4" s="1"/>
  <c r="AF26" i="4"/>
  <c r="AA26" i="4"/>
  <c r="T26" i="4"/>
  <c r="L26" i="4"/>
  <c r="I26" i="4"/>
  <c r="F26" i="4"/>
  <c r="M26" i="4" s="1"/>
  <c r="AB26" i="4" s="1"/>
  <c r="AF25" i="4"/>
  <c r="AA25" i="4"/>
  <c r="T25" i="4"/>
  <c r="L25" i="4"/>
  <c r="I25" i="4"/>
  <c r="F25" i="4"/>
  <c r="M25" i="4" s="1"/>
  <c r="AB25" i="4" s="1"/>
  <c r="AF24" i="4"/>
  <c r="AA24" i="4"/>
  <c r="T24" i="4"/>
  <c r="L24" i="4"/>
  <c r="I24" i="4"/>
  <c r="F24" i="4"/>
  <c r="M24" i="4" s="1"/>
  <c r="AB24" i="4" s="1"/>
  <c r="AF23" i="4"/>
  <c r="AA23" i="4"/>
  <c r="T23" i="4"/>
  <c r="L23" i="4"/>
  <c r="I23" i="4"/>
  <c r="F23" i="4"/>
  <c r="M23" i="4" s="1"/>
  <c r="AB23" i="4" s="1"/>
  <c r="AF22" i="4"/>
  <c r="AA22" i="4"/>
  <c r="T22" i="4"/>
  <c r="L22" i="4"/>
  <c r="I22" i="4"/>
  <c r="F22" i="4"/>
  <c r="M22" i="4" s="1"/>
  <c r="AB22" i="4" s="1"/>
  <c r="AF21" i="4"/>
  <c r="AA21" i="4"/>
  <c r="T21" i="4"/>
  <c r="L21" i="4"/>
  <c r="I21" i="4"/>
  <c r="F21" i="4"/>
  <c r="M21" i="4" s="1"/>
  <c r="AB21" i="4" s="1"/>
  <c r="AF20" i="4"/>
  <c r="AA20" i="4"/>
  <c r="T20" i="4"/>
  <c r="L20" i="4"/>
  <c r="I20" i="4"/>
  <c r="F20" i="4"/>
  <c r="M20" i="4" s="1"/>
  <c r="AB20" i="4" s="1"/>
  <c r="AF19" i="4"/>
  <c r="AA19" i="4"/>
  <c r="T19" i="4"/>
  <c r="L19" i="4"/>
  <c r="I19" i="4"/>
  <c r="F19" i="4"/>
  <c r="M19" i="4" s="1"/>
  <c r="AB19" i="4" s="1"/>
  <c r="AF18" i="4"/>
  <c r="AA18" i="4"/>
  <c r="T18" i="4"/>
  <c r="L18" i="4"/>
  <c r="I18" i="4"/>
  <c r="F18" i="4"/>
  <c r="M18" i="4" s="1"/>
  <c r="AB18" i="4" s="1"/>
  <c r="AF17" i="4"/>
  <c r="AA17" i="4"/>
  <c r="T17" i="4"/>
  <c r="L17" i="4"/>
  <c r="I17" i="4"/>
  <c r="F17" i="4"/>
  <c r="M17" i="4" s="1"/>
  <c r="AB17" i="4" s="1"/>
  <c r="AF16" i="4"/>
  <c r="AA16" i="4"/>
  <c r="T16" i="4"/>
  <c r="L16" i="4"/>
  <c r="I16" i="4"/>
  <c r="F16" i="4"/>
  <c r="M16" i="4" s="1"/>
  <c r="AB16" i="4" s="1"/>
  <c r="AF15" i="4"/>
  <c r="AA15" i="4"/>
  <c r="T15" i="4"/>
  <c r="L15" i="4"/>
  <c r="I15" i="4"/>
  <c r="F15" i="4"/>
  <c r="M15" i="4" s="1"/>
  <c r="AB15" i="4" s="1"/>
  <c r="AF14" i="4"/>
  <c r="AA14" i="4"/>
  <c r="T14" i="4"/>
  <c r="L14" i="4"/>
  <c r="I14" i="4"/>
  <c r="F14" i="4"/>
  <c r="M14" i="4" s="1"/>
  <c r="AB14" i="4" s="1"/>
  <c r="AF13" i="4"/>
  <c r="AA13" i="4"/>
  <c r="T13" i="4"/>
  <c r="L13" i="4"/>
  <c r="I13" i="4"/>
  <c r="F13" i="4"/>
  <c r="M13" i="4" s="1"/>
  <c r="AB13" i="4" s="1"/>
  <c r="AF12" i="4"/>
  <c r="AA12" i="4"/>
  <c r="T12" i="4"/>
  <c r="L12" i="4"/>
  <c r="I12" i="4"/>
  <c r="F12" i="4"/>
  <c r="M12" i="4" s="1"/>
  <c r="AB12" i="4" s="1"/>
  <c r="AF11" i="4"/>
  <c r="AA11" i="4"/>
  <c r="T11" i="4"/>
  <c r="L11" i="4"/>
  <c r="I11" i="4"/>
  <c r="F11" i="4"/>
  <c r="M11" i="4" s="1"/>
  <c r="AB11" i="4" s="1"/>
  <c r="AF10" i="4"/>
  <c r="AA10" i="4"/>
  <c r="T10" i="4"/>
  <c r="L10" i="4"/>
  <c r="I10" i="4"/>
  <c r="F10" i="4"/>
  <c r="M10" i="4" s="1"/>
  <c r="AB10" i="4" s="1"/>
  <c r="AF9" i="4"/>
  <c r="AA9" i="4"/>
  <c r="T9" i="4"/>
  <c r="L9" i="4"/>
  <c r="I9" i="4"/>
  <c r="F9" i="4"/>
  <c r="M9" i="4" s="1"/>
  <c r="AB9" i="4" s="1"/>
  <c r="AF8" i="4"/>
  <c r="AA8" i="4"/>
  <c r="T8" i="4"/>
  <c r="L8" i="4"/>
  <c r="I8" i="4"/>
  <c r="F8" i="4"/>
  <c r="M8" i="4" s="1"/>
  <c r="AB8" i="4" s="1"/>
  <c r="AF7" i="4"/>
  <c r="AA7" i="4"/>
  <c r="T7" i="4"/>
  <c r="L7" i="4"/>
  <c r="I7" i="4"/>
  <c r="F7" i="4"/>
  <c r="M7" i="4" s="1"/>
  <c r="AB7" i="4" s="1"/>
  <c r="AB26" i="7" l="1"/>
  <c r="AB103" i="7"/>
  <c r="AB107" i="7"/>
  <c r="AB111" i="7"/>
  <c r="AB115" i="7"/>
  <c r="AB130" i="7"/>
  <c r="AB134" i="7"/>
  <c r="AB138" i="7"/>
  <c r="AB142" i="7"/>
  <c r="AB146" i="7"/>
  <c r="AB150" i="7"/>
  <c r="AB154" i="7"/>
  <c r="AB166" i="7"/>
  <c r="M186" i="7"/>
  <c r="AB186" i="7" s="1"/>
  <c r="M6" i="7"/>
  <c r="M10" i="7"/>
  <c r="AB10" i="7" s="1"/>
  <c r="M14" i="7"/>
  <c r="M18" i="7"/>
  <c r="AB18" i="7" s="1"/>
  <c r="M22" i="7"/>
  <c r="AB22" i="7" s="1"/>
  <c r="M26" i="7"/>
  <c r="M30" i="7"/>
  <c r="M34" i="7"/>
  <c r="AB34" i="7" s="1"/>
  <c r="M38" i="7"/>
  <c r="AB38" i="7" s="1"/>
  <c r="AB40" i="7"/>
  <c r="M42" i="7"/>
  <c r="AB42" i="7" s="1"/>
  <c r="M82" i="7"/>
  <c r="M86" i="7"/>
  <c r="AB86" i="7" s="1"/>
  <c r="M90" i="7"/>
  <c r="M94" i="7"/>
  <c r="M98" i="7"/>
  <c r="M102" i="7"/>
  <c r="AB102" i="7" s="1"/>
  <c r="M106" i="7"/>
  <c r="M110" i="7"/>
  <c r="M114" i="7"/>
  <c r="M118" i="7"/>
  <c r="AB118" i="7" s="1"/>
  <c r="M121" i="7"/>
  <c r="M125" i="7"/>
  <c r="M129" i="7"/>
  <c r="M133" i="7"/>
  <c r="M137" i="7"/>
  <c r="AB137" i="7" s="1"/>
  <c r="M141" i="7"/>
  <c r="M145" i="7"/>
  <c r="M149" i="7"/>
  <c r="AB149" i="7" s="1"/>
  <c r="M153" i="7"/>
  <c r="M157" i="7"/>
  <c r="M161" i="7"/>
  <c r="M165" i="7"/>
  <c r="M169" i="7"/>
  <c r="AB169" i="7" s="1"/>
  <c r="M173" i="7"/>
  <c r="M177" i="7"/>
  <c r="M181" i="7"/>
  <c r="AB181" i="7" s="1"/>
  <c r="M185" i="7"/>
  <c r="AB6" i="7"/>
  <c r="AB14" i="7"/>
  <c r="AB30" i="7"/>
  <c r="M5" i="7"/>
  <c r="M13" i="7"/>
  <c r="M17" i="7"/>
  <c r="AB17" i="7" s="1"/>
  <c r="M21" i="7"/>
  <c r="M25" i="7"/>
  <c r="M29" i="7"/>
  <c r="AB29" i="7" s="1"/>
  <c r="M33" i="7"/>
  <c r="M37" i="7"/>
  <c r="M41" i="7"/>
  <c r="AB41" i="7" s="1"/>
  <c r="M45" i="7"/>
  <c r="AB45" i="7" s="1"/>
  <c r="M49" i="7"/>
  <c r="AB49" i="7" s="1"/>
  <c r="M53" i="7"/>
  <c r="AB53" i="7" s="1"/>
  <c r="M57" i="7"/>
  <c r="AB57" i="7" s="1"/>
  <c r="M61" i="7"/>
  <c r="AB61" i="7" s="1"/>
  <c r="M65" i="7"/>
  <c r="AB65" i="7" s="1"/>
  <c r="M69" i="7"/>
  <c r="AB69" i="7" s="1"/>
  <c r="M73" i="7"/>
  <c r="AB73" i="7" s="1"/>
  <c r="M77" i="7"/>
  <c r="AB77" i="7" s="1"/>
  <c r="M9" i="7"/>
  <c r="AB9" i="7" s="1"/>
  <c r="AB21" i="7"/>
  <c r="AB33" i="7"/>
  <c r="AB37" i="7"/>
  <c r="AB5" i="7"/>
  <c r="AB13" i="7"/>
  <c r="AB25" i="7"/>
  <c r="AB16" i="7"/>
  <c r="AB24" i="7"/>
  <c r="AB28" i="7"/>
  <c r="AB32" i="7"/>
  <c r="AB36" i="7"/>
  <c r="AB44" i="7"/>
  <c r="AB8" i="7"/>
  <c r="AB12" i="7"/>
  <c r="AB20" i="7"/>
  <c r="L194" i="7"/>
  <c r="AB47" i="7"/>
  <c r="AB51" i="7"/>
  <c r="AB55" i="7"/>
  <c r="AB63" i="7"/>
  <c r="AB67" i="7"/>
  <c r="AB71" i="7"/>
  <c r="AB75" i="7"/>
  <c r="AB82" i="7"/>
  <c r="AB90" i="7"/>
  <c r="AB94" i="7"/>
  <c r="AB98" i="7"/>
  <c r="AB106" i="7"/>
  <c r="AB110" i="7"/>
  <c r="AB114" i="7"/>
  <c r="AB121" i="7"/>
  <c r="AB125" i="7"/>
  <c r="AB129" i="7"/>
  <c r="AB133" i="7"/>
  <c r="AB141" i="7"/>
  <c r="AB145" i="7"/>
  <c r="AB153" i="7"/>
  <c r="AB157" i="7"/>
  <c r="AB161" i="7"/>
  <c r="AB165" i="7"/>
  <c r="AB173" i="7"/>
  <c r="AB177" i="7"/>
  <c r="AB185" i="7"/>
  <c r="AB189" i="7"/>
  <c r="L195" i="7"/>
  <c r="AB59" i="7"/>
  <c r="F195" i="7"/>
  <c r="M46" i="7"/>
  <c r="AB46" i="7" s="1"/>
  <c r="M50" i="7"/>
  <c r="AB50" i="7" s="1"/>
  <c r="M54" i="7"/>
  <c r="AB54" i="7" s="1"/>
  <c r="M58" i="7"/>
  <c r="AB58" i="7" s="1"/>
  <c r="M62" i="7"/>
  <c r="AB62" i="7" s="1"/>
  <c r="M66" i="7"/>
  <c r="AB66" i="7" s="1"/>
  <c r="M70" i="7"/>
  <c r="AB70" i="7" s="1"/>
  <c r="M74" i="7"/>
  <c r="AB74" i="7" s="1"/>
  <c r="M78" i="7"/>
  <c r="AB78" i="7" s="1"/>
  <c r="M81" i="7"/>
  <c r="AB81" i="7" s="1"/>
  <c r="M85" i="7"/>
  <c r="AB85" i="7" s="1"/>
  <c r="M89" i="7"/>
  <c r="AB89" i="7" s="1"/>
  <c r="M93" i="7"/>
  <c r="AB93" i="7" s="1"/>
  <c r="M97" i="7"/>
  <c r="AB97" i="7" s="1"/>
  <c r="M101" i="7"/>
  <c r="AB101" i="7" s="1"/>
  <c r="M105" i="7"/>
  <c r="AB105" i="7" s="1"/>
  <c r="M109" i="7"/>
  <c r="AB109" i="7" s="1"/>
  <c r="M113" i="7"/>
  <c r="AB113" i="7" s="1"/>
  <c r="M117" i="7"/>
  <c r="AB117" i="7" s="1"/>
  <c r="M120" i="7"/>
  <c r="AB120" i="7" s="1"/>
  <c r="M124" i="7"/>
  <c r="AB124" i="7" s="1"/>
  <c r="M128" i="7"/>
  <c r="AB128" i="7" s="1"/>
  <c r="M132" i="7"/>
  <c r="AB132" i="7" s="1"/>
  <c r="M136" i="7"/>
  <c r="AB136" i="7" s="1"/>
  <c r="M140" i="7"/>
  <c r="AB140" i="7" s="1"/>
  <c r="M144" i="7"/>
  <c r="AB144" i="7" s="1"/>
  <c r="M148" i="7"/>
  <c r="AB148" i="7" s="1"/>
  <c r="M152" i="7"/>
  <c r="AB152" i="7" s="1"/>
  <c r="M156" i="7"/>
  <c r="AB156" i="7" s="1"/>
  <c r="M160" i="7"/>
  <c r="AB160" i="7" s="1"/>
  <c r="M164" i="7"/>
  <c r="AB164" i="7" s="1"/>
  <c r="M168" i="7"/>
  <c r="AB168" i="7" s="1"/>
  <c r="M172" i="7"/>
  <c r="AB172" i="7" s="1"/>
  <c r="M176" i="7"/>
  <c r="AB176" i="7" s="1"/>
  <c r="M180" i="7"/>
  <c r="AB180" i="7" s="1"/>
  <c r="M184" i="7"/>
  <c r="AB184" i="7" s="1"/>
  <c r="M188" i="7"/>
  <c r="AB188" i="7" s="1"/>
  <c r="F192" i="7"/>
  <c r="I192" i="7"/>
  <c r="I194" i="7"/>
  <c r="F194" i="7"/>
  <c r="L192" i="7"/>
  <c r="M119" i="7"/>
  <c r="AB119" i="7" s="1"/>
  <c r="F193" i="7"/>
  <c r="I193" i="7"/>
  <c r="L193" i="7"/>
  <c r="M59" i="4"/>
  <c r="AB59" i="4" s="1"/>
  <c r="M63" i="4"/>
  <c r="AB63" i="4" s="1"/>
  <c r="M67" i="4"/>
  <c r="AB67" i="4" s="1"/>
  <c r="M71" i="4"/>
  <c r="AB71" i="4" s="1"/>
  <c r="M79" i="4"/>
  <c r="AB79" i="4" s="1"/>
  <c r="M83" i="4"/>
  <c r="AB83" i="4" s="1"/>
  <c r="M47" i="4"/>
  <c r="AB47" i="4" s="1"/>
  <c r="M51" i="4"/>
  <c r="AB51" i="4" s="1"/>
  <c r="M55" i="4"/>
  <c r="AB55" i="4" s="1"/>
  <c r="M43" i="4"/>
  <c r="AB43" i="4" s="1"/>
  <c r="M62" i="4"/>
  <c r="AB62" i="4" s="1"/>
  <c r="M66" i="4"/>
  <c r="AB66" i="4" s="1"/>
  <c r="M70" i="4"/>
  <c r="M74" i="4"/>
  <c r="AB74" i="4" s="1"/>
  <c r="M86" i="4"/>
  <c r="AB146" i="4"/>
  <c r="M42" i="4"/>
  <c r="AB42" i="4" s="1"/>
  <c r="M46" i="4"/>
  <c r="AB46" i="4" s="1"/>
  <c r="M54" i="4"/>
  <c r="AB54" i="4" s="1"/>
  <c r="M58" i="4"/>
  <c r="AB58" i="4" s="1"/>
  <c r="AB100" i="4"/>
  <c r="AB104" i="4"/>
  <c r="AB118" i="4"/>
  <c r="AB132" i="4"/>
  <c r="AB136" i="4"/>
  <c r="M50" i="4"/>
  <c r="AB50" i="4" s="1"/>
  <c r="M77" i="4"/>
  <c r="AB77" i="4" s="1"/>
  <c r="M81" i="4"/>
  <c r="AB81" i="4" s="1"/>
  <c r="M85" i="4"/>
  <c r="AB85" i="4" s="1"/>
  <c r="M89" i="4"/>
  <c r="AB89" i="4" s="1"/>
  <c r="M60" i="4"/>
  <c r="AB60" i="4" s="1"/>
  <c r="M64" i="4"/>
  <c r="AB64" i="4" s="1"/>
  <c r="M68" i="4"/>
  <c r="M72" i="4"/>
  <c r="M76" i="4"/>
  <c r="AB76" i="4" s="1"/>
  <c r="M80" i="4"/>
  <c r="AB80" i="4" s="1"/>
  <c r="M84" i="4"/>
  <c r="M88" i="4"/>
  <c r="AB88" i="4" s="1"/>
  <c r="AB94" i="4"/>
  <c r="M61" i="4"/>
  <c r="AB61" i="4" s="1"/>
  <c r="M65" i="4"/>
  <c r="AB65" i="4" s="1"/>
  <c r="M69" i="4"/>
  <c r="AB69" i="4" s="1"/>
  <c r="M73" i="4"/>
  <c r="AB73" i="4" s="1"/>
  <c r="M78" i="4"/>
  <c r="AB78" i="4" s="1"/>
  <c r="M87" i="4"/>
  <c r="AB87" i="4" s="1"/>
  <c r="M92" i="4"/>
  <c r="AB92" i="4" s="1"/>
  <c r="M96" i="4"/>
  <c r="AB96" i="4" s="1"/>
  <c r="AB114" i="4"/>
  <c r="AB130" i="4"/>
  <c r="M41" i="4"/>
  <c r="AB41" i="4" s="1"/>
  <c r="M45" i="4"/>
  <c r="AB45" i="4" s="1"/>
  <c r="M49" i="4"/>
  <c r="AB49" i="4" s="1"/>
  <c r="M53" i="4"/>
  <c r="AB53" i="4" s="1"/>
  <c r="M57" i="4"/>
  <c r="AB57" i="4" s="1"/>
  <c r="AB70" i="4"/>
  <c r="M82" i="4"/>
  <c r="AB84" i="4"/>
  <c r="M91" i="4"/>
  <c r="AB91" i="4" s="1"/>
  <c r="AB108" i="4"/>
  <c r="AB124" i="4"/>
  <c r="AB140" i="4"/>
  <c r="AB5" i="4"/>
  <c r="M44" i="4"/>
  <c r="AB44" i="4" s="1"/>
  <c r="M48" i="4"/>
  <c r="AB48" i="4" s="1"/>
  <c r="M52" i="4"/>
  <c r="AB52" i="4" s="1"/>
  <c r="M56" i="4"/>
  <c r="AB56" i="4" s="1"/>
  <c r="M90" i="4"/>
  <c r="AB90" i="4" s="1"/>
  <c r="M99" i="4"/>
  <c r="AB99" i="4" s="1"/>
  <c r="AB112" i="4"/>
  <c r="AB128" i="4"/>
  <c r="AB144" i="4"/>
  <c r="AB6" i="4"/>
  <c r="AB82" i="4"/>
  <c r="AB106" i="4"/>
  <c r="AB122" i="4"/>
  <c r="AB138" i="4"/>
  <c r="AB68" i="4"/>
  <c r="AB72" i="4"/>
  <c r="M75" i="4"/>
  <c r="AB75" i="4" s="1"/>
  <c r="AB86" i="4"/>
  <c r="M98" i="4"/>
  <c r="AB98" i="4" s="1"/>
  <c r="AB148" i="4"/>
  <c r="AB110" i="4"/>
  <c r="AB126" i="4"/>
  <c r="AB142" i="4"/>
  <c r="I197" i="4"/>
  <c r="I195" i="4"/>
  <c r="I196" i="4"/>
  <c r="I194" i="4"/>
  <c r="L197" i="4"/>
  <c r="L195" i="4"/>
  <c r="L196" i="4"/>
  <c r="L194" i="4"/>
  <c r="F197" i="4"/>
  <c r="F195" i="4"/>
  <c r="AB192" i="4"/>
  <c r="AB191" i="4"/>
  <c r="F194" i="4"/>
  <c r="F196" i="4"/>
  <c r="M194" i="7" l="1"/>
  <c r="M192" i="7"/>
  <c r="M193" i="7"/>
  <c r="M195" i="7"/>
  <c r="M196" i="4"/>
  <c r="M197" i="4"/>
  <c r="M195" i="4"/>
  <c r="M194" i="4"/>
  <c r="AD192" i="5" l="1"/>
  <c r="X192" i="5"/>
  <c r="Q192" i="5"/>
  <c r="Y192" i="5" s="1"/>
  <c r="J192" i="5"/>
  <c r="AD191" i="5"/>
  <c r="X191" i="5"/>
  <c r="Y191" i="5" s="1"/>
  <c r="Q191" i="5"/>
  <c r="J191" i="5"/>
  <c r="AD190" i="5"/>
  <c r="X190" i="5"/>
  <c r="Y190" i="5" s="1"/>
  <c r="Q190" i="5"/>
  <c r="J190" i="5"/>
  <c r="AD189" i="5"/>
  <c r="X189" i="5"/>
  <c r="Q189" i="5"/>
  <c r="Y189" i="5" s="1"/>
  <c r="J189" i="5"/>
  <c r="AD188" i="5"/>
  <c r="X188" i="5"/>
  <c r="Y188" i="5" s="1"/>
  <c r="Q188" i="5"/>
  <c r="J188" i="5"/>
  <c r="AD187" i="5"/>
  <c r="X187" i="5"/>
  <c r="Q187" i="5"/>
  <c r="Y187" i="5" s="1"/>
  <c r="J187" i="5"/>
  <c r="AD186" i="5"/>
  <c r="Y186" i="5"/>
  <c r="X186" i="5"/>
  <c r="Q186" i="5"/>
  <c r="J186" i="5"/>
  <c r="AD185" i="5"/>
  <c r="X185" i="5"/>
  <c r="Y185" i="5" s="1"/>
  <c r="Q185" i="5"/>
  <c r="J185" i="5"/>
  <c r="AD184" i="5"/>
  <c r="X184" i="5"/>
  <c r="Y184" i="5" s="1"/>
  <c r="Q184" i="5"/>
  <c r="J184" i="5"/>
  <c r="AD183" i="5"/>
  <c r="X183" i="5"/>
  <c r="Y183" i="5" s="1"/>
  <c r="Q183" i="5"/>
  <c r="J183" i="5"/>
  <c r="AD182" i="5"/>
  <c r="X182" i="5"/>
  <c r="Y182" i="5" s="1"/>
  <c r="Q182" i="5"/>
  <c r="J182" i="5"/>
  <c r="AD181" i="5"/>
  <c r="X181" i="5"/>
  <c r="Q181" i="5"/>
  <c r="Y181" i="5" s="1"/>
  <c r="J181" i="5"/>
  <c r="AD180" i="5"/>
  <c r="X180" i="5"/>
  <c r="Y180" i="5" s="1"/>
  <c r="Q180" i="5"/>
  <c r="J180" i="5"/>
  <c r="AD179" i="5"/>
  <c r="X179" i="5"/>
  <c r="Q179" i="5"/>
  <c r="Y179" i="5" s="1"/>
  <c r="J179" i="5"/>
  <c r="AD178" i="5"/>
  <c r="Y178" i="5"/>
  <c r="X178" i="5"/>
  <c r="Q178" i="5"/>
  <c r="J178" i="5"/>
  <c r="AD177" i="5"/>
  <c r="X177" i="5"/>
  <c r="Y177" i="5" s="1"/>
  <c r="Q177" i="5"/>
  <c r="J177" i="5"/>
  <c r="AD176" i="5"/>
  <c r="X176" i="5"/>
  <c r="Y176" i="5" s="1"/>
  <c r="Q176" i="5"/>
  <c r="J176" i="5"/>
  <c r="AD175" i="5"/>
  <c r="X175" i="5"/>
  <c r="Y175" i="5" s="1"/>
  <c r="Q175" i="5"/>
  <c r="J175" i="5"/>
  <c r="AD174" i="5"/>
  <c r="X174" i="5"/>
  <c r="Y174" i="5" s="1"/>
  <c r="Q174" i="5"/>
  <c r="J174" i="5"/>
  <c r="AD173" i="5"/>
  <c r="X173" i="5"/>
  <c r="Q173" i="5"/>
  <c r="Y173" i="5" s="1"/>
  <c r="J173" i="5"/>
  <c r="AD172" i="5"/>
  <c r="X172" i="5"/>
  <c r="Y172" i="5" s="1"/>
  <c r="Q172" i="5"/>
  <c r="J172" i="5"/>
  <c r="AD171" i="5"/>
  <c r="X171" i="5"/>
  <c r="Q171" i="5"/>
  <c r="Y171" i="5" s="1"/>
  <c r="J171" i="5"/>
  <c r="AD170" i="5"/>
  <c r="Y170" i="5"/>
  <c r="X170" i="5"/>
  <c r="Q170" i="5"/>
  <c r="J170" i="5"/>
  <c r="AD169" i="5"/>
  <c r="X169" i="5"/>
  <c r="Y169" i="5" s="1"/>
  <c r="Q169" i="5"/>
  <c r="J169" i="5"/>
  <c r="AD168" i="5"/>
  <c r="X168" i="5"/>
  <c r="Y168" i="5" s="1"/>
  <c r="Q168" i="5"/>
  <c r="J168" i="5"/>
  <c r="AD167" i="5"/>
  <c r="X167" i="5"/>
  <c r="Y167" i="5" s="1"/>
  <c r="Q167" i="5"/>
  <c r="J167" i="5"/>
  <c r="AD166" i="5"/>
  <c r="X166" i="5"/>
  <c r="Y166" i="5" s="1"/>
  <c r="Q166" i="5"/>
  <c r="J166" i="5"/>
  <c r="AD165" i="5"/>
  <c r="X165" i="5"/>
  <c r="Y165" i="5" s="1"/>
  <c r="Q165" i="5"/>
  <c r="J165" i="5"/>
  <c r="AD164" i="5"/>
  <c r="X164" i="5"/>
  <c r="Y164" i="5" s="1"/>
  <c r="Q164" i="5"/>
  <c r="J164" i="5"/>
  <c r="AD163" i="5"/>
  <c r="X163" i="5"/>
  <c r="Q163" i="5"/>
  <c r="Y163" i="5" s="1"/>
  <c r="J163" i="5"/>
  <c r="AD162" i="5"/>
  <c r="Y162" i="5"/>
  <c r="X162" i="5"/>
  <c r="Q162" i="5"/>
  <c r="J162" i="5"/>
  <c r="AD161" i="5"/>
  <c r="X161" i="5"/>
  <c r="Y161" i="5" s="1"/>
  <c r="Q161" i="5"/>
  <c r="J161" i="5"/>
  <c r="AD160" i="5"/>
  <c r="X160" i="5"/>
  <c r="Y160" i="5" s="1"/>
  <c r="Q160" i="5"/>
  <c r="J160" i="5"/>
  <c r="AD159" i="5"/>
  <c r="X159" i="5"/>
  <c r="Y159" i="5" s="1"/>
  <c r="Q159" i="5"/>
  <c r="J159" i="5"/>
  <c r="AD158" i="5"/>
  <c r="X158" i="5"/>
  <c r="Y158" i="5" s="1"/>
  <c r="Q158" i="5"/>
  <c r="J158" i="5"/>
  <c r="AD157" i="5"/>
  <c r="X157" i="5"/>
  <c r="Y157" i="5" s="1"/>
  <c r="Q157" i="5"/>
  <c r="J157" i="5"/>
  <c r="AD156" i="5"/>
  <c r="X156" i="5"/>
  <c r="Y156" i="5" s="1"/>
  <c r="Q156" i="5"/>
  <c r="J156" i="5"/>
  <c r="AD155" i="5"/>
  <c r="X155" i="5"/>
  <c r="Q155" i="5"/>
  <c r="Y155" i="5" s="1"/>
  <c r="J155" i="5"/>
  <c r="AD154" i="5"/>
  <c r="Y154" i="5"/>
  <c r="X154" i="5"/>
  <c r="Q154" i="5"/>
  <c r="J154" i="5"/>
  <c r="AD153" i="5"/>
  <c r="X153" i="5"/>
  <c r="Y153" i="5" s="1"/>
  <c r="Q153" i="5"/>
  <c r="J153" i="5"/>
  <c r="AD152" i="5"/>
  <c r="X152" i="5"/>
  <c r="Y152" i="5" s="1"/>
  <c r="Q152" i="5"/>
  <c r="J152" i="5"/>
  <c r="AD151" i="5"/>
  <c r="X151" i="5"/>
  <c r="Y151" i="5" s="1"/>
  <c r="Q151" i="5"/>
  <c r="J151" i="5"/>
  <c r="AD150" i="5"/>
  <c r="AD149" i="5"/>
  <c r="X149" i="5"/>
  <c r="Y149" i="5" s="1"/>
  <c r="Q149" i="5"/>
  <c r="J149" i="5"/>
  <c r="AD148" i="5"/>
  <c r="X148" i="5"/>
  <c r="Y148" i="5" s="1"/>
  <c r="Q148" i="5"/>
  <c r="J148" i="5"/>
  <c r="AD147" i="5"/>
  <c r="X147" i="5"/>
  <c r="Y147" i="5" s="1"/>
  <c r="Q147" i="5"/>
  <c r="J147" i="5"/>
  <c r="AD146" i="5"/>
  <c r="X146" i="5"/>
  <c r="Y146" i="5" s="1"/>
  <c r="Q146" i="5"/>
  <c r="J146" i="5"/>
  <c r="AD145" i="5"/>
  <c r="X145" i="5"/>
  <c r="Y145" i="5" s="1"/>
  <c r="Q145" i="5"/>
  <c r="J145" i="5"/>
  <c r="AD144" i="5"/>
  <c r="X144" i="5"/>
  <c r="Y144" i="5" s="1"/>
  <c r="Q144" i="5"/>
  <c r="J144" i="5"/>
  <c r="AD143" i="5"/>
  <c r="X143" i="5"/>
  <c r="Q143" i="5"/>
  <c r="Y143" i="5" s="1"/>
  <c r="J143" i="5"/>
  <c r="AD142" i="5"/>
  <c r="Y142" i="5"/>
  <c r="X142" i="5"/>
  <c r="Q142" i="5"/>
  <c r="J142" i="5"/>
  <c r="AD141" i="5"/>
  <c r="X141" i="5"/>
  <c r="Y141" i="5" s="1"/>
  <c r="Q141" i="5"/>
  <c r="J141" i="5"/>
  <c r="AD140" i="5"/>
  <c r="X140" i="5"/>
  <c r="Q140" i="5"/>
  <c r="J140" i="5"/>
  <c r="Y140" i="5" s="1"/>
  <c r="AD139" i="5"/>
  <c r="X139" i="5"/>
  <c r="Y139" i="5" s="1"/>
  <c r="Q139" i="5"/>
  <c r="J139" i="5"/>
  <c r="AD138" i="5"/>
  <c r="X138" i="5"/>
  <c r="Y138" i="5" s="1"/>
  <c r="Q138" i="5"/>
  <c r="J138" i="5"/>
  <c r="AD137" i="5"/>
  <c r="X137" i="5"/>
  <c r="Y137" i="5" s="1"/>
  <c r="Q137" i="5"/>
  <c r="J137" i="5"/>
  <c r="AD136" i="5"/>
  <c r="X136" i="5"/>
  <c r="Y136" i="5" s="1"/>
  <c r="Q136" i="5"/>
  <c r="J136" i="5"/>
  <c r="AD135" i="5"/>
  <c r="X135" i="5"/>
  <c r="Q135" i="5"/>
  <c r="Y135" i="5" s="1"/>
  <c r="J135" i="5"/>
  <c r="AD134" i="5"/>
  <c r="Y134" i="5"/>
  <c r="X134" i="5"/>
  <c r="Q134" i="5"/>
  <c r="J134" i="5"/>
  <c r="AD133" i="5"/>
  <c r="X133" i="5"/>
  <c r="Y133" i="5" s="1"/>
  <c r="Q133" i="5"/>
  <c r="J133" i="5"/>
  <c r="AD132" i="5"/>
  <c r="X132" i="5"/>
  <c r="Q132" i="5"/>
  <c r="J132" i="5"/>
  <c r="Y132" i="5" s="1"/>
  <c r="AD131" i="5"/>
  <c r="X131" i="5"/>
  <c r="Y131" i="5" s="1"/>
  <c r="Q131" i="5"/>
  <c r="J131" i="5"/>
  <c r="AD130" i="5"/>
  <c r="X130" i="5"/>
  <c r="Y130" i="5" s="1"/>
  <c r="Q130" i="5"/>
  <c r="J130" i="5"/>
  <c r="AD129" i="5"/>
  <c r="X129" i="5"/>
  <c r="Y129" i="5" s="1"/>
  <c r="Q129" i="5"/>
  <c r="J129" i="5"/>
  <c r="AD128" i="5"/>
  <c r="X128" i="5"/>
  <c r="Y128" i="5" s="1"/>
  <c r="Q128" i="5"/>
  <c r="J128" i="5"/>
  <c r="AD127" i="5"/>
  <c r="X127" i="5"/>
  <c r="Q127" i="5"/>
  <c r="Y127" i="5" s="1"/>
  <c r="J127" i="5"/>
  <c r="AD126" i="5"/>
  <c r="Y126" i="5"/>
  <c r="X126" i="5"/>
  <c r="Q126" i="5"/>
  <c r="J126" i="5"/>
  <c r="AD125" i="5"/>
  <c r="X125" i="5"/>
  <c r="Y125" i="5" s="1"/>
  <c r="Q125" i="5"/>
  <c r="J125" i="5"/>
  <c r="AD124" i="5"/>
  <c r="X124" i="5"/>
  <c r="Q124" i="5"/>
  <c r="J124" i="5"/>
  <c r="Y124" i="5" s="1"/>
  <c r="AD123" i="5"/>
  <c r="X123" i="5"/>
  <c r="Y123" i="5" s="1"/>
  <c r="Q123" i="5"/>
  <c r="J123" i="5"/>
  <c r="AD122" i="5"/>
  <c r="X122" i="5"/>
  <c r="Y122" i="5" s="1"/>
  <c r="Q122" i="5"/>
  <c r="J122" i="5"/>
  <c r="AD121" i="5"/>
  <c r="Y121" i="5"/>
  <c r="X121" i="5"/>
  <c r="Q121" i="5"/>
  <c r="J121" i="5"/>
  <c r="AD120" i="5"/>
  <c r="X120" i="5"/>
  <c r="Y120" i="5" s="1"/>
  <c r="Q120" i="5"/>
  <c r="J120" i="5"/>
  <c r="AD119" i="5"/>
  <c r="X119" i="5"/>
  <c r="Q119" i="5"/>
  <c r="Y119" i="5" s="1"/>
  <c r="J119" i="5"/>
  <c r="AD118" i="5"/>
  <c r="Y118" i="5"/>
  <c r="X118" i="5"/>
  <c r="Q118" i="5"/>
  <c r="J118" i="5"/>
  <c r="AD117" i="5"/>
  <c r="X117" i="5"/>
  <c r="Y117" i="5" s="1"/>
  <c r="Q117" i="5"/>
  <c r="J117" i="5"/>
  <c r="AD116" i="5"/>
  <c r="X116" i="5"/>
  <c r="Q116" i="5"/>
  <c r="J116" i="5"/>
  <c r="Y116" i="5" s="1"/>
  <c r="AD115" i="5"/>
  <c r="X115" i="5"/>
  <c r="Y115" i="5" s="1"/>
  <c r="Q115" i="5"/>
  <c r="J115" i="5"/>
  <c r="AD114" i="5"/>
  <c r="X114" i="5"/>
  <c r="Y114" i="5" s="1"/>
  <c r="Q114" i="5"/>
  <c r="J114" i="5"/>
  <c r="AD113" i="5"/>
  <c r="Y113" i="5"/>
  <c r="X113" i="5"/>
  <c r="Q113" i="5"/>
  <c r="J113" i="5"/>
  <c r="AD112" i="5"/>
  <c r="X112" i="5"/>
  <c r="Y112" i="5" s="1"/>
  <c r="Q112" i="5"/>
  <c r="J112" i="5"/>
  <c r="AD111" i="5"/>
  <c r="X111" i="5"/>
  <c r="Q111" i="5"/>
  <c r="Y111" i="5" s="1"/>
  <c r="J111" i="5"/>
  <c r="AD110" i="5"/>
  <c r="Y110" i="5"/>
  <c r="X110" i="5"/>
  <c r="Q110" i="5"/>
  <c r="J110" i="5"/>
  <c r="AD109" i="5"/>
  <c r="X109" i="5"/>
  <c r="Y109" i="5" s="1"/>
  <c r="Q109" i="5"/>
  <c r="J109" i="5"/>
  <c r="AD108" i="5"/>
  <c r="X108" i="5"/>
  <c r="Q108" i="5"/>
  <c r="J108" i="5"/>
  <c r="Y108" i="5" s="1"/>
  <c r="AD107" i="5"/>
  <c r="X107" i="5"/>
  <c r="Y107" i="5" s="1"/>
  <c r="Q107" i="5"/>
  <c r="J107" i="5"/>
  <c r="AD106" i="5"/>
  <c r="X106" i="5"/>
  <c r="Y106" i="5" s="1"/>
  <c r="Q106" i="5"/>
  <c r="J106" i="5"/>
  <c r="AD105" i="5"/>
  <c r="Y105" i="5"/>
  <c r="X105" i="5"/>
  <c r="Q105" i="5"/>
  <c r="J105" i="5"/>
  <c r="AD104" i="5"/>
  <c r="X104" i="5"/>
  <c r="Y104" i="5" s="1"/>
  <c r="Q104" i="5"/>
  <c r="J104" i="5"/>
  <c r="AD103" i="5"/>
  <c r="X103" i="5"/>
  <c r="Q103" i="5"/>
  <c r="Y103" i="5" s="1"/>
  <c r="J103" i="5"/>
  <c r="AD102" i="5"/>
  <c r="Y102" i="5"/>
  <c r="X102" i="5"/>
  <c r="Q102" i="5"/>
  <c r="J102" i="5"/>
  <c r="AD101" i="5"/>
  <c r="X101" i="5"/>
  <c r="Y101" i="5" s="1"/>
  <c r="Q101" i="5"/>
  <c r="J101" i="5"/>
  <c r="AD100" i="5"/>
  <c r="X100" i="5"/>
  <c r="Q100" i="5"/>
  <c r="J100" i="5"/>
  <c r="Y100" i="5" s="1"/>
  <c r="AD99" i="5"/>
  <c r="X99" i="5"/>
  <c r="Y99" i="5" s="1"/>
  <c r="Q99" i="5"/>
  <c r="J99" i="5"/>
  <c r="AD98" i="5"/>
  <c r="X98" i="5"/>
  <c r="Y98" i="5" s="1"/>
  <c r="Q98" i="5"/>
  <c r="J98" i="5"/>
  <c r="AD97" i="5"/>
  <c r="Y97" i="5"/>
  <c r="X97" i="5"/>
  <c r="Q97" i="5"/>
  <c r="J97" i="5"/>
  <c r="AD96" i="5"/>
  <c r="X96" i="5"/>
  <c r="Y96" i="5" s="1"/>
  <c r="Q96" i="5"/>
  <c r="J96" i="5"/>
  <c r="AD95" i="5"/>
  <c r="X95" i="5"/>
  <c r="Q95" i="5"/>
  <c r="Y95" i="5" s="1"/>
  <c r="J95" i="5"/>
  <c r="AD94" i="5"/>
  <c r="Y94" i="5"/>
  <c r="X94" i="5"/>
  <c r="Q94" i="5"/>
  <c r="J94" i="5"/>
  <c r="AD93" i="5"/>
  <c r="X93" i="5"/>
  <c r="Y93" i="5" s="1"/>
  <c r="Q93" i="5"/>
  <c r="J93" i="5"/>
  <c r="AD92" i="5"/>
  <c r="X92" i="5"/>
  <c r="Q92" i="5"/>
  <c r="J92" i="5"/>
  <c r="Y92" i="5" s="1"/>
  <c r="AD91" i="5"/>
  <c r="X91" i="5"/>
  <c r="Y91" i="5" s="1"/>
  <c r="Q91" i="5"/>
  <c r="J91" i="5"/>
  <c r="AD90" i="5"/>
  <c r="X90" i="5"/>
  <c r="Y90" i="5" s="1"/>
  <c r="Q90" i="5"/>
  <c r="J90" i="5"/>
  <c r="AD89" i="5"/>
  <c r="Y89" i="5"/>
  <c r="X89" i="5"/>
  <c r="Q89" i="5"/>
  <c r="J89" i="5"/>
  <c r="AD88" i="5"/>
  <c r="X88" i="5"/>
  <c r="Y88" i="5" s="1"/>
  <c r="Q88" i="5"/>
  <c r="J88" i="5"/>
  <c r="AD87" i="5"/>
  <c r="X87" i="5"/>
  <c r="Q87" i="5"/>
  <c r="Y87" i="5" s="1"/>
  <c r="J87" i="5"/>
  <c r="AD86" i="5"/>
  <c r="Y86" i="5"/>
  <c r="X86" i="5"/>
  <c r="Q86" i="5"/>
  <c r="J86" i="5"/>
  <c r="AD85" i="5"/>
  <c r="X85" i="5"/>
  <c r="Y85" i="5" s="1"/>
  <c r="Q85" i="5"/>
  <c r="J85" i="5"/>
  <c r="AD84" i="5"/>
  <c r="X84" i="5"/>
  <c r="Q84" i="5"/>
  <c r="J84" i="5"/>
  <c r="Y84" i="5" s="1"/>
  <c r="AD83" i="5"/>
  <c r="X83" i="5"/>
  <c r="Y83" i="5" s="1"/>
  <c r="Q83" i="5"/>
  <c r="J83" i="5"/>
  <c r="AD82" i="5"/>
  <c r="X82" i="5"/>
  <c r="Y82" i="5" s="1"/>
  <c r="Q82" i="5"/>
  <c r="J82" i="5"/>
  <c r="AD81" i="5"/>
  <c r="Y81" i="5"/>
  <c r="X81" i="5"/>
  <c r="Q81" i="5"/>
  <c r="J81" i="5"/>
  <c r="AD80" i="5"/>
  <c r="X80" i="5"/>
  <c r="Y80" i="5" s="1"/>
  <c r="Q80" i="5"/>
  <c r="J80" i="5"/>
  <c r="AD79" i="5"/>
  <c r="X79" i="5"/>
  <c r="Q79" i="5"/>
  <c r="Y79" i="5" s="1"/>
  <c r="J79" i="5"/>
  <c r="AD78" i="5"/>
  <c r="Y78" i="5"/>
  <c r="X78" i="5"/>
  <c r="Q78" i="5"/>
  <c r="J78" i="5"/>
  <c r="AD77" i="5"/>
  <c r="X77" i="5"/>
  <c r="Y77" i="5" s="1"/>
  <c r="Q77" i="5"/>
  <c r="J77" i="5"/>
  <c r="AD76" i="5"/>
  <c r="X76" i="5"/>
  <c r="Q76" i="5"/>
  <c r="J76" i="5"/>
  <c r="Y76" i="5" s="1"/>
  <c r="AD75" i="5"/>
  <c r="X75" i="5"/>
  <c r="Y75" i="5" s="1"/>
  <c r="Q75" i="5"/>
  <c r="J75" i="5"/>
  <c r="AD74" i="5"/>
  <c r="X74" i="5"/>
  <c r="Y74" i="5" s="1"/>
  <c r="Q74" i="5"/>
  <c r="J74" i="5"/>
  <c r="AD73" i="5"/>
  <c r="Y73" i="5"/>
  <c r="X73" i="5"/>
  <c r="Q73" i="5"/>
  <c r="J73" i="5"/>
  <c r="AD72" i="5"/>
  <c r="X72" i="5"/>
  <c r="Y72" i="5" s="1"/>
  <c r="Q72" i="5"/>
  <c r="J72" i="5"/>
  <c r="AD71" i="5"/>
  <c r="X71" i="5"/>
  <c r="Q71" i="5"/>
  <c r="Y71" i="5" s="1"/>
  <c r="J71" i="5"/>
  <c r="AD70" i="5"/>
  <c r="Y70" i="5"/>
  <c r="X70" i="5"/>
  <c r="Q70" i="5"/>
  <c r="J70" i="5"/>
  <c r="AD69" i="5"/>
  <c r="X69" i="5"/>
  <c r="Y69" i="5" s="1"/>
  <c r="Q69" i="5"/>
  <c r="J69" i="5"/>
  <c r="AD68" i="5"/>
  <c r="X68" i="5"/>
  <c r="Q68" i="5"/>
  <c r="J68" i="5"/>
  <c r="Y68" i="5" s="1"/>
  <c r="AD67" i="5"/>
  <c r="X67" i="5"/>
  <c r="Y67" i="5" s="1"/>
  <c r="Q67" i="5"/>
  <c r="J67" i="5"/>
  <c r="AD66" i="5"/>
  <c r="X66" i="5"/>
  <c r="Y66" i="5" s="1"/>
  <c r="Q66" i="5"/>
  <c r="J66" i="5"/>
  <c r="AD65" i="5"/>
  <c r="Y65" i="5"/>
  <c r="X65" i="5"/>
  <c r="Q65" i="5"/>
  <c r="J65" i="5"/>
  <c r="AD64" i="5"/>
  <c r="X64" i="5"/>
  <c r="Y64" i="5" s="1"/>
  <c r="Q64" i="5"/>
  <c r="J64" i="5"/>
  <c r="AD63" i="5"/>
  <c r="X63" i="5"/>
  <c r="Q63" i="5"/>
  <c r="Y63" i="5" s="1"/>
  <c r="J63" i="5"/>
  <c r="AD62" i="5"/>
  <c r="Y62" i="5"/>
  <c r="X62" i="5"/>
  <c r="Q62" i="5"/>
  <c r="J62" i="5"/>
  <c r="AD61" i="5"/>
  <c r="X61" i="5"/>
  <c r="Y61" i="5" s="1"/>
  <c r="Q61" i="5"/>
  <c r="J61" i="5"/>
  <c r="AD60" i="5"/>
  <c r="X60" i="5"/>
  <c r="Q60" i="5"/>
  <c r="J60" i="5"/>
  <c r="Y60" i="5" s="1"/>
  <c r="AD59" i="5"/>
  <c r="X59" i="5"/>
  <c r="Y59" i="5" s="1"/>
  <c r="Q59" i="5"/>
  <c r="J59" i="5"/>
  <c r="AD58" i="5"/>
  <c r="X58" i="5"/>
  <c r="Y58" i="5" s="1"/>
  <c r="Q58" i="5"/>
  <c r="J58" i="5"/>
  <c r="AD57" i="5"/>
  <c r="Y57" i="5"/>
  <c r="X57" i="5"/>
  <c r="Q57" i="5"/>
  <c r="J57" i="5"/>
  <c r="AD56" i="5"/>
  <c r="X56" i="5"/>
  <c r="Y56" i="5" s="1"/>
  <c r="Q56" i="5"/>
  <c r="J56" i="5"/>
  <c r="AD55" i="5"/>
  <c r="X55" i="5"/>
  <c r="Q55" i="5"/>
  <c r="Y55" i="5" s="1"/>
  <c r="J55" i="5"/>
  <c r="AD54" i="5"/>
  <c r="Y54" i="5"/>
  <c r="X54" i="5"/>
  <c r="Q54" i="5"/>
  <c r="J54" i="5"/>
  <c r="AD53" i="5"/>
  <c r="X53" i="5"/>
  <c r="Y53" i="5" s="1"/>
  <c r="Q53" i="5"/>
  <c r="J53" i="5"/>
  <c r="AD52" i="5"/>
  <c r="X52" i="5"/>
  <c r="Q52" i="5"/>
  <c r="J52" i="5"/>
  <c r="Y52" i="5" s="1"/>
  <c r="AD51" i="5"/>
  <c r="X51" i="5"/>
  <c r="Y51" i="5" s="1"/>
  <c r="Q51" i="5"/>
  <c r="J51" i="5"/>
  <c r="AD50" i="5"/>
  <c r="X50" i="5"/>
  <c r="Y50" i="5" s="1"/>
  <c r="Q50" i="5"/>
  <c r="J50" i="5"/>
  <c r="AD49" i="5"/>
  <c r="Y49" i="5"/>
  <c r="X49" i="5"/>
  <c r="Q49" i="5"/>
  <c r="J49" i="5"/>
  <c r="AD48" i="5"/>
  <c r="X48" i="5"/>
  <c r="Y48" i="5" s="1"/>
  <c r="Q48" i="5"/>
  <c r="J48" i="5"/>
  <c r="AD47" i="5"/>
  <c r="X47" i="5"/>
  <c r="Q47" i="5"/>
  <c r="Y47" i="5" s="1"/>
  <c r="J47" i="5"/>
  <c r="AD46" i="5"/>
  <c r="Y46" i="5"/>
  <c r="X46" i="5"/>
  <c r="Q46" i="5"/>
  <c r="J46" i="5"/>
  <c r="AD45" i="5"/>
  <c r="X45" i="5"/>
  <c r="Y45" i="5" s="1"/>
  <c r="Q45" i="5"/>
  <c r="J45" i="5"/>
  <c r="AD44" i="5"/>
  <c r="X44" i="5"/>
  <c r="Q44" i="5"/>
  <c r="J44" i="5"/>
  <c r="Y44" i="5" s="1"/>
  <c r="AD43" i="5"/>
  <c r="X43" i="5"/>
  <c r="Y43" i="5" s="1"/>
  <c r="Q43" i="5"/>
  <c r="J43" i="5"/>
  <c r="AD42" i="5"/>
  <c r="X42" i="5"/>
  <c r="Y42" i="5" s="1"/>
  <c r="Q42" i="5"/>
  <c r="J42" i="5"/>
  <c r="AD41" i="5"/>
  <c r="Y41" i="5"/>
  <c r="X41" i="5"/>
  <c r="Q41" i="5"/>
  <c r="J41" i="5"/>
  <c r="AD40" i="5"/>
  <c r="X40" i="5"/>
  <c r="Y40" i="5" s="1"/>
  <c r="Q40" i="5"/>
  <c r="J40" i="5"/>
  <c r="AD39" i="5"/>
  <c r="X39" i="5"/>
  <c r="Q39" i="5"/>
  <c r="Y39" i="5" s="1"/>
  <c r="J39" i="5"/>
  <c r="AD38" i="5"/>
  <c r="Y38" i="5"/>
  <c r="X38" i="5"/>
  <c r="Q38" i="5"/>
  <c r="J38" i="5"/>
  <c r="AD37" i="5"/>
  <c r="X37" i="5"/>
  <c r="Y37" i="5" s="1"/>
  <c r="Q37" i="5"/>
  <c r="J37" i="5"/>
  <c r="AD36" i="5"/>
  <c r="X36" i="5"/>
  <c r="Q36" i="5"/>
  <c r="J36" i="5"/>
  <c r="Y36" i="5" s="1"/>
  <c r="AD35" i="5"/>
  <c r="X35" i="5"/>
  <c r="Y35" i="5" s="1"/>
  <c r="Q35" i="5"/>
  <c r="J35" i="5"/>
  <c r="AD34" i="5"/>
  <c r="X34" i="5"/>
  <c r="Y34" i="5" s="1"/>
  <c r="Q34" i="5"/>
  <c r="J34" i="5"/>
  <c r="AD33" i="5"/>
  <c r="X33" i="5"/>
  <c r="Q33" i="5"/>
  <c r="Y33" i="5" s="1"/>
  <c r="J33" i="5"/>
  <c r="AD32" i="5"/>
  <c r="X32" i="5"/>
  <c r="Y32" i="5" s="1"/>
  <c r="Q32" i="5"/>
  <c r="J32" i="5"/>
  <c r="AD31" i="5"/>
  <c r="X31" i="5"/>
  <c r="Q31" i="5"/>
  <c r="Y31" i="5" s="1"/>
  <c r="J31" i="5"/>
  <c r="AD30" i="5"/>
  <c r="Y30" i="5"/>
  <c r="X30" i="5"/>
  <c r="Q30" i="5"/>
  <c r="J30" i="5"/>
  <c r="AD29" i="5"/>
  <c r="X29" i="5"/>
  <c r="Y29" i="5" s="1"/>
  <c r="Q29" i="5"/>
  <c r="J29" i="5"/>
  <c r="AD28" i="5"/>
  <c r="X28" i="5"/>
  <c r="Y28" i="5" s="1"/>
  <c r="Q28" i="5"/>
  <c r="J28" i="5"/>
  <c r="AD27" i="5"/>
  <c r="X27" i="5"/>
  <c r="Y27" i="5" s="1"/>
  <c r="Q27" i="5"/>
  <c r="J27" i="5"/>
  <c r="AD26" i="5"/>
  <c r="X26" i="5"/>
  <c r="Y26" i="5" s="1"/>
  <c r="Q26" i="5"/>
  <c r="J26" i="5"/>
  <c r="AD25" i="5"/>
  <c r="X25" i="5"/>
  <c r="Q25" i="5"/>
  <c r="Y25" i="5" s="1"/>
  <c r="J25" i="5"/>
  <c r="AD24" i="5"/>
  <c r="X24" i="5"/>
  <c r="Y24" i="5" s="1"/>
  <c r="Q24" i="5"/>
  <c r="J24" i="5"/>
  <c r="AD23" i="5"/>
  <c r="X23" i="5"/>
  <c r="Q23" i="5"/>
  <c r="Y23" i="5" s="1"/>
  <c r="J23" i="5"/>
  <c r="AD22" i="5"/>
  <c r="Y22" i="5"/>
  <c r="X22" i="5"/>
  <c r="Q22" i="5"/>
  <c r="J22" i="5"/>
  <c r="AD21" i="5"/>
  <c r="X21" i="5"/>
  <c r="Y21" i="5" s="1"/>
  <c r="Q21" i="5"/>
  <c r="J21" i="5"/>
  <c r="AD20" i="5"/>
  <c r="X20" i="5"/>
  <c r="Y20" i="5" s="1"/>
  <c r="Q20" i="5"/>
  <c r="J20" i="5"/>
  <c r="AD19" i="5"/>
  <c r="X19" i="5"/>
  <c r="Y19" i="5" s="1"/>
  <c r="Q19" i="5"/>
  <c r="J19" i="5"/>
  <c r="AD18" i="5"/>
  <c r="X18" i="5"/>
  <c r="Y18" i="5" s="1"/>
  <c r="Q18" i="5"/>
  <c r="J18" i="5"/>
  <c r="AD17" i="5"/>
  <c r="X17" i="5"/>
  <c r="Q17" i="5"/>
  <c r="Y17" i="5" s="1"/>
  <c r="J17" i="5"/>
  <c r="AD16" i="5"/>
  <c r="X16" i="5"/>
  <c r="Y16" i="5" s="1"/>
  <c r="Q16" i="5"/>
  <c r="J16" i="5"/>
  <c r="AD15" i="5"/>
  <c r="X15" i="5"/>
  <c r="Q15" i="5"/>
  <c r="Y15" i="5" s="1"/>
  <c r="J15" i="5"/>
  <c r="AD14" i="5"/>
  <c r="Y14" i="5"/>
  <c r="X14" i="5"/>
  <c r="Q14" i="5"/>
  <c r="J14" i="5"/>
  <c r="AD13" i="5"/>
  <c r="X13" i="5"/>
  <c r="Y13" i="5" s="1"/>
  <c r="Q13" i="5"/>
  <c r="J13" i="5"/>
  <c r="AD12" i="5"/>
  <c r="X12" i="5"/>
  <c r="Y12" i="5" s="1"/>
  <c r="Q12" i="5"/>
  <c r="J12" i="5"/>
  <c r="AD11" i="5"/>
  <c r="X11" i="5"/>
  <c r="Y11" i="5" s="1"/>
  <c r="Q11" i="5"/>
  <c r="J11" i="5"/>
  <c r="AD10" i="5"/>
  <c r="X10" i="5"/>
  <c r="Y10" i="5" s="1"/>
  <c r="Q10" i="5"/>
  <c r="J10" i="5"/>
  <c r="AD9" i="5"/>
  <c r="X9" i="5"/>
  <c r="Q9" i="5"/>
  <c r="Y9" i="5" s="1"/>
  <c r="J9" i="5"/>
  <c r="AD8" i="5"/>
  <c r="X8" i="5"/>
  <c r="Y8" i="5" s="1"/>
  <c r="Q8" i="5"/>
  <c r="J8" i="5"/>
  <c r="AD7" i="5"/>
  <c r="X7" i="5"/>
  <c r="Q7" i="5"/>
  <c r="Y7" i="5" s="1"/>
  <c r="J7" i="5"/>
  <c r="AD6" i="5"/>
  <c r="Y6" i="5"/>
  <c r="X6" i="5"/>
  <c r="Q6" i="5"/>
  <c r="J6" i="5"/>
  <c r="AD5" i="5"/>
  <c r="X5" i="5"/>
  <c r="Y5" i="5" s="1"/>
  <c r="Q5" i="5"/>
  <c r="J5" i="5"/>
  <c r="X192" i="3" l="1"/>
  <c r="Y192" i="3" s="1"/>
  <c r="Q192" i="3"/>
  <c r="J192" i="3"/>
  <c r="X191" i="3"/>
  <c r="Y191" i="3" s="1"/>
  <c r="Q191" i="3"/>
  <c r="J191" i="3"/>
  <c r="X190" i="3"/>
  <c r="Y190" i="3" s="1"/>
  <c r="Q190" i="3"/>
  <c r="J190" i="3"/>
  <c r="X189" i="3"/>
  <c r="Y189" i="3" s="1"/>
  <c r="Q189" i="3"/>
  <c r="J189" i="3"/>
  <c r="X188" i="3"/>
  <c r="Y188" i="3" s="1"/>
  <c r="Q188" i="3"/>
  <c r="J188" i="3"/>
  <c r="X187" i="3"/>
  <c r="Y187" i="3" s="1"/>
  <c r="Q187" i="3"/>
  <c r="J187" i="3"/>
  <c r="X186" i="3"/>
  <c r="Y186" i="3" s="1"/>
  <c r="Q186" i="3"/>
  <c r="J186" i="3"/>
  <c r="X185" i="3"/>
  <c r="Y185" i="3" s="1"/>
  <c r="Q185" i="3"/>
  <c r="J185" i="3"/>
  <c r="X184" i="3"/>
  <c r="Y184" i="3" s="1"/>
  <c r="Q184" i="3"/>
  <c r="J184" i="3"/>
  <c r="X183" i="3"/>
  <c r="Y183" i="3" s="1"/>
  <c r="Q183" i="3"/>
  <c r="J183" i="3"/>
  <c r="X182" i="3"/>
  <c r="Y182" i="3" s="1"/>
  <c r="Q182" i="3"/>
  <c r="J182" i="3"/>
  <c r="X181" i="3"/>
  <c r="Y181" i="3" s="1"/>
  <c r="Q181" i="3"/>
  <c r="J181" i="3"/>
  <c r="X180" i="3"/>
  <c r="Y180" i="3" s="1"/>
  <c r="Q180" i="3"/>
  <c r="J180" i="3"/>
  <c r="X179" i="3"/>
  <c r="Y179" i="3" s="1"/>
  <c r="Q179" i="3"/>
  <c r="J179" i="3"/>
  <c r="X178" i="3"/>
  <c r="Y178" i="3" s="1"/>
  <c r="Q178" i="3"/>
  <c r="J178" i="3"/>
  <c r="X177" i="3"/>
  <c r="Y177" i="3" s="1"/>
  <c r="Q177" i="3"/>
  <c r="J177" i="3"/>
  <c r="X176" i="3"/>
  <c r="Y176" i="3" s="1"/>
  <c r="Q176" i="3"/>
  <c r="J176" i="3"/>
  <c r="X175" i="3"/>
  <c r="Y175" i="3" s="1"/>
  <c r="Q175" i="3"/>
  <c r="J175" i="3"/>
  <c r="X174" i="3"/>
  <c r="Y174" i="3" s="1"/>
  <c r="Q174" i="3"/>
  <c r="J174" i="3"/>
  <c r="X173" i="3"/>
  <c r="Y173" i="3" s="1"/>
  <c r="Q173" i="3"/>
  <c r="J173" i="3"/>
  <c r="Y172" i="3"/>
  <c r="X172" i="3"/>
  <c r="Q172" i="3"/>
  <c r="J172" i="3"/>
  <c r="X171" i="3"/>
  <c r="Y171" i="3" s="1"/>
  <c r="Q171" i="3"/>
  <c r="J171" i="3"/>
  <c r="Y170" i="3"/>
  <c r="X170" i="3"/>
  <c r="Q170" i="3"/>
  <c r="J170" i="3"/>
  <c r="X169" i="3"/>
  <c r="Y169" i="3" s="1"/>
  <c r="Q169" i="3"/>
  <c r="J169" i="3"/>
  <c r="Y168" i="3"/>
  <c r="X168" i="3"/>
  <c r="Q168" i="3"/>
  <c r="J168" i="3"/>
  <c r="X167" i="3"/>
  <c r="Y167" i="3" s="1"/>
  <c r="Q167" i="3"/>
  <c r="J167" i="3"/>
  <c r="Y166" i="3"/>
  <c r="X166" i="3"/>
  <c r="Q166" i="3"/>
  <c r="J166" i="3"/>
  <c r="X165" i="3"/>
  <c r="Y165" i="3" s="1"/>
  <c r="Q165" i="3"/>
  <c r="J165" i="3"/>
  <c r="Y164" i="3"/>
  <c r="X164" i="3"/>
  <c r="Q164" i="3"/>
  <c r="J164" i="3"/>
  <c r="X163" i="3"/>
  <c r="Y163" i="3" s="1"/>
  <c r="Q163" i="3"/>
  <c r="J163" i="3"/>
  <c r="Y162" i="3"/>
  <c r="X162" i="3"/>
  <c r="Q162" i="3"/>
  <c r="J162" i="3"/>
  <c r="X161" i="3"/>
  <c r="Y161" i="3" s="1"/>
  <c r="Q161" i="3"/>
  <c r="J161" i="3"/>
  <c r="Y160" i="3"/>
  <c r="X160" i="3"/>
  <c r="Q160" i="3"/>
  <c r="J160" i="3"/>
  <c r="X159" i="3"/>
  <c r="Y159" i="3" s="1"/>
  <c r="Q159" i="3"/>
  <c r="J159" i="3"/>
  <c r="Y158" i="3"/>
  <c r="X158" i="3"/>
  <c r="Q158" i="3"/>
  <c r="J158" i="3"/>
  <c r="X157" i="3"/>
  <c r="Y157" i="3" s="1"/>
  <c r="Q157" i="3"/>
  <c r="J157" i="3"/>
  <c r="Y156" i="3"/>
  <c r="X156" i="3"/>
  <c r="Q156" i="3"/>
  <c r="J156" i="3"/>
  <c r="X155" i="3"/>
  <c r="Y155" i="3" s="1"/>
  <c r="Q155" i="3"/>
  <c r="J155" i="3"/>
  <c r="Y154" i="3"/>
  <c r="X154" i="3"/>
  <c r="Q154" i="3"/>
  <c r="J154" i="3"/>
  <c r="X153" i="3"/>
  <c r="Y153" i="3" s="1"/>
  <c r="Q153" i="3"/>
  <c r="J153" i="3"/>
  <c r="Y152" i="3"/>
  <c r="X152" i="3"/>
  <c r="Q152" i="3"/>
  <c r="J152" i="3"/>
  <c r="X151" i="3"/>
  <c r="Y151" i="3" s="1"/>
  <c r="Q151" i="3"/>
  <c r="J151" i="3"/>
  <c r="Y150" i="3"/>
  <c r="X150" i="3"/>
  <c r="Q150" i="3"/>
  <c r="J150" i="3"/>
  <c r="X149" i="3"/>
  <c r="Y149" i="3" s="1"/>
  <c r="Q149" i="3"/>
  <c r="J149" i="3"/>
  <c r="Y148" i="3"/>
  <c r="X148" i="3"/>
  <c r="Q148" i="3"/>
  <c r="J148" i="3"/>
  <c r="X147" i="3"/>
  <c r="Y147" i="3" s="1"/>
  <c r="Q147" i="3"/>
  <c r="J147" i="3"/>
  <c r="Y146" i="3"/>
  <c r="X146" i="3"/>
  <c r="Q146" i="3"/>
  <c r="J146" i="3"/>
  <c r="X145" i="3"/>
  <c r="Y145" i="3" s="1"/>
  <c r="Q145" i="3"/>
  <c r="J145" i="3"/>
  <c r="Y144" i="3"/>
  <c r="X144" i="3"/>
  <c r="Q144" i="3"/>
  <c r="J144" i="3"/>
  <c r="X143" i="3"/>
  <c r="Y143" i="3" s="1"/>
  <c r="Q143" i="3"/>
  <c r="J143" i="3"/>
  <c r="Y142" i="3"/>
  <c r="X142" i="3"/>
  <c r="Q142" i="3"/>
  <c r="J142" i="3"/>
  <c r="X141" i="3"/>
  <c r="Q141" i="3"/>
  <c r="J141" i="3"/>
  <c r="Y140" i="3"/>
  <c r="X140" i="3"/>
  <c r="Q140" i="3"/>
  <c r="J140" i="3"/>
  <c r="X139" i="3"/>
  <c r="Q139" i="3"/>
  <c r="J139" i="3"/>
  <c r="Y138" i="3"/>
  <c r="X138" i="3"/>
  <c r="Q138" i="3"/>
  <c r="J138" i="3"/>
  <c r="X137" i="3"/>
  <c r="Y137" i="3" s="1"/>
  <c r="Q137" i="3"/>
  <c r="J137" i="3"/>
  <c r="Y136" i="3"/>
  <c r="X136" i="3"/>
  <c r="Q136" i="3"/>
  <c r="J136" i="3"/>
  <c r="X135" i="3"/>
  <c r="Y135" i="3" s="1"/>
  <c r="Q135" i="3"/>
  <c r="J135" i="3"/>
  <c r="Y134" i="3"/>
  <c r="X134" i="3"/>
  <c r="Q134" i="3"/>
  <c r="J134" i="3"/>
  <c r="X133" i="3"/>
  <c r="Y133" i="3" s="1"/>
  <c r="Q133" i="3"/>
  <c r="J133" i="3"/>
  <c r="Y132" i="3"/>
  <c r="X132" i="3"/>
  <c r="Q132" i="3"/>
  <c r="J132" i="3"/>
  <c r="X131" i="3"/>
  <c r="Y131" i="3" s="1"/>
  <c r="Q131" i="3"/>
  <c r="J131" i="3"/>
  <c r="Y130" i="3"/>
  <c r="X130" i="3"/>
  <c r="Q130" i="3"/>
  <c r="J130" i="3"/>
  <c r="X129" i="3"/>
  <c r="Q129" i="3"/>
  <c r="J129" i="3"/>
  <c r="Y128" i="3"/>
  <c r="X128" i="3"/>
  <c r="Q128" i="3"/>
  <c r="J128" i="3"/>
  <c r="X127" i="3"/>
  <c r="Q127" i="3"/>
  <c r="J127" i="3"/>
  <c r="Y126" i="3"/>
  <c r="X126" i="3"/>
  <c r="Q126" i="3"/>
  <c r="J126" i="3"/>
  <c r="X125" i="3"/>
  <c r="Q125" i="3"/>
  <c r="J125" i="3"/>
  <c r="Y124" i="3"/>
  <c r="X124" i="3"/>
  <c r="Q124" i="3"/>
  <c r="J124" i="3"/>
  <c r="X123" i="3"/>
  <c r="Y123" i="3" s="1"/>
  <c r="Q123" i="3"/>
  <c r="J123" i="3"/>
  <c r="Y122" i="3"/>
  <c r="X122" i="3"/>
  <c r="Q122" i="3"/>
  <c r="J122" i="3"/>
  <c r="X121" i="3"/>
  <c r="Y121" i="3" s="1"/>
  <c r="Q121" i="3"/>
  <c r="J121" i="3"/>
  <c r="Y120" i="3"/>
  <c r="X120" i="3"/>
  <c r="Q120" i="3"/>
  <c r="J120" i="3"/>
  <c r="X119" i="3"/>
  <c r="Y119" i="3" s="1"/>
  <c r="Q119" i="3"/>
  <c r="J119" i="3"/>
  <c r="Y118" i="3"/>
  <c r="X118" i="3"/>
  <c r="Q118" i="3"/>
  <c r="J118" i="3"/>
  <c r="X117" i="3"/>
  <c r="Y117" i="3" s="1"/>
  <c r="Q117" i="3"/>
  <c r="J117" i="3"/>
  <c r="Y116" i="3"/>
  <c r="X116" i="3"/>
  <c r="Q116" i="3"/>
  <c r="J116" i="3"/>
  <c r="X115" i="3"/>
  <c r="Y115" i="3" s="1"/>
  <c r="Q115" i="3"/>
  <c r="J115" i="3"/>
  <c r="Y114" i="3"/>
  <c r="X114" i="3"/>
  <c r="Q114" i="3"/>
  <c r="J114" i="3"/>
  <c r="X113" i="3"/>
  <c r="Q113" i="3"/>
  <c r="J113" i="3"/>
  <c r="Y112" i="3"/>
  <c r="X112" i="3"/>
  <c r="Q112" i="3"/>
  <c r="J112" i="3"/>
  <c r="X111" i="3"/>
  <c r="Q111" i="3"/>
  <c r="J111" i="3"/>
  <c r="Y110" i="3"/>
  <c r="X110" i="3"/>
  <c r="Q110" i="3"/>
  <c r="J110" i="3"/>
  <c r="X109" i="3"/>
  <c r="Q109" i="3"/>
  <c r="J109" i="3"/>
  <c r="Y108" i="3"/>
  <c r="X108" i="3"/>
  <c r="Q108" i="3"/>
  <c r="J108" i="3"/>
  <c r="X107" i="3"/>
  <c r="Y107" i="3" s="1"/>
  <c r="Q107" i="3"/>
  <c r="J107" i="3"/>
  <c r="Y106" i="3"/>
  <c r="X106" i="3"/>
  <c r="Q106" i="3"/>
  <c r="J106" i="3"/>
  <c r="X105" i="3"/>
  <c r="Y105" i="3" s="1"/>
  <c r="Q105" i="3"/>
  <c r="J105" i="3"/>
  <c r="Y104" i="3"/>
  <c r="X104" i="3"/>
  <c r="Q104" i="3"/>
  <c r="J104" i="3"/>
  <c r="X103" i="3"/>
  <c r="Y103" i="3" s="1"/>
  <c r="Q103" i="3"/>
  <c r="J103" i="3"/>
  <c r="Y102" i="3"/>
  <c r="X102" i="3"/>
  <c r="Q102" i="3"/>
  <c r="J102" i="3"/>
  <c r="X101" i="3"/>
  <c r="Y101" i="3" s="1"/>
  <c r="Q101" i="3"/>
  <c r="J101" i="3"/>
  <c r="Y100" i="3"/>
  <c r="X100" i="3"/>
  <c r="Q100" i="3"/>
  <c r="J100" i="3"/>
  <c r="X99" i="3"/>
  <c r="Y99" i="3" s="1"/>
  <c r="Q99" i="3"/>
  <c r="J99" i="3"/>
  <c r="Y98" i="3"/>
  <c r="X98" i="3"/>
  <c r="Q98" i="3"/>
  <c r="J98" i="3"/>
  <c r="X97" i="3"/>
  <c r="Q97" i="3"/>
  <c r="J97" i="3"/>
  <c r="Y96" i="3"/>
  <c r="X96" i="3"/>
  <c r="Q96" i="3"/>
  <c r="J96" i="3"/>
  <c r="X95" i="3"/>
  <c r="Q95" i="3"/>
  <c r="J95" i="3"/>
  <c r="Y94" i="3"/>
  <c r="X94" i="3"/>
  <c r="Q94" i="3"/>
  <c r="J94" i="3"/>
  <c r="X93" i="3"/>
  <c r="Y93" i="3" s="1"/>
  <c r="Q93" i="3"/>
  <c r="J93" i="3"/>
  <c r="Y92" i="3"/>
  <c r="X92" i="3"/>
  <c r="Q92" i="3"/>
  <c r="J92" i="3"/>
  <c r="X91" i="3"/>
  <c r="Q91" i="3"/>
  <c r="J91" i="3"/>
  <c r="Y90" i="3"/>
  <c r="X90" i="3"/>
  <c r="Q90" i="3"/>
  <c r="J90" i="3"/>
  <c r="X89" i="3"/>
  <c r="Y89" i="3" s="1"/>
  <c r="Q89" i="3"/>
  <c r="J89" i="3"/>
  <c r="Y88" i="3"/>
  <c r="X88" i="3"/>
  <c r="Q88" i="3"/>
  <c r="J88" i="3"/>
  <c r="X87" i="3"/>
  <c r="Y87" i="3" s="1"/>
  <c r="Q87" i="3"/>
  <c r="J87" i="3"/>
  <c r="Y86" i="3"/>
  <c r="X86" i="3"/>
  <c r="Q86" i="3"/>
  <c r="J86" i="3"/>
  <c r="X85" i="3"/>
  <c r="Y85" i="3" s="1"/>
  <c r="Q85" i="3"/>
  <c r="J85" i="3"/>
  <c r="Y84" i="3"/>
  <c r="X84" i="3"/>
  <c r="Q84" i="3"/>
  <c r="J84" i="3"/>
  <c r="X83" i="3"/>
  <c r="Y83" i="3" s="1"/>
  <c r="Q83" i="3"/>
  <c r="J83" i="3"/>
  <c r="Y82" i="3"/>
  <c r="X82" i="3"/>
  <c r="Q82" i="3"/>
  <c r="J82" i="3"/>
  <c r="X81" i="3"/>
  <c r="Q81" i="3"/>
  <c r="J81" i="3"/>
  <c r="Y80" i="3"/>
  <c r="X80" i="3"/>
  <c r="Q80" i="3"/>
  <c r="J80" i="3"/>
  <c r="X79" i="3"/>
  <c r="Q79" i="3"/>
  <c r="J79" i="3"/>
  <c r="Y78" i="3"/>
  <c r="X78" i="3"/>
  <c r="Q78" i="3"/>
  <c r="J78" i="3"/>
  <c r="X77" i="3"/>
  <c r="Q77" i="3"/>
  <c r="J77" i="3"/>
  <c r="Y76" i="3"/>
  <c r="X76" i="3"/>
  <c r="Q76" i="3"/>
  <c r="J76" i="3"/>
  <c r="X75" i="3"/>
  <c r="Q75" i="3"/>
  <c r="J75" i="3"/>
  <c r="Y74" i="3"/>
  <c r="X74" i="3"/>
  <c r="Q74" i="3"/>
  <c r="J74" i="3"/>
  <c r="X73" i="3"/>
  <c r="Y73" i="3" s="1"/>
  <c r="Q73" i="3"/>
  <c r="J73" i="3"/>
  <c r="Y72" i="3"/>
  <c r="X72" i="3"/>
  <c r="Q72" i="3"/>
  <c r="J72" i="3"/>
  <c r="X71" i="3"/>
  <c r="Y71" i="3" s="1"/>
  <c r="Q71" i="3"/>
  <c r="J71" i="3"/>
  <c r="Y70" i="3"/>
  <c r="X70" i="3"/>
  <c r="Q70" i="3"/>
  <c r="J70" i="3"/>
  <c r="X69" i="3"/>
  <c r="Y69" i="3" s="1"/>
  <c r="Q69" i="3"/>
  <c r="J69" i="3"/>
  <c r="Y68" i="3"/>
  <c r="X68" i="3"/>
  <c r="Q68" i="3"/>
  <c r="J68" i="3"/>
  <c r="X67" i="3"/>
  <c r="Y67" i="3" s="1"/>
  <c r="Q67" i="3"/>
  <c r="J67" i="3"/>
  <c r="Y66" i="3"/>
  <c r="X66" i="3"/>
  <c r="Q66" i="3"/>
  <c r="J66" i="3"/>
  <c r="X65" i="3"/>
  <c r="Q65" i="3"/>
  <c r="J65" i="3"/>
  <c r="Y64" i="3"/>
  <c r="X64" i="3"/>
  <c r="Q64" i="3"/>
  <c r="J64" i="3"/>
  <c r="X63" i="3"/>
  <c r="Q63" i="3"/>
  <c r="J63" i="3"/>
  <c r="Y62" i="3"/>
  <c r="X62" i="3"/>
  <c r="Q62" i="3"/>
  <c r="J62" i="3"/>
  <c r="X61" i="3"/>
  <c r="Y61" i="3" s="1"/>
  <c r="Q61" i="3"/>
  <c r="J61" i="3"/>
  <c r="Y60" i="3"/>
  <c r="X60" i="3"/>
  <c r="Q60" i="3"/>
  <c r="J60" i="3"/>
  <c r="X59" i="3"/>
  <c r="Q59" i="3"/>
  <c r="J59" i="3"/>
  <c r="Y58" i="3"/>
  <c r="X58" i="3"/>
  <c r="Q58" i="3"/>
  <c r="J58" i="3"/>
  <c r="X57" i="3"/>
  <c r="Y57" i="3" s="1"/>
  <c r="Q57" i="3"/>
  <c r="J57" i="3"/>
  <c r="Y56" i="3"/>
  <c r="X56" i="3"/>
  <c r="Q56" i="3"/>
  <c r="J56" i="3"/>
  <c r="X55" i="3"/>
  <c r="Y55" i="3" s="1"/>
  <c r="Q55" i="3"/>
  <c r="J55" i="3"/>
  <c r="Y54" i="3"/>
  <c r="X54" i="3"/>
  <c r="Q54" i="3"/>
  <c r="J54" i="3"/>
  <c r="X53" i="3"/>
  <c r="Y53" i="3" s="1"/>
  <c r="Q53" i="3"/>
  <c r="J53" i="3"/>
  <c r="Y52" i="3"/>
  <c r="X52" i="3"/>
  <c r="Q52" i="3"/>
  <c r="J52" i="3"/>
  <c r="X51" i="3"/>
  <c r="Y51" i="3" s="1"/>
  <c r="Q51" i="3"/>
  <c r="J51" i="3"/>
  <c r="Y50" i="3"/>
  <c r="X50" i="3"/>
  <c r="Q50" i="3"/>
  <c r="J50" i="3"/>
  <c r="X49" i="3"/>
  <c r="Q49" i="3"/>
  <c r="J49" i="3"/>
  <c r="Y48" i="3"/>
  <c r="X48" i="3"/>
  <c r="Q48" i="3"/>
  <c r="J48" i="3"/>
  <c r="X47" i="3"/>
  <c r="Q47" i="3"/>
  <c r="J47" i="3"/>
  <c r="Y46" i="3"/>
  <c r="X46" i="3"/>
  <c r="Q46" i="3"/>
  <c r="J46" i="3"/>
  <c r="X45" i="3"/>
  <c r="Y45" i="3" s="1"/>
  <c r="Q45" i="3"/>
  <c r="J45" i="3"/>
  <c r="Y44" i="3"/>
  <c r="X44" i="3"/>
  <c r="Q44" i="3"/>
  <c r="J44" i="3"/>
  <c r="X43" i="3"/>
  <c r="Q43" i="3"/>
  <c r="J43" i="3"/>
  <c r="Y42" i="3"/>
  <c r="X42" i="3"/>
  <c r="Q42" i="3"/>
  <c r="J42" i="3"/>
  <c r="X41" i="3"/>
  <c r="Y41" i="3" s="1"/>
  <c r="Q41" i="3"/>
  <c r="J41" i="3"/>
  <c r="Y40" i="3"/>
  <c r="X40" i="3"/>
  <c r="Q40" i="3"/>
  <c r="J40" i="3"/>
  <c r="X39" i="3"/>
  <c r="Y39" i="3" s="1"/>
  <c r="Q39" i="3"/>
  <c r="J39" i="3"/>
  <c r="Y38" i="3"/>
  <c r="X38" i="3"/>
  <c r="Q38" i="3"/>
  <c r="J38" i="3"/>
  <c r="X37" i="3"/>
  <c r="Y37" i="3" s="1"/>
  <c r="Q37" i="3"/>
  <c r="J37" i="3"/>
  <c r="Y36" i="3"/>
  <c r="X36" i="3"/>
  <c r="Q36" i="3"/>
  <c r="J36" i="3"/>
  <c r="X35" i="3"/>
  <c r="Y35" i="3" s="1"/>
  <c r="Q35" i="3"/>
  <c r="J35" i="3"/>
  <c r="Y34" i="3"/>
  <c r="X34" i="3"/>
  <c r="Q34" i="3"/>
  <c r="J34" i="3"/>
  <c r="X33" i="3"/>
  <c r="Q33" i="3"/>
  <c r="J33" i="3"/>
  <c r="Y32" i="3"/>
  <c r="X32" i="3"/>
  <c r="Q32" i="3"/>
  <c r="J32" i="3"/>
  <c r="X31" i="3"/>
  <c r="Q31" i="3"/>
  <c r="J31" i="3"/>
  <c r="Y30" i="3"/>
  <c r="X30" i="3"/>
  <c r="Q30" i="3"/>
  <c r="J30" i="3"/>
  <c r="X29" i="3"/>
  <c r="Y29" i="3" s="1"/>
  <c r="Q29" i="3"/>
  <c r="J29" i="3"/>
  <c r="Y28" i="3"/>
  <c r="X28" i="3"/>
  <c r="Q28" i="3"/>
  <c r="J28" i="3"/>
  <c r="X27" i="3"/>
  <c r="Q27" i="3"/>
  <c r="J27" i="3"/>
  <c r="Y26" i="3"/>
  <c r="X26" i="3"/>
  <c r="Q26" i="3"/>
  <c r="J26" i="3"/>
  <c r="X25" i="3"/>
  <c r="Y25" i="3" s="1"/>
  <c r="Q25" i="3"/>
  <c r="J25" i="3"/>
  <c r="Y24" i="3"/>
  <c r="X24" i="3"/>
  <c r="Q24" i="3"/>
  <c r="J24" i="3"/>
  <c r="X23" i="3"/>
  <c r="Y23" i="3" s="1"/>
  <c r="Q23" i="3"/>
  <c r="J23" i="3"/>
  <c r="Y22" i="3"/>
  <c r="X22" i="3"/>
  <c r="Q22" i="3"/>
  <c r="J22" i="3"/>
  <c r="Y21" i="3"/>
  <c r="X21" i="3"/>
  <c r="Q21" i="3"/>
  <c r="J21" i="3"/>
  <c r="Y20" i="3"/>
  <c r="X20" i="3"/>
  <c r="Q20" i="3"/>
  <c r="J20" i="3"/>
  <c r="Y19" i="3"/>
  <c r="X19" i="3"/>
  <c r="Q19" i="3"/>
  <c r="J19" i="3"/>
  <c r="Y18" i="3"/>
  <c r="X18" i="3"/>
  <c r="Q18" i="3"/>
  <c r="J18" i="3"/>
  <c r="Y17" i="3"/>
  <c r="X17" i="3"/>
  <c r="Q17" i="3"/>
  <c r="J17" i="3"/>
  <c r="Y16" i="3"/>
  <c r="X16" i="3"/>
  <c r="Q16" i="3"/>
  <c r="J16" i="3"/>
  <c r="Y15" i="3"/>
  <c r="X15" i="3"/>
  <c r="Q15" i="3"/>
  <c r="J15" i="3"/>
  <c r="Y14" i="3"/>
  <c r="X14" i="3"/>
  <c r="Q14" i="3"/>
  <c r="J14" i="3"/>
  <c r="Y13" i="3"/>
  <c r="X13" i="3"/>
  <c r="Q13" i="3"/>
  <c r="J13" i="3"/>
  <c r="Y12" i="3"/>
  <c r="X12" i="3"/>
  <c r="Q12" i="3"/>
  <c r="J12" i="3"/>
  <c r="Y11" i="3"/>
  <c r="X11" i="3"/>
  <c r="Q11" i="3"/>
  <c r="J11" i="3"/>
  <c r="Y10" i="3"/>
  <c r="X10" i="3"/>
  <c r="Q10" i="3"/>
  <c r="J10" i="3"/>
  <c r="Y9" i="3"/>
  <c r="X9" i="3"/>
  <c r="Q9" i="3"/>
  <c r="J9" i="3"/>
  <c r="Y8" i="3"/>
  <c r="X8" i="3"/>
  <c r="Q8" i="3"/>
  <c r="J8" i="3"/>
  <c r="Y7" i="3"/>
  <c r="X7" i="3"/>
  <c r="Q7" i="3"/>
  <c r="J7" i="3"/>
  <c r="Y6" i="3"/>
  <c r="X6" i="3"/>
  <c r="Q6" i="3"/>
  <c r="J6" i="3"/>
  <c r="Y5" i="3"/>
  <c r="X5" i="3"/>
  <c r="Q5" i="3"/>
  <c r="J5" i="3"/>
  <c r="X192" i="2"/>
  <c r="Y192" i="2" s="1"/>
  <c r="Q192" i="2"/>
  <c r="J192" i="2"/>
  <c r="X191" i="2"/>
  <c r="Y191" i="2" s="1"/>
  <c r="Q191" i="2"/>
  <c r="J191" i="2"/>
  <c r="X190" i="2"/>
  <c r="Y190" i="2" s="1"/>
  <c r="Q190" i="2"/>
  <c r="J190" i="2"/>
  <c r="X189" i="2"/>
  <c r="Q189" i="2"/>
  <c r="J189" i="2"/>
  <c r="Y188" i="2"/>
  <c r="X188" i="2"/>
  <c r="Q188" i="2"/>
  <c r="J188" i="2"/>
  <c r="X187" i="2"/>
  <c r="Q187" i="2"/>
  <c r="J187" i="2"/>
  <c r="X186" i="2"/>
  <c r="Y186" i="2" s="1"/>
  <c r="Q186" i="2"/>
  <c r="J186" i="2"/>
  <c r="X185" i="2"/>
  <c r="Q185" i="2"/>
  <c r="J185" i="2"/>
  <c r="X184" i="2"/>
  <c r="Y184" i="2" s="1"/>
  <c r="Q184" i="2"/>
  <c r="J184" i="2"/>
  <c r="X183" i="2"/>
  <c r="Y183" i="2" s="1"/>
  <c r="Q183" i="2"/>
  <c r="J183" i="2"/>
  <c r="X182" i="2"/>
  <c r="Y182" i="2" s="1"/>
  <c r="Q182" i="2"/>
  <c r="J182" i="2"/>
  <c r="X181" i="2"/>
  <c r="Q181" i="2"/>
  <c r="J181" i="2"/>
  <c r="X180" i="2"/>
  <c r="Y180" i="2" s="1"/>
  <c r="Q180" i="2"/>
  <c r="J180" i="2"/>
  <c r="X179" i="2"/>
  <c r="Y179" i="2" s="1"/>
  <c r="Q179" i="2"/>
  <c r="J179" i="2"/>
  <c r="X178" i="2"/>
  <c r="Y178" i="2" s="1"/>
  <c r="Q178" i="2"/>
  <c r="J178" i="2"/>
  <c r="X177" i="2"/>
  <c r="Q177" i="2"/>
  <c r="J177" i="2"/>
  <c r="Y176" i="2"/>
  <c r="X176" i="2"/>
  <c r="Q176" i="2"/>
  <c r="J176" i="2"/>
  <c r="X175" i="2"/>
  <c r="Q175" i="2"/>
  <c r="J175" i="2"/>
  <c r="X174" i="2"/>
  <c r="Y174" i="2" s="1"/>
  <c r="Q174" i="2"/>
  <c r="J174" i="2"/>
  <c r="X173" i="2"/>
  <c r="Q173" i="2"/>
  <c r="J173" i="2"/>
  <c r="Y172" i="2"/>
  <c r="X172" i="2"/>
  <c r="Q172" i="2"/>
  <c r="J172" i="2"/>
  <c r="X171" i="2"/>
  <c r="Q171" i="2"/>
  <c r="J171" i="2"/>
  <c r="X170" i="2"/>
  <c r="Y170" i="2" s="1"/>
  <c r="Q170" i="2"/>
  <c r="J170" i="2"/>
  <c r="X169" i="2"/>
  <c r="Q169" i="2"/>
  <c r="J169" i="2"/>
  <c r="X168" i="2"/>
  <c r="Y168" i="2" s="1"/>
  <c r="Q168" i="2"/>
  <c r="J168" i="2"/>
  <c r="X167" i="2"/>
  <c r="Y167" i="2" s="1"/>
  <c r="Q167" i="2"/>
  <c r="J167" i="2"/>
  <c r="X166" i="2"/>
  <c r="Y166" i="2" s="1"/>
  <c r="Q166" i="2"/>
  <c r="J166" i="2"/>
  <c r="X165" i="2"/>
  <c r="Q165" i="2"/>
  <c r="J165" i="2"/>
  <c r="X164" i="2"/>
  <c r="Y164" i="2" s="1"/>
  <c r="Q164" i="2"/>
  <c r="J164" i="2"/>
  <c r="X163" i="2"/>
  <c r="Y163" i="2" s="1"/>
  <c r="Q163" i="2"/>
  <c r="J163" i="2"/>
  <c r="X162" i="2"/>
  <c r="Y162" i="2" s="1"/>
  <c r="Q162" i="2"/>
  <c r="J162" i="2"/>
  <c r="X161" i="2"/>
  <c r="Q161" i="2"/>
  <c r="J161" i="2"/>
  <c r="Y160" i="2"/>
  <c r="X160" i="2"/>
  <c r="Q160" i="2"/>
  <c r="J160" i="2"/>
  <c r="X159" i="2"/>
  <c r="Q159" i="2"/>
  <c r="J159" i="2"/>
  <c r="X158" i="2"/>
  <c r="Y158" i="2" s="1"/>
  <c r="Q158" i="2"/>
  <c r="J158" i="2"/>
  <c r="X157" i="2"/>
  <c r="Q157" i="2"/>
  <c r="J157" i="2"/>
  <c r="Y156" i="2"/>
  <c r="X156" i="2"/>
  <c r="Q156" i="2"/>
  <c r="J156" i="2"/>
  <c r="X155" i="2"/>
  <c r="Q155" i="2"/>
  <c r="J155" i="2"/>
  <c r="X154" i="2"/>
  <c r="Y154" i="2" s="1"/>
  <c r="Q154" i="2"/>
  <c r="J154" i="2"/>
  <c r="X153" i="2"/>
  <c r="Q153" i="2"/>
  <c r="J153" i="2"/>
  <c r="X152" i="2"/>
  <c r="Y152" i="2" s="1"/>
  <c r="Q152" i="2"/>
  <c r="J152" i="2"/>
  <c r="X151" i="2"/>
  <c r="Y151" i="2" s="1"/>
  <c r="Q151" i="2"/>
  <c r="J151" i="2"/>
  <c r="X150" i="2"/>
  <c r="Y150" i="2" s="1"/>
  <c r="Q150" i="2"/>
  <c r="J150" i="2"/>
  <c r="X149" i="2"/>
  <c r="Q149" i="2"/>
  <c r="J149" i="2"/>
  <c r="X148" i="2"/>
  <c r="Y148" i="2" s="1"/>
  <c r="Q148" i="2"/>
  <c r="J148" i="2"/>
  <c r="X147" i="2"/>
  <c r="Y147" i="2" s="1"/>
  <c r="Q147" i="2"/>
  <c r="J147" i="2"/>
  <c r="X146" i="2"/>
  <c r="Y146" i="2" s="1"/>
  <c r="Q146" i="2"/>
  <c r="J146" i="2"/>
  <c r="X145" i="2"/>
  <c r="Q145" i="2"/>
  <c r="J145" i="2"/>
  <c r="Y144" i="2"/>
  <c r="X144" i="2"/>
  <c r="Q144" i="2"/>
  <c r="J144" i="2"/>
  <c r="X143" i="2"/>
  <c r="Q143" i="2"/>
  <c r="J143" i="2"/>
  <c r="X142" i="2"/>
  <c r="Y142" i="2" s="1"/>
  <c r="Q142" i="2"/>
  <c r="J142" i="2"/>
  <c r="X141" i="2"/>
  <c r="Q141" i="2"/>
  <c r="J141" i="2"/>
  <c r="Y140" i="2"/>
  <c r="X140" i="2"/>
  <c r="Q140" i="2"/>
  <c r="J140" i="2"/>
  <c r="X139" i="2"/>
  <c r="Q139" i="2"/>
  <c r="J139" i="2"/>
  <c r="X138" i="2"/>
  <c r="Y138" i="2" s="1"/>
  <c r="Q138" i="2"/>
  <c r="J138" i="2"/>
  <c r="X137" i="2"/>
  <c r="Q137" i="2"/>
  <c r="J137" i="2"/>
  <c r="X136" i="2"/>
  <c r="Y136" i="2" s="1"/>
  <c r="Q136" i="2"/>
  <c r="J136" i="2"/>
  <c r="X135" i="2"/>
  <c r="Y135" i="2" s="1"/>
  <c r="Q135" i="2"/>
  <c r="J135" i="2"/>
  <c r="X134" i="2"/>
  <c r="Q134" i="2"/>
  <c r="J134" i="2"/>
  <c r="Y134" i="2" s="1"/>
  <c r="X133" i="2"/>
  <c r="Q133" i="2"/>
  <c r="J133" i="2"/>
  <c r="X132" i="2"/>
  <c r="Y132" i="2" s="1"/>
  <c r="Q132" i="2"/>
  <c r="J132" i="2"/>
  <c r="X131" i="2"/>
  <c r="Y131" i="2" s="1"/>
  <c r="Q131" i="2"/>
  <c r="J131" i="2"/>
  <c r="X130" i="2"/>
  <c r="Y130" i="2" s="1"/>
  <c r="Q130" i="2"/>
  <c r="J130" i="2"/>
  <c r="X129" i="2"/>
  <c r="Q129" i="2"/>
  <c r="J129" i="2"/>
  <c r="Y128" i="2"/>
  <c r="X128" i="2"/>
  <c r="Q128" i="2"/>
  <c r="J128" i="2"/>
  <c r="X127" i="2"/>
  <c r="Q127" i="2"/>
  <c r="J127" i="2"/>
  <c r="X126" i="2"/>
  <c r="Y126" i="2" s="1"/>
  <c r="Q126" i="2"/>
  <c r="J126" i="2"/>
  <c r="X125" i="2"/>
  <c r="Y125" i="2" s="1"/>
  <c r="Q125" i="2"/>
  <c r="J125" i="2"/>
  <c r="Y124" i="2"/>
  <c r="X124" i="2"/>
  <c r="Q124" i="2"/>
  <c r="J124" i="2"/>
  <c r="X123" i="2"/>
  <c r="Q123" i="2"/>
  <c r="J123" i="2"/>
  <c r="X122" i="2"/>
  <c r="Y122" i="2" s="1"/>
  <c r="Q122" i="2"/>
  <c r="J122" i="2"/>
  <c r="X121" i="2"/>
  <c r="Q121" i="2"/>
  <c r="J121" i="2"/>
  <c r="X120" i="2"/>
  <c r="Y120" i="2" s="1"/>
  <c r="Q120" i="2"/>
  <c r="J120" i="2"/>
  <c r="X119" i="2"/>
  <c r="Y119" i="2" s="1"/>
  <c r="Q119" i="2"/>
  <c r="J119" i="2"/>
  <c r="X118" i="2"/>
  <c r="Q118" i="2"/>
  <c r="J118" i="2"/>
  <c r="Y118" i="2" s="1"/>
  <c r="X117" i="2"/>
  <c r="Q117" i="2"/>
  <c r="J117" i="2"/>
  <c r="X116" i="2"/>
  <c r="Y116" i="2" s="1"/>
  <c r="Q116" i="2"/>
  <c r="J116" i="2"/>
  <c r="X115" i="2"/>
  <c r="Y115" i="2" s="1"/>
  <c r="Q115" i="2"/>
  <c r="J115" i="2"/>
  <c r="X114" i="2"/>
  <c r="Y114" i="2" s="1"/>
  <c r="Q114" i="2"/>
  <c r="J114" i="2"/>
  <c r="X113" i="2"/>
  <c r="Q113" i="2"/>
  <c r="J113" i="2"/>
  <c r="Y112" i="2"/>
  <c r="X112" i="2"/>
  <c r="Q112" i="2"/>
  <c r="J112" i="2"/>
  <c r="X111" i="2"/>
  <c r="Q111" i="2"/>
  <c r="J111" i="2"/>
  <c r="X110" i="2"/>
  <c r="Y110" i="2" s="1"/>
  <c r="Q110" i="2"/>
  <c r="J110" i="2"/>
  <c r="X109" i="2"/>
  <c r="Y109" i="2" s="1"/>
  <c r="Q109" i="2"/>
  <c r="J109" i="2"/>
  <c r="Y108" i="2"/>
  <c r="X108" i="2"/>
  <c r="Q108" i="2"/>
  <c r="J108" i="2"/>
  <c r="X107" i="2"/>
  <c r="Q107" i="2"/>
  <c r="J107" i="2"/>
  <c r="X106" i="2"/>
  <c r="Y106" i="2" s="1"/>
  <c r="Q106" i="2"/>
  <c r="J106" i="2"/>
  <c r="X105" i="2"/>
  <c r="Q105" i="2"/>
  <c r="J105" i="2"/>
  <c r="X104" i="2"/>
  <c r="Y104" i="2" s="1"/>
  <c r="Q104" i="2"/>
  <c r="J104" i="2"/>
  <c r="X103" i="2"/>
  <c r="Y103" i="2" s="1"/>
  <c r="Q103" i="2"/>
  <c r="J103" i="2"/>
  <c r="X102" i="2"/>
  <c r="Q102" i="2"/>
  <c r="J102" i="2"/>
  <c r="Y102" i="2" s="1"/>
  <c r="X101" i="2"/>
  <c r="Q101" i="2"/>
  <c r="J101" i="2"/>
  <c r="X100" i="2"/>
  <c r="Y100" i="2" s="1"/>
  <c r="Q100" i="2"/>
  <c r="J100" i="2"/>
  <c r="X99" i="2"/>
  <c r="Y99" i="2" s="1"/>
  <c r="Q99" i="2"/>
  <c r="J99" i="2"/>
  <c r="X98" i="2"/>
  <c r="Y98" i="2" s="1"/>
  <c r="Q98" i="2"/>
  <c r="J98" i="2"/>
  <c r="X97" i="2"/>
  <c r="Q97" i="2"/>
  <c r="J97" i="2"/>
  <c r="Y96" i="2"/>
  <c r="X96" i="2"/>
  <c r="Q96" i="2"/>
  <c r="J96" i="2"/>
  <c r="X95" i="2"/>
  <c r="Q95" i="2"/>
  <c r="J95" i="2"/>
  <c r="X94" i="2"/>
  <c r="Y94" i="2" s="1"/>
  <c r="Q94" i="2"/>
  <c r="J94" i="2"/>
  <c r="X93" i="2"/>
  <c r="Y93" i="2" s="1"/>
  <c r="Q93" i="2"/>
  <c r="J93" i="2"/>
  <c r="Y92" i="2"/>
  <c r="X92" i="2"/>
  <c r="Q92" i="2"/>
  <c r="J92" i="2"/>
  <c r="X91" i="2"/>
  <c r="Q91" i="2"/>
  <c r="J91" i="2"/>
  <c r="X90" i="2"/>
  <c r="Y90" i="2" s="1"/>
  <c r="Q90" i="2"/>
  <c r="J90" i="2"/>
  <c r="X89" i="2"/>
  <c r="Q89" i="2"/>
  <c r="J89" i="2"/>
  <c r="X88" i="2"/>
  <c r="Y88" i="2" s="1"/>
  <c r="Q88" i="2"/>
  <c r="J88" i="2"/>
  <c r="X87" i="2"/>
  <c r="Y87" i="2" s="1"/>
  <c r="Q87" i="2"/>
  <c r="J87" i="2"/>
  <c r="X86" i="2"/>
  <c r="Q86" i="2"/>
  <c r="J86" i="2"/>
  <c r="Y86" i="2" s="1"/>
  <c r="X85" i="2"/>
  <c r="Q85" i="2"/>
  <c r="J85" i="2"/>
  <c r="X84" i="2"/>
  <c r="Y84" i="2" s="1"/>
  <c r="Q84" i="2"/>
  <c r="J84" i="2"/>
  <c r="X83" i="2"/>
  <c r="Y83" i="2" s="1"/>
  <c r="Q83" i="2"/>
  <c r="J83" i="2"/>
  <c r="X82" i="2"/>
  <c r="Y82" i="2" s="1"/>
  <c r="Q82" i="2"/>
  <c r="J82" i="2"/>
  <c r="X81" i="2"/>
  <c r="Q81" i="2"/>
  <c r="J81" i="2"/>
  <c r="Y80" i="2"/>
  <c r="X80" i="2"/>
  <c r="Q80" i="2"/>
  <c r="J80" i="2"/>
  <c r="X79" i="2"/>
  <c r="Q79" i="2"/>
  <c r="J79" i="2"/>
  <c r="X78" i="2"/>
  <c r="Y78" i="2" s="1"/>
  <c r="Q78" i="2"/>
  <c r="J78" i="2"/>
  <c r="X77" i="2"/>
  <c r="Y77" i="2" s="1"/>
  <c r="Q77" i="2"/>
  <c r="J77" i="2"/>
  <c r="Y76" i="2"/>
  <c r="X76" i="2"/>
  <c r="Q76" i="2"/>
  <c r="J76" i="2"/>
  <c r="X75" i="2"/>
  <c r="Q75" i="2"/>
  <c r="J75" i="2"/>
  <c r="X74" i="2"/>
  <c r="Y74" i="2" s="1"/>
  <c r="Q74" i="2"/>
  <c r="J74" i="2"/>
  <c r="X73" i="2"/>
  <c r="Q73" i="2"/>
  <c r="J73" i="2"/>
  <c r="X72" i="2"/>
  <c r="Y72" i="2" s="1"/>
  <c r="Q72" i="2"/>
  <c r="J72" i="2"/>
  <c r="X71" i="2"/>
  <c r="Y71" i="2" s="1"/>
  <c r="Q71" i="2"/>
  <c r="J71" i="2"/>
  <c r="X70" i="2"/>
  <c r="Q70" i="2"/>
  <c r="J70" i="2"/>
  <c r="Y70" i="2" s="1"/>
  <c r="X69" i="2"/>
  <c r="Q69" i="2"/>
  <c r="J69" i="2"/>
  <c r="X68" i="2"/>
  <c r="Y68" i="2" s="1"/>
  <c r="Q68" i="2"/>
  <c r="J68" i="2"/>
  <c r="X67" i="2"/>
  <c r="Y67" i="2" s="1"/>
  <c r="Q67" i="2"/>
  <c r="J67" i="2"/>
  <c r="X66" i="2"/>
  <c r="Y66" i="2" s="1"/>
  <c r="Q66" i="2"/>
  <c r="J66" i="2"/>
  <c r="X65" i="2"/>
  <c r="Q65" i="2"/>
  <c r="J65" i="2"/>
  <c r="Y64" i="2"/>
  <c r="X64" i="2"/>
  <c r="Q64" i="2"/>
  <c r="J64" i="2"/>
  <c r="X63" i="2"/>
  <c r="Q63" i="2"/>
  <c r="J63" i="2"/>
  <c r="X62" i="2"/>
  <c r="Y62" i="2" s="1"/>
  <c r="Q62" i="2"/>
  <c r="J62" i="2"/>
  <c r="X61" i="2"/>
  <c r="Y61" i="2" s="1"/>
  <c r="Q61" i="2"/>
  <c r="J61" i="2"/>
  <c r="Y60" i="2"/>
  <c r="X60" i="2"/>
  <c r="Q60" i="2"/>
  <c r="J60" i="2"/>
  <c r="X59" i="2"/>
  <c r="Q59" i="2"/>
  <c r="J59" i="2"/>
  <c r="X58" i="2"/>
  <c r="Y58" i="2" s="1"/>
  <c r="Q58" i="2"/>
  <c r="J58" i="2"/>
  <c r="X57" i="2"/>
  <c r="Q57" i="2"/>
  <c r="J57" i="2"/>
  <c r="X56" i="2"/>
  <c r="Y56" i="2" s="1"/>
  <c r="Q56" i="2"/>
  <c r="J56" i="2"/>
  <c r="X55" i="2"/>
  <c r="Y55" i="2" s="1"/>
  <c r="Q55" i="2"/>
  <c r="J55" i="2"/>
  <c r="X54" i="2"/>
  <c r="Q54" i="2"/>
  <c r="J54" i="2"/>
  <c r="Y54" i="2" s="1"/>
  <c r="X53" i="2"/>
  <c r="Q53" i="2"/>
  <c r="J53" i="2"/>
  <c r="X52" i="2"/>
  <c r="Y52" i="2" s="1"/>
  <c r="Q52" i="2"/>
  <c r="J52" i="2"/>
  <c r="X51" i="2"/>
  <c r="Y51" i="2" s="1"/>
  <c r="Q51" i="2"/>
  <c r="J51" i="2"/>
  <c r="X50" i="2"/>
  <c r="Y50" i="2" s="1"/>
  <c r="Q50" i="2"/>
  <c r="J50" i="2"/>
  <c r="X49" i="2"/>
  <c r="Q49" i="2"/>
  <c r="J49" i="2"/>
  <c r="Y48" i="2"/>
  <c r="X48" i="2"/>
  <c r="Q48" i="2"/>
  <c r="J48" i="2"/>
  <c r="X47" i="2"/>
  <c r="Q47" i="2"/>
  <c r="J47" i="2"/>
  <c r="X46" i="2"/>
  <c r="Y46" i="2" s="1"/>
  <c r="Q46" i="2"/>
  <c r="J46" i="2"/>
  <c r="X45" i="2"/>
  <c r="Y45" i="2" s="1"/>
  <c r="Q45" i="2"/>
  <c r="J45" i="2"/>
  <c r="Y44" i="2"/>
  <c r="X44" i="2"/>
  <c r="Q44" i="2"/>
  <c r="J44" i="2"/>
  <c r="X43" i="2"/>
  <c r="Q43" i="2"/>
  <c r="J43" i="2"/>
  <c r="X42" i="2"/>
  <c r="Y42" i="2" s="1"/>
  <c r="Q42" i="2"/>
  <c r="J42" i="2"/>
  <c r="X41" i="2"/>
  <c r="Q41" i="2"/>
  <c r="J41" i="2"/>
  <c r="X40" i="2"/>
  <c r="Y40" i="2" s="1"/>
  <c r="Q40" i="2"/>
  <c r="J40" i="2"/>
  <c r="X39" i="2"/>
  <c r="Y39" i="2" s="1"/>
  <c r="Q39" i="2"/>
  <c r="J39" i="2"/>
  <c r="X38" i="2"/>
  <c r="Q38" i="2"/>
  <c r="J38" i="2"/>
  <c r="Y38" i="2" s="1"/>
  <c r="X37" i="2"/>
  <c r="Q37" i="2"/>
  <c r="J37" i="2"/>
  <c r="X36" i="2"/>
  <c r="Y36" i="2" s="1"/>
  <c r="Q36" i="2"/>
  <c r="J36" i="2"/>
  <c r="X35" i="2"/>
  <c r="Y35" i="2" s="1"/>
  <c r="Q35" i="2"/>
  <c r="J35" i="2"/>
  <c r="X34" i="2"/>
  <c r="Y34" i="2" s="1"/>
  <c r="Q34" i="2"/>
  <c r="J34" i="2"/>
  <c r="X33" i="2"/>
  <c r="Q33" i="2"/>
  <c r="J33" i="2"/>
  <c r="Y32" i="2"/>
  <c r="X32" i="2"/>
  <c r="Q32" i="2"/>
  <c r="J32" i="2"/>
  <c r="X31" i="2"/>
  <c r="Q31" i="2"/>
  <c r="J31" i="2"/>
  <c r="X30" i="2"/>
  <c r="Y30" i="2" s="1"/>
  <c r="Q30" i="2"/>
  <c r="J30" i="2"/>
  <c r="X29" i="2"/>
  <c r="Y29" i="2" s="1"/>
  <c r="Q29" i="2"/>
  <c r="J29" i="2"/>
  <c r="Y28" i="2"/>
  <c r="X28" i="2"/>
  <c r="Q28" i="2"/>
  <c r="J28" i="2"/>
  <c r="X27" i="2"/>
  <c r="Q27" i="2"/>
  <c r="J27" i="2"/>
  <c r="X26" i="2"/>
  <c r="Y26" i="2" s="1"/>
  <c r="Q26" i="2"/>
  <c r="J26" i="2"/>
  <c r="X25" i="2"/>
  <c r="Q25" i="2"/>
  <c r="J25" i="2"/>
  <c r="X24" i="2"/>
  <c r="Y24" i="2" s="1"/>
  <c r="Q24" i="2"/>
  <c r="J24" i="2"/>
  <c r="X23" i="2"/>
  <c r="Y23" i="2" s="1"/>
  <c r="Q23" i="2"/>
  <c r="J23" i="2"/>
  <c r="X22" i="2"/>
  <c r="Q22" i="2"/>
  <c r="J22" i="2"/>
  <c r="Y22" i="2" s="1"/>
  <c r="X21" i="2"/>
  <c r="Y21" i="2" s="1"/>
  <c r="Q21" i="2"/>
  <c r="J21" i="2"/>
  <c r="X20" i="2"/>
  <c r="Q20" i="2"/>
  <c r="J20" i="2"/>
  <c r="Y20" i="2" s="1"/>
  <c r="X19" i="2"/>
  <c r="Y19" i="2" s="1"/>
  <c r="Q19" i="2"/>
  <c r="J19" i="2"/>
  <c r="X18" i="2"/>
  <c r="Q18" i="2"/>
  <c r="J18" i="2"/>
  <c r="Y18" i="2" s="1"/>
  <c r="X17" i="2"/>
  <c r="Y17" i="2" s="1"/>
  <c r="Q17" i="2"/>
  <c r="J17" i="2"/>
  <c r="X16" i="2"/>
  <c r="Q16" i="2"/>
  <c r="J16" i="2"/>
  <c r="Y16" i="2" s="1"/>
  <c r="X15" i="2"/>
  <c r="Y15" i="2" s="1"/>
  <c r="Q15" i="2"/>
  <c r="J15" i="2"/>
  <c r="X14" i="2"/>
  <c r="Q14" i="2"/>
  <c r="J14" i="2"/>
  <c r="Y14" i="2" s="1"/>
  <c r="X13" i="2"/>
  <c r="Y13" i="2" s="1"/>
  <c r="Q13" i="2"/>
  <c r="J13" i="2"/>
  <c r="X12" i="2"/>
  <c r="Q12" i="2"/>
  <c r="J12" i="2"/>
  <c r="Y12" i="2" s="1"/>
  <c r="X11" i="2"/>
  <c r="Y11" i="2" s="1"/>
  <c r="Q11" i="2"/>
  <c r="J11" i="2"/>
  <c r="X10" i="2"/>
  <c r="Q10" i="2"/>
  <c r="J10" i="2"/>
  <c r="Y10" i="2" s="1"/>
  <c r="X9" i="2"/>
  <c r="Y9" i="2" s="1"/>
  <c r="Q9" i="2"/>
  <c r="J9" i="2"/>
  <c r="X8" i="2"/>
  <c r="Q8" i="2"/>
  <c r="J8" i="2"/>
  <c r="Y8" i="2" s="1"/>
  <c r="X7" i="2"/>
  <c r="Y7" i="2" s="1"/>
  <c r="Q7" i="2"/>
  <c r="J7" i="2"/>
  <c r="X6" i="2"/>
  <c r="Q6" i="2"/>
  <c r="J6" i="2"/>
  <c r="Y6" i="2" s="1"/>
  <c r="X5" i="2"/>
  <c r="Y5" i="2" s="1"/>
  <c r="Q5" i="2"/>
  <c r="J5" i="2"/>
  <c r="Y33" i="3" l="1"/>
  <c r="Y49" i="3"/>
  <c r="Y65" i="3"/>
  <c r="Y81" i="3"/>
  <c r="Y97" i="3"/>
  <c r="Y113" i="3"/>
  <c r="Y129" i="3"/>
  <c r="Y31" i="3"/>
  <c r="Y47" i="3"/>
  <c r="Y63" i="3"/>
  <c r="Y79" i="3"/>
  <c r="Y95" i="3"/>
  <c r="Y111" i="3"/>
  <c r="Y127" i="3"/>
  <c r="Y77" i="3"/>
  <c r="Y109" i="3"/>
  <c r="Y125" i="3"/>
  <c r="Y141" i="3"/>
  <c r="Y27" i="3"/>
  <c r="Y43" i="3"/>
  <c r="Y59" i="3"/>
  <c r="Y75" i="3"/>
  <c r="Y91" i="3"/>
  <c r="Y139" i="3"/>
  <c r="Y37" i="2"/>
  <c r="Y53" i="2"/>
  <c r="Y69" i="2"/>
  <c r="Y85" i="2"/>
  <c r="Y101" i="2"/>
  <c r="Y117" i="2"/>
  <c r="Y133" i="2"/>
  <c r="Y149" i="2"/>
  <c r="Y165" i="2"/>
  <c r="Y181" i="2"/>
  <c r="Y33" i="2"/>
  <c r="Y49" i="2"/>
  <c r="Y81" i="2"/>
  <c r="Y145" i="2"/>
  <c r="Y161" i="2"/>
  <c r="Y31" i="2"/>
  <c r="Y47" i="2"/>
  <c r="Y63" i="2"/>
  <c r="Y79" i="2"/>
  <c r="Y95" i="2"/>
  <c r="Y111" i="2"/>
  <c r="Y127" i="2"/>
  <c r="Y143" i="2"/>
  <c r="Y159" i="2"/>
  <c r="Y175" i="2"/>
  <c r="Y129" i="2"/>
  <c r="Y177" i="2"/>
  <c r="Y141" i="2"/>
  <c r="Y157" i="2"/>
  <c r="Y173" i="2"/>
  <c r="Y189" i="2"/>
  <c r="Y65" i="2"/>
  <c r="Y27" i="2"/>
  <c r="Y43" i="2"/>
  <c r="Y59" i="2"/>
  <c r="Y75" i="2"/>
  <c r="Y91" i="2"/>
  <c r="Y107" i="2"/>
  <c r="Y123" i="2"/>
  <c r="Y139" i="2"/>
  <c r="Y155" i="2"/>
  <c r="Y171" i="2"/>
  <c r="Y187" i="2"/>
  <c r="Y97" i="2"/>
  <c r="Y113" i="2"/>
  <c r="Y25" i="2"/>
  <c r="Y41" i="2"/>
  <c r="Y57" i="2"/>
  <c r="Y73" i="2"/>
  <c r="Y89" i="2"/>
  <c r="Y105" i="2"/>
  <c r="Y121" i="2"/>
  <c r="Y137" i="2"/>
  <c r="Y153" i="2"/>
  <c r="Y169" i="2"/>
  <c r="Y185" i="2"/>
</calcChain>
</file>

<file path=xl/sharedStrings.xml><?xml version="1.0" encoding="utf-8"?>
<sst xmlns="http://schemas.openxmlformats.org/spreadsheetml/2006/main" count="3123" uniqueCount="716">
  <si>
    <t>ID</t>
  </si>
  <si>
    <t>Name</t>
  </si>
  <si>
    <t>Edwin Bundan Anak Kunjang</t>
  </si>
  <si>
    <t>Fan Zhi Qing</t>
  </si>
  <si>
    <t>Tan Pwey-Hwang</t>
  </si>
  <si>
    <t>Sean Chew Jiet Lun</t>
  </si>
  <si>
    <t>Mashhood Salim</t>
  </si>
  <si>
    <t>Ma, Yixing</t>
  </si>
  <si>
    <t>Umer</t>
  </si>
  <si>
    <t>Shahjalal Mosharof</t>
  </si>
  <si>
    <t>Mahmoud Yasser Mokhtar Sallam</t>
  </si>
  <si>
    <t>Liu, Hongyi</t>
  </si>
  <si>
    <t>Ahmed Amin Mohamed Osman</t>
  </si>
  <si>
    <t>Jeremy Mwakio Kilei</t>
  </si>
  <si>
    <t>Ahmed Mohamed Abdelhamid Gobran Abdelhalim</t>
  </si>
  <si>
    <t>Abdelrahman Sameh Mohamed Ali Ebrahem Fahmy</t>
  </si>
  <si>
    <t>Thasha Dewi A/P Suresh Kumar</t>
  </si>
  <si>
    <t>Chong Kah Ming Alvin</t>
  </si>
  <si>
    <t>Shawn Chan</t>
  </si>
  <si>
    <t>Chia Sze Lum</t>
  </si>
  <si>
    <t>Abdurrahman Bin Milhan</t>
  </si>
  <si>
    <t>Raihan Haris Mohammad</t>
  </si>
  <si>
    <t>Lim Chen Yu</t>
  </si>
  <si>
    <t>Oguzhan Tekin</t>
  </si>
  <si>
    <t>Tan Chee Tai</t>
  </si>
  <si>
    <t>Liu, Yujun</t>
  </si>
  <si>
    <t>Jiang, Yuze</t>
  </si>
  <si>
    <t>Song Tian Cheng</t>
  </si>
  <si>
    <t>Jana Arab</t>
  </si>
  <si>
    <t>Shreyasree Rajanmuthaiya</t>
  </si>
  <si>
    <t>Nikitha Rajagopalan</t>
  </si>
  <si>
    <t>Belal Ibrahim Saied Ibrahim Alkafoury</t>
  </si>
  <si>
    <t>Justin Goh Jing Hao</t>
  </si>
  <si>
    <t>Chan Michelle</t>
  </si>
  <si>
    <t>Lee Wei Cong</t>
  </si>
  <si>
    <t>Fu Qin Ee</t>
  </si>
  <si>
    <t>Omair Ahmad Bahaaeldin Atris Ibrahim</t>
  </si>
  <si>
    <t>Oscar Wong Yu Jun</t>
  </si>
  <si>
    <t>Lee Boven</t>
  </si>
  <si>
    <t>Chan Jun Xi</t>
  </si>
  <si>
    <t>Wong Cheuk Kei</t>
  </si>
  <si>
    <t>Wong Zi Xin</t>
  </si>
  <si>
    <t>Humayd Oladipupo Oke</t>
  </si>
  <si>
    <t>Dhiren Harindu Purasinghe</t>
  </si>
  <si>
    <t>Kazuki Ichikawa</t>
  </si>
  <si>
    <t>Sanjivan Prakash</t>
  </si>
  <si>
    <t>Lok Jia Hsin</t>
  </si>
  <si>
    <t>Mohammed Abdulghani Ahmed Abdullah Senan</t>
  </si>
  <si>
    <t>Muhammad Aatik Shaikh</t>
  </si>
  <si>
    <t>Dean Agha Koeswantoro</t>
  </si>
  <si>
    <t>Jeffrey Teoh Dass</t>
  </si>
  <si>
    <t>Moo Shu Ann</t>
  </si>
  <si>
    <t>Ng Yoong Shen</t>
  </si>
  <si>
    <t>Ang Chu Yao</t>
  </si>
  <si>
    <t>Ziad Ahmed Kamel Elsayed Ragheb Elsebai</t>
  </si>
  <si>
    <t>Shen, Chen</t>
  </si>
  <si>
    <t>Cui Yining</t>
  </si>
  <si>
    <t>Tan Xin Wei-Iris</t>
  </si>
  <si>
    <t>Adrian Lee Joon Yin</t>
  </si>
  <si>
    <t>Ng Guan Yi</t>
  </si>
  <si>
    <t>Tee Yen Pinn</t>
  </si>
  <si>
    <t>Cham Jin Jie</t>
  </si>
  <si>
    <t>Thanushyabbita A/P Chandra</t>
  </si>
  <si>
    <t>Chia Heng Shen Rong</t>
  </si>
  <si>
    <t>Chan Yi Shuen</t>
  </si>
  <si>
    <t>Tham Wing Lok</t>
  </si>
  <si>
    <t>Bhavatharni A/P Gopi Krishnan</t>
  </si>
  <si>
    <t>Imtiaz Naufal Bin Mohammad Fuad</t>
  </si>
  <si>
    <t>Youssif Mahmoud Gomaa Sayed</t>
  </si>
  <si>
    <t>Khoo Zhong Jun</t>
  </si>
  <si>
    <t>Lim Chai Shuen</t>
  </si>
  <si>
    <t>Aisha Maul</t>
  </si>
  <si>
    <t>Tan Shuen Xian</t>
  </si>
  <si>
    <t>Teoh Zhuo Qi</t>
  </si>
  <si>
    <t>Hii Li Ning</t>
  </si>
  <si>
    <t>Lim Wei Jun</t>
  </si>
  <si>
    <t>Jocelyn Gan Xin Yi</t>
  </si>
  <si>
    <t>Eunice Lee Ying Yun</t>
  </si>
  <si>
    <t>Ivan Khomiakov</t>
  </si>
  <si>
    <t>Tey Qi Yuan</t>
  </si>
  <si>
    <t>Nigel Kong Zhi Jie</t>
  </si>
  <si>
    <t>Ivan Char Cheng Jun</t>
  </si>
  <si>
    <t>Yew Xin Nie</t>
  </si>
  <si>
    <t>Tai Sze-Song</t>
  </si>
  <si>
    <t>Ang Shi Neng</t>
  </si>
  <si>
    <t>Chong Cheng Jun</t>
  </si>
  <si>
    <t>Vasegaran A/L Murugaiah</t>
  </si>
  <si>
    <t>Ong Wei Xuan</t>
  </si>
  <si>
    <t>Sanjanaah A/P Chandra Sekaran</t>
  </si>
  <si>
    <t>Wong Yung Tung</t>
  </si>
  <si>
    <t>Phung Yu Jie</t>
  </si>
  <si>
    <t>Maisarah Binti Mubarakad Arshad</t>
  </si>
  <si>
    <t>Shirley Ng Shuet Ling</t>
  </si>
  <si>
    <t>Arianna Binti Ainurizam</t>
  </si>
  <si>
    <t>Rebecca Anita Pereira</t>
  </si>
  <si>
    <t>Shabila Sofea Binti Shahrul Niza</t>
  </si>
  <si>
    <t>Tan Wei Sin</t>
  </si>
  <si>
    <t>Wan Yoong Theng</t>
  </si>
  <si>
    <t>Selina Yeoh Yun Ci</t>
  </si>
  <si>
    <t>Kong Zen Eu</t>
  </si>
  <si>
    <t>Charles Dan Zhi Jhet</t>
  </si>
  <si>
    <t>Mirza Zahin Khan Bin Tasneem Ahmad</t>
  </si>
  <si>
    <t>Maryam Kazim Dhalla</t>
  </si>
  <si>
    <t>Pius Lau Jueng</t>
  </si>
  <si>
    <t>Lai, Yuyang</t>
  </si>
  <si>
    <t>Xu, Bindan</t>
  </si>
  <si>
    <t>Koh Chia Wee</t>
  </si>
  <si>
    <t>Alei Ahmed Omr Halawa</t>
  </si>
  <si>
    <t>Avinash Ramash Lakhwani</t>
  </si>
  <si>
    <t>He, Junzhe</t>
  </si>
  <si>
    <t>Sarah Ismail Abbas Mahdaly Seifelnasr</t>
  </si>
  <si>
    <t>Wijeratne Mohandiramge Ushara Shevoni Fernando</t>
  </si>
  <si>
    <t>Shoeb Mirza Bin Mohamed Faizal</t>
  </si>
  <si>
    <t>Yumna Akif Ali</t>
  </si>
  <si>
    <t>Navya Binoy Valiyakunnel</t>
  </si>
  <si>
    <t>Nigel Choong Zi Wei</t>
  </si>
  <si>
    <t>Si, Yichen</t>
  </si>
  <si>
    <t>Yang, Xinzhu</t>
  </si>
  <si>
    <t>Zhao, Yuke</t>
  </si>
  <si>
    <t>Zhang, Zhen</t>
  </si>
  <si>
    <t>Babacar Sene</t>
  </si>
  <si>
    <t>Abdullah Usmani</t>
  </si>
  <si>
    <t>Zheng, Kaiqi</t>
  </si>
  <si>
    <t>Florence Tinevimbo Chigwida</t>
  </si>
  <si>
    <t>Mohamed Fahd Haris Bin Shaiful Nizam</t>
  </si>
  <si>
    <t>Karam Allahham</t>
  </si>
  <si>
    <t>Ihfaz Hussain Chowdhury</t>
  </si>
  <si>
    <t>Tsen Zhi Jian</t>
  </si>
  <si>
    <t>Ahmad Daffa Fatih Aljabbar</t>
  </si>
  <si>
    <t>Wang, Xuerui</t>
  </si>
  <si>
    <t>Xiang, Can</t>
  </si>
  <si>
    <t>Eryn Chee En Ning</t>
  </si>
  <si>
    <t>Zhang, Shuming</t>
  </si>
  <si>
    <t>Nathanael Ng</t>
  </si>
  <si>
    <t>Dong, Jia</t>
  </si>
  <si>
    <t>Moiz Israr Malik</t>
  </si>
  <si>
    <t>Rajul Kabir</t>
  </si>
  <si>
    <t>Hua, Kunming</t>
  </si>
  <si>
    <t>An, Shiqi</t>
  </si>
  <si>
    <t>Khaalid Ahmad Feizal Nana</t>
  </si>
  <si>
    <t>Li, Shuai</t>
  </si>
  <si>
    <t>Jana Ahmed Mohamed Diab Okasha</t>
  </si>
  <si>
    <t>Lau Yew Hang</t>
  </si>
  <si>
    <t>Ahmed Mohamed Eltayeb Mohamed</t>
  </si>
  <si>
    <t>Tooba Nauman</t>
  </si>
  <si>
    <t>Zheng, Qiwen</t>
  </si>
  <si>
    <t>Yek Jia</t>
  </si>
  <si>
    <t>Mohammad Shafoon Hafiz</t>
  </si>
  <si>
    <t>Athul Praveen</t>
  </si>
  <si>
    <t>Chua Zhi Yu</t>
  </si>
  <si>
    <t>Abdullah Sayed Ahmed Sayed</t>
  </si>
  <si>
    <t>Guan, Ziming</t>
  </si>
  <si>
    <t>Jiang, Shusen</t>
  </si>
  <si>
    <t>Saad Amanulla</t>
  </si>
  <si>
    <t>Choong Yi He</t>
  </si>
  <si>
    <t>Nafisa Juzer Hakimjee</t>
  </si>
  <si>
    <t>Xu, Mingda</t>
  </si>
  <si>
    <t>Lim Kai Jun</t>
  </si>
  <si>
    <t>Lai Kin Wah</t>
  </si>
  <si>
    <t>Hu, Yuanhao</t>
  </si>
  <si>
    <t>Muhammad Umar</t>
  </si>
  <si>
    <t>Goh Zhun Yean</t>
  </si>
  <si>
    <t>Ibuki Furusho</t>
  </si>
  <si>
    <t>Li, Zhengyang</t>
  </si>
  <si>
    <t>Eashwar Siddha Satish Nath</t>
  </si>
  <si>
    <t>Chen, Hongjian</t>
  </si>
  <si>
    <t>Qian, Chengyu</t>
  </si>
  <si>
    <t>Ralph Matthew Tay Rivera</t>
  </si>
  <si>
    <t>Aariz Ashif Ahmed Sajan</t>
  </si>
  <si>
    <t>Sophie Tejasukmana Onuki</t>
  </si>
  <si>
    <t>Yau Jia Wei</t>
  </si>
  <si>
    <t>Adrian Naufal Mazaya</t>
  </si>
  <si>
    <t>Wu, Xian</t>
  </si>
  <si>
    <t>Chen, Weizheng</t>
  </si>
  <si>
    <t>Safwan Ahmad</t>
  </si>
  <si>
    <t>Lim Min</t>
  </si>
  <si>
    <t>Zhang, Jianing</t>
  </si>
  <si>
    <t>Chai Chok Yuen</t>
  </si>
  <si>
    <t>Jeremy Yong Sheng Kai</t>
  </si>
  <si>
    <t>Goh Yong Sheng, Jarrett</t>
  </si>
  <si>
    <t>Adrian Lee Zhen Hom</t>
  </si>
  <si>
    <t>Arfan Shafey Bin Kamal Azizi</t>
  </si>
  <si>
    <t>Rico Tan Jia Xuan</t>
  </si>
  <si>
    <t>Lim Zi Xiang</t>
  </si>
  <si>
    <t>Kho Hui Xin</t>
  </si>
  <si>
    <t>Cheng Hsiu Fung</t>
  </si>
  <si>
    <t>Thon Kok Jin</t>
  </si>
  <si>
    <t>Muhammad Atif Hakimi Bin Mohd Asrul</t>
  </si>
  <si>
    <t>Sek Joe Rin</t>
  </si>
  <si>
    <t>Chang Si Yu</t>
  </si>
  <si>
    <t>Lab Assessments</t>
  </si>
  <si>
    <t>Lab Assessments (35%)</t>
  </si>
  <si>
    <t>Q1 (3)</t>
  </si>
  <si>
    <t>Q2 (3)</t>
  </si>
  <si>
    <t>Q3 (4)</t>
  </si>
  <si>
    <t>Run and Output (1.5)</t>
  </si>
  <si>
    <t>Code Quality (1.5)</t>
  </si>
  <si>
    <t>Run and Output (2)</t>
  </si>
  <si>
    <t>Code Quality (2)</t>
  </si>
  <si>
    <t>Lab Assessment 1 (10%)</t>
  </si>
  <si>
    <t>Lab Assessment 2 (10%)</t>
  </si>
  <si>
    <t>Lab Assessment 3 (15%)</t>
  </si>
  <si>
    <t>Subtotal (15)</t>
  </si>
  <si>
    <t>Subtotal (10)</t>
  </si>
  <si>
    <t>Q2 (5)</t>
  </si>
  <si>
    <t>Q3 (5)</t>
  </si>
  <si>
    <t>Q1 (5)</t>
  </si>
  <si>
    <t>Run and Output (2.5)</t>
  </si>
  <si>
    <t>Code Quality (2.5)</t>
  </si>
  <si>
    <t>Total (35)</t>
  </si>
  <si>
    <t>No</t>
  </si>
  <si>
    <t>Run and Output (1.5)2</t>
  </si>
  <si>
    <t>Code Quality (1.5)3</t>
  </si>
  <si>
    <t>Run and Output (1.5)4</t>
  </si>
  <si>
    <t>Code Quality (1.5)5</t>
  </si>
  <si>
    <t>Run and Output (1.5)6</t>
  </si>
  <si>
    <t>Code Quality (1.5)7</t>
  </si>
  <si>
    <t>Run and Output (2)8</t>
  </si>
  <si>
    <t>Code Quality (2)9</t>
  </si>
  <si>
    <t>Subtotal (10)10</t>
  </si>
  <si>
    <t>Run and Output (2.5)11</t>
  </si>
  <si>
    <t>Code Quality (2.5)12</t>
  </si>
  <si>
    <t>Run and Output (2.5)13</t>
  </si>
  <si>
    <t>Code Quality (2.5)14</t>
  </si>
  <si>
    <t>Feedback Q1</t>
  </si>
  <si>
    <t>Feedback Q2</t>
  </si>
  <si>
    <t>Feedback Q3</t>
  </si>
  <si>
    <t>q2: The code accurately performs calculations but could be streamlined and improved for clarity.</t>
  </si>
  <si>
    <t>q1: The code is logically sound and effectively implements the required functionality;</t>
  </si>
  <si>
    <t>q3: The code effectively calculates costs and applies discounts, demonstrating a solid understanding of control structures.</t>
  </si>
  <si>
    <t>q2: The program correctly calculates the sum, average, product, smallest, and largest values, but it uses if statements that could be simplified.</t>
  </si>
  <si>
    <t>q3: While the code successfully calculates costs for fruits, it needs expansion to address all product types and improve variable naming for clarity.</t>
  </si>
  <si>
    <t>q2:The program correctly computes the sum, average, product, smallest, and largest values, but uses integer division for average calculation, which may lead to loss of precision.</t>
  </si>
  <si>
    <t>q3:The code effectively calculates costs and applies discounts</t>
  </si>
  <si>
    <t>q1:The code does not meet the task requirements, as it incorrectly prints indices instead of a grid of asterisks</t>
  </si>
  <si>
    <t>q2: The code fails to correctly read three integers and does not implement the full set of required calculations</t>
  </si>
  <si>
    <t>q3: The code does not implement the required functionality for calculating costs or applying discounts</t>
  </si>
  <si>
    <t>q1:The code effectively fulfills the assignment requirements and demonstrates a solid understanding of nested loops for printing asterisks.</t>
  </si>
  <si>
    <t>q2:The program correctly calculates the sum, product, average, smallest, middle, and largest values of the three integers.</t>
  </si>
  <si>
    <t>q3: did not use switch case instead of if…else. The code effectively calculates costs and applies discounts, but it could be streamlined to avoid repetition</t>
  </si>
  <si>
    <t>q1:The program correctly prints a grid of asterisks based on user-specified rows and columns.</t>
  </si>
  <si>
    <t>q2: The code effectively performs the required calculations, but it would benefit from using a float for the average</t>
  </si>
  <si>
    <t>q3: The program correctly calculates the total cost and applies a discount based on the product type. It handles the exit condition properly as well.</t>
  </si>
  <si>
    <t>q1:Rows and columns should be from user.The code effectively accomplishes the task of printing a grid of asterisks. If the sum function is not needed, consider removing it to streamline the code.</t>
  </si>
  <si>
    <t>q2: The program correctly calculates the sum, product, and identifies the largest and smallest integers from three inputs. However, the average is calculated as an integer, which may lead to loss of precision.</t>
  </si>
  <si>
    <t>q3:The code does not correctly implement the required functionality. Focus on properly handling user input and performing calculations for costs and discounts. Consider reviewing how to properly use scanf and control structures for a better implementation.</t>
  </si>
  <si>
    <t>q1:The program successfully prints a grid of asterisks based on user-defined rows and columns.</t>
  </si>
  <si>
    <t xml:space="preserve">q2:The code effectively implements the required functionality and demonstrates a solid understanding of conditional statements for determining the order of numbers. It could be slightly improved by consolidating the logic for finding the minimum and maximum values into a single loop for efficiency, but this is a minor point. </t>
  </si>
  <si>
    <t>q3:The program effectively calculates the total and final costs based on user input for different product types and applies discounts correctly. The exit condition is handled well.
    The scanf format specifiers for price and weight should use "%lf" for double instead of "%f" (which is for float).
    There is no initialization for total_cost and final_cost before their first use in the switch cases, which may lead to undefined behavior if the switch never matches.</t>
  </si>
  <si>
    <t xml:space="preserve">q2: The program correctly calculates the sum, average, product, smallest, and largest integers from three inputs.For improved clarity, consider printing the average with a format specifier that reflects its floating-point nature (e.g., %.2f for two decimal places). </t>
  </si>
  <si>
    <t>q3: The program partially meets the requirements but lacks the use of a switch statement or similar logic to handle different product codes. This leads to redundant inputs that are not relevant for all product types.</t>
  </si>
  <si>
    <t>q1:The program has several issues, particularly with variable naming and loop control. The outer loop uses j but references i in the inner loop, leading to a compilation error. Additionally, width is not defined, which will cause further errors.</t>
  </si>
  <si>
    <t>q2:The program effectively implements the required functionality, but consider modifying the average calculation to ensure it reflects a floating-point result.</t>
  </si>
  <si>
    <t xml:space="preserve">q1:The code effectively prints a grid of asterisks, but ensure that loop variables are uniquely named to avoid conflicts. </t>
  </si>
  <si>
    <t>q2: The code effectively implements the required functionality, but to improve accuracy, consider calculating the average using floating-point arithmetic (e.g., float average = (num1 + num2 + num3) / 3.0;). This would ensure that the average is displayed correctly. The code for calculating largest and smallest can be streamlined further.</t>
  </si>
  <si>
    <t>q3:  The program does not correctly handle the discount application, as it should be calculated based on the most recent total cost from the product type selected. Additionally, the output for total costs is not consistent, as it should be displayed every time a cost is calculated.</t>
  </si>
  <si>
    <t>q1:The program correctly prints a grid of asterisks based on user-defined rows and columns. The nested loops function as intended, producing the desired output.</t>
  </si>
  <si>
    <t>q2: The program correctly calculates the sum, average, product, smallest, and largest of three integers. The average calculation uses casting to ensure it is computed as a floating-point number, which is a good practice.</t>
  </si>
  <si>
    <t>q3:The code effectively performs calculations for different products and applies discounts, but ensure that totalCost is properly initialized before use.</t>
  </si>
  <si>
    <t>q2: The program correctly calculates the sum, average, product, smallest, and largest of three integers. However, the average calculation uses integer division, which can lead to loss of precision.</t>
  </si>
  <si>
    <t xml:space="preserve">q3:The code successfully performs calculations for different products and applies discounts, but you need to ensure that totalCost is initialized properly before it is used. and consider moving the discount calculation into the main loop </t>
  </si>
  <si>
    <t>q1:The program correctly prints a grid of asterisks based on user-defined rows and columns. The nested loops function as intended, producing the expected output.</t>
  </si>
  <si>
    <t>q3: not answered</t>
  </si>
  <si>
    <t>q1:The program correctly prints a grid of asterisks according to the number of rows and columns specified by the user.</t>
  </si>
  <si>
    <t>q2:
    Logical Correctness: The intent to compute the sum, product, smallest, largest, and average of a given number of integers is clear. However, there are several issues:
        The product calculation is incorrectly assigned in the loop, resetting for each number instead of accumulating.
        The average calculation is placed incorrectly and lacks proper formatting.
        The condition to check if the user entered at least three integers is flawed; it checks the value of x but does not prevent the program from starting if x is less than 3.
    Code Structure Quality: The code has a reasonable structure, but there are syntax errors (missing semicolons) and logical flow issues. The use of float for average calculation should be corrected.
    Code Completeness: The program does not compile due to syntax errors and lacks proper handling of the average calculation. Additionally, the sum should accumulate values instead of replacing them.
Feedback: Needs Improvement.
    Fix the product calculation: Change prod = numbers[i]; to prod *= numbers[i]; to accumulate the product.
    Correct average calculation: Place the average calculation outside the loop and ensure proper type casting.
    Add missing semicolons: Ensure every statement ends with a semicolon.</t>
  </si>
  <si>
    <t>q2:the logic for determining the smallest and largest numbers could be simplified for clarity.</t>
  </si>
  <si>
    <t>q3:No switch-case logic implementation. there is considerable repetition across the product types. This could be simplified to reduce redundancy.</t>
  </si>
  <si>
    <t>q2: The program correctly calculates the sum, average, product, smallest, and largest of three integers. The calculations and comparisons are implemented accurately. One minor suggestion for improvement is to simplify the logic for finding the smallest and largest numbers using a single set of comparisons.</t>
  </si>
  <si>
    <t>q3:While the code works as intended, you can improve it by reducing redundancy. Here are some suggestions:
    Consolidate Cost Calculation: Create a function to handle cost calculations to avoid code duplication. This will make your code cleaner and easier to manage.
    Use Consistent Data Types: Use float for weight and price to handle decimal values accurately.
    Correct Output Messages: Ensure that the output messages are accurate and consistent for each case.</t>
  </si>
  <si>
    <t>q2:The program calculates the sum, average, product, smallest, and largest of three integers correctly. However, the logic for finding the smallest and largest integers can be simplified, and there are unnecessary checks that could be streamlined.</t>
  </si>
  <si>
    <t>q3:The program computes the total cost and discounted cost for various grocery items based on user input. It correctly uses a switch statement to handle different product codes. However, the logic can be streamlined, particularly in how discounts are applied.</t>
  </si>
  <si>
    <t>q2:The program correctly calculates the sum, average, product, smallest, and largest of three integers. The calculations and comparisons are implemented accurately.  However, the logic for determining the smallest and largest numbers could be simplified, making it easier to follow.</t>
  </si>
  <si>
    <t>q3:The program correctly computes the total and final costs for various grocery items based on user input. It effectively uses a switch statement to handle different product codes. However, there are some logical issues, particularly in the handling of the total cost and the final cost calculations.</t>
  </si>
  <si>
    <t>q1:The program correctly prints a grid of asterisks according to the number of rows and columns specified by the user. The nested loops work as intended, creating the expected output.</t>
  </si>
  <si>
    <t>q3: The program generally works to calculate the total cost before and after applying a discount for various product types. However, there are issues with the discount calculation and potential for incorrect outputs due to the order of operations.The formula for calculating the total after discount is incorrect. It should be total * (1 - (discount / 100)) instead of (total * num) * 1 - (discount / 100) to ensure the discount is applied correctly.</t>
  </si>
  <si>
    <t>q2:The program calculates the sum, average, smallest, and largest integers correctly based on user input. However, there are logical flaws in the smallest number calculation, and the average calculation could lead to integer division issues.</t>
  </si>
  <si>
    <t>q1:The program correctly prompts the user for the number of rows and columns and prints a grid of asterisks. The nested loops function as intended, producing the expected output.</t>
  </si>
  <si>
    <t>q1:The program correctly prompts for the number of rows and columns and prints a grid of asterisks as expected. However, there is a small issue with variable shadowing in the inner loop.</t>
  </si>
  <si>
    <t>q2:The program correctly computes the sum, average, product, smallest, and largest of three integers based on user input. Ensure that the average calculation uses floating-point division by modifying it to average = sum / 3.0; to retain precision. Consider using a simpler approach to find the smallest and largest numbers. You could initialize smallest and largest with num1 and then update them based on comparisons.</t>
  </si>
  <si>
    <t xml:space="preserve">q3:The program correctly calculates the total cost based on user input for various product types and applies a discount at the end. </t>
  </si>
  <si>
    <t>q3: no submission</t>
  </si>
  <si>
    <t>q1:The program correctly prompts the user for the number of rows and columns, then prints a grid of asterisks as expected. However, the declared but unused functions row and column may cause confusion.</t>
  </si>
  <si>
    <t xml:space="preserve">q2:The program accurately computes the sum, average, product, smallest, and largest of three integers based on user input. The use of a loop for comparisons is a nice touch, though it could be simplified further. While using a loop for comparisons is acceptable, it might be more straightforward to use simple conditional statements to find the smallest and largest numbers. </t>
  </si>
  <si>
    <t>q1:The program attempts to print a grid of asterisks based on user input for rows and columns. However, the nested loops contain syntax errors and will not compile as written. The outer loop is not structured correctly, and the inner loop is misplaced.</t>
  </si>
  <si>
    <t>q2:The program computes the sum, average, product, largest, and smallest of three integers correctly based on user input. However, there are logical errors in the conditional checks for the largest and smallest values.Replace commas with logical operators in the conditional checks for the largest and smallest numbers.</t>
  </si>
  <si>
    <t>q3:The program aims to calculate the total cost based on product type and apply a discount. However, there are several errors that prevent it from functioning correctly, including incorrect variable names and formatting issues in scanf. The structure is clear, but there are multiple syntax errors that need addressing. The use of incorrect case labels and the handling of discount calculations also need correction.</t>
  </si>
  <si>
    <t>q1:The program correctly prompts the user for the number of rows and columns, then prints a grid of asterisks as intended. The use of puts("") for new lines is effective and clear.</t>
  </si>
  <si>
    <t>q2: The program correctly computes the sum, average, product, smallest, and largest of three integers based on user input. The use of type casting for the average calculation is appropriate and ensures precision. the logic for finding the smallest and largest numbers is unnecessarily complex. There are redundancies in the comparison code that could be streamlined.</t>
  </si>
  <si>
    <t>q3:The program correctly allows the user to choose a product type, input weight and price, calculate the total and discounted costs, and display the results. However, it lacks a loop to allow multiple entries until the user decides to exit.there is a lot of repeated code for each product type, which could be consolidated</t>
  </si>
  <si>
    <t xml:space="preserve">q1:Using a struct for rows and columns is unnecessary. Consider using simple integer variables for clarity.
Typo in Variable Names: The term columes should be corrected to columns to avoid confusion. </t>
  </si>
  <si>
    <t>q2:The program correctly calculates the sum, average, product, and identifies the smallest and largest numbers.The logic for finding the smallest and largest values could be simplified and made more readable.</t>
  </si>
  <si>
    <t xml:space="preserve">q3:The program correctly calculates total and final costs based on product type and applies discounts. However, it lacks a loop for continuous input The code is somewhat structured but contains a lot of repeated code for different product types. </t>
  </si>
  <si>
    <t>q1:The program accurately prompts the user for the number of rows and columns, then prints a grid of asterisks as intended. The nested loops function correctly, producing the expected output format.</t>
  </si>
  <si>
    <t>q2:The program correctly calculates the sum, average, and product of three integers, and it identifies the smallest and largest values. However, the logic for determining the smallest and largest values is overly complex and doesn’t cover all scenarios, such as equal values.</t>
  </si>
  <si>
    <t>q3:The program correctly prompts the user for a product type, gathers necessary information, and calculates the total cost and final price after any applicable discount. It handles exiting the program when the user inputs 0.there is redundancy in the calculation and input prompts for different product types, which could be refactored into a single block of code to improve readability and maintainability.</t>
  </si>
  <si>
    <t>q1: The program correctly prompts the user for the number of rows and columns, then prints a grid of asterisks as intended. The logic for the nested loops functions correctly, producing the expected output format.</t>
  </si>
  <si>
    <t>q2:The program correctly calculates the sum, average, product, smallest, and largest of three integers based on user input. The calculations and logic for determining the smallest and largest values are accurate.  the logic for finding the smallest and largest values could be simplified.</t>
  </si>
  <si>
    <t>q3:The program effectively prompts the user for a product type and gathers the necessary information to compute the total cost. It correctly handles the calculation of costs based on weight or quantity and applies a discount if provided. The exit condition works well. The default case in the switch statement should inform the user that the input was invalid. This can help guide the user to enter correct product codes.You can streamline the discount application logic.</t>
  </si>
  <si>
    <t>q1:The program prompts the user for the number of rows and columns and prints a grid of asterisks. However, the first nested loop is empty and does not contribute to the output, which indicates a misunderstanding of the loop structure.</t>
  </si>
  <si>
    <t xml:space="preserve">q2:The program accurately calculates the sum, average, product, smallest, and largest of three integers input by the user.Move variable declarations (num1, num2, num3, Sum, product, and Average) inside the main function to avoid using global variables, which enhances code maintainability.Consider simplifying the logic for finding the smallest and largest values. You can initialize smallest and largest with the first number and then update them based on comparisons, which would also handle cases with equal numbers more effectively. </t>
  </si>
  <si>
    <t>q1:The program correctly prompts the user for the number of rows and columns and successfully prints a grid of asterisks according to the specified dimensions. The use of nested loops is appropriate and functions as intended.</t>
  </si>
  <si>
    <t>q2:The program correctly prompts the user for the number of integers, ensures that at least three integers are entered, and calculates the sum, average, product, smallest, and largest values effectively. The logic for comparisons is sound.</t>
  </si>
  <si>
    <t>q3: The program correctly prompts the user for product type and gathers necessary details to calculate the total and final costs after applying discounts. The logic for handling different product types is sound, and it successfully calculates the final cost based on user input.</t>
  </si>
  <si>
    <t>q1:The program correctly prompts the user for the number of rows and columns and successfully prints a grid of asterisks based on the input values. However, there are a few minor syntax issues that prevent the code from compiling correctly.</t>
  </si>
  <si>
    <t>q2:The program correctly calculates the sum, average, product, smallest, and largest values of three integers input by the user. The logic is sound, and the calculations are performed as expected.The logic for finding the minimum and maximum values can be simplified. You can initialize min and max to the first number and then compare the other two numbers without the need for separate checks. This also ensures that it works correctly even if numbers are equal.</t>
  </si>
  <si>
    <t>q1:The program correctly prompts the user for the number of rows and columns and prints a grid of asterisks according to the specified dimensions. The logic is sound, and the output is as expected.</t>
  </si>
  <si>
    <t>q2: The program accurately calculates the sum, average, product, smallest, and largest of three integers input by the user. The use of separate functions to find the largest and smallest values is a good design choice that enhances modularity and clarity. The average is currently calculated using the individual numbers again after the sum. Instead, you could directly use the sum</t>
  </si>
  <si>
    <t>q3:The program correctly prompts the user for product details based on the selected product code and calculates the total and discounted costs appropriately. It handles various product types and calculates costs based on weight or quantity, as intended.</t>
  </si>
  <si>
    <t>q1:The program correctly prompts the user for the number of rows and columns and successfully prints a grid of asterisks according to the specified dimensions. The logic is sound and functions as intended.</t>
  </si>
  <si>
    <t>q3:The program correctly prompts the user for product details, calculates the total price based on the product type, and applies a discount if provided. The logic flows well and achieves the intended functionality.</t>
  </si>
  <si>
    <t>q1:The program correctly prompts the user for the number of rows and columns and prints a grid of asterisks based on those dimensions. The logic is sound, and it performs as expected.</t>
  </si>
  <si>
    <t>q2:The program correctly prompts the user for the number of integers, reads the integers, and calculates their sum, average, product, smallest, and largest values. The checks for the smallest and largest values in the loop can be simplified. You don't need the else clauses—they can be handled directly in the if statements.</t>
  </si>
  <si>
    <t>q1:The program correctly prompts the user for the number of rows and columns and prints a grid of asterisks based on those dimensions. The logic is straightforward and functions as intended.</t>
  </si>
  <si>
    <t>q2:The program correctly reads three integers from the user, calculates their sum, average, and product, and identifies the smallest and largest values. However, there are some logical issues in the conditions for finding the smallest and largest numbers. The implementation meets the basic requirements but has redundant checks for equality in the smallest and largest calculations that could be streamlined.</t>
  </si>
  <si>
    <t>q3:The program correctly prompts the user for product details based on the selected product code and calculates the total cost and final cost after any discounts. The calculations for total cost and final cost are repeated in multiple branches of the if statements. You can simplify the logic by calculating the total cost once and then applying the discount if applicable.</t>
  </si>
  <si>
    <t>q1:The program correctly prompts the user for the number of rows and columns, and it prints a grid of asterisks based on the input values. The logic is sound and performs as expected.</t>
  </si>
  <si>
    <t>q2:The program correctly calculates the sum, average, product, smallest, and largest of three integers. However, the logic for determining the smallest number is overly complex and could be simplified.</t>
  </si>
  <si>
    <t>q2: The program correctly prompts the user for three integers and calculates the sum, average, product, smallest, and largest values. The logic is sound and produces the expected output.</t>
  </si>
  <si>
    <t>q3: The program correctly implements the logic for calculating total costs based on user input for different product types. It effectively uses a switch statement to handle different cases and computes the total and final costs accurately. However, the program does not include a loop to allow multiple entries, which could enhance usability.</t>
  </si>
  <si>
    <t>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t>
  </si>
  <si>
    <t>q2:The program correctly prompts the user for three floats (though it should be integers as per the original requirement) and calculates the sum, average, product, smallest, and largest values.The implementation meets most of the requirements and produces the expected output. However, the average calculation could benefit from using 3.0 instead of 3 to ensure floating-point division</t>
  </si>
  <si>
    <t>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t>
  </si>
  <si>
    <t>q3:The program correctly implements a menu system to handle different product types and calculates total and final costs based on user input.The cost calculation is repeated for each case. You could consider creating a function to handle the cost calculation logic to avoid code duplication and improve readability.</t>
  </si>
  <si>
    <t>q1:The program effectively prompts the user for the number of rows and columns, and it correctly uses nested loops to print a grid of asterisks based on the user input. The logic is sound, and the output matches expectations.</t>
  </si>
  <si>
    <t>q2:The program correctly prompts the user for three integers and calculates the sum, average, product, smallest, and largest values. The logic used to determine the minimum and maximum values is accurate, and the calculations yield the expected results.</t>
  </si>
  <si>
    <t xml:space="preserve">q3:The program correctly implements a menu-based system to handle different product types and calculates total costs based on user input. The use of a while loop allows continuous input until the user chooses to exit, which is a good design choice. </t>
  </si>
  <si>
    <t>q1:The program correctly prompts the user for the number of rows and columns and uses nested loops to print a grid of asterisks based on that input. The loops are structured correctly to ensure the right number of asterisks is printed in each row and column.</t>
  </si>
  <si>
    <t>q2:The program successfully prompts the user for the number of integers and computes the smallest, largest, product, sum, and average of those integers. The use of control structures correctly updates the smallest and largest values based on user input.Casting one of the operands to float before division can ensure a correct average.</t>
  </si>
  <si>
    <t>q3:The program correctly implements a menu-driven approach, allowing the user to select different product types and input relevant data to calculate costs, including discounts.The comparison if (product != "exit") will always evaluate to true because string literals in C are compared by pointer address, not by content. Instead, you should use strcmp(product, "exit") for string comparison.</t>
  </si>
  <si>
    <t>q1:The program correctly prompts the user for the number of rows and columns and uses nested loops to print a grid of asterisks based on that input. The logic is sound and produces the expected output.</t>
  </si>
  <si>
    <t>q2:The program correctly prompts the user for three integers and performs calculations to find the sum, average, product, smallest, and largest values. The variable avg is declared as an int, which can lead to truncation of decimal values. It would be better to declare it as a float.</t>
  </si>
  <si>
    <t>q3:The program effectively implements a menu-driven system that allows users to select different product types and input relevant data for calculating total costs and discounts. The logic is sound, and calculations are performed correctly for each product type.</t>
  </si>
  <si>
    <t>q2:The calculation of the smallest number has a logical flaw. Specifically, the last condition for finding the smallest number incorrectly compares number2 to number3 instead of number1. It should be if (number1 &gt;= number2 &amp;&amp; number1 &gt;= number3) to correctly identify the smallest value.</t>
  </si>
  <si>
    <t>q2:The program correctly prompts the user for three integers and uses functions to determine the smallest and largest of the three. The calculations for the sum, average, and product are all correctly implemented.</t>
  </si>
  <si>
    <t>q3: The program effectively implements a menu-driven system that allows users to enter product details based on a product code, calculate total costs, and apply discounts.The logic for calculating costs is repeated for fruits and vegetables, as well as for dairy products and canned goods. This could be refactored into a function to reduce redundancy.</t>
  </si>
  <si>
    <t>q2:The average calculation should be performed as a floating-point operation to avoid integer division. Currently, casting only the final result may lead to incorrect averages if the sum is not perfectly divisible by 3. A better approach would be to cast the sum before division</t>
  </si>
  <si>
    <t>q3:The program correctly implements a menu-driven system that allows users to input product details, calculate initial and final costs based on discounts, and handle different product types. The logic is sound, and the calculations are performed accurately.The calculation for the final cost after applying the discount could be made clearer. The line disPer = 100 - disPer; might be confusing. It's better to directly calculate the discount amount and apply it, which could improve readability.</t>
  </si>
  <si>
    <t>q2:The program correctly prompts the user for three integers and computes the sum, average, product, smallest, and largest values. The use of \t in the scanf format string is unnecessary and may lead to confusion. It's better to use spaces or %d %d %d to read integers separated by spaces without formatting issues.he logic for determining the smallest integer can be simplified.</t>
  </si>
  <si>
    <t>q3:The program correctly implements a menu-driven system that allows users to enter product details, calculate total costs, and apply discounts.
    The use of a switch statement for different product codes is appropriate, but the code is repetitive across cases, particularly in the handling of discounts and total cost calculations.</t>
  </si>
  <si>
    <t>q2:The program accurately prompts the user for three integers and computes the sum, average, product, smallest, and largest values. The calculations are implemented correctly, and the outputs are formatted well.The current logic does not account for the case where two or more numbers may be equal. This can lead to incorrect outputs. Using &lt;= and &gt;= instead of &lt; and &gt; would make it more robust</t>
  </si>
  <si>
    <t>q3:The program correctly implements a menu-driven system that allows users to input product details, calculate total costs, and apply discounts for various product types. The calculations for total and final costs are accurate.The calculations for total cost and final cost are repeated across cases. This could be refactored into a separate function to avoid redundancy.</t>
  </si>
  <si>
    <t>q2:The program correctly prompts the user for three integers, calculates their sum, average, product, smallest, and largest values. The logic used for calculations and comparisons is sound, and the expected results are accurately produced.</t>
  </si>
  <si>
    <t>q3:The program effectively implements a menu-driven system that allows users to input details for various product types, calculate total costs, and apply discounts.</t>
  </si>
  <si>
    <t>q1:The program aims to create a rectangular pattern of asterisks based on user-defined dimensions (rows and columns). However, there are issues with the implementation that prevent it from functioning as intended.</t>
  </si>
  <si>
    <t>q2:The program attempts to read a specified number of integers and calculate their sum, average, product, smallest, and largest values. However, there are several logical errors that prevent it from functioning correctly.
    Input Handling: The scanf_s for count is incorrect; it should use the address-of operator (&amp;count).
    Array Declaration: The integer variable is not defined as an array. You need to declare it as an array to hold the integers.
    Calculation Logic: The sum, average, product, smallest, and largest calculations are not correctly implemented:
        You need to use the value of integer[i] when updating sum, average, product, smallest, and biggest.
        The logic for finding the smallest and largest integers is flawed.
    Output Statements: The printf statements do not include format specifiers, which will lead to incorrect output.</t>
  </si>
  <si>
    <t>q2:The program correctly prompts the user for three integers, calculates their sum, product, average, and identifies the largest and smallest numbers. The calculations and comparisons are implemented correctly.</t>
  </si>
  <si>
    <t>q3:The program correctly implements a menu-driven system for calculating costs of different grocery items based on user inputs. It handles various product types and correctly applies discounts, producing accurate results.</t>
  </si>
  <si>
    <t>q2:The program correctly prompts the user for three integers and calculates their sum, average, and product. It also aims to determine the smallest and largest of the three integers. However, the logic for determining the smallest and largest numbers is overly complex and can lead to confusion.</t>
  </si>
  <si>
    <t>q3:The program effectively implements a menu-driven system for calculating costs of various grocery items based on user inputs. It handles different product types, applies discounts, and calculates total costs correctly.</t>
  </si>
  <si>
    <t>q2:The program is designed to read a list of integers, calculate their sum, average, product, smallest, and largest values. However, there is a crucial issue with how the product is calculated that leads to incorrect results. Users are forced to enter up to 50 integers. The product variable is initialized to 0. This results in the product always being 0 because any number multiplied by 0 is 0. It should be initialized to 1 instead</t>
  </si>
  <si>
    <t>q3:The program correctly implements a menu-driven system for calculating the costs of various grocery products based on user inputs, applying discounts as needed. It effectively handles different product types and calculates the total and final costs.</t>
  </si>
  <si>
    <t>q2:The program correctly reads three integers from the user and calculates their sum, average, product, smallest, and largest values. The logic is sound, and the expected output is achieved.</t>
  </si>
  <si>
    <t>q3:The program successfully implements a menu-driven system for calculating the costs of various grocery products based on user inputs. It handles different product types, applies discounts, and calculates the total cost effectively.</t>
  </si>
  <si>
    <t>q2:The program correctly prompts the user for three integers and calculates their sum, average, product, smallest, and largest values. However, the logic for finding the maximum value could be simplified for clarity.</t>
  </si>
  <si>
    <t>q3:The program correctly implements a menu-driven system for calculating the costs of various grocery products based on user inputs. It handles different product types, applies discounts, and calculates total and final costs effectively.</t>
  </si>
  <si>
    <t>q2:The program correctly prompts the user for three integers and calculates their sum, average, product, smallest, and largest values.</t>
  </si>
  <si>
    <t>q3:The program is structured to handle user input for different product types and calculate costs based on weight or quantity. However, there are issues with how the final costs are calculated, particularly with the handling of the total and finalTotal variables.the calculation of the total cost after discount is done before the total is initialized, which leads to incorrect results.</t>
  </si>
  <si>
    <t>q1:The program is intended to print a grid of asterisks based on user-defined rows and columns. However, the nested loop implementation has the loop control variables incorrectly defined, which results in an incorrect output. The outer loop should iterate over rows, and the inner loop should iterate over columns.</t>
  </si>
  <si>
    <t>q2:The program effectively prompts the user for three integers and calculates their sum, average, product, smallest, and largest values. The logic is sound, and the expected output is achieved correctly.</t>
  </si>
  <si>
    <t>q3:The program is structured to handle user input for different product types, calculate total costs based on weights or quantities, and apply discounts correctly.The discount check could be made clearer. Instead of checking if discount != 0, you might want to explicitly check if the discount is greater than zero</t>
  </si>
  <si>
    <t>q1:The program correctly prompts the user for the number of rows and columns, and then uses nested loops to print a grid of asterisks (*). The output matches the expected result based on the user's inputs.</t>
  </si>
  <si>
    <t>q3:The program effectively prompts the user for a product choice, weight, price, and discount percentage, and it calculates both the total cost and the final cost after the discount. The calculations are generally correct, but there are minor issues in the discount calculation logic.The calculation of the final cost in finalCost is slightly misleading. The discount percentage is being subtracted from 100, which results in incorrect calculations.</t>
  </si>
  <si>
    <t>q2:The program correctly defines functions to calculate the sum, average, product, smallest, and largest of three integers input by the user. The calculations are logically sound, and the expected outputs are achieved.The logic for determining the smallest and largest is not entirely correct. In the findSmallest function, if y is less than x, it should not check z against x again; instead, it should compare z with y. Similarly for the findLargest function.</t>
  </si>
  <si>
    <t>q2:The average is calculated as an integer, which can lead to truncation if the sum is not divisible by 3. If you want a more precise average, consider using float for the average calculation</t>
  </si>
  <si>
    <t xml:space="preserve">q3:The program correctly implements a menu-driven interface to allow users to enter product types, prices, and weights. It calculates the total cost based on user inputs and applies a discount at the end. </t>
  </si>
  <si>
    <t>q1:The program correctly prompts the user for the number of rows and columns and prints a grid of asterisks (*). The outer loop controls the number of rows, while the inner loop controls the number of columns, which is appropriate for the task.The program correctly prompts the user for the number of rows and columns and prints a grid of asterisks (*). The outer loop controls the number of rows, while the inner loop controls the number of columns, which is appropriate for the task.</t>
  </si>
  <si>
    <t>q2:The program correctly prompts the user for three integers and calculates their sum, average, product, largest, and smallest values. The calculations are accurate, and the logical flow is appropriate for the task.</t>
  </si>
  <si>
    <t xml:space="preserve">q1:The program successfully prompts the user for the number of rows and columns and prints a grid of asterisks (*). The outer loop iterates through the rows, while the inner loop iterates through the columns, which is appropriate.The variable i is reused in both the outer and inner loops, which can lead to confusion and potential logical errors. </t>
  </si>
  <si>
    <t>q2:The program correctly prompts the user for three integers, calculates their sum, average, product, and determines the smallest and largest values. The logic is sound, and it produces the expected results.The average is computed as an integer, which can lead to truncation if the sum is not divisible by 3. Using float for average calculation would provide a more accurate result. The logic for determining the smallest and largest values can be simplified. Instead of multiple if statements, using else if can make the code cleaner</t>
  </si>
  <si>
    <t>q3:The program correctly implements a menu-driven interface to allow users to enter product types and calculate costs based on weight/quantity and price, along with applying a discount. The discount calculation formula is incorrect. Instead of subtracting the discount percentage from the price directly, you should calculate the amount to subtract based on the price</t>
  </si>
  <si>
    <t xml:space="preserve">q2:The program successfully prompts the user to enter three integers, calculates their sum, average, product, and identifies the smallest and largest values.The average calculation uses integer division, which can lead to truncation. </t>
  </si>
  <si>
    <t>q1:The code is generally well-structured, but there is an issue with variable reuse in the inner loop. Using the same variable name for both loops can lead to confusion and potential logical errors.</t>
  </si>
  <si>
    <t>q3:The program correctly implements a menu-driven interface that allows users to select a product type, input relevant data, and calculate the total cost with a discount applied. In each case of the switch statement, you declare and initialize local variables (weight_fruits, price_per_kg_fruits, etc.) but do not handle the case where no valid option is selected (i.e., the switch statement handles it correctly, but the total variable is used uninitialized if the user enters an invalid option). This could lead to undefined behavior. To fix this, consider initializing total to 0 at the start.</t>
  </si>
  <si>
    <t>q3: The program correctly implements a menu-driven interface that allows users to select a product type, input relevant data, and calculate the total cost with a discount applied. The use of a loop allows for multiple calculations in a single run, which is a useful feature.The logic for calculating costs and displaying results is repeated in each case of the switch statement. This could be refactored into a function to reduce redundancy and improve maintainability.</t>
  </si>
  <si>
    <t>q3: The program functions as intended, allowing users to enter product codes and calculate costs based on input weights or quantities. The use of a loop enables multiple entries until the user chooses to exit.</t>
  </si>
  <si>
    <t>Remarks</t>
  </si>
  <si>
    <t>No submission</t>
  </si>
  <si>
    <t>q1:The code is mostly well-structured with clear variable initialization and comments.</t>
  </si>
  <si>
    <t>q1: The code structure is mostly clear, but the logic inside the nested loop is flawed.</t>
  </si>
  <si>
    <t>q1:The program successfully prints a grid of asterisks based on user-defined rows and columns. The codes have some unnecessary logic which can be improved.</t>
  </si>
  <si>
    <t>q1:The program prompts the user for the number of rows and columns but does not use these inputs to generate the grid dynamically. Instead, it prints a fixed set of asterisks, which does not fulfill the requirement of creating a grid based on user input.</t>
  </si>
  <si>
    <t>q1:The program intends to print a grid of asterisks based on user-defined rows and columns. However, there are multiple syntax errors and logical issues that prevent it from functioning correctly.</t>
  </si>
  <si>
    <t>q1:The program correctly prompts the user for the number of rows and columns, then uses nested loops to print a grid of asterisks (*) based on the user input. The logic is sound and produces the expected output.The main function should explicitly declare a return type. It’s best practice to define it as int</t>
  </si>
  <si>
    <t>q1:Add the missing semicolon after the printf("\n") statement to prevent compilation errors.</t>
  </si>
  <si>
    <t>q2:The program intends to compute the sum, average, product, smallest, and largest of three integers. However, there are several logical and syntactical errors that prevent it from functioning correctly.</t>
  </si>
  <si>
    <t>q1:The program correctly prompts the user for the number of rows and columns and uses nested loops to print a grid of asterisks based on the user input. However, it does not print a new line after each row, which is necessary to form a proper grid.</t>
  </si>
  <si>
    <t>q2:The program correctly reads three integers and computes their sum, average, and product. However, there are issues with the logic used to determine the smallest and largest numbers.  the logic for finding the smallest and largest integers is flawed. The conditional checks do not correctly handle comparisons.</t>
  </si>
  <si>
    <t>q2:The program attempts to calculate the sum, average, product, and smallest of three integers. However, there are significant syntax and logical errors that prevent it from functioning correctly.</t>
  </si>
  <si>
    <t>q1: There is a missing semicolon at the end of the return 0 statement. Otherwise fine.</t>
  </si>
  <si>
    <t>q1:Syntax error.The program aims to print a grid of asterisks based on user-defined rows and columns. However, there are issues in how the asterisks are printed, which prevents it from producing the correct output format.</t>
  </si>
  <si>
    <t>q2:The program correctly calculates the sum, average, product, and identifies the largest and smallest of three integers entered by the user. The logic is sound and produces the expected output.</t>
  </si>
  <si>
    <t>q3:Incomplete empty code</t>
  </si>
  <si>
    <t>q3:The program effectively calculates the total cost and final cost after applying a discount based on user input for different product types. The flow of logic is clear and well-structured.While scanf_s is a safer version of scanf, it is not universally supported across all compilers. If you are using a compiler that supports it, that’s fine, but consider using scanf for broader compatibility</t>
  </si>
  <si>
    <t>q2:The program correctly calculates the sum, average, product, and identifies both the smallest and largest of three integers entered by the user. The logic is clear and yields the expected results.</t>
  </si>
  <si>
    <t>q1:The inner loop reuses the variable i, which can cause confusion and incorrect behavior. Use different variable names for the outer and inner loops</t>
  </si>
  <si>
    <t>q2:The program correctly computes the sum, average, product, minimum, and maximum of three integers entered by the user. The logic is clear and the expected results are produced accurately.You can simplify the min/max logic using the if-else structure.</t>
  </si>
  <si>
    <t>q3:The program correctly calculates the total and final cost for various product types based on user input.It might be more appropriate to use float for both price and discount to handle decimal valuesThe calculation for total and final costs is repeated in every case. You could refactor this into a separate function or use a single calculation section after gathering the input for each product type.</t>
  </si>
  <si>
    <t>q1: no code</t>
  </si>
  <si>
    <t>q2:The program aims to calculate the sum, average, product, and identify the smallest and largest of three integers entered by the user. However, there are logical flaws in how the largest and smallest numbers are determined.</t>
  </si>
  <si>
    <t>q3: Syntax error. When using scanf, the address of the variables must be passed. You need to use the address-of operator &amp; for all the scanf calls.The variable discount should be a float, which is appropriate, but it's also important to ensure that calculations involving percentages remain accurate. The calculation and output logic is repeated in multiple places. This could be refactored into a function to reduce redundancy.</t>
  </si>
  <si>
    <t>q1: The intention of the program is to print a grid of asterisks based on user-defined rows and columns. However, there are issues with the loop structure that prevent it from functioning correctly.</t>
  </si>
  <si>
    <t xml:space="preserve">q2:The variables sum, average, and product are calculated before the values of a, b, and c are initialized through user input. This will lead to undefined behavior.The average calculation should be done after obtaining the sum, and it should correctly use floating-point arithmetic to avoid integer division truncation. The program currently does not implement logic to find the smallest and largest numbers. </t>
  </si>
  <si>
    <t>q3:The program is intended to calculate the total cost based on user input for different product types. However, there are several issues that prevent it from functioning correctly.</t>
  </si>
  <si>
    <t>q1: submitted link expired. Cannot check the code</t>
  </si>
  <si>
    <t>q2: submitted link expired. Cannot check the code</t>
  </si>
  <si>
    <t>q3: submitted link expired. Cannot check the code</t>
  </si>
  <si>
    <t xml:space="preserve">q1:The include directive has a syntax error. </t>
  </si>
  <si>
    <t xml:space="preserve">q2:The average is calculated as a float but is printed as an integer. This will lead to truncation of any decimal values. </t>
  </si>
  <si>
    <t>q3:The program correctly implements the functionality to calculate the total cost for various product types based on user input for weight, price, and discount. The logic for handling discounts and calculating costs is sound.</t>
  </si>
  <si>
    <t xml:space="preserve">q1:The prompts for input are swapped. The variable columns should be used for the number of columns and rows for the number of rows. This can confuse the user about what they are inputting. </t>
  </si>
  <si>
    <t>q2: not reading integers separated by single space as stated in question</t>
  </si>
  <si>
    <t>q3: The program aims to calculate the total and final costs of various products based on user input. However, there are several significant issues that prevent it from functioning correctly.The scanf function calls are incorrectly formatted.The for loop is incorrectly structured. The loop should not be used with a condition like productcode != 0 directly. The variables TotalF, TotalV, price3, and price4 are not initialized before use, which could lead to undefined behavior.
Discount Calculation Logic: The calculation for the final cost is incorrect. You should apply the discount to the total cost rather than just using the percentage</t>
  </si>
  <si>
    <t>q1: Syntax errors. The program aims to print a grid of asterisks based on user-defined rows and columns, but there are critical issues in the loop structure that prevent it from functioning correctly. The outer loop incorrectly uses i instead of r, and the inner loop incorrectly uses j instead of c. This will lead to compilation errors because i and j are not defined in the loop</t>
  </si>
  <si>
    <t>q2: The program correctly takes three integers from the user and calculates the maximum, minimum, sum, product, and average of the entered numbers. The average is calculated using integer division, which can lead to truncation.</t>
  </si>
  <si>
    <t>q3:The program successfully calculates the total cost for various product types based on user input for weight, price, and quantity. The logic for handling discounts is also implemented correctly.</t>
  </si>
  <si>
    <t>unsupported file type submitted</t>
  </si>
  <si>
    <t xml:space="preserve">q1:The line printf("*\n"); at the end of the outer loop adds an extra asterisk at the end of each row, which is likely not the intended behavior. </t>
  </si>
  <si>
    <t>q2:The program correctly takes a user-defined number of integers, calculates their sum, average, product, smallest, and largest values. The logic is sound, and it appropriately handles the case for fewer than three integers.</t>
  </si>
  <si>
    <t>q3: The quantity variable should be of type int, not double, since it represents a count of items. .incorrect discounted price (more than one product)</t>
  </si>
  <si>
    <t>q1: syntax errors. The variables i and j used in the loops are not declared. You should declare them before using them.  There are unnecessary semicolons at the end of the for loop declarations. This effectively ends the loop early and results in incorrect behavior. The newline character is incorrectly written as /n. It should be \n. The loop should use &lt; instead of &lt;= to prevent accessing one extra row or column beyond the user's input</t>
  </si>
  <si>
    <t>q2:  there are significant logical and syntax flaws that lead to incorrect behavior.</t>
  </si>
  <si>
    <t>q3: syntax and logical errors. The variable totalcost is used without being declared.The continue statement in the default case is inappropriate because it’s not inside a loop. Instead, you should simply return or break to end the program</t>
  </si>
  <si>
    <t>q1:The outer loop (the do-while) does not correctly control the number of rows. The variable j is never incremented, leading to an infinite loop.</t>
  </si>
  <si>
    <t>q2:  The conditions to determine the smallest and largest numbers are incorrect. Incorrect output.</t>
  </si>
  <si>
    <t xml:space="preserve">q3: The dairy products case does not calculate or display the final cost after applying any discounts. Add similar logic as in other cases. The variable discount is declared twice, which leads to a compilation error. The calculation of the final cost uses integer division, which can lead to incorrect results when discount is not a multiple of 100. </t>
  </si>
  <si>
    <t>q1:The semicolons after the for loop headers terminate the loops prematurely, causing the inner block to execute only once regardless of the loop counter. Remove these semicolons</t>
  </si>
  <si>
    <t>q3: The variable cost is used but never declared.The program does not handle the case when the user wants to exit (input 0). After calculating the cost, you should print the result to the user</t>
  </si>
  <si>
    <t>q1: Syntax errors. There are several critical errors that prevent it from functioning correctly.</t>
  </si>
  <si>
    <t>q2: Syntax errors. there are critical logical and syntactical flaws that need to be addressed.</t>
  </si>
  <si>
    <t>q3: Minimally coded</t>
  </si>
  <si>
    <t>q3:The program is designed to calculate the total cost of different types of grocery items based on user input. The overall logic is sound, and it correctly handles user selections, calculates costs, and applies discounts.</t>
  </si>
  <si>
    <t>q2: several issues prevent it from functioning correctly. Syntax errors.</t>
  </si>
  <si>
    <t>q1: there are several critical errors that prevent it from functioning correctly.  The line int rows and columns; is incorrect. It should declare the variables separately</t>
  </si>
  <si>
    <t>q1:The program correctly prints a grid of + according to the number of rows and columns specified by the user. The nested loops work as intended, creating the expected output.</t>
  </si>
  <si>
    <t>q2:The program aims to take three integers as input and calculate their sum, average, product, smallest, and largest values. The overall logic is mostly correct, but there are some  issues in the implementation of the smallest and largest value calculations. The way the smallest number is calculated is not optimal. It does not correctly determine the smallest number across all three integers. Instead of printing the smallest directly within the conditions, it would be better to set smallest to the correct value</t>
  </si>
  <si>
    <t xml:space="preserve">q3:The program is designed to calculate the total cost of various grocery items based on user input, including handling discounts. </t>
  </si>
  <si>
    <t>q2:Several syntax errors preventing the program from running correctly. The check for whether at least three integers have been entered should be placed after the loop, not inside it. This is crucial to ensure that you only check after the user has entered the numbers.</t>
  </si>
  <si>
    <t>q2:The format string for scanf uses commas, which will require the input to be comma-separated.The variables min and max are used to store the smallest and largest integers but are never declared. The logic for determining the smallest and largest integers is incorrect. The correct logic should be structured to compare all three integers properly.The print statements for results should be outside the while loop to avoid printing results on each iteration</t>
  </si>
  <si>
    <t>Overall Feedbacks</t>
  </si>
  <si>
    <t>q3: there are significant errors that prevent it from functioning correctly. The variable names contain spaces (e.g., price per item, tota;cost), which are invalid in C. Variables cannot have spaces. The productType variable is declared but never initialized or assigned a value. You need to prompt the user for their choice before using it in the switch statement.</t>
  </si>
  <si>
    <t>q2: The logic for summing and averaging is correct, but there are errors in handling the product calculation.The product calculation is outside the loop and only uses the last entered number. Instead, you should multiply every number as it is read in</t>
  </si>
  <si>
    <t>q1: Incorrect output due to logical errors. The intention of the program is to print a grid of asterisks based on user-defined rows and columns. However, the implementation does not correctly produce the desired grid format.</t>
  </si>
  <si>
    <t xml:space="preserve">q3:there are some critical issues that prevent it from functioning as intended.  The scanf function for reading the discount percentage is incorrectly formatted. </t>
  </si>
  <si>
    <t>q3:The program is designed to calculate the cost of a product based on its weight, price per kilogram, and any applicable discount.</t>
  </si>
  <si>
    <t>q2:The program is designed to take three integers as input and compute their sum, average, product, smallest, and largest values. The average is calculated using integer division. This can lead to incorrect results if the sum is not perfectly divisible by three. To get a more accurate average, consider using a floating-point variable for the average</t>
  </si>
  <si>
    <t>q1: Output is not correct and some syntax errors.</t>
  </si>
  <si>
    <t xml:space="preserve">q2:The average is calculated using integer division because sum is an integer. This can lead to incorrect results if sum is not perfectly divisible by 3. </t>
  </si>
  <si>
    <t>q3:The return 0; statement is incorrectly placed inside the loop, causing the program to terminate after processing the first product.  Redundant logics for using both swith case and if / else</t>
  </si>
  <si>
    <t>q3:The program is intended to calculate the total cost of various grocery items based on user input, including handling discounts</t>
  </si>
  <si>
    <t>q2:The program correctly computes the sum, average, product, smallest, and largest of three integers input by the user. The average is calculated using integer division because both sum and 3 are integers. This can lead to incorrect results if the sum is not perfectly divisible by 3.</t>
  </si>
  <si>
    <t>q1: The loops currently iterate from 0 to rows and 0 to columns, which results in an extra row and column being printed. Instead, the loops should run from 0 to rows - 1 and 0 to columns - 1</t>
  </si>
  <si>
    <t>q2: no submission</t>
  </si>
  <si>
    <t>No submission. No more in Instatt. Withdrawn.</t>
  </si>
  <si>
    <t>q3:The program is designed to calculate the total cost of grocery items based on user input, including handling discounts. Instead of calling main() recursively for invalid input, consider using a loop to keep asking for input until a valid selection is made.The variables total_cost and final_cost should be of type float to accurately represent monetary values, especially if prices or discounts can be fractional.</t>
  </si>
  <si>
    <t>q2:The program correctly computes the sum, average, product, smallest, and largest of three integers input by the user. The logic is sound and handles all calculations as intended.</t>
  </si>
  <si>
    <t>q2: Program unable to run correctly, logic error.</t>
  </si>
  <si>
    <t xml:space="preserve">q2:The average is calculated using integer division. This can lead to incorrect results if the sum is not perfectly divisible by 3. </t>
  </si>
  <si>
    <t xml:space="preserve">q3:The program effectively calculates the total price of groceries based on user input for weight and price, and it correctly applies discounts. </t>
  </si>
  <si>
    <t>q3: incomplete attempt</t>
  </si>
  <si>
    <t>q2:The average is calculated using integer division, which can lead to incorrect results if the sum is not divisible by 3.</t>
  </si>
  <si>
    <t>q3:The line discountPercentage = discountPercentage / 100; before reading the input is incorrect. It should be calculated after the user input.The prompts for weight and price are hardcoded for fruits, regardless of the product code. These prompts should be updated to reflect the correct product based on the user's choice.The return 0; statement is incorrectly placed inside the loop. It should be placed at the end of the main function to allow multiple iterations until the user decides to exit</t>
  </si>
  <si>
    <t xml:space="preserve">q2:The program correctly computes the sum, average, product, smallest, and largest of three integers input by the user. </t>
  </si>
  <si>
    <t>q2:The program correctly calculates and displays the sum, average, product, smallest, and largest of three numbers input by the user.</t>
  </si>
  <si>
    <t xml:space="preserve">q3:The variable total is used to accumulate costs but is not initialized before its first use. </t>
  </si>
  <si>
    <t>q3:The program calculates the total cost of grocery items based on user input and applies a discount if provided.</t>
  </si>
  <si>
    <t>q2:The program correctly calculates and displays the sum, average, product, smallest, and largest of three numbers input by the user. The current logic for determining the smallest and largest values is not comprehensive. It can lead to incorrect results because it does not compare all three integers correctly.</t>
  </si>
  <si>
    <t xml:space="preserve">q2:The program correctly calculates the sum, average, product, smallest, and largest of three integers provided by the user. The use of functions to determine the smallest and largest values is a good programming practice.The average is calculated using integer division because both sum and 3 are integers, which can lead to incorrect results. </t>
  </si>
  <si>
    <t>q3:While using int for price and quantitySold is acceptable, it's worth noting that price can sometimes be a floating-point number (especially when dealing with cents in currencies). Consider using double for price if necessary.</t>
  </si>
  <si>
    <t>q2:The program aims to calculate the sum, average, product, smallest, and largest of three integers. However, there are multiple syntax and logical errors that prevent it from functioning correctly.</t>
  </si>
  <si>
    <t>q3:The program is intended to calculate the total and final costs of various grocery items based on user input. However, there are numerous syntax and logical errors that prevent the program from compiling and functioning correctly.</t>
  </si>
  <si>
    <t>q2:The program effectively calculates the sum, average, product, smallest, and largest of three integers provided by the user. The logic for handling inputs and calculations is sound.</t>
  </si>
  <si>
    <t>q3: case 3 &amp; 4 asking for weight instead of quantity</t>
  </si>
  <si>
    <t>q2:The program correctly calculates the sum, average, product, smallest, and largest of a user-defined number of integers. The initialization of smallest and largest should occur before the loop starts, as they are used in comparisons for the first value. This can lead to undefined behavior if the first number is not processed correctl</t>
  </si>
  <si>
    <t>q2:The nested if-else statements for finding the largest and smallest integers are a bit complex. You can simplify this process using a single pass through the integers. Syntax error due to wrong declaration of main function.</t>
  </si>
  <si>
    <t xml:space="preserve">q3:The program correctly calculates the total and final costs of various grocery items based on user input, including discounts. The use of functions to calculate costs for different product types is a good design choice. </t>
  </si>
  <si>
    <t xml:space="preserve">q3: syntax error - wrong declaration of main function. there are some redundancies and inconsistencies that could be improved. The discount variable is declared as an int but is read as a float. This can lead to incorrect behavior when applying the discount. The calculation of the final cost currently uses the formula final = Total - (discount * Total); which is incorrect for percentage discounts. The default case in the switch statement should handle invalid input more gracefully. Currently, if the user enters 0, it skips the switch entirely. </t>
  </si>
  <si>
    <t xml:space="preserve">q2:The program correctly calculates the sum, average, product, smallest, and largest of a user-defined number of integers. </t>
  </si>
  <si>
    <t>q3:The program effectively calculates the total cost of various grocery items based on user input, applying discounts where appropriate.</t>
  </si>
  <si>
    <t>q3: syntax error. Code ot runnable. The discounted price calculation is incorrect. The formula discprice = cost / discount; When printing the total cost and discounted price, the use of &amp;cost and &amp;discprice is incorrect.The program has a case for exiting (case 5), but this should be case 0 as per your initial prompt. The switch statement should include a proper handling for the exit condition.The code for each case is largely identical. You could create a function to handle the input and calculations to avoid redundancy.</t>
  </si>
  <si>
    <t>q3: incorrect output, not prompting for price</t>
  </si>
  <si>
    <t>q2:The program correctly calculates the sum, average, product, smallest, and largest of three user-provided integers. The logic is sound and follows a clear flow.</t>
  </si>
  <si>
    <t xml:space="preserve">q3:The program correctly calculates the total cost for different types of grocery items, applies discounts, and provides a user-friendly interface for input. </t>
  </si>
  <si>
    <t>q3: The implementation meets the basic requirements, including calculations for costs based on weight and discounts.The code is repetitive, especially in the sections that handle different product codes. This redundancy could be reduced by consolidating the common logic into a single section or function, improving readability and maintainability. However, asking weight instead of quantity for case 3 &amp; 4</t>
  </si>
  <si>
    <t>q2:The program accurately calculates the sum, average, product, smallest, and largest of a user-defined number of integers. The logic is sound and follows a clear flow.</t>
  </si>
  <si>
    <t>q3:The program effectively calculates the total cost for various grocery items based on user input and applies a discount.</t>
  </si>
  <si>
    <t>q3:The program calculates the total cost based on user input for different product types and applies a discount. However, the discount application logic is incorrect; it should calculate the discount based on the original price rather than subtracting the discount percentage directly.  incomplete output (case 3 not taking quantity)</t>
  </si>
  <si>
    <t>q2:The variable smallest is used before it’s initialized. This leads to undefined behavior. You should initialize it to a value that ensures proper comparison, such as setting it to the first element of the arrayThe average calculation sould cast one of the operands to float</t>
  </si>
  <si>
    <t>q3: The program calculates the total cost of various grocery items based on user input and applies a discount correctly. The program prompts for "number of dairy products" but uses weight to store this value, which is confusing. It should use an int type for quantity to reflect that it's a count</t>
  </si>
  <si>
    <t>q2: The program correctly calculates the sum, product, and identifies the largest and smallest integers from three inputs.</t>
  </si>
  <si>
    <t>q1:The program correctly prompts the user for the number of rows and columns and prints a grid of asterisks (*). The outer loop controls the number of rows, while the inner loop controls the number of columns, which is appropriate for the task.</t>
  </si>
  <si>
    <t xml:space="preserve">q3:The program calculates the total cost of various grocery items based on user input and applies a discount correctly.Incorrect Discount Calculation: The final cost calculation assumes that the discount is a flat amount deducted from the total cost, rather than a percentage reduction. </t>
  </si>
  <si>
    <t>q3: no price input from user. The variable cost is calculated based on user input but does not reset to zero after each iteration. This could lead to cumulative costs being incorrect if the user does not exit after the first calculation.</t>
  </si>
  <si>
    <t>q2: incomplete output (no product)</t>
  </si>
  <si>
    <t xml:space="preserve">q3: The program is intended to calculate the total cost and final cost after applying a discount based on the product type. However, there are several critical issues that prevent it from functioning correctly.You're using %d to read values for variables that will be used for calculations involving prices (which may require floating-point calculations). You should use %f The discount calculation in the print statement is incorrect. You should divide discount by 100.0 to convert it into a percentageThe variable product_code is an integer, but you are using string literals in the switch statement. </t>
  </si>
  <si>
    <t>q2: incorrect output (missing smallest/largest) The format string in scanf() has unnecessary escape characters (\).The logic for determining the smallest and largest integers is incomplete. The current conditions do not assign or print the smallest and largest values.The sum calculation is correct</t>
  </si>
  <si>
    <t xml:space="preserve">q3:The program correctly calculates the total cost and final cost after applying a discount for different grocery items.The variable weight should be a float when reading the number of items (for dairy and canned goods)The case 0 currently just breaks out of the switch statement but does not exit the program. </t>
  </si>
  <si>
    <t>q3: incorrect output (not showing discounted total, case 4 error)Prices and weights are often represented as floating-point numbers (e.g., for fractional weights). The current exit case is case 5, but the menu option for exit is 0. This should be changed to handle the exit properly. There is a typo in the scanf statement for canned goods.</t>
  </si>
  <si>
    <t>q3: case 3 &amp; 4 asking for weight instead of quantity. there is redundancy in the calculation and input prompts for different product types, which could be refactored into a single block of code to improve readability and maintainability.</t>
  </si>
  <si>
    <t>q1: incorrect output</t>
  </si>
  <si>
    <t>q3: unable to run</t>
  </si>
  <si>
    <t>q2:The program correctly calculates the sum, average, product, smallest, and largest of a series of integers entered by the user.</t>
  </si>
  <si>
    <t>q3:The program correctly computes the total cost and final cost after applying a discount for different grocery items based on user input.If the user enters 0 to exit, the program simply prints "Exiting program..." and then continues to process the switch statement.</t>
  </si>
  <si>
    <t xml:space="preserve">q2: Syntax error, There is an extraneous comma after the count variable declaration. Otherwise,  The program effectively calculates the sum, average, product, smallest, and largest of a series of integers entered by the user. </t>
  </si>
  <si>
    <t>q3:Syntax error. The scanf for the discount percentage is missing the address operator (&amp;). Otherwise, fine.</t>
  </si>
  <si>
    <t xml:space="preserve">q2: The average is calculated as an integer division since both sum and 3 are integers. This leads to potential loss of precision. </t>
  </si>
  <si>
    <t>q3:The program is intended to calculate the total cost and apply a discount based on user input for various grocery items. The logic is mostly correct, but there are a few issues that need to be addressed.The line (double)total = weight * price; is incorrect because you cannot cast the assignment itself.</t>
  </si>
  <si>
    <t>q3:Q3: incorrect output (no break in switch case)</t>
  </si>
  <si>
    <t xml:space="preserve">q2:The program calculates the sum, average, product, smallest, and largest of three integers entered by the user. The calculation of the average uses integer division, which can lead to a loss of precision. </t>
  </si>
  <si>
    <t>q3:The total price calculations (total, total2, total3, and sums) are performed before the necessary input is taken. This will lead to incorrect values since the weight, price, and item quantities are not yet known when the calculations are done. Syntax error, format specifier not following double.</t>
  </si>
  <si>
    <t>q2:The logic for finding the smallest and largest numbers is incorrect. The comparisons should update the smallest and largest variables themselves, not the input variable</t>
  </si>
  <si>
    <t xml:space="preserve">q3: incorrect output, The variable productName is declared as a char, which can hold only a single character. To store product names like "Fruits" or "Vegetables," it should be a string (array of characters) or a pointer to a stringThe condition to check for a valid discount percentage is incorrect. It should check if n is less than 0 or greater than 100, not bothThe calculation for finalCost should ensure that the discount is applied correctly. </t>
  </si>
  <si>
    <t xml:space="preserve">q3: syntax error, printf("fruits: %d\nVeggies: %d\nDairy products: %d\nCanned goods: \n", fCount, vCount, dCount, cCount);; </t>
  </si>
  <si>
    <t xml:space="preserve">q3: there are numerous syntax and logical errors that prevent it from functioning correctly. </t>
  </si>
  <si>
    <t>q3: he program is intended to calculate costs based on product type input, but it contains several syntax errors and logical issues that prevent it from functioning correctly.</t>
  </si>
  <si>
    <t xml:space="preserve">q3:The program correctly accepts user input for product types, calculates costs based on weight and price, and applies discounts.Calling main() recursively in the default case is not a good practice. Instead, consider using a loop to repeat the input prompt until a valid selection is made. The variables weight, price, and discountpercent can be declared as float if you want to handle scenarios where prices or weights may include decimal values </t>
  </si>
  <si>
    <t xml:space="preserve">q2: The program correctly takes three integers from the user and calculates the maximum, minimum, sum, product, and average of the entered numbers. </t>
  </si>
  <si>
    <t>Q3: incorrect output for case 3 &amp; 4</t>
  </si>
  <si>
    <t>q3:The program effectively prompts the user for product details, calculates the total cost based on product type, and applies any discounts. The logic flows well, and the calculations are accurate.</t>
  </si>
  <si>
    <t>q3: incorrect output (no discounted price) Variables should be declared outside of the switch statement. The current placement can lead to errors.The program uses int for prices, which should ideally be float to handle decimal values.The switch statement lacks a default case to handle invalid product codes.</t>
  </si>
  <si>
    <t>q3: syntax error. The calculation for the total cost of fruits mistakenly multiplies weight by 1 instead of price. unable to run (case 2)</t>
  </si>
  <si>
    <t>Q3: asking weight instead of quantity for case 3 &amp; 4</t>
  </si>
  <si>
    <t>Q3: incorrect exit case</t>
  </si>
  <si>
    <t>Q3: incorrect discount calculation</t>
  </si>
  <si>
    <t>q3: Syntax error. The loop condition while(choice == 0) is incorrect. It should be while(choice != 0) to continue the loop until the user enters 0. Currently, the program exits immediately if 0 is entered.</t>
  </si>
  <si>
    <t>Q3: incorrect discounted price</t>
  </si>
  <si>
    <t>q2: 1 syntax error but overall ok.</t>
  </si>
  <si>
    <t>q2:The program correctly computes the sum, average, product, smallest, and largest of three integers inputted by the user. The fundamental logic is valid, and it produces the expected results.</t>
  </si>
  <si>
    <t>q3:Q3: incorrect calculation</t>
  </si>
  <si>
    <t>Q3: incorrect discount (int)</t>
  </si>
  <si>
    <t>q2:  incorrect largest value. The average is currently calculated using integer division, which will yield an incorrect result if the sum is not divisible by 3.The condition used to determine the smallest and largest numbers is incorrect. The expressions num1 &lt; num2 &lt; num3 do not work as expected in C.</t>
  </si>
  <si>
    <t>Q2: incorrect smallest. The code does not check the third integer for updating the smallest and largest values. You need to repeat the logic used for the second integer for the third integer as well.</t>
  </si>
  <si>
    <t>Q2: incorrect smallest.  there are logical errors in the conditions used to determine the smallest and largest values.</t>
  </si>
  <si>
    <t>q3: syntax errors. The program is intended to calculate the total cost of various products based on user input for weight, price, and discount percentage. However, there are several logical issues and improper initializations that need to be addressed.</t>
  </si>
  <si>
    <t>q3: incorrect discount calculation</t>
  </si>
  <si>
    <t>Q3: incorrect case 1. there are significant issues with flow control, variable handling, and logic that prevent it from functioning correctly.</t>
  </si>
  <si>
    <t>Q3: incorrect case 3. In the case 3 and case 4 sections, you are still prompting for "weight of fruits" and using "fruits" in the output, which should be corrected to "Dairy Products" and "Canned Goods" respectively.In the output for the final cost, there is a typo: the format specifier should be %.2f instead of $.2%f.</t>
  </si>
  <si>
    <t>Q3: incorrect case 4. There is a typo in the scanf for the quantity of canned goods.The calculation of cost and final_cost is repeated in each case. Consider refactoring this into a function to avoid redundancy and improve maintainability.</t>
  </si>
  <si>
    <t>Q3: The calculation of TotalPrice and the way discounts are applied are incorrect.</t>
  </si>
  <si>
    <t>Q3: incorrect output, infinite loop. there are some issues with control flow and variable initialization that prevent it from functioning correctly in all scenarios. The current implementation of the while loop can lead to an infinite loop if the user does not enter 0 or a valid product code after the first input. The loop should be structured to allow re-entry of the product code after displaying the total and final costs.</t>
  </si>
  <si>
    <t>q2:The program effectively prompts the user for three integers and correctly calculates their sum, average, product, smallest, and largest values.</t>
  </si>
  <si>
    <t>q3:The program correctly handles user input to calculate the total and final costs for different types of grocery items, including fruits, vegetables, dairy products, and canned goods. 
    The code for calculating costs is repeated in each case. This can be refactored into a function to avoid redundancy and improve maintainability.</t>
  </si>
  <si>
    <t>q2:there are issues in the logic that lead to incorrect behavior, particularly with the handling of input and the calculation of the product.</t>
  </si>
  <si>
    <t>q3: Syntax errors, code not runable. The program intends to calculate the total cost based on the product type but contains logical issues that prevent it from working correctly.
    It only executes the switch statement once and does not allow for repeated entries until the user decides to exit.
    The discount calculation is incorrect. The logic should apply the discount after calculating the total cost, but it incorrectly modifies the discount variable instead of calculating the finalCost.
    The variable types for discount should be float to handle decimal percentages properly.</t>
  </si>
  <si>
    <t>q2: syntax errors.there are several issues in the implementation that prevent it from functioning correctly.</t>
  </si>
  <si>
    <t>q3:there are issues with input handling and calculation logic that could lead to incorrect results.The format strings for scanf contain \n, which is unnecessary and can lead to unexpected behavior. Remove \n from the format strings.</t>
  </si>
  <si>
    <t>q2: The program correctly prompts the user for a number of integers, calculates the sum, average, product, smallest, and largest values. It also enforces a minimum requirement of three integers, which is great for input validation.</t>
  </si>
  <si>
    <t>q3: there are several issues with the implementation, particularly with input handling and structure that need addressing for proper functionality. The structure is mostly logical, but there are redundancy and syntax errors that hinder its effectiveness.The code does not currently handle discounts, even though the discount variable is declared. You may want to incorporate functionality to apply a discount based on user input.</t>
  </si>
  <si>
    <t>q2:The program correctly prompts the user for a minimum of three integers, calculates their sum, average, product, smallest, and largest values. It also appropriately handles termination with -1 and checks to ensure that at least three valid integers have been entered.</t>
  </si>
  <si>
    <t>q3:The program correctly calculates the total cost for various grocery items based on user input. It handles different product types appropriately and allows for a discount to be applied</t>
  </si>
  <si>
    <t>q1: The code is logically sound and effectively implements the required functionality;q2: The code accurately performs calculations but could be streamlined and improved for clarity.q3: The code effectively calculates costs and applies discounts, demonstrating a solid understanding of control structures.</t>
  </si>
  <si>
    <t>q1: The code structure is mostly clear, but the logic inside the nested loop is flawed.q2: The program correctly calculates the sum, average, product, smallest, and largest values, but it uses if statements that could be simplified.q3: While the code successfully calculates costs for fruits, it needs expansion to address all product types and improve variable naming for clarity.</t>
  </si>
  <si>
    <t>q1:The code is mostly well-structured with clear variable initialization and comments.q2:The program correctly computes the sum, average, product, smallest, and largest values, but uses integer division for average calculation, which may lead to loss of precision.q3:The code effectively calculates costs and applies discounts</t>
  </si>
  <si>
    <t>q1:The code does not meet the task requirements, as it incorrectly prints indices instead of a grid of asterisksq2: The code fails to correctly read three integers and does not implement the full set of required calculationsq3: The code does not implement the required functionality for calculating costs or applying discounts</t>
  </si>
  <si>
    <t>q1:The code effectively fulfills the assignment requirements and demonstrates a solid understanding of nested loops for printing asterisks.q2:The program correctly calculates the sum, product, average, smallest, middle, and largest values of the three integers.q3: did not use switch case instead of if…else. The code effectively calculates costs and applies discounts, but it could be streamlined to avoid repetition</t>
  </si>
  <si>
    <t>q1:The program correctly prints a grid of asterisks based on user-specified rows and columns.q2: The code effectively performs the required calculations, but it would benefit from using a float for the averageq3: The program correctly calculates the total cost and applies a discount based on the product type. It handles the exit condition properly as well.</t>
  </si>
  <si>
    <t>q1:The program successfully prints a grid of asterisks based on user-defined rows and columns.q2:The code effectively implements the required functionality and demonstrates a solid understanding of conditional statements for determining the order of numbers. It could be slightly improved by consolidating the logic for finding the minimum and maximum values into a single loop for efficiency, but this is a minor point. q3:The program effectively calculates the total and final costs based on user input for different product types and applies discounts correctly. The exit condition is handled well.
    The scanf format specifiers for price and weight should use "%lf" for double instead of "%f" (which is for float).
    There is no initialization for total_cost and final_cost before their first use in the switch cases, which may lead to undefined behavior if the switch never matches.</t>
  </si>
  <si>
    <t>q1:Rows and columns should be from user.The code effectively accomplishes the task of printing a grid of asterisks. If the sum function is not needed, consider removing it to streamline the code.q2: The program correctly calculates the sum, product, and identifies the largest and smallest integers from three inputs. However, the average is calculated as an integer, which may lead to loss of precision.q3:The code does not correctly implement the required functionality. Focus on properly handling user input and performing calculations for costs and discounts. Consider reviewing how to properly use scanf and control structures for a better implementation.</t>
  </si>
  <si>
    <t>q1:The program successfully prints a grid of asterisks based on user-defined rows and columns. The codes have some unnecessary logic which can be improved.q2: The program correctly calculates the sum, average, product, smallest, and largest integers from three inputs.For improved clarity, consider printing the average with a format specifier that reflects its floating-point nature (e.g., %.2f for two decimal places). q3: The program partially meets the requirements but lacks the use of a switch statement or similar logic to handle different product codes. This leads to redundant inputs that are not relevant for all product types.</t>
  </si>
  <si>
    <t>q1:The program has several issues, particularly with variable naming and loop control. The outer loop uses j but references i in the inner loop, leading to a compilation error. Additionally, width is not defined, which will cause further errors.q2:The program effectively implements the required functionality, but consider modifying the average calculation to ensure it reflects a floating-point result.q3:The program calculates the total cost based on user input for different product types and applies a discount. However, the discount application logic is incorrect; it should calculate the discount based on the original price rather than subtracting the discount percentage directly.  incomplete output (case 3 not taking quantity)</t>
  </si>
  <si>
    <t>q1:The code effectively prints a grid of asterisks, but ensure that loop variables are uniquely named to avoid conflicts. q2: The code effectively implements the required functionality, but to improve accuracy, consider calculating the average using floating-point arithmetic (e.g., float average = (num1 + num2 + num3) / 3.0;). This would ensure that the average is displayed correctly. The code for calculating largest and smallest can be streamlined further.q3:  The program does not correctly handle the discount application, as it should be calculated based on the most recent total cost from the product type selected. Additionally, the output for total costs is not consistent, as it should be displayed every time a cost is calculated.</t>
  </si>
  <si>
    <t>q1:The program correctly prints a grid of asterisks based on user-defined rows and columns. The nested loops function as intended, producing the desired output.q2: The program correctly calculates the sum, average, product, smallest, and largest of three integers. The average calculation uses casting to ensure it is computed as a floating-point number, which is a good practice.q3:The code effectively performs calculations for different products and applies discounts, but ensure that totalCost is properly initialized before use.</t>
  </si>
  <si>
    <t xml:space="preserve">q1:The program correctly prints a grid of asterisks based on user-defined rows and columns. The nested loops function as intended, producing the expected output.q2: The program correctly calculates the sum, average, product, smallest, and largest of three integers. However, the average calculation uses integer division, which can lead to loss of precision.q3:The code successfully performs calculations for different products and applies discounts, but you need to ensure that totalCost is initialized properly before it is used. and consider moving the discount calculation into the main loop </t>
  </si>
  <si>
    <t>q1:The program correctly prints a grid of asterisks according to the number of rows and columns specified by the user.q2:
    Logical Correctness: The intent to compute the sum, product, smallest, largest, and average of a given number of integers is clear. However, there are several issues:
        The product calculation is incorrectly assigned in the loop, resetting for each number instead of accumulating.
        The average calculation is placed incorrectly and lacks proper formatting.
        The condition to check if the user entered at least three integers is flawed; it checks the value of x but does not prevent the program from starting if x is less than 3.
    Code Structure Quality: The code has a reasonable structure, but there are syntax errors (missing semicolons) and logical flow issues. The use of float for average calculation should be corrected.
    Code Completeness: The program does not compile due to syntax errors and lacks proper handling of the average calculation. Additionally, the sum should accumulate values instead of replacing them.
Feedback: Needs Improvement.
    Fix the product calculation: Change prod = numbers[i]; to prod *= numbers[i]; to accumulate the product.
    Correct average calculation: Place the average calculation outside the loop and ensure proper type casting.
    Add missing semicolons: Ensure every statement ends with a semicolon.q3: not answered</t>
  </si>
  <si>
    <t>q1:The program correctly prints a grid of asterisks according to the number of rows and columns specified by the user.q2: no submissionq3: no submission</t>
  </si>
  <si>
    <t>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printed.q2:The program correctly prompts the user for three floats (though it should be integers as per the original requirement) and calculates the sum, average, product, smallest, and largest values.The implementation meets most of the requirements and produces the expected output. However, the average calculation could benefit from using 3.0 instead of 3 to ensure floating-point divisionq3:The program correctly implements a menu system to handle different product types and calculates total and final costs based on user input.The cost calculation is repeated for each case. You could consider creating a function to handle the cost calculation logic to avoid code duplication and improve readability.</t>
  </si>
  <si>
    <t>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printed.q2:The program correctly computes the sum, average, product, smallest, and largest of three integers input by the user. The logic is sound and handles all calculations as intended.q3:The program is designed to calculate the total cost of grocery items based on user input, including handling discounts. Instead of calling main() recursively for invalid input, consider using a loop to keep asking for input until a valid selection is made.The variables total_cost and final_cost should be of type float to accurately represent monetary values, especially if prices or discounts can be fractional.</t>
  </si>
  <si>
    <t>q1:The program correctly prints a grid of asterisks based on user-defined rows and columns. The nested loops function as intended, producing the expected output.q2:the logic for determining the smallest and largest numbers could be simplified for clarity.q3:No switch-case logic implementation. there is considerable repetition across the product types. This could be simplified to reduce redundancy.</t>
  </si>
  <si>
    <t>q1:The program correctly prints a grid of asterisks based on user-defined rows and columns. The nested loops function as intended, producing the expected output.q2: The program correctly calculates the sum, average, product, smallest, and largest of three integers. The calculations and comparisons are implemented accurately. One minor suggestion for improvement is to simplify the logic for finding the smallest and largest numbers using a single set of comparisons.q3:While the code works as intended, you can improve it by reducing redundancy. Here are some suggestions:
    Consolidate Cost Calculation: Create a function to handle cost calculations to avoid code duplication. This will make your code cleaner and easier to manage.
    Use Consistent Data Types: Use float for weight and price to handle decimal values accurately.
    Correct Output Messages: Ensure that the output messages are accurate and consistent for each case.</t>
  </si>
  <si>
    <t>q1:The program correctly prints a grid of asterisks based on user-defined rows and columns. The nested loops function as intended, producing the expected output.q2:The program calculates the sum, average, product, smallest, and largest of three integers correctly. However, the logic for finding the smallest and largest integers can be simplified, and there are unnecessary checks that could be streamlined.q3:The program computes the total cost and discounted cost for various grocery items based on user input. It correctly uses a switch statement to handle different product codes. However, the logic can be streamlined, particularly in how discounts are applied.</t>
  </si>
  <si>
    <t>q1:The program correctly prints a grid of asterisks according to the number of rows and columns specified by the user. The nested loops work as intended, creating the expected output.q2:The program correctly calculates the sum, average, product, smallest, and largest of three integers. The calculations and comparisons are implemented accurately.  However, the logic for determining the smallest and largest numbers could be simplified, making it easier to follow.q3:The program correctly computes the total and final costs for various grocery items based on user input. It effectively uses a switch statement to handle different product codes. However, there are some logical issues, particularly in the handling of the total cost and the final cost calculations.</t>
  </si>
  <si>
    <t>q1:The program correctly prompts the user for the number of rows and columns and prints a grid of asterisks. The nested loops function as intended, producing the expected output.q2:The program calculates the sum, average, smallest, and largest integers correctly based on user input. However, there are logical flaws in the smallest number calculation, and the average calculation could lead to integer division issues.q3: The program generally works to calculate the total cost before and after applying a discount for various product types. However, there are issues with the discount calculation and potential for incorrect outputs due to the order of operations.The formula for calculating the total after discount is incorrect. It should be total * (1 - (discount / 100)) instead of (total * num) * 1 - (discount / 100) to ensure the discount is applied correctly.</t>
  </si>
  <si>
    <t xml:space="preserve">q1:The program correctly prompts for the number of rows and columns and prints a grid of asterisks as expected. However, there is a small issue with variable shadowing in the inner loop.q2:The program correctly computes the sum, average, product, smallest, and largest of three integers based on user input. Ensure that the average calculation uses floating-point division by modifying it to average = sum / 3.0; to retain precision. Consider using a simpler approach to find the smallest and largest numbers. You could initialize smallest and largest with num1 and then update them based on comparisons.q3:The program correctly calculates the total cost based on user input for various product types and applies a discount at the end. </t>
  </si>
  <si>
    <t>q1:The program correctly prompts the user for the number of rows and columns, then prints a grid of asterisks as expected. However, the declared but unused functions row and column may cause confusion.q2:The program accurately computes the sum, average, product, smallest, and largest of three integers based on user input. The use of a loop for comparisons is a nice touch, though it could be simplified further. While using a loop for comparisons is acceptable, it might be more straightforward to use simple conditional statements to find the smallest and largest numbers. q3: no submission</t>
  </si>
  <si>
    <t>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 The program correctly prompts the user for three integers and calculates the sum, average, product, smallest, and largest values. The logic is sound and produces the expected output.q3: The program correctly implements the logic for calculating total costs based on user input for different product types. It effectively uses a switch statement to handle different cases and computes the total and final costs accurately. However, the program does not include a loop to allow multiple entries, which could enhance usability.</t>
  </si>
  <si>
    <t xml:space="preserve">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average is calculated using integer division. This can lead to incorrect results if the sum is not perfectly divisible by 3. q3:The program effectively calculates the total price of groceries based on user input for weight and price, and it correctly applies discounts. </t>
  </si>
  <si>
    <t>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average is calculated using integer division, which can lead to incorrect results if the sum is not divisible by 3.q3: incomplete attempt</t>
  </si>
  <si>
    <t>q1:The program prompts the user for the number of rows and columns but does not use these inputs to generate the grid dynamically. Instead, it prints a fixed set of asterisks, which does not fulfill the requirement of creating a grid based on user input.q2:The program correctly computes the sum, average, product, smallest, and largest of three integers input by the user. q3:The line discountPercentage = discountPercentage / 100; before reading the input is incorrect. It should be calculated after the user input.The prompts for weight and price are hardcoded for fruits, regardless of the product code. These prompts should be updated to reflect the correct product based on the user's choice.The return 0; statement is incorrectly placed inside the loop. It should be placed at the end of the main function to allow multiple iterations until the user decides to exit</t>
  </si>
  <si>
    <t xml:space="preserve">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program correctly calculates and displays the sum, average, product, smallest, and largest of three numbers input by the user.q3:The variable total is used to accumulate costs but is not initialized before its first use. </t>
  </si>
  <si>
    <t>q1:The program correctly prints a grid of asterisks according to the number of rows and columns specified by the user. The nested loops work as intended, creating the expected output.q2:The program correctly calculates and displays the sum, average, product, smallest, and largest of three numbers input by the user. The current logic for determining the smallest and largest values is not comprehensive. It can lead to incorrect results because it does not compare all three integers correctly.q3:The program calculates the total cost of grocery items based on user input and applies a discount if provided.</t>
  </si>
  <si>
    <t>q1: The program correctly prompts the user for the number of rows and columns, then prints a grid of asterisks as intended. The logic for the nested loops functions correctly, producing the expected output format.q2:The program correctly calculates the sum, average, product, smallest, and largest of three integers based on user input. The calculations and logic for determining the smallest and largest values are accurate.  the logic for finding the smallest and largest values could be simplified.q3:The program effectively prompts the user for a product type and gathers the necessary information to compute the total cost. It correctly handles the calculation of costs based on weight or quantity and applies a discount if provided. The exit condition works well. The default case in the switch statement should inform the user that the input was invalid. This can help guide the user to enter correct product codes.You can streamline the discount application logic.</t>
  </si>
  <si>
    <t>q1:The program aims to create a rectangular pattern of asterisks based on user-defined dimensions (rows and columns). However, there are issues with the implementation that prevent it from functioning as intended.q2:The program attempts to read a specified number of integers and calculate their sum, average, product, smallest, and largest values. However, there are several logical errors that prevent it from functioning correctly.
    Input Handling: The scanf_s for count is incorrect; it should use the address-of operator (&amp;count).
    Array Declaration: The integer variable is not defined as an array. You need to declare it as an array to hold the integers.
    Calculation Logic: The sum, average, product, smallest, and largest calculations are not correctly implemented:
        You need to use the value of integer[i] when updating sum, average, product, smallest, and biggest.
        The logic for finding the smallest and largest integers is flawed.
    Output Statements: The printf statements do not include format specifiers, which will lead to incorrect output.q3: no submission</t>
  </si>
  <si>
    <t>q1:The program correctly prompts the user for the number of rows and columns and successfully prints a grid of asterisks based on the input values. However, there are a few minor syntax issues that prevent the code from compiling correctly.q2:The program correctly calculates the sum, average, product, smallest, and largest values of three integers input by the user. The logic is sound, and the calculations are performed as expected.The logic for finding the minimum and maximum values can be simplified. You can initialize min and max to the first number and then compare the other two numbers without the need for separate checks. This also ensures that it works correctly even if numbers are equal.q3: The program functions as intended, allowing users to enter product codes and calculate costs based on input weights or quantities. The use of a loop enables multiple entries until the user chooses to exit.</t>
  </si>
  <si>
    <t>q1:The program correctly prompts the user for the number of rows and columns and successfully prints a grid of asterisks based on the input values. However, there are a few minor syntax issues that prevent the code from compiling correctly.q2:The program correctly prompts the user for three integers and calculates their sum, average, and product. It also aims to determine the smallest and largest of the three integers. However, the logic for determining the smallest and largest numbers is overly complex and can lead to confusion.q3:The program effectively implements a menu-driven system for calculating costs of various grocery items based on user inputs. It handles different product types, applies discounts, and calculates total costs correctly.</t>
  </si>
  <si>
    <t>q1:The program correctly prompts the user for the number of rows and columns and successfully prints a grid of asterisks based on the input values. However, there are a few minor syntax issues that prevent the code from compiling correctly.q2:The program correctly prompts the user for three integers, calculates their sum, average, product, smallest, and largest values. The logic used for calculations and comparisons is sound, and the expected results are accurately produced.q3:The program effectively implements a menu-driven system that allows users to input details for various product types, calculate total costs, and apply discounts.</t>
  </si>
  <si>
    <t>q1:The program correctly prints a grid of asterisks according to the number of rows and columns specified by the user. The nested loops work as intended, creating the expected output.q2:The program correctly calculates the sum, average, product, smallest, and largest of three integers provided by the user. The use of functions to determine the smallest and largest values is a good programming practice.The average is calculated using integer division because both sum and 3 are integers, which can lead to incorrect results. q3:While using int for price and quantitySold is acceptable, it's worth noting that price can sometimes be a floating-point number (especially when dealing with cents in currencies). Consider using double for price if necessary.</t>
  </si>
  <si>
    <t>q1:The program correctly prompts the user for the number of rows and columns and successfully prints a grid of asterisks according to the specified dimensions. The logic is sound and functions as intended.q2: Program unable to run correctly, logic error.q3:The program correctly prompts the user for product details, calculates the total price based on the product type, and applies a discount if provided. The logic flows well and achieves the intended functionality.</t>
  </si>
  <si>
    <t>q1:The program intends to print a grid of asterisks based on user-defined rows and columns. However, there are multiple syntax errors and logical issues that prevent it from functioning correctly.q2:The program aims to calculate the sum, average, product, smallest, and largest of three integers. However, there are multiple syntax and logical errors that prevent it from functioning correctly.q3:The program is intended to calculate the total and final costs of various grocery items based on user input. However, there are numerous syntax and logical errors that prevent the program from compiling and functioning correctly.</t>
  </si>
  <si>
    <t>q1:The program correctly prints a grid of asterisks according to the number of rows and columns specified by the user. The nested loops work as intended, creating the expected output.q2:The program effectively calculates the sum, average, product, smallest, and largest of three integers provided by the user. The logic for handling inputs and calculations is sound.q3: case 3 &amp; 4 asking for weight instead of quantity</t>
  </si>
  <si>
    <t xml:space="preserve">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The initialization of smallest and largest should occur before the loop starts, as they are used in comparisons for the first value. This can lead to undefined behavior if the first number is not processed correctlq3:The program correctly calculates the total and final costs of various grocery items based on user input, including discounts. The use of functions to calculate costs for different product types is a good design choice. </t>
  </si>
  <si>
    <t xml:space="preserve">q1:The program correctly prompts the user for the number of rows and columns, then uses nested loops to print a grid of asterisks (*) based on the user input. The logic is sound and produces the expected output.The main function should explicitly declare a return type. It’s best practice to define it as intq2:The nested if-else statements for finding the largest and smallest integers are a bit complex. You can simplify this process using a single pass through the integers. Syntax error due to wrong declaration of main function.q3: syntax error - wrong declaration of main function. there are some redundancies and inconsistencies that could be improved. The discount variable is declared as an int but is read as a float. This can lead to incorrect behavior when applying the discount. The calculation of the final cost currently uses the formula final = Total - (discount * Total); which is incorrect for percentage discounts. The default case in the switch statement should handle invalid input more gracefully. Currently, if the user enters 0, it skips the switch entirely. </t>
  </si>
  <si>
    <t xml:space="preserve">q1:The program effectively prompts the user for the number of rows and columns, and it correctly uses nested loops to print a grid of asterisks based on the user input. The logic is sound, and the output matches expectations.q2:The program correctly prompts the user for three integers and calculates the sum, average, product, smallest, and largest values. The logic used to determine the minimum and maximum values is accurate, and the calculations yield the expected results.q3:The program correctly implements a menu-based system to handle different product types and calculates total costs based on user input. The use of a while loop allows continuous input until the user chooses to exit, which is a good design choice. </t>
  </si>
  <si>
    <t>q1:The program correctly prompts the user for the number of rows and columns and uses nested loops to print a grid of asterisks based on that input. The loops are structured correctly to ensure the right number of asterisks is printed in each row and column.q2:The program successfully prompts the user for the number of integers and computes the smallest, largest, product, sum, and average of those integers. The use of control structures correctly updates the smallest and largest values based on user input.Casting one of the operands to float before division can ensure a correct average.q3:The program correctly implements a menu-driven approach, allowing the user to select different product types and input relevant data to calculate costs, including discounts.The comparison if (product != "exit") will always evaluate to true because string literals in C are compared by pointer address, not by content. Instead, you should use strcmp(product, "exit") for string comparison.</t>
  </si>
  <si>
    <t>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q3:The program effectively calculates the total cost of various grocery items based on user input, applying discounts where appropriate.</t>
  </si>
  <si>
    <t>q1:The program correctly prompts the user for the number of rows and columns and uses nested loops to print a grid of asterisks based on that input. The logic is sound and produces the expected output.q2:The program correctly prompts the user for three integers and performs calculations to find the sum, average, product, smallest, and largest values. The variable avg is declared as an int, which can lead to truncation of decimal values. It would be better to declare it as a float.q3:The program effectively implements a menu-driven system that allows users to select different product types and input relevant data for calculating total costs and discounts. The logic is sound, and calculations are performed correctly for each product type.</t>
  </si>
  <si>
    <t>q1:The program correctly prompts the user for the number of rows and columns and uses nested loops to print a grid of asterisks based on that input. The logic is sound and produces the expected output.q2:The calculation of the smallest number has a logical flaw. Specifically, the last condition for finding the smallest number incorrectly compares number2 to number3 instead of number1. It should be if (number1 &gt;= number2 &amp;&amp; number1 &gt;= number3) to correctly identify the smallest value.q3: syntax error. Code ot runnable. The discounted price calculation is incorrect. The formula discprice = cost / discount; When printing the total cost and discounted price, the use of &amp;cost and &amp;discprice is incorrect.The program has a case for exiting (case 5), but this should be case 0 as per your initial prompt. The switch statement should include a proper handling for the exit condition.The code for each case is largely identical. You could create a function to handle the input and calculations to avoid redundancy.</t>
  </si>
  <si>
    <t>q1:The program correctly prompts the user for the number of rows and columns and uses nested loops to print a grid of asterisks based on that input. The logic is sound and produces the expected output.q2:The program correctly prompts the user for three integers and uses functions to determine the smallest and largest of the three. The calculations for the sum, average, and product are all correctly implemented.q3: The program effectively implements a menu-driven system that allows users to enter product details based on a product code, calculate total costs, and apply discounts.The logic for calculating costs is repeated for fruits and vegetables, as well as for dairy products and canned goods. This could be refactored into a function to reduce redundancy.</t>
  </si>
  <si>
    <t>q1:The program correctly prompts the user for the number of rows and columns and uses nested loops to print a grid of asterisks based on that input. The logic is sound and produces the expected output.q2:The average calculation should be performed as a floating-point operation to avoid integer division. Currently, casting only the final result may lead to incorrect averages if the sum is not perfectly divisible by 3. A better approach would be to cast the sum before divisionq3:The program correctly implements a menu-driven system that allows users to input product details, calculate initial and final costs based on discounts, and handle different product types. The logic is sound, and the calculations are performed accurately.The calculation for the final cost after applying the discount could be made clearer. The line disPer = 100 - disPer; might be confusing. It's better to directly calculate the discount amount and apply it, which could improve readability.</t>
  </si>
  <si>
    <t>q1:Add the missing semicolon after the printf("\n") statement to prevent compilation errors.q2:The program intends to compute the sum, average, product, smallest, and largest of three integers. However, there are several logical and syntactical errors that prevent it from functioning correctly.q3: no submission</t>
  </si>
  <si>
    <t>q1:The program correctly prompts the user for the number of rows and columns and uses nested loops to print a grid of asterisks based on that input. The logic is sound and produces the expected output.q2:The program correctly prompts the user for three integers and computes the sum, average, product, smallest, and largest values. The use of \t in the scanf format string is unnecessary and may lead to confusion. It's better to use spaces or %d %d %d to read integers separated by spaces without formatting issues.he logic for determining the smallest integer can be simplified.q3:The program correctly implements a menu-driven system that allows users to enter product details, calculate total costs, and apply discounts.
    The use of a switch statement for different product codes is appropriate, but the code is repetitive across cases, particularly in the handling of discounts and total cost calculations.</t>
  </si>
  <si>
    <t>q1:The program correctly prints a grid of asterisks according to the number of rows and columns specified by the user. The nested loops work as intended, creating the expected output.q2:The variable smallest is used before it’s initialized. This leads to undefined behavior. You should initialize it to a value that ensures proper comparison, such as setting it to the first element of the arrayThe average calculation sould cast one of the operands to floatq3: The program calculates the total cost of various grocery items based on user input and applies a discount correctly. The program prompts for "number of dairy products" but uses weight to store this value, which is confusing. It should use an int type for quantity to reflect that it's a count</t>
  </si>
  <si>
    <t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t>
  </si>
  <si>
    <t>q1:The program correctly prompts the user for the number of rows and columns and uses nested loops to print a grid of asterisks based on the user input. However, it does not print a new line after each row, which is necessary to form a proper grid.q2:The program correctly reads three integers and computes their sum, average, and product. However, there are issues with the logic used to determine the smallest and largest numbers.  the logic for finding the smallest and largest integers is flawed. The conditional checks do not correctly handle comparisons.</t>
  </si>
  <si>
    <t>q1: There is a missing semicolon at the end of the return 0 statement. Otherwise fine.q2:The program attempts to calculate the sum, average, product, and smallest of three integers. However, there are significant syntax and logical errors that prevent it from functioning correctly.</t>
  </si>
  <si>
    <t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calculates the total cost of various grocery items based on user input and applies a discount correctly.Incorrect Discount Calculation: The final cost calculation assumes that the discount is a flat amount deducted from the total cost, rather than a percentage reduction. </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</si>
  <si>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no price input from user. The variable cost is calculated based on user input but does not reset to zero after each iteration. This could lead to cumulative costs being incorrect if the user does not exit after the first calculation.</t>
  </si>
  <si>
    <t xml:space="preserve">q1:The program correctly prints a grid of asterisks according to the number of rows and columns specified by the user. The nested loops work as intended, creating the expected output.q2: incomplete output (no product)q3: The program is intended to calculate the total cost and final cost after applying a discount based on the product type. However, there are several critical issues that prevent it from functioning correctly.You're using %d to read values for variables that will be used for calculations involving prices (which may require floating-point calculations). You should use %f The discount calculation in the print statement is incorrect. You should divide discount by 100.0 to convert it into a percentageThe variable product_code is an integer, but you are using string literals in the switch statement. </t>
  </si>
  <si>
    <t>q1:The program correctly prompts the user for the number of rows and columns and uses nested loops to print a grid of asterisks based on that input. The logic is sound and produces the expected output.q2:The program correctly reads three integers from the user and calculates their sum, average, product, smallest, and largest values. The logic is sound, and the expected output is achieved.q3:The program successfully implements a menu-driven system for calculating the costs of various grocery products based on user inputs. It handles different product types, applies discounts, and calculates the total cost effectively.</t>
  </si>
  <si>
    <t>q1:The program correctly prompts the user for the number of rows and columns and uses nested loops to print a grid of asterisks based on that input. The logic is sound and produces the expected output.q2:The program correctly prompts the user for three integers and calculates their sum, average, product, smallest, and largest values. However, the logic for finding the maximum value could be simplified for clarity.q3:The program correctly implements a menu-driven system for calculating the costs of various grocery products based on user inputs. It handles different product types, applies discounts, and calculates total and final costs effectively.</t>
  </si>
  <si>
    <t>q1:The program correctly prompts the user for the number of rows and columns and uses nested loops to print a grid of asterisks based on that input. The logic is sound and produces the expected output.q2:The program correctly prompts the user for three integers and calculates their sum, average, product, smallest, and largest values.q3:The program is structured to handle user input for different product types and calculate costs based on weight or quantity. However, there are issues with how the final costs are calculated, particularly with the handling of the total and finalTotal variables.the calculation of the total cost after discount is done before the total is initialized, which leads to incorrect results.</t>
  </si>
  <si>
    <t>q1:The program is intended to print a grid of asterisks based on user-defined rows and columns. However, the nested loop implementation has the loop control variables incorrectly defined, which results in an incorrect output. The outer loop should iterate over rows, and the inner loop should iterate over columns.q2:The program effectively prompts the user for three integers and calculates their sum, average, product, smallest, and largest values. The logic is sound, and the expected output is achieved correctly.q3:The program is structured to handle user input for different product types, calculate total costs based on weights or quantities, and apply discounts correctly.The discount check could be made clearer. Instead of checking if discount != 0, you might want to explicitly check if the discount is greater than zero</t>
  </si>
  <si>
    <t>q1:The program correctly prompts the user for the number of rows and columns, and then uses nested loops to print a grid of asterisks (*). The output matches the expected result based on the user's inputs.q2:The program correctly defines functions to calculate the sum, average, product, smallest, and largest of three integers input by the user. The calculations are logically sound, and the expected outputs are achieved.The logic for determining the smallest and largest is not entirely correct. In the findSmallest function, if y is less than x, it should not check z against x again; instead, it should compare z with y. Similarly for the findLargest function.q3:The program effectively prompts the user for a product choice, weight, price, and discount percentage, and it calculates both the total cost and the final cost after the discount. The calculations are generally correct, but there are minor issues in the discount calculation logic.The calculation of the final cost in finalCost is slightly misleading. The discount percentage is being subtracted from 100, which results in incorrect calculations.</t>
  </si>
  <si>
    <t xml:space="preserve">q1:The program correctly prompts the user for the number of rows and columns, and then uses nested loops to print a grid of asterisks (*). The output matches the expected result based on the user's inputs.q2:The average is calculated as an integer, which can lead to truncation if the sum is not divisible by 3. If you want a more precise average, consider using float for the average calculationq3:The program correctly implements a menu-driven interface to allow users to enter product types, prices, and weights. It calculates the total cost based on user inputs and applies a discount at the end. </t>
  </si>
  <si>
    <t>q1:The program correctly prompts the user for the number of rows and columns and prints a grid of asterisks (*). The outer loop controls the number of rows, while the inner loop controls the number of columns, which is appropriate for the task.q2:The program correctly prompts the user for three integers and calculates their sum, average, product, largest, and smallest values. The calculations are accurate, and the logical flow is appropriate for the task.q3: no submission</t>
  </si>
  <si>
    <t>q1:The program successfully prompts the user for the number of rows and columns and prints a grid of asterisks (*). The outer loop iterates through the rows, while the inner loop iterates through the columns, which is appropriate.The variable i is reused in both the outer and inner loops, which can lead to confusion and potential logical errors. q2:The program correctly prompts the user for three integers, calculates their sum, average, product, and determines the smallest and largest values. The logic is sound, and it produces the expected results.The average is computed as an integer, which can lead to truncation if the sum is not divisible by 3. Using float for average calculation would provide a more accurate result. The logic for determining the smallest and largest values can be simplified. Instead of multiple if statements, using else if can make the code cleanerq3:The program correctly implements a menu-driven interface to allow users to enter product types and calculate costs based on weight/quantity and price, along with applying a discount. The discount calculation formula is incorrect. Instead of subtracting the discount percentage from the price directly, you should calculate the amount to subtract based on the price</t>
  </si>
  <si>
    <t>q1:The code is generally well-structured, but there is an issue with variable reuse in the inner loop. Using the same variable name for both loops can lead to confusion and potential logical errors.q2:The program successfully prompts the user to enter three integers, calculates their sum, average, product, and identifies the smallest and largest values.The average calculation uses integer division, which can lead to truncation. q3:The program correctly implements a menu-driven interface that allows users to select a product type, input relevant data, and calculate the total cost with a discount applied. In each case of the switch statement, you declare and initialize local variables (weight_fruits, price_per_kg_fruits, etc.) but do not handle the case where no valid option is selected (i.e., the switch statement handles it correctly, but the total variable is used uninitialized if the user enters an invalid option). This could lead to undefined behavior. To fix this, consider initializing total to 0 at the start.</t>
  </si>
  <si>
    <t>q1:The program correctly prints a grid of asterisks according to the number of rows and columns specified by the user. The nested loops work as intended, creating the expected output.q2: incorrect output (missing smallest/largest) The format string in scanf() has unnecessary escape characters (\).The logic for determining the smallest and largest integers is incomplete. The current conditions do not assign or print the smallest and largest values.The sum calculation is correctq3: no submission</t>
  </si>
  <si>
    <t>q1:Syntax error.The program aims to print a grid of asterisks based on user-defined rows and columns. However, there are issues in how the asterisks are printed, which prevents it from producing the correct output format.q2:The program correctly calculates the sum, average, product, and identifies the largest and smallest of three integers entered by the user. The logic is sound and produces the expected output.q3:Incomplete empty code</t>
  </si>
  <si>
    <t>q1:The program correctly prints a grid of asterisks according to the number of rows and columns specified by the user. The nested loops work as intended, creating the expected output.q2:The program correctly calculates the sum, average, product, and identifies both the smallest and largest of three integers entered by the user. The logic is clear and yields the expected results.q3:The program effectively calculates the total cost and final cost after applying a discount based on user input for different product types. The flow of logic is clear and well-structured.While scanf_s is a safer version of scanf, it is not universally supported across all compilers. If you are using a compiler that supports it, that’s fine, but consider using scanf for broader compatibility</t>
  </si>
  <si>
    <t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calculates the total cost and final cost after applying a discount for different grocery items.The variable weight should be a float when reading the number of items (for dairy and canned goods)The case 0 currently just breaks out of the switch statement but does not exit the program. </t>
  </si>
  <si>
    <t>q1:The program correctly prompts the user for the number of rows and columns, and it prints a grid of asterisks based on the input values. The logic is sound and performs as expected.q2:The program is designed to read a list of integers, calculate their sum, average, product, smallest, and largest values. However, there is a crucial issue with how the product is calculated that leads to incorrect results. Users are forced to enter up to 50 integers. The product variable is initialized to 0. This results in the product always being 0 because any number multiplied by 0 is 0. It should be initialized to 1 insteadq3:The program correctly implements a menu-driven system for calculating the costs of various grocery products based on user inputs, applying discounts as needed. It effectively handles different product types and calculates the total and final costs.</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</si>
  <si>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t>
  </si>
  <si>
    <t>q1:The program correctly prompts the user for the number of rows and columns, and it prints a grid of asterisks based on the input values. The logic is sound and performs as expected.q2:The program correctly calculates the sum, average, product, smallest, and largest of three integers. However, the logic for determining the smallest number is overly complex and could be simplified.q3: The program correctly implements a menu-driven interface that allows users to select a product type, input relevant data, and calculate the total cost with a discount applied. The use of a loop allows for multiple calculations in a single run, which is a useful feature.The logic for calculating costs and displaying results is repeated in each case of the switch statement. This could be refactored into a function to reduce redundancy and improve maintainability.</t>
  </si>
  <si>
    <t>q1:The inner loop reuses the variable i, which can cause confusion and incorrect behavior. Use different variable names for the outer and inner loopsq2:The program correctly computes the sum, average, product, minimum, and maximum of three integers entered by the user. The logic is clear and the expected results are produced accurately.You can simplify the min/max logic using the if-else structure.q3:The program correctly calculates the total and final cost for various product types based on user input.It might be more appropriate to use float for both price and discount to handle decimal valuesThe calculation for total and final costs is repeated in every case. You could refactor this into a separate function or use a single calculation section after gathering the input for each product type.</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</si>
  <si>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(not showing discounted total, case 4 error)Prices and weights are often represented as floating-point numbers (e.g., for fractional weights). The current exit case is case 5, but the menu option for exit is 0. This should be changed to handle the exit properly. There is a typo in the scanf statement for canned goods.</t>
  </si>
  <si>
    <t>q1:The program correctly prompts the user for the number of rows and columns, then prints a grid of asterisks as intended. The use of puts("") for new lines is effective and clear.q2: The program correctly computes the sum, average, product, smallest, and largest of three integers based on user input. The use of type casting for the average calculation is appropriate and ensures precision. the logic for finding the smallest and largest numbers is unnecessarily complex. There are redundancies in the comparison code that could be streamlined.q3:The program correctly allows the user to choose a product type, input weight and price, calculate the total and discounted costs, and display the results. However, it lacks a loop to allow multiple entries until the user decides to exit.there is a lot of repeated code for each product type, which could be consolidated</t>
  </si>
  <si>
    <t>q1:The program correctly prints a grid of asterisks according to the number of rows and columns specified by the user. The nested loops work as intended, creating the expected output.q2:The program correctly calculates the sum, average, product, smallest, and largest of a series of integers entered by the user.q3:The program correctly computes the total cost and final cost after applying a discount for different grocery items based on user input.If the user enters 0 to exit, the program simply prints "Exiting program..." and then continues to process the switch statement.</t>
  </si>
  <si>
    <t xml:space="preserve">q1:The program correctly prints a grid of asterisks according to the number of rows and columns specified by the user. The nested loops work as intended, creating the expected output.q2: Syntax error, There is an extraneous comma after the count variable declaration. Otherwise,  The program effectively calculates the sum, average, product, smallest, and largest of a series of integers entered by the user. q3:The program is designed to calculate the total cost of various grocery items based on user input, including handling discounts. </t>
  </si>
  <si>
    <t>q1:The program accurately prompts the user for the number of rows and columns, then prints a grid of asterisks as intended. The nested loops function correctly, producing the expected output format.q2:The program correctly calculates the sum, average, and product of three integers, and it identifies the smallest and largest values. However, the logic for determining the smallest and largest values is overly complex and doesn’t cover all scenarios, such as equal values.q3: case 3 &amp; 4 asking for weight instead of quantity. there is redundancy in the calculation and input prompts for different product types, which could be refactored into a single block of code to improve readability and maintainability.</t>
  </si>
  <si>
    <t>q1:The program correctly prompts the user for the number of rows and columns and prints a grid of asterisks according to the specified dimensions. The logic is sound, and the output is as expected.q2: The program accurately calculates the sum, average, product, smallest, and largest of three integers input by the user. The use of separate functions to find the largest and smallest values is a good design choice that enhances modularity and clarity. The average is currently calculated using the individual numbers again after the sum. Instead, you could directly use the sumq3:The program correctly prompts the user for product details based on the selected product code and calculates the total and discounted costs appropriately. It handles various product types and calculates costs based on weight or quantity, as intended.</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</si>
  <si>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inputs.q3:Syntax error. The scanf for the discount percentage is missing the address operator (&amp;). Otherwise, fine.</t>
  </si>
  <si>
    <t>q1:The program correctly prints a grid of asterisks according to the number of rows and columns specified by the user. The nested loops work as intended, creating the expected output.q2: The average is calculated as an integer division since both sum and 3 are integers. This leads to potential loss of precision. q3:The program is intended to calculate the total cost and apply a discount based on user input for various grocery items. The logic is mostly correct, but there are a few issues that need to be addressed.The line (double)total = weight * price; is incorrect because you cannot cast the assignment itself.</t>
  </si>
  <si>
    <t>q1: no codeq2:The program aims to calculate the sum, average, product, and identify the smallest and largest of three integers entered by the user. However, there are logical flaws in how the largest and smallest numbers are determined.q3: Syntax error. When using scanf, the address of the variables must be passed. You need to use the address-of operator &amp; for all the scanf calls.The variable discount should be a float, which is appropriate, but it's also important to ensure that calculations involving percentages remain accurate. The calculation and output logic is repeated in multiple places. This could be refactored into a function to reduce redundancy.</t>
  </si>
  <si>
    <t>q2:The program correctly prompts the user for three integers, calculates their sum, product, average, and identifies the largest and smallest numbers. The calculations and comparisons are implemented correctly.q3:The program correctly implements a menu-driven system for calculating costs of different grocery items based on user inputs. It handles various product types and correctly applies discounts, producing accurate results.</t>
  </si>
  <si>
    <t>q1: The intention of the program is to print a grid of asterisks based on user-defined rows and columns. However, there are issues with the loop structure that prevent it from functioning correctly.q2:The variables sum, average, and product are calculated before the values of a, b, and c are initialized through user input. This will lead to undefined behavior.The average calculation should be done after obtaining the sum, and it should correctly use floating-point arithmetic to avoid integer division truncation. The program currently does not implement logic to find the smallest and largest numbers. q3:The program is intended to calculate the total cost based on user input for different product types. However, there are several issues that prevent it from functioning correctly.</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</si>
  <si>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inputs.q3:Q3: incorrect output (no break in switch case)</t>
  </si>
  <si>
    <t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there are numerous syntax and logical errors that prevent it from functioning correctly. </t>
  </si>
  <si>
    <t>q1: incorrect outputq2: The program correctly calculates the sum, product, and identifies the largest and smallest integers from three inputs.q3: unable to run</t>
  </si>
  <si>
    <t>q1:The program correctly prints a grid of asterisks according to the number of rows and columns specified by the user. The nested loops work as intended, creating the expected output.q2:The program calculates the sum, average, product, smallest, and largest of three integers entered by the user. The calculation of the average uses integer division, which can lead to a loss of precision. q3:The total price calculations (total, total2, total3, and sums) are performed before the necessary input is taken. This will lead to incorrect values since the weight, price, and item quantities are not yet known when the calculations are done. Syntax error, format specifier not following double.</t>
  </si>
  <si>
    <t xml:space="preserve">q1:The program correctly prints a grid of asterisks according to the number of rows and columns specified by the user. The nested loops work as intended, creating the expected output.q2:The logic for finding the smallest and largest numbers is incorrect. The comparisons should update the smallest and largest variables themselves, not the input variableq3: incorrect output, The variable productName is declared as a char, which can hold only a single character. To store product names like "Fruits" or "Vegetables," it should be a string (array of characters) or a pointer to a stringThe condition to check for a valid discount percentage is incorrect. It should check if n is less than 0 or greater than 100, not bothThe calculation for finalCost should ensure that the discount is applied correctly. </t>
  </si>
  <si>
    <t>q1:The program correctly prints a grid of asterisks according to the number of rows and columns specified by the user. The nested loops work as intended, creating the expected output.q2:there are issues in the logic that lead to incorrect behavior, particularly with the handling of input and the calculation of the product.q3: Syntax errors, code not runable. The program intends to calculate the total cost based on the product type but contains logical issues that prevent it from working correctly.
    It only executes the switch statement once and does not allow for repeated entries until the user decides to exit.
    The discount calculation is incorrect. The logic should apply the discount after calculating the total cost, but it incorrectly modifies the discount variable instead of calculating the finalCost.
    The variable types for discount should be float to handle decimal percentages properly.</t>
  </si>
  <si>
    <t>q1:The include directive has a syntax error. q2:The average is calculated as a float but is printed as an integer. This will lead to truncation of any decimal values. q3:The program correctly implements the functionality to calculate the total cost for various product types based on user input for weight, price, and discount. The logic for handling discounts and calculating costs is sound.</t>
  </si>
  <si>
    <t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printf("fruits: %d\nVeggies: %d\nDairy products: %d\nCanned goods: \n", fCount, vCount, dCount, cCount);; </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</si>
  <si>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he program is intended to calculate costs based on product type input, but it contains several syntax errors and logical issues that prevent it from functioning correctly.</t>
  </si>
  <si>
    <t>q1:The prompts for input are swapped. The variable columns should be used for the number of columns and rows for the number of rows. This can confuse the user about what they are inputting. q2: not reading integers separated by single space as stated in questionq3: The program aims to calculate the total and final costs of various products based on user input. However, there are several significant issues that prevent it from functioning correctly.The scanf function calls are incorrectly formatted.The for loop is incorrectly structured. The loop should not be used with a condition like productcode != 0 directly. The variables TotalF, TotalV, price3, and price4 are not initialized before use, which could lead to undefined behavior.
Discount Calculation Logic: The calculation for the final cost is incorrect. You should apply the discount to the total cost rather than just using the percentage</t>
  </si>
  <si>
    <t>q1:The program correctly prompts the user for the number of rows and columns and prints a grid of asterisks according to the specified dimensions. The logic is sound, and the output is as expected.q2:The program accurately prompts the user for three integers and computes the sum, average, product, smallest, and largest values. The calculations are implemented correctly, and the outputs are formatted well.The current logic does not account for the case where two or more numbers may be equal. This can lead to incorrect outputs. Using &lt;= and &gt;= instead of &lt; and &gt; would make it more robustq3:The program correctly implements a menu-driven system that allows users to input product details, calculate total costs, and apply discounts for various product types. The calculations for total and final costs are accurate.The calculations for total cost and final cost are repeated across cases. This could be refactored into a separate function to avoid redundancy.</t>
  </si>
  <si>
    <t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accepts user input for product types, calculates costs based on weight and price, and applies discounts.Calling main() recursively in the default case is not a good practice. Instead, consider using a loop to repeat the input prompt until a valid selection is made. The variables weight, price, and discountpercent can be declared as float if you want to handle scenarios where prices or weights may include decimal values </t>
  </si>
  <si>
    <t>q1:The program correctly prints a grid of asterisks according to the number of rows and columns specified by the user. The nested loops work as intended, creating the expected output.q2: The program correctly prompts the user for a number of integers, calculates the sum, average, product, smallest, and largest values. It also enforces a minimum requirement of three integers, which is great for input validation.q3: there are several issues with the implementation, particularly with input handling and structure that need addressing for proper functionality. The structure is mostly logical, but there are redundancy and syntax errors that hinder its effectiveness.The code does not currently handle discounts, even though the discount variable is declared. You may want to incorporate functionality to apply a discount based on user input.</t>
  </si>
  <si>
    <t>q1: Syntax errors. The program aims to print a grid of asterisks based on user-defined rows and columns, but there are critical issues in the loop structure that prevent it from functioning correctly. The outer loop incorrectly uses i instead of r, and the inner loop incorrectly uses j instead of c. This will lead to compilation errors because i and j are not defined in the loopq2: The program correctly takes three integers from the user and calculates the maximum, minimum, sum, product, and average of the entered numbers. The average is calculated using integer division, which can lead to truncation.q3:The program successfully calculates the total cost for various product types based on user input for weight, price, and quantity. The logic for handling discounts is also implemented correctly.</t>
  </si>
  <si>
    <t>q1:The program correctly prints a grid of asterisks according to the number of rows and columns specified by the user. The nested loops work as intended, creating the expected output.q2: The program correctly takes three integers from the user and calculates the maximum, minimum, sum, product, and average of the entered numbers. Q3: incorrect output for case 3 &amp; 4</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</si>
  <si>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effectively prompts the user for product details, calculates the total cost based on product type, and applies any discounts. The logic flows well, and the calculations are accurate.</t>
  </si>
  <si>
    <t>q1:The program correctly prompts the user for the number of rows and columns and prints a grid of asterisks based on those dimensions. The logic is sound, and it performs as expected.q2:The program correctly prompts the user for the number of integers, reads the integers, and calculates their sum, average, product, smallest, and largest values. The checks for the smallest and largest values in the loop can be simplified. You don't need the else clauses—they can be handled directly in the if statements.q3: no submission</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</si>
  <si>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(no discounted price) Variables should be declared outside of the switch statement. The current placement can lead to errors.The program uses int for prices, which should ideally be float to handle decimal values.The switch statement lacks a default case to handle invalid product codes.</t>
  </si>
  <si>
    <t>q1:The program correctly prints a grid of asterisks according to the number of rows and columns specified by the user. The nested loops work as intended, creating the expected output.q2:The program effectively prompts the user for three integers and correctly calculates their sum, average, product, smallest, and largest values.q3:The program correctly handles user input to calculate the total and final costs for different types of grocery items, including fruits, vegetables, dairy products, and canned goods. 
    The code for calculating costs is repeated in each case. This can be refactored into a function to avoid redundancy and improve maintainability.</t>
  </si>
  <si>
    <t>q1:The program correctly prints a grid of asterisks according to the number of rows and columns specified by the user. The nested loops work as intended, creating the expected output.q2:The program accurately calculates the sum, average, product, smallest, and largest of a user-defined number of integers. The logic is sound and follows a clear flow.q3:The program effectively calculates the total cost for various grocery items based on user input and applies a discount.</t>
  </si>
  <si>
    <t>q1:The line printf("*\n"); at the end of the outer loop adds an extra asterisk at the end of each row, which is likely not the intended behavior. q2:The program correctly takes a user-defined number of integers, calculates their sum, average, product, smallest, and largest values. The logic is sound, and it appropriately handles the case for fewer than three integers.q3: The quantity variable should be of type int, not double, since it represents a count of items. .incorrect discounted price (more than one product)</t>
  </si>
  <si>
    <t>q1: syntax errors. The variables i and j used in the loops are not declared. You should declare them before using them.  There are unnecessary semicolons at the end of the for loop declarations. This effectively ends the loop early and results in incorrect behavior. The newline character is incorrectly written as /n. It should be \n. The loop should use &lt; instead of &lt;= to prevent accessing one extra row or column beyond the user's inputq2:  there are significant logical and syntax flaws that lead to incorrect behavior.q3: syntax and logical errors. The variable totalcost is used without being declared.The continue statement in the default case is inappropriate because it’s not inside a loop. Instead, you should simply return or break to end the program</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</si>
  <si>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The calculation for the total cost of fruits mistakenly multiplies weight by 1 instead of price. unable to run (case 2)</t>
  </si>
  <si>
    <t>q1:The program correctly prints a grid of asterisks according to the number of rows and columns specified by the user. The nested loops work as intended, creating the expected output.q2: 1 syntax error but overall ok.Q3: incorrect discounted price</t>
  </si>
  <si>
    <t>q1:The program correctly prints a grid of asterisks according to the number of rows and columns specified by the user. The nested loops work as intended, creating the expected output.q2:The program correctly computes the sum, average, product, smallest, and largest of three integers inputted by the user. The fundamental logic is valid, and it produces the expected results.q3:Q3: incorrect calculation</t>
  </si>
  <si>
    <t xml:space="preserve">q1:The outer loop (the do-while) does not correctly control the number of rows. The variable j is never incremented, leading to an infinite loop.q2:  The conditions to determine the smallest and largest numbers are incorrect. Incorrect output.q3: The dairy products case does not calculate or display the final cost after applying any discounts. Add similar logic as in other cases. The variable discount is declared twice, which leads to a compilation error. The calculation of the final cost uses integer division, which can lead to incorrect results when discount is not a multiple of 100. </t>
  </si>
  <si>
    <t>q1:The program correctly prompts the user for the number of rows and columns and successfully prints a grid of asterisks according to the specified dimensions. The use of nested loops is appropriate and functions as intended.q2:The program correctly prompts the user for the number of integers, ensures that at least three integers are entered, and calculates the sum, average, product, smallest, and largest values effectively. The logic for comparisons is sound.q3: The program correctly prompts the user for product type and gathers necessary details to calculate the total and final costs after applying discounts. The logic for handling different product types is sound, and it successfully calculates the final cost based on user input.</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</si>
  <si>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asking weight instead of quantity for case 3 &amp; 4</t>
  </si>
  <si>
    <t>q1:The program prompts the user for the number of rows and columns and prints a grid of asterisks. However, the first nested loop is empty and does not contribute to the output, which indicates a misunderstanding of the loop structure.q2:The program accurately calculates the sum, average, product, smallest, and largest of three integers input by the user.Move variable declarations (num1, num2, num3, Sum, product, and Average) inside the main function to avoid using global variables, which enhances code maintainability.Consider simplifying the logic for finding the smallest and largest values. You can initialize smallest and largest with the first number and then update them based on comparisons, which would also handle cases with equal numbers more effectively. q3: The implementation meets the basic requirements, including calculations for costs based on weight and discounts.The code is repetitive, especially in the sections that handle different product codes. This redundancy could be reduced by consolidating the common logic into a single section or function, improving readability and maintainability. However, asking weight instead of quantity for case 3 &amp; 4</t>
  </si>
  <si>
    <t xml:space="preserve">q1: Incorrect output due to logical errors. The intention of the program is to print a grid of asterisks based on user-defined rows and columns. However, the implementation does not correctly produce the desired grid format.q2: The logic for summing and averaging is correct, but there are errors in handling the product calculation.The product calculation is outside the loop and only uses the last entered number. Instead, you should multiply every number as it is read inq3:there are some critical issues that prevent it from functioning as intended.  The scanf function for reading the discount percentage is incorrectly formatted. </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</si>
  <si>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exit case</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</si>
  <si>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discount calculation</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</si>
  <si>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The loop condition while(choice == 0) is incorrect. It should be while(choice != 0) to continue the loop until the user enters 0. Currently, the program exits immediately if 0 is entered.</t>
  </si>
  <si>
    <t xml:space="preserve">q1:The program correctly prints a grid of asterisks according to the number of rows and columns specified by the user. The nested loops work as intended, creating the expected output.Q2: incorrect smallest. The code does not check the third integer for updating the smallest and largest values. You need to repeat the logic used for the second integer for the third integer as well.q3:The program is designed to calculate the total cost of various grocery items based on user input, including handling discounts. </t>
  </si>
  <si>
    <t>q1:The program correctly prints a grid of asterisks according to the number of rows and columns specified by the user. The nested loops work as intended, creating the expected output.q2:  incorrect largest value. The average is currently calculated using integer division, which will yield an incorrect result if the sum is not divisible by 3.The condition used to determine the smallest and largest numbers is incorrect. The expressions num1 &lt; num2 &lt; num3 do not work as expected in C.Q3: incorrect discount (int)</t>
  </si>
  <si>
    <t xml:space="preserve">q1:The program correctly prints a grid of asterisks according to the number of rows and columns specified by the user. The nested loops work as intended, creating the expected output.q2:The program aims to take three integers as input and calculate their sum, average, product, smallest, and largest values. The overall logic is mostly correct, but there are some  issues in the implementation of the smallest and largest value calculations. The way the smallest number is calculated is not optimal. It does not correctly determine the smallest number across all three integers. Instead of printing the smallest directly within the conditions, it would be better to set smallest to the correct valueq3:The program is designed to calculate the total cost of various grocery items based on user input, including handling discounts. </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</si>
  <si>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discount calculation</t>
  </si>
  <si>
    <t>q1:The program correctly prints a grid of asterisks according to the number of rows and columns specified by the user. The nested loops work as intended, creating the expected output.Q2: incorrect smallest.  there are logical errors in the conditions used to determine the smallest and largest values.q3: syntax errors. The program is intended to calculate the total cost of various products based on user input for weight, price, and discount percentage. However, there are several logical issues and improper initializations that need to be addressed.</t>
  </si>
  <si>
    <t>q1:The program correctly prints a grid of asterisks according to the number of rows and columns specified by the user. The nested loops work as intended, creating the expected output.q2: syntax errors.there are several issues in the implementation that prevent it from functioning correctly.q3:there are issues with input handling and calculation logic that could lead to incorrect results.The format strings for scanf contain \n, which is unnecessary and can lead to unexpected behavior. Remove \n from the format strings.</t>
  </si>
  <si>
    <t>q1:The program correctly prompts the user for the number of rows and columns and prints a grid of asterisks based on those dimensions. The logic is straightforward and functions as intended.q2:The program correctly reads three integers from the user, calculates their sum, average, and product, and identifies the smallest and largest values. However, there are some logical issues in the conditions for finding the smallest and largest numbers. The implementation meets the basic requirements but has redundant checks for equality in the smallest and largest calculations that could be streamlined.q3:The program correctly prompts the user for product details based on the selected product code and calculates the total cost and final cost after any discounts. The calculations for total cost and final cost are repeated in multiple branches of the if statements. You can simplify the logic by calculating the total cost once and then applying the discount if applicable.</t>
  </si>
  <si>
    <t>q1: Output is not correct and some syntax errors.q2:The program is designed to take three integers as input and compute their sum, average, product, smallest, and largest values. The average is calculated using integer division. This can lead to incorrect results if the sum is not perfectly divisible by three. To get a more accurate average, consider using a floating-point variable for the averageq3:The program is designed to calculate the cost of a product based on its weight, price per kilogram, and any applicable discount.</t>
  </si>
  <si>
    <t>q1:The program correctly prompts the user for the number of rows and columns and prints a grid of asterisks based on those dimensions. The logic is straightforward and functions as intended.q2:The average is calculated using integer division because sum is an integer. This can lead to incorrect results if sum is not perfectly divisible by 3. q3:The return 0; statement is incorrectly placed inside the loop, causing the program to terminate after processing the first product.  Redundant logics for using both swith case and if / else</t>
  </si>
  <si>
    <t xml:space="preserve">q1:Using a struct for rows and columns is unnecessary. Consider using simple integer variables for clarity.
Typo in Variable Names: The term columes should be corrected to columns to avoid confusion. q2:The program correctly calculates the sum, average, product, and identifies the smallest and largest numbers.The logic for finding the smallest and largest values could be simplified and made more readable.q3:The program correctly calculates total and final costs based on product type and applies discounts. However, it lacks a loop for continuous input The code is somewhat structured but contains a lot of repeated code for different product types. </t>
  </si>
  <si>
    <t>q1:The program attempts to print a grid of asterisks based on user input for rows and columns. However, the nested loops contain syntax errors and will not compile as written. The outer loop is not structured correctly, and the inner loop is misplaced.q2:The program computes the sum, average, product, largest, and smallest of three integers correctly based on user input. However, there are logical errors in the conditional checks for the largest and smallest values.Replace commas with logical operators in the conditional checks for the largest and smallest numbers.q3:The program aims to calculate the total cost based on product type and apply a discount. However, there are several errors that prevent it from functioning correctly, including incorrect variable names and formatting issues in scanf. The structure is clear, but there are multiple syntax errors that need addressing. The use of incorrect case labels and the handling of discount calculations also need correction.</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</si>
  <si>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1. there are significant issues with flow control, variable handling, and logic that prevent it from functioning correctly.</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</si>
  <si>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3. In the case 3 and case 4 sections, you are still prompting for "weight of fruits" and using "fruits" in the output, which should be corrected to "Dairy Products" and "Canned Goods" respectively.In the output for the final cost, there is a typo: the format specifier should be %.2f instead of $.2%f.</t>
  </si>
  <si>
    <t>q1: The loops currently iterate from 0 to rows and 0 to columns, which results in an extra row and column being printed. Instead, the loops should run from 0 to rows - 1 and 0 to columns - 1q2:The program correctly computes the sum, average, product, smallest, and largest of three integers input by the user. The average is calculated using integer division because both sum and 3 are integers. This can lead to incorrect results if the sum is not perfectly divisible by 3.q3:The program is intended to calculate the total cost of various grocery items based on user input, including handling discounts</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</si>
  <si>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4. There is a typo in the scanf for the quantity of canned goods.The calculation of cost and final_cost is repeated in each case. Consider refactoring this into a function to avoid redundancy and improve maintainability.</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</si>
  <si>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The calculation of TotalPrice and the way discounts are applied are incorrect.</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</si>
  <si>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infinite loop. there are some issues with control flow and variable initialization that prevent it from functioning correctly in all scenarios. The current implementation of the while loop can lead to an infinite loop if the user does not enter 0 or a valid product code after the first input. The loop should be structured to allow re-entry of the product code after displaying the total and final costs.</t>
  </si>
  <si>
    <t>q1:The program correctly prints a grid of asterisks according to the number of rows and columns specified by the user. The nested loops work as intended, creating the expected output.q2:The program correctly prompts the user for a minimum of three integers, calculates their sum, average, product, smallest, and largest values. It also appropriately handles termination with -1 and checks to ensure that at least three valid integers have been entered.q3:The program correctly calculates the total cost for various grocery items based on user input. It handles different product types appropriately and allows for a discount to be applied</t>
  </si>
  <si>
    <t>q1: Syntax errors. There are several critical errors that prevent it from functioning correctly.q2: Syntax errors. there are critical logical and syntactical flaws that need to be addressed.q3: Minimally coded</t>
  </si>
  <si>
    <t>q1: there are several critical errors that prevent it from functioning correctly.  The line int rows and columns; is incorrect. It should declare the variables separatelyq2: several issues prevent it from functioning correctly. Syntax errors.q3:The program is designed to calculate the total cost of different types of grocery items based on user input. The overall logic is sound, and it correctly handles user selections, calculates costs, and applies discounts.</t>
  </si>
  <si>
    <t>q1:The program correctly prints a grid of + according to the number of rows and columns specified by the user. The nested loops work as intended, creating the expected output.q2:Several syntax errors preventing the program from running correctly. The check for whether at least three integers have been entered should be placed after the loop, not inside it. This is crucial to ensure that you only check after the user has entered the numbers.q3: there are significant errors that prevent it from functioning correctly. The variable names contain spaces (e.g., price per item, tota;cost), which are invalid in C. Variables cannot have spaces. The productType variable is declared but never initialized or assigned a value. You need to prompt the user for their choice before using it in the switch statement.</t>
  </si>
  <si>
    <t>q1:The semicolons after the for loop headers terminate the loops prematurely, causing the inner block to execute only once regardless of the loop counter. Remove these semicolonsq2:The format string for scanf uses commas, which will require the input to be comma-separated.The variables min and max are used to store the smallest and largest integers but are never declared. The logic for determining the smallest and largest integers is incorrect. The correct logic should be structured to compare all three integers properly.The print statements for results should be outside the while loop to avoid printing results on each iterationq3: The variable cost is used but never declared.The program does not handle the case when the user wants to exit (input 0). After calculating the cost, you should print the result to the user</t>
  </si>
  <si>
    <t xml:space="preserve">q1:The program correctly prints a grid of asterisks according to the number of rows and columns specified by the user. The nested loops work as intended, creating the expected output.q2:The program correctly calculates the sum, average, product, smallest, and largest of three user-provided integers. The logic is sound and follows a clear flow.q3:The program correctly calculates the total cost for different types of grocery items, applies discounts, and provides a user-friendly interface for input. </t>
  </si>
  <si>
    <t>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q3: incorrect output, not prompting for price</t>
  </si>
  <si>
    <t>Feedback</t>
  </si>
  <si>
    <t>q3:The program correctly calculates the total cost for various grocery items based on user input. It handles different product types appropriately and allows for a discount to be applied, which is a solid feature.</t>
  </si>
  <si>
    <t>Q1</t>
  </si>
  <si>
    <t>Q2</t>
  </si>
  <si>
    <t>Q3</t>
  </si>
  <si>
    <t>Average</t>
  </si>
  <si>
    <t>Std Dev</t>
  </si>
  <si>
    <t>Min</t>
  </si>
  <si>
    <t>Max</t>
  </si>
  <si>
    <t>q3: Use float for price, discount and cost.</t>
  </si>
  <si>
    <t>q3:No submission</t>
  </si>
  <si>
    <t>q1:The program correctly prints a grid of asterisks according to the number of rows and columns specified by the user.q2:
    Logical Correctness: The intent to compute the sum, product, smallest, largest, and average of a given number of integers is clear. However, there are several issues:
        The product calculation is incorrectly assigned in the loop, resetting for each number instead of accumulating.
        The average calculation is placed incorrectly and lacks proper formatting.
        The condition to check if the user entered at least three integers is flawed; it checks the value of x but does not prevent the program from starting if x is less than 3.
    Code Structure Quality: The code has a reasonable structure, but there are syntax errors (missing semicolons) and logical flow issues. The use of float for average calculation should be corrected.
    Code Completeness: The program does not compile due to syntax errors and lacks proper handling of the average calculation. Additionally, the sum should accumulate values instead of replacing them.
Feedback: Needs Improvement.
    Fix the product calculation: Change prod = numbers[i]; to prod *= numbers[i]; to accumulate the product.
    Correct average calculation: Place the average calculation outside the loop and ensure proper type casting.
    Add missing semicolons: Ensure every statement ends with a semicolon.q3:No submission</t>
  </si>
  <si>
    <t>q1:The program aims to create a rectangular pattern of asterisks based on user-defined dimensions (rows and columns). However, there are issues with the implementation that prevent it from functioning as intended.q2:The program attempts to read a specified number of integers and calculate their sum, average, product, smallest, and largest values. However, there are several logical errors that prevent it from functioning correctly.
    Input Handling: The scanf_s for count is incorrect; it should use the address-of operator (&amp;count).
    Array Declaration: The integer variable is not defined as an array. You need to declare it as an array to hold the integers.
    Calculation Logic: The sum, average, product, smallest, and largest calculations are not correctly implemented:
        You need to use the value of integer[i] when updating sum, average, product, smallest, and biggest.
        The logic for finding the smallest and largest integers is flawed.
    Output Statements: The printf statements do not include format specifiers, which will lead to incorrect output.q3: Use float for price, discount and cost.</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</si>
  <si>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calculates the total cost for various grocery items based on user input. It handles different product types appropriately and allows for a discount to be applied, which is a solid feature.</t>
  </si>
  <si>
    <t>q1: incorrect outputq2: The program correctly calculates the sum, product, and identifies the largest and smallest integers from three inputs.q3: Program logic is not correct.</t>
  </si>
  <si>
    <t>q3: Program logic is not correct.</t>
  </si>
  <si>
    <t>q3:The program effectively prompts the user for a product choice, weight, price, and discount percentage, and it calculates both the total cost and the final cost after the discount. The calculations are generally correct, but there are minor issues in the discount calculation logic.</t>
  </si>
  <si>
    <t xml:space="preserve">q1:The program correctly prompts the user for the number of rows and columns, and then uses nested loops to print a grid of asterisks (*). The output matches the expected result based on the user's inputs.q2:The program correctly defines functions to calculate the sum, average, product, smallest, and largest of three integers input by the user. The calculations are logically sound, and the expected outputs are achieved.The logic for determining the smallest and largest is not entirely correct. In the findSmallest function, if y is less than x, it should not check z against x again; instead, it should compare z with y. Similarly for the findLargest function.q3:The program effectively prompts the user for a product choice, weight, price, and discount percentage, and it calculates both the total cost and the final cost after the discount. </t>
  </si>
  <si>
    <t>q3: The program is intended to calculate the total and final prices for different grocery items based on user input. However, there are several issues that prevent it from working correctly. 
    Input Handling:
        The program uses scanf incorrectly in several places. Specifically, the format specifier should match the variable type exactly. For example, scanf("%.3f", &amp;price3); should be scanf("%f", &amp;price3);.
    Variable Initialization:
        Variables such as total, final, and total2 are declared but not printed properly. The use of printf is missing format specifiers, leading to undefined behavior.
    Discount Calculation:
        The discount calculation is done incorrectly. The final price should be calculated by subtracting the discount from the total, rather than multiplying the total by the discount percentage directly.
    Fallthrough Cases:
        In the switch statement, there is no break statement after case 2, which causes the program to fall through to case 3. This is likely unintended behavior.
    Output Formatting:
        Some printf calls lack format specifiers for the variables being printed, which leads to incorrect output.</t>
  </si>
  <si>
    <t>q1:The program correctly prompts the user for the number of rows and columns and uses nested loops to print a grid of asterisks based on the user input. However, it does not print a new line after each row, which is necessary to form a proper grid.q2:The program correctly reads three integers and computes their sum, average, and product. However, there are issues with the logic used to determine the smallest and largest numbers.  the logic for finding the smallest and largest integers is flawed. The conditional checks do not correctly handle comparisons. q3: The program is intended to calculate the total and final prices for different grocery items based on user input. However, there are several issues that prevent it from working correctly. 
    Input Handling:
        The program uses scanf incorrectly in several places. Specifically, the format specifier should match the variable type exactly. For example, scanf("%.3f", &amp;price3); should be scanf("%f", &amp;price3);.
    Variable Initialization:
        Variables such as total, final, and total2 are declared but not printed properly. The use of printf is missing format specifiers, leading to undefined behavior.
    Discount Calculation:
        The discount calculation is done incorrectly. The final price should be calculated by subtracting the discount from the total, rather than multiplying the total by the discount percentage directly.
    Fallthrough Cases:
        In the switch statement, there is no break statement after case 2, which causes the program to fall through to case 3. This is likely unintended behavior.
    Output Formatting:
        Some printf calls lack format specifiers for the variables being printed, which leads to incorrect output.</t>
  </si>
  <si>
    <t xml:space="preserve">q1:Using a struct for rows and columns is unnecessary. Consider using simple integer variables for clarity. The structure Q1 is defined but not used correctly. The instance of the structure should be declared separately instead of using the type name directly (a.rows and a.columes should be aInstance.rows where aInstance is an instance of Q1).Typo in Variable Names: The term columes should be corrected to columns to avoid confusion. </t>
  </si>
  <si>
    <t xml:space="preserve">q1:Using a struct for rows and columns is unnecessary. Consider using simple integer variables for clarity. The structure Q1 is defined but not used correctly. The instance of the structure should be declared separately instead of using the type name directly (a.rows and a.columes should be aInstance.rows where aInstance is an instance of Q1).Typo in Variable Names: The term columes should be corrected to columns to avoid confusion. q2:The program correctly calculates the sum, average, product, and identifies the smallest and largest numbers.The logic for finding the smallest and largest values could be simplified and made more readable.q3:The program correctly calculates total and final costs based on product type and applies discounts. However, it lacks a loop for continuous input The code is somewhat structured but contains a lot of repeated code for different product types. </t>
  </si>
  <si>
    <t>q1: Syntax errors. There are several critical errors that prevent it from functioning correctly. The format string in scanf is incorrect. It should not include the variable names within the quotes. It should be scanf("%d %d", &amp;a, &amp;b);. The loop control variables (i and h) are not being used correctly. You should increment i and h instead of a and b in the loop conditions.</t>
  </si>
  <si>
    <t xml:space="preserve">q2: Syntax errors. there are critical logical and syntactical flaws that need to be addressed. 
Input Handling:
    The format string in scanf is incorrect. It has spaces that should not be there: scanf(" % d % d % d", &amp;a, &amp;b, &amp;c); should be scanf("%d %d %d", &amp;a, &amp;b, &amp;c);.
Output Formatting:
    The printf statement for printing results incorrectly uses the address-of operator (&amp;). It should print the values directly: printf("%d\n%d\n%d\n%d\n%d\n", sum, average, product, smallest(a, b, c), largest(a, b, c));.
</t>
  </si>
  <si>
    <t>q1: Syntax errors. There are several critical errors that prevent it from functioning correctly. The format string in scanf is incorrect. It should not include the variable names within the quotes. It should be scanf("%d %d", &amp;a, &amp;b);. The loop control variables (i and h) are not being used correctly. You should increment i and h instead of a and b in the loop conditions.q2: Syntax errors. there are critical logical and syntactical flaws that need to be addressed. 
Input Handling:
    The format string in scanf is incorrect. It has spaces that should not be there: scanf(" % d % d % d", &amp;a, &amp;b, &amp;c); should be scanf("%d %d %d", &amp;a, &amp;b, &amp;c);.
Output Formatting:
    The printf statement for printing results incorrectly uses the address-of operator (&amp;). It should print the values directly: printf("%d\n%d\n%d\n%d\n%d\n", sum, average, product, smallest(a, b, c), largest(a, b, c));.q3: Minimally coded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</si>
</sst>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4"/>
      <color theme="1"/>
      <name val="Aptos Narrow"/>
      <family val="2"/>
      <scheme val="minor"/>
    </font>
    <font>
      <sz val="11"/>
      <color rgb="FF000000"/>
      <name val="Aptos Narrow"/>
      <family val="2"/>
    </font>
    <font>
      <sz val="11"/>
      <name val="Aptos Narrow"/>
      <family val="2"/>
      <scheme val="minor"/>
    </font>
    <font>
      <sz val="11"/>
      <color rgb="FFFF0000"/>
      <name val="Aptos Narrow"/>
      <family val="2"/>
    </font>
    <font>
      <b/>
      <sz val="11"/>
      <color rgb="FFFF0000"/>
      <name val="Aptos Narrow"/>
      <family val="2"/>
      <scheme val="minor"/>
    </font>
    <font>
      <sz val="8"/>
      <name val="Aptos Narrow"/>
      <family val="2"/>
      <scheme val="minor"/>
    </font>
    <font>
      <sz val="11"/>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theme="4" tint="0.39997558519241921"/>
      </top>
      <bottom/>
      <diagonal/>
    </border>
    <border>
      <left style="thin">
        <color indexed="64"/>
      </left>
      <right style="thin">
        <color indexed="64"/>
      </right>
      <top style="thin">
        <color theme="4" tint="0.39997558519241921"/>
      </top>
      <bottom/>
      <diagonal/>
    </border>
    <border>
      <left style="thin">
        <color indexed="64"/>
      </left>
      <right/>
      <top style="thin">
        <color theme="4" tint="0.39997558519241921"/>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center"/>
    </xf>
    <xf numFmtId="0" fontId="0" fillId="0" borderId="15" xfId="0" applyBorder="1"/>
    <xf numFmtId="0" fontId="0" fillId="0" borderId="16" xfId="0" applyBorder="1"/>
    <xf numFmtId="0" fontId="16" fillId="0" borderId="17" xfId="0" applyFont="1" applyBorder="1" applyAlignment="1">
      <alignment horizontal="center"/>
    </xf>
    <xf numFmtId="0" fontId="16" fillId="0" borderId="18" xfId="0" applyFont="1" applyBorder="1" applyAlignment="1">
      <alignment horizontal="center"/>
    </xf>
    <xf numFmtId="0" fontId="16" fillId="0" borderId="14" xfId="0" applyFont="1" applyBorder="1" applyAlignment="1">
      <alignment horizontal="center"/>
    </xf>
    <xf numFmtId="0" fontId="16" fillId="0" borderId="13" xfId="0" applyFont="1" applyBorder="1" applyAlignment="1">
      <alignment horizontal="center"/>
    </xf>
    <xf numFmtId="2" fontId="16" fillId="0" borderId="16" xfId="0" applyNumberFormat="1" applyFont="1" applyBorder="1" applyAlignment="1">
      <alignment horizontal="center"/>
    </xf>
    <xf numFmtId="164" fontId="16" fillId="0" borderId="16" xfId="0" applyNumberFormat="1" applyFont="1" applyBorder="1" applyAlignment="1">
      <alignment horizontal="center"/>
    </xf>
    <xf numFmtId="0" fontId="13" fillId="33" borderId="0" xfId="0" applyFont="1" applyFill="1" applyAlignment="1">
      <alignment horizontal="center"/>
    </xf>
    <xf numFmtId="0" fontId="0" fillId="0" borderId="19" xfId="0" applyBorder="1"/>
    <xf numFmtId="0" fontId="0" fillId="0" borderId="21" xfId="0" applyBorder="1" applyAlignment="1">
      <alignment horizontal="center"/>
    </xf>
    <xf numFmtId="0" fontId="0" fillId="0" borderId="20" xfId="0" applyBorder="1" applyAlignment="1">
      <alignment horizontal="center"/>
    </xf>
    <xf numFmtId="0" fontId="0" fillId="0" borderId="20" xfId="0" applyBorder="1"/>
    <xf numFmtId="0" fontId="0" fillId="0" borderId="14" xfId="0" applyBorder="1" applyAlignment="1">
      <alignment horizontal="center"/>
    </xf>
    <xf numFmtId="0" fontId="13" fillId="33" borderId="22" xfId="0" applyFont="1" applyFill="1" applyBorder="1" applyAlignment="1">
      <alignment horizontal="center"/>
    </xf>
    <xf numFmtId="2" fontId="16" fillId="0" borderId="20" xfId="0" applyNumberFormat="1" applyFont="1" applyBorder="1" applyAlignment="1">
      <alignment horizontal="center"/>
    </xf>
    <xf numFmtId="0" fontId="0" fillId="0" borderId="16" xfId="0" applyBorder="1" applyAlignment="1">
      <alignment horizontal="center"/>
    </xf>
    <xf numFmtId="0" fontId="19" fillId="0" borderId="16" xfId="0" applyFont="1" applyBorder="1"/>
    <xf numFmtId="0" fontId="19" fillId="0" borderId="0" xfId="0" applyFont="1"/>
    <xf numFmtId="0" fontId="19" fillId="0" borderId="0" xfId="0" applyFont="1" applyAlignment="1">
      <alignment wrapText="1"/>
    </xf>
    <xf numFmtId="0" fontId="14" fillId="0" borderId="19" xfId="0" applyFont="1" applyBorder="1"/>
    <xf numFmtId="0" fontId="20" fillId="0" borderId="19" xfId="0" applyFont="1" applyBorder="1"/>
    <xf numFmtId="0" fontId="14" fillId="0" borderId="16" xfId="0" applyFont="1" applyBorder="1" applyAlignment="1">
      <alignment horizontal="center"/>
    </xf>
    <xf numFmtId="0" fontId="21" fillId="0" borderId="0" xfId="0" applyFont="1"/>
    <xf numFmtId="0" fontId="20" fillId="0" borderId="16" xfId="0" applyFont="1" applyBorder="1" applyAlignment="1">
      <alignment horizontal="center"/>
    </xf>
    <xf numFmtId="164" fontId="16" fillId="0" borderId="0" xfId="0" applyNumberFormat="1" applyFont="1" applyAlignment="1">
      <alignment horizontal="center"/>
    </xf>
    <xf numFmtId="164" fontId="0" fillId="0" borderId="0" xfId="0" applyNumberFormat="1" applyAlignment="1">
      <alignment horizontal="left"/>
    </xf>
    <xf numFmtId="164" fontId="0" fillId="0" borderId="16" xfId="0" applyNumberFormat="1" applyBorder="1" applyAlignment="1">
      <alignment horizontal="left"/>
    </xf>
    <xf numFmtId="0" fontId="14" fillId="0" borderId="20" xfId="0" applyFont="1" applyBorder="1" applyAlignment="1">
      <alignment horizontal="center"/>
    </xf>
    <xf numFmtId="2" fontId="22" fillId="0" borderId="20" xfId="0" applyNumberFormat="1" applyFont="1" applyBorder="1" applyAlignment="1">
      <alignment horizontal="center"/>
    </xf>
    <xf numFmtId="0" fontId="14" fillId="0" borderId="16" xfId="0" applyFont="1" applyBorder="1"/>
    <xf numFmtId="2" fontId="22" fillId="0" borderId="16" xfId="0" applyNumberFormat="1" applyFont="1" applyBorder="1" applyAlignment="1">
      <alignment horizontal="center"/>
    </xf>
    <xf numFmtId="164" fontId="22" fillId="0" borderId="16" xfId="0" applyNumberFormat="1" applyFont="1" applyBorder="1" applyAlignment="1">
      <alignment horizontal="center"/>
    </xf>
    <xf numFmtId="164" fontId="22" fillId="0" borderId="0" xfId="0" applyNumberFormat="1" applyFont="1" applyAlignment="1">
      <alignment horizontal="center"/>
    </xf>
    <xf numFmtId="0" fontId="20" fillId="0" borderId="20" xfId="0" applyFont="1" applyBorder="1" applyAlignment="1">
      <alignment horizontal="center"/>
    </xf>
    <xf numFmtId="2" fontId="16" fillId="0" borderId="0" xfId="0" applyNumberFormat="1" applyFont="1" applyAlignment="1">
      <alignment horizontal="center"/>
    </xf>
    <xf numFmtId="0" fontId="20" fillId="0" borderId="16" xfId="0" applyFont="1" applyBorder="1" applyAlignment="1">
      <alignment horizontal="left"/>
    </xf>
    <xf numFmtId="0" fontId="24" fillId="0" borderId="0" xfId="0" applyFont="1"/>
    <xf numFmtId="0" fontId="16" fillId="0" borderId="0" xfId="0" applyFont="1"/>
    <xf numFmtId="164" fontId="16" fillId="0" borderId="20" xfId="0" applyNumberFormat="1" applyFont="1" applyBorder="1" applyAlignment="1">
      <alignment horizontal="center"/>
    </xf>
    <xf numFmtId="0" fontId="20" fillId="0" borderId="0" xfId="0" applyFont="1" applyAlignment="1">
      <alignment horizontal="left"/>
    </xf>
    <xf numFmtId="0" fontId="18" fillId="0" borderId="10" xfId="0" applyFont="1" applyBorder="1" applyAlignment="1">
      <alignment horizontal="center"/>
    </xf>
    <xf numFmtId="0" fontId="18" fillId="0" borderId="12" xfId="0" applyFont="1" applyBorder="1" applyAlignment="1">
      <alignment horizontal="center"/>
    </xf>
    <xf numFmtId="0" fontId="16" fillId="0" borderId="10" xfId="0" applyFont="1" applyBorder="1" applyAlignment="1">
      <alignment horizontal="center"/>
    </xf>
    <xf numFmtId="0" fontId="16" fillId="0" borderId="12" xfId="0" applyFont="1" applyBorder="1" applyAlignment="1">
      <alignment horizontal="center"/>
    </xf>
    <xf numFmtId="0" fontId="16" fillId="0" borderId="11" xfId="0" applyFont="1" applyBorder="1" applyAlignment="1">
      <alignment horizontal="center"/>
    </xf>
    <xf numFmtId="0" fontId="16" fillId="0" borderId="13" xfId="0" applyFont="1" applyBorder="1" applyAlignment="1">
      <alignment horizontal="center"/>
    </xf>
    <xf numFmtId="0" fontId="16" fillId="0" borderId="18"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1">
    <dxf>
      <font>
        <b val="0"/>
        <i val="0"/>
        <strike val="0"/>
        <condense val="0"/>
        <extend val="0"/>
        <outline val="0"/>
        <shadow val="0"/>
        <u val="none"/>
        <vertAlign val="baseline"/>
        <sz val="11"/>
        <color rgb="FF000000"/>
        <name val="Aptos Narrow"/>
        <family val="2"/>
        <scheme val="none"/>
      </font>
      <numFmt numFmtId="0" formatCode="General"/>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border diagonalUp="0" diagonalDown="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164" formatCode="0.0"/>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numFmt numFmtId="164" formatCode="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indexed="64"/>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left style="thin">
          <color indexed="64"/>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bgColor auto="1"/>
        </patternFill>
      </fill>
      <alignment horizontal="center" vertical="bottom" textRotation="0" wrapText="0" indent="0" justifyLastLine="0" shrinkToFit="0" readingOrder="0"/>
      <border diagonalUp="0" diagonalDown="0">
        <left style="thin">
          <color indexed="64"/>
        </left>
        <right/>
        <top style="thin">
          <color theme="4" tint="0.39997558519241921"/>
        </top>
        <bottom/>
        <vertical/>
      </border>
    </dxf>
    <dxf>
      <border outline="0">
        <left style="thin">
          <color rgb="FF44B3E1"/>
        </left>
        <right style="thin">
          <color rgb="FF44B3E1"/>
        </right>
        <top style="thin">
          <color rgb="FF44B3E1"/>
        </top>
        <bottom style="thin">
          <color rgb="FF44B3E1"/>
        </bottom>
      </border>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numFmt numFmtId="0" formatCode="General"/>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border diagonalUp="0" diagonalDown="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164" formatCode="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style="thin">
          <color indexed="64"/>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164" formatCode="0.0"/>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indexed="64"/>
        </right>
        <top style="thin">
          <color theme="4" tint="0.39997558519241921"/>
        </top>
        <bottom/>
      </border>
    </dxf>
    <dxf>
      <numFmt numFmtId="0" formatCode="General"/>
      <alignment horizontal="center" vertical="bottom" textRotation="0" wrapText="0" indent="0" justifyLastLine="0" shrinkToFit="0" readingOrder="0"/>
      <border diagonalUp="0" diagonalDown="0" outline="0">
        <left/>
        <right style="thin">
          <color indexed="64"/>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numFmt numFmtId="0" formatCode="Genera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numFmt numFmtId="0" formatCode="Genera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left style="thin">
          <color indexed="64"/>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bgColor auto="1"/>
        </patternFill>
      </fill>
      <alignment horizontal="center" vertical="bottom" textRotation="0" wrapText="0" indent="0" justifyLastLine="0" shrinkToFit="0" readingOrder="0"/>
      <border diagonalUp="0" diagonalDown="0">
        <left style="thin">
          <color indexed="64"/>
        </left>
        <right/>
        <top style="thin">
          <color theme="4" tint="0.39997558519241921"/>
        </top>
        <bottom/>
        <vertical/>
      </border>
    </dxf>
    <dxf>
      <border outline="0">
        <left style="thin">
          <color rgb="FF44B3E1"/>
        </left>
        <right style="thin">
          <color rgb="FF44B3E1"/>
        </right>
        <top style="thin">
          <color rgb="FF44B3E1"/>
        </top>
        <bottom style="thin">
          <color rgb="FF44B3E1"/>
        </bottom>
      </border>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none"/>
      </font>
      <fill>
        <patternFill patternType="none">
          <fgColor indexed="64"/>
          <bgColor auto="1"/>
        </patternFill>
      </fill>
    </dxf>
    <dxf>
      <font>
        <b val="0"/>
        <i val="0"/>
        <strike val="0"/>
        <condense val="0"/>
        <extend val="0"/>
        <outline val="0"/>
        <shadow val="0"/>
        <u val="none"/>
        <vertAlign val="baseline"/>
        <sz val="11"/>
        <color rgb="FF000000"/>
        <name val="Aptos Narrow"/>
        <family val="2"/>
        <scheme val="none"/>
      </font>
      <numFmt numFmtId="0" formatCode="General"/>
      <fill>
        <patternFill patternType="none">
          <fgColor indexed="64"/>
          <bgColor auto="1"/>
        </patternFill>
      </fill>
    </dxf>
    <dxf>
      <font>
        <b val="0"/>
        <i val="0"/>
        <strike val="0"/>
        <condense val="0"/>
        <extend val="0"/>
        <outline val="0"/>
        <shadow val="0"/>
        <u val="none"/>
        <vertAlign val="baseline"/>
        <sz val="11"/>
        <color rgb="FF000000"/>
        <name val="Aptos Narrow"/>
        <family val="2"/>
        <scheme val="none"/>
      </font>
      <fill>
        <patternFill patternType="none">
          <fgColor indexed="64"/>
          <bgColor auto="1"/>
        </patternFill>
      </fill>
    </dxf>
    <dxf>
      <font>
        <b val="0"/>
        <i val="0"/>
        <strike val="0"/>
        <condense val="0"/>
        <extend val="0"/>
        <outline val="0"/>
        <shadow val="0"/>
        <u val="none"/>
        <vertAlign val="baseline"/>
        <sz val="11"/>
        <color rgb="FF000000"/>
        <name val="Aptos Narrow"/>
        <family val="2"/>
        <scheme val="none"/>
      </font>
      <fill>
        <patternFill patternType="none">
          <fgColor indexed="64"/>
          <bgColor auto="1"/>
        </patternFill>
      </fill>
    </dxf>
    <dxf>
      <font>
        <b val="0"/>
        <i val="0"/>
        <strike val="0"/>
        <condense val="0"/>
        <extend val="0"/>
        <outline val="0"/>
        <shadow val="0"/>
        <u val="none"/>
        <vertAlign val="baseline"/>
        <sz val="11"/>
        <color rgb="FF000000"/>
        <name val="Aptos Narrow"/>
        <family val="2"/>
        <scheme val="none"/>
      </font>
      <fill>
        <patternFill patternType="none">
          <fgColor indexed="64"/>
          <bgColor auto="1"/>
        </patternFill>
      </fill>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164" formatCode="0.0"/>
      <fill>
        <patternFill patternType="none">
          <fgColor indexed="64"/>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indexed="64"/>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indexed="64"/>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style="thin">
          <color indexed="64"/>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164" formatCode="0.0"/>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style="thin">
          <color theme="4" tint="0.39997558519241921"/>
        </top>
        <bottom/>
      </border>
    </dxf>
    <dxf>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4" tint="0.39997558519241921"/>
        </top>
        <bottom/>
      </border>
    </dxf>
    <dxf>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4" tint="0.39997558519241921"/>
        </top>
        <bottom/>
      </border>
    </dxf>
    <dxf>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style="thin">
          <color indexed="64"/>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top style="thin">
          <color theme="4" tint="0.39997558519241921"/>
        </top>
        <bottom/>
      </border>
    </dxf>
    <dxf>
      <border outline="0">
        <left style="thin">
          <color rgb="FF44B3E1"/>
        </left>
        <right style="thin">
          <color rgb="FF44B3E1"/>
        </right>
        <top style="thin">
          <color rgb="FF44B3E1"/>
        </top>
        <bottom style="thin">
          <color rgb="FF44B3E1"/>
        </bottom>
      </border>
    </dxf>
    <dxf>
      <font>
        <b val="0"/>
        <i val="0"/>
        <strike val="0"/>
        <condense val="0"/>
        <extend val="0"/>
        <outline val="0"/>
        <shadow val="0"/>
        <u val="none"/>
        <vertAlign val="baseline"/>
        <sz val="11"/>
        <color rgb="FF000000"/>
        <name val="Aptos Narrow"/>
        <family val="2"/>
        <scheme val="none"/>
      </font>
      <fill>
        <patternFill patternType="none">
          <fgColor rgb="FF000000"/>
          <bgColor auto="1"/>
        </patternFill>
      </fill>
    </dxf>
    <dxf>
      <font>
        <b/>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numFmt numFmtId="164" formatCode="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left style="thin">
          <color indexed="64"/>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left style="thin">
          <color indexed="64"/>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bgColor auto="1"/>
        </patternFill>
      </fill>
      <alignment horizontal="center" vertical="bottom" textRotation="0" wrapText="0" indent="0" justifyLastLine="0" shrinkToFit="0" readingOrder="0"/>
      <border diagonalUp="0" diagonalDown="0">
        <left style="thin">
          <color indexed="64"/>
        </left>
        <right/>
        <top style="thin">
          <color theme="4" tint="0.39997558519241921"/>
        </top>
        <bottom/>
        <vertical/>
      </border>
    </dxf>
    <dxf>
      <border outline="0">
        <left style="thin">
          <color rgb="FF44B3E1"/>
        </left>
        <right style="thin">
          <color rgb="FF44B3E1"/>
        </right>
        <top style="thin">
          <color rgb="FF44B3E1"/>
        </top>
        <bottom style="thin">
          <color rgb="FF44B3E1"/>
        </bottom>
      </border>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numFmt numFmtId="164" formatCode="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left style="thin">
          <color indexed="64"/>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left style="thin">
          <color indexed="64"/>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bgColor auto="1"/>
        </patternFill>
      </fill>
      <alignment horizontal="center" vertical="bottom" textRotation="0" wrapText="0" indent="0" justifyLastLine="0" shrinkToFit="0" readingOrder="0"/>
      <border diagonalUp="0" diagonalDown="0">
        <left style="thin">
          <color indexed="64"/>
        </left>
        <right/>
        <top style="thin">
          <color theme="4" tint="0.39997558519241921"/>
        </top>
        <bottom/>
        <vertical/>
      </border>
    </dxf>
    <dxf>
      <border outline="0">
        <left style="thin">
          <color rgb="FF44B3E1"/>
        </left>
        <right style="thin">
          <color rgb="FF44B3E1"/>
        </right>
        <top style="thin">
          <color rgb="FF44B3E1"/>
        </top>
        <bottom style="thin">
          <color rgb="FF44B3E1"/>
        </bottom>
      </border>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Mark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Mark distribution</a:t>
          </a:r>
        </a:p>
      </cx:txPr>
    </cx:title>
    <cx:plotArea>
      <cx:plotAreaRegion>
        <cx:series layoutId="clusteredColumn" uniqueId="{AF1DE607-592C-44E3-AE81-DF880849F0DF}" formatIdx="0">
          <cx:dataLabels/>
          <cx:dataId val="0"/>
          <cx:layoutPr>
            <cx:binning intervalClosed="r">
              <cx:binCount val="10"/>
            </cx:binning>
          </cx:layoutPr>
        </cx:series>
      </cx:plotAreaRegion>
      <cx:axis id="0">
        <cx:catScaling gapWidth="0.10000000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lvl ptCount="0"/>
      </cx:numDim>
    </cx:data>
  </cx:chartData>
  <cx:chart>
    <cx:title pos="t" align="ctr" overlay="0">
      <cx:tx>
        <cx:txData>
          <cx:v>Mark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Mark distribution</a:t>
          </a:r>
        </a:p>
      </cx:txPr>
    </cx:title>
    <cx:plotArea>
      <cx:plotAreaRegion>
        <cx:series layoutId="clusteredColumn" uniqueId="{AF1DE607-592C-44E3-AE81-DF880849F0DF}" formatIdx="0">
          <cx:dataLabels/>
          <cx:dataId val="0"/>
          <cx:layoutPr>
            <cx:binning intervalClosed="r">
              <cx:binCount val="10"/>
            </cx:binning>
          </cx:layoutPr>
        </cx:series>
      </cx:plotAreaRegion>
      <cx:axis id="0">
        <cx:catScaling gapWidth="0.10000000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820269</xdr:colOff>
      <xdr:row>196</xdr:row>
      <xdr:rowOff>116544</xdr:rowOff>
    </xdr:from>
    <xdr:to>
      <xdr:col>12</xdr:col>
      <xdr:colOff>766481</xdr:colOff>
      <xdr:row>211</xdr:row>
      <xdr:rowOff>170332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3456B1F-FA86-43FD-BBED-D0B3138FA2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84249" y="74706480"/>
              <a:ext cx="891092" cy="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820269</xdr:colOff>
      <xdr:row>198</xdr:row>
      <xdr:rowOff>116544</xdr:rowOff>
    </xdr:from>
    <xdr:to>
      <xdr:col>12</xdr:col>
      <xdr:colOff>766481</xdr:colOff>
      <xdr:row>213</xdr:row>
      <xdr:rowOff>170332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48BBE72-EFD5-4F8F-83B4-90D345152E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14729" y="36456324"/>
              <a:ext cx="9006392" cy="279698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46AD59E-669F-4023-97B3-45CB2F16E789}" name="Table14" displayName="Table14" ref="A4:Y192" totalsRowShown="0" headerRowDxfId="160" dataDxfId="159" tableBorderDxfId="158">
  <autoFilter ref="A4:Y192" xr:uid="{0A8E8484-C45E-4DC8-88AD-5C5CD575981E}"/>
  <tableColumns count="25">
    <tableColumn id="1" xr3:uid="{C70EFE3B-716D-4328-BD32-D7EE0BB27A64}" name="No" dataDxfId="157"/>
    <tableColumn id="2" xr3:uid="{882954BD-854C-492D-BF2A-E1D3344A1BE6}" name="ID" dataDxfId="156"/>
    <tableColumn id="3" xr3:uid="{7461FFCB-3030-4774-A90D-B066BE25AD64}" name="Name" dataDxfId="155"/>
    <tableColumn id="4" xr3:uid="{0DC0CD46-70C3-4F01-B4D1-DB4F6CA020E6}" name="Run and Output (1.5)" dataDxfId="154"/>
    <tableColumn id="5" xr3:uid="{3668C98E-0BC1-4351-A100-BFD7925FE075}" name="Code Quality (1.5)" dataDxfId="153"/>
    <tableColumn id="6" xr3:uid="{B5A2F6AC-F2B1-46FF-8648-17C779477C55}" name="Run and Output (1.5)2" dataDxfId="152"/>
    <tableColumn id="7" xr3:uid="{57D5C269-C939-4C9E-AF58-1A415CA45693}" name="Code Quality (1.5)3" dataDxfId="151"/>
    <tableColumn id="8" xr3:uid="{6B8D5564-DD39-4E79-91B6-E9940749788A}" name="Run and Output (2)" dataDxfId="150"/>
    <tableColumn id="9" xr3:uid="{9CE20E44-03C8-4C02-BE47-C02C4E5BA70F}" name="Code Quality (2)" dataDxfId="149"/>
    <tableColumn id="10" xr3:uid="{5C3E378D-656F-4618-8382-AD6BF0C07C4F}" name="Subtotal (10)" dataDxfId="148">
      <calculatedColumnFormula>SUM(D5:I5)</calculatedColumnFormula>
    </tableColumn>
    <tableColumn id="11" xr3:uid="{AB67CE2D-C7B3-468C-B7C6-339F285EE0F2}" name="Run and Output (1.5)4" dataDxfId="147"/>
    <tableColumn id="12" xr3:uid="{69D6F6E7-8A5A-477F-A5D7-C311A7C73206}" name="Code Quality (1.5)5" dataDxfId="146"/>
    <tableColumn id="13" xr3:uid="{3897A03B-E5E4-451E-A076-9DE4B3DD57A2}" name="Run and Output (1.5)6" dataDxfId="145"/>
    <tableColumn id="14" xr3:uid="{645B6C2A-4EC2-4E44-87CE-39B682911379}" name="Code Quality (1.5)7" dataDxfId="144"/>
    <tableColumn id="15" xr3:uid="{344FF65B-E52B-42EF-9D98-91FDB69705A8}" name="Run and Output (2)8" dataDxfId="143"/>
    <tableColumn id="16" xr3:uid="{3E9DBCDC-5408-4FA4-A804-724D32B78E22}" name="Code Quality (2)9" dataDxfId="142"/>
    <tableColumn id="17" xr3:uid="{2C7F8026-B9C5-4286-9338-B9B79F390782}" name="Subtotal (10)10" dataDxfId="141">
      <calculatedColumnFormula>SUM(K5:P5)</calculatedColumnFormula>
    </tableColumn>
    <tableColumn id="18" xr3:uid="{D24241BF-0C2A-4505-A79B-35B9C73CB9BA}" name="Run and Output (2.5)" dataDxfId="140"/>
    <tableColumn id="19" xr3:uid="{B167FD2E-CD5C-4DF9-BF32-04CF08F87456}" name="Code Quality (2.5)" dataDxfId="139"/>
    <tableColumn id="20" xr3:uid="{DA611BB6-DE8A-4E02-AFA1-1C86AF56F420}" name="Run and Output (2.5)11" dataDxfId="138"/>
    <tableColumn id="21" xr3:uid="{26BBA5FC-667F-421E-9A99-0FF6F393B98C}" name="Code Quality (2.5)12" dataDxfId="137"/>
    <tableColumn id="22" xr3:uid="{E4CD4E07-AEA9-4623-960B-91B19790EB7A}" name="Run and Output (2.5)13" dataDxfId="136"/>
    <tableColumn id="23" xr3:uid="{59FB1D9C-41EB-417C-9497-9337DCE03833}" name="Code Quality (2.5)14" dataDxfId="135"/>
    <tableColumn id="24" xr3:uid="{FF8BA968-9892-4A50-89BB-14E71B297B4C}" name="Subtotal (15)" dataDxfId="134">
      <calculatedColumnFormula>SUM(R5:W5)</calculatedColumnFormula>
    </tableColumn>
    <tableColumn id="25" xr3:uid="{E7CDA209-0255-4A04-8506-CC1639024AB9}" name="Total (35)" dataDxfId="133">
      <calculatedColumnFormula>SUM(X5,Q5,J5)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E19C63-1251-4620-92C3-5F3DE38D074F}" name="Table13" displayName="Table13" ref="A4:Y192" totalsRowShown="0" headerRowDxfId="132" dataDxfId="131" tableBorderDxfId="130">
  <autoFilter ref="A4:Y192" xr:uid="{0A8E8484-C45E-4DC8-88AD-5C5CD575981E}"/>
  <tableColumns count="25">
    <tableColumn id="1" xr3:uid="{987B945F-BE38-4A7B-8353-DF5513A36F81}" name="No" dataDxfId="129"/>
    <tableColumn id="2" xr3:uid="{5F8609F3-7198-43BB-951F-B7349D38B6AF}" name="ID" dataDxfId="128"/>
    <tableColumn id="3" xr3:uid="{3426633D-460B-4C95-805B-ABFFA4CA73E7}" name="Name" dataDxfId="127"/>
    <tableColumn id="4" xr3:uid="{A946AB0A-6F97-4E33-8737-F6BCA93C58CA}" name="Run and Output (1.5)" dataDxfId="126"/>
    <tableColumn id="5" xr3:uid="{142F36C9-BEAA-4754-A169-1B2C484589F8}" name="Code Quality (1.5)" dataDxfId="125"/>
    <tableColumn id="6" xr3:uid="{67F32A90-02AD-4BB7-940B-042D18C1556A}" name="Run and Output (1.5)2" dataDxfId="124"/>
    <tableColumn id="7" xr3:uid="{8D63ED26-BEAA-4478-B114-AB5C3535E0E7}" name="Code Quality (1.5)3" dataDxfId="123"/>
    <tableColumn id="8" xr3:uid="{522DEE37-4B1E-4C6A-9255-3DE26E72D517}" name="Run and Output (2)" dataDxfId="122"/>
    <tableColumn id="9" xr3:uid="{AD04D621-6A39-47AE-9D1A-D4241C1442E6}" name="Code Quality (2)" dataDxfId="121"/>
    <tableColumn id="10" xr3:uid="{37A5D346-7D36-48F7-8326-63D90619FAD1}" name="Subtotal (10)" dataDxfId="120">
      <calculatedColumnFormula>SUM(D5:I5)</calculatedColumnFormula>
    </tableColumn>
    <tableColumn id="11" xr3:uid="{C66A6DD8-EAB7-42E1-AF0F-CB0E67E98125}" name="Run and Output (1.5)4" dataDxfId="119"/>
    <tableColumn id="12" xr3:uid="{2472137B-CD6C-4FF4-8C0E-30580614AE4B}" name="Code Quality (1.5)5" dataDxfId="118"/>
    <tableColumn id="13" xr3:uid="{9B377912-20E4-4F0F-94EC-8D05AB01DD2B}" name="Run and Output (1.5)6" dataDxfId="117"/>
    <tableColumn id="14" xr3:uid="{BF6D872C-7274-4842-8D03-9AD01A4E31DC}" name="Code Quality (1.5)7" dataDxfId="116"/>
    <tableColumn id="15" xr3:uid="{70FC4016-0C2C-41B5-8BB5-166A4BAADF14}" name="Run and Output (2)8" dataDxfId="115"/>
    <tableColumn id="16" xr3:uid="{38008062-51D7-450F-9B55-B798AAE5D129}" name="Code Quality (2)9" dataDxfId="114"/>
    <tableColumn id="17" xr3:uid="{F618DD1B-3A40-46E7-AEBB-FE12FCDB1DD2}" name="Subtotal (10)10" dataDxfId="113">
      <calculatedColumnFormula>SUM(K5:P5)</calculatedColumnFormula>
    </tableColumn>
    <tableColumn id="18" xr3:uid="{7B08CB1D-39B3-4CE9-B54C-975FEE39AB58}" name="Run and Output (2.5)" dataDxfId="112"/>
    <tableColumn id="19" xr3:uid="{83BF0FFF-DC26-49EF-9574-92CD4B3B4BBB}" name="Code Quality (2.5)" dataDxfId="111"/>
    <tableColumn id="20" xr3:uid="{97EB7026-57DA-4FCA-9BEB-C20FC7FF2AE8}" name="Run and Output (2.5)11" dataDxfId="110"/>
    <tableColumn id="21" xr3:uid="{8B682EBF-3237-439F-9F54-6B8AC23A8874}" name="Code Quality (2.5)12" dataDxfId="109"/>
    <tableColumn id="22" xr3:uid="{16DD906D-5368-4875-B44E-62C6467C4B76}" name="Run and Output (2.5)13" dataDxfId="108"/>
    <tableColumn id="23" xr3:uid="{68660D5E-F324-4152-BCAF-F2FD0244AD17}" name="Code Quality (2.5)14" dataDxfId="107"/>
    <tableColumn id="24" xr3:uid="{77ACB638-A6D6-4FBC-8047-EE77B2946969}" name="Subtotal (15)" dataDxfId="106">
      <calculatedColumnFormula>SUM(R5:W5)</calculatedColumnFormula>
    </tableColumn>
    <tableColumn id="25" xr3:uid="{7DBD331C-47D5-4176-9961-B8CB3C148B8E}" name="Total (35)" dataDxfId="105">
      <calculatedColumnFormula>SUM(X5,Q5,J5)</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CEEAD4-9969-4697-ABE6-C173331A5922}" name="Table13572" displayName="Table13572" ref="A4:AG190" totalsRowShown="0" headerRowDxfId="104" dataDxfId="103" tableBorderDxfId="102">
  <autoFilter ref="A4:AG190" xr:uid="{0A8E8484-C45E-4DC8-88AD-5C5CD575981E}"/>
  <sortState xmlns:xlrd2="http://schemas.microsoft.com/office/spreadsheetml/2017/richdata2" ref="A5:AG190">
    <sortCondition ref="B4:B190"/>
  </sortState>
  <tableColumns count="33">
    <tableColumn id="1" xr3:uid="{3C24DAA7-B1AE-4C37-870F-E6FE3B68D5E8}" name="No" dataDxfId="101"/>
    <tableColumn id="2" xr3:uid="{194E0130-DAB5-4F88-B5D3-6F738E7F71F0}" name="ID" dataDxfId="100"/>
    <tableColumn id="3" xr3:uid="{9B982F54-BA8B-407A-8B4C-748191FBE03D}" name="Name" dataDxfId="99"/>
    <tableColumn id="4" xr3:uid="{412AAC89-B733-42C8-9120-42CE6407979C}" name="Run and Output (1.5)" dataDxfId="98"/>
    <tableColumn id="5" xr3:uid="{FF33408C-AA80-437E-8633-35369606644E}" name="Code Quality (1.5)" dataDxfId="97"/>
    <tableColumn id="32" xr3:uid="{3C021B2A-D58C-4FDC-A6C0-77F194B2A745}" name="Q1" dataDxfId="96">
      <calculatedColumnFormula>SUM(Table13572[[#This Row],[Run and Output (1.5)]:[Code Quality (1.5)]])</calculatedColumnFormula>
    </tableColumn>
    <tableColumn id="6" xr3:uid="{93532610-0DBB-4F3C-919A-81D85D82E7BB}" name="Run and Output (1.5)2" dataDxfId="95"/>
    <tableColumn id="7" xr3:uid="{21BBAD93-6DF7-4ABE-9F24-41B098C5FBE9}" name="Code Quality (1.5)3" dataDxfId="94"/>
    <tableColumn id="33" xr3:uid="{451C995C-D8F6-47A7-AD38-0D0F130D9A2B}" name="Q2" dataDxfId="93">
      <calculatedColumnFormula>SUM(Table13572[[#This Row],[Run and Output (1.5)2]],Table13572[[#This Row],[Code Quality (1.5)3]])</calculatedColumnFormula>
    </tableColumn>
    <tableColumn id="8" xr3:uid="{8132AAC8-2B7B-48A8-A64F-9646EF4B9722}" name="Run and Output (2)" dataDxfId="92"/>
    <tableColumn id="9" xr3:uid="{E3737A01-FB60-47C5-890C-AC4F41439AF1}" name="Code Quality (2)" dataDxfId="91"/>
    <tableColumn id="34" xr3:uid="{E3347B15-254D-4CB5-A2C2-92E757026019}" name="Q3" dataDxfId="90">
      <calculatedColumnFormula>SUM(Table13572[[#This Row],[Run and Output (2)]],Table13572[[#This Row],[Code Quality (2)]])</calculatedColumnFormula>
    </tableColumn>
    <tableColumn id="10" xr3:uid="{9E12554B-25F7-4275-926B-775B8C9037DE}" name="Subtotal (10)" dataDxfId="89">
      <calculatedColumnFormula>SUM(Table13572[[#This Row],[Q1]],Table13572[[#This Row],[Q2]],Table13572[[#This Row],[Q3]])</calculatedColumnFormula>
    </tableColumn>
    <tableColumn id="11" xr3:uid="{83A99792-F2A3-469D-B09A-1F8897987FDB}" name="Run and Output (1.5)4" dataDxfId="88"/>
    <tableColumn id="12" xr3:uid="{6BA045B6-196B-4499-9DD9-50607A81721C}" name="Code Quality (1.5)5" dataDxfId="87"/>
    <tableColumn id="13" xr3:uid="{16E268AB-EDAE-4F65-969E-E029085003BC}" name="Run and Output (1.5)6" dataDxfId="86"/>
    <tableColumn id="14" xr3:uid="{DC5A3B92-1D57-486B-831A-2AC2788FC74B}" name="Code Quality (1.5)7" dataDxfId="85"/>
    <tableColumn id="15" xr3:uid="{B7B0F854-7744-40F4-9CC8-4BE8046538DD}" name="Run and Output (2)8" dataDxfId="84"/>
    <tableColumn id="16" xr3:uid="{EAF9C73E-FC88-4E8A-8EC8-E8658ACE299F}" name="Code Quality (2)9" dataDxfId="83"/>
    <tableColumn id="17" xr3:uid="{9B4A898A-115D-4B33-96D6-EFF4C376A3A9}" name="Subtotal (10)10" dataDxfId="82">
      <calculatedColumnFormula>SUM(N5:S5)</calculatedColumnFormula>
    </tableColumn>
    <tableColumn id="18" xr3:uid="{488B11B9-1375-4FE6-9B56-A022C275D77F}" name="Run and Output (2.5)" dataDxfId="81"/>
    <tableColumn id="19" xr3:uid="{746CAA85-8481-4A38-BD22-A5C896C50AD8}" name="Code Quality (2.5)" dataDxfId="80"/>
    <tableColumn id="20" xr3:uid="{63FD5BDD-541A-42B2-BD49-00D9D79E1300}" name="Run and Output (2.5)11" dataDxfId="79"/>
    <tableColumn id="21" xr3:uid="{B655E0CD-18D6-4DC3-913C-D1C3E3E7D7A9}" name="Code Quality (2.5)12" dataDxfId="78"/>
    <tableColumn id="22" xr3:uid="{340F3E17-F443-40A8-977A-315E004F8F4E}" name="Run and Output (2.5)13" dataDxfId="77"/>
    <tableColumn id="23" xr3:uid="{57E3845A-F4E7-49F5-94BE-1BC8DE18F457}" name="Code Quality (2.5)14" dataDxfId="76"/>
    <tableColumn id="24" xr3:uid="{F32B5AB9-DC33-4175-B5F7-50B0C60D1387}" name="Subtotal (15)" dataDxfId="75">
      <calculatedColumnFormula>SUM(U5:Z5)</calculatedColumnFormula>
    </tableColumn>
    <tableColumn id="25" xr3:uid="{F5D26BAA-6455-427C-98A8-0618CFA55412}" name="Total (35)" dataDxfId="74">
      <calculatedColumnFormula>SUM(AA5,T5,M5)</calculatedColumnFormula>
    </tableColumn>
    <tableColumn id="26" xr3:uid="{8CD4103C-8D4F-443E-BFA4-2FD8D581176C}" name="Feedback Q1" dataDxfId="73"/>
    <tableColumn id="27" xr3:uid="{AA61158A-FC9F-435F-9D93-050F952FE81E}" name="Feedback Q2" dataDxfId="72"/>
    <tableColumn id="28" xr3:uid="{9DB77900-4D64-4F22-B1DB-8C1F8B13551D}" name="Feedback Q3" dataDxfId="71"/>
    <tableColumn id="31" xr3:uid="{D87361C1-2E19-4013-9EFF-B3D1E8052106}" name="Overall Feedbacks" dataDxfId="70">
      <calculatedColumnFormula>CONCATENATE(Table13572[[#This Row],[Feedback Q1]],Table13572[[#This Row],[Feedback Q2]],Table13572[[#This Row],[Feedback Q3]])</calculatedColumnFormula>
    </tableColumn>
    <tableColumn id="30" xr3:uid="{B819C8A7-9B50-423B-AEA5-D54411F65624}" name="Feedback" dataDxfId="69"/>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C76E8EC-1A68-4FF8-B2D4-1955062DA750}" name="Table13578" displayName="Table13578" ref="A4:AG192" totalsRowShown="0" headerRowDxfId="68" dataDxfId="67" tableBorderDxfId="66">
  <autoFilter ref="A4:AG192" xr:uid="{FC76E8EC-1A68-4FF8-B2D4-1955062DA750}"/>
  <tableColumns count="33">
    <tableColumn id="1" xr3:uid="{D161641B-23EA-4E99-BA8D-A08A325569E6}" name="No" dataDxfId="65"/>
    <tableColumn id="2" xr3:uid="{EF5BE9EF-8C5F-4EC9-80CE-8FC230D30316}" name="ID" dataDxfId="64"/>
    <tableColumn id="3" xr3:uid="{EED4A6E1-AE61-407E-BE2E-6CE235541444}" name="Name" dataDxfId="63"/>
    <tableColumn id="4" xr3:uid="{4FDB6D56-E0C6-4FAE-A643-943D9064B8A1}" name="Run and Output (1.5)" dataDxfId="62"/>
    <tableColumn id="5" xr3:uid="{5875B4A7-50DF-4123-9151-30854545B2CD}" name="Code Quality (1.5)" dataDxfId="61"/>
    <tableColumn id="32" xr3:uid="{E0BACCBF-1A0E-449A-BDF2-A0BE9C8B2681}" name="Q1" dataDxfId="60">
      <calculatedColumnFormula>SUM(Table13578[[#This Row],[Run and Output (1.5)]:[Code Quality (1.5)]])</calculatedColumnFormula>
    </tableColumn>
    <tableColumn id="6" xr3:uid="{4203F8F2-538A-4367-8C82-93C07FED4F2B}" name="Run and Output (1.5)2" dataDxfId="59"/>
    <tableColumn id="7" xr3:uid="{4BA10380-42EC-4DEA-B1A8-6AB41CBC989D}" name="Code Quality (1.5)3" dataDxfId="58"/>
    <tableColumn id="33" xr3:uid="{E32DA4C3-EB4E-44A0-92D5-34E32843FE8A}" name="Q2" dataDxfId="57">
      <calculatedColumnFormula>SUM(Table13578[[#This Row],[Run and Output (1.5)2]],Table13578[[#This Row],[Code Quality (1.5)3]])</calculatedColumnFormula>
    </tableColumn>
    <tableColumn id="8" xr3:uid="{108AF24C-4C83-4F23-AAAB-1A5FEBD28504}" name="Run and Output (2)" dataDxfId="56"/>
    <tableColumn id="9" xr3:uid="{03EBE6A9-BA58-4D5B-9234-B9D0E0E56EBA}" name="Code Quality (2)" dataDxfId="55"/>
    <tableColumn id="34" xr3:uid="{9804140F-432F-43A6-85B2-330AD57FD7DB}" name="Q3" dataDxfId="54">
      <calculatedColumnFormula>SUM(Table13578[[#This Row],[Run and Output (2)]],Table13578[[#This Row],[Code Quality (2)]])</calculatedColumnFormula>
    </tableColumn>
    <tableColumn id="10" xr3:uid="{E27FE0EC-7025-4E9E-B34F-13593C23A00C}" name="Subtotal (10)" dataDxfId="53">
      <calculatedColumnFormula>SUM(Table13578[[#This Row],[Q1]],Table13578[[#This Row],[Q2]],Table13578[[#This Row],[Q3]])</calculatedColumnFormula>
    </tableColumn>
    <tableColumn id="11" xr3:uid="{CA405F54-F8EC-45DE-971A-93DCA1717D46}" name="Run and Output (1.5)4" dataDxfId="52"/>
    <tableColumn id="12" xr3:uid="{30D6B80B-7BAF-4358-8F26-6849ECC76EFF}" name="Code Quality (1.5)5" dataDxfId="51"/>
    <tableColumn id="13" xr3:uid="{899BDFC8-D4A3-4FAE-8434-7D10975A17DD}" name="Run and Output (1.5)6" dataDxfId="50"/>
    <tableColumn id="14" xr3:uid="{00C9A6B8-B015-4D7A-A200-F1DDC52D3969}" name="Code Quality (1.5)7" dataDxfId="49"/>
    <tableColumn id="15" xr3:uid="{1D5290DF-BA3E-4EE7-AF76-8240A3995D21}" name="Run and Output (2)8" dataDxfId="48"/>
    <tableColumn id="16" xr3:uid="{581D51A7-B9A7-4B8F-92AA-07B44C63800D}" name="Code Quality (2)9" dataDxfId="47"/>
    <tableColumn id="17" xr3:uid="{3B597D78-3C02-448E-9289-0BB52A159FBF}" name="Subtotal (10)10" dataDxfId="46">
      <calculatedColumnFormula>SUM(N5:S5)</calculatedColumnFormula>
    </tableColumn>
    <tableColumn id="18" xr3:uid="{8928C6C0-58FF-44E4-89A0-0793ED894B89}" name="Run and Output (2.5)" dataDxfId="45"/>
    <tableColumn id="19" xr3:uid="{41C19882-A69B-4BD5-B937-9BD4BF96CA37}" name="Code Quality (2.5)" dataDxfId="44"/>
    <tableColumn id="20" xr3:uid="{0D1E2B81-FC00-4B3C-A5D1-1EB590A8FBFB}" name="Run and Output (2.5)11" dataDxfId="43"/>
    <tableColumn id="21" xr3:uid="{D54057C5-CFBD-4A73-BACC-8FAA6F1F5379}" name="Code Quality (2.5)12" dataDxfId="42"/>
    <tableColumn id="22" xr3:uid="{A579D1DA-4F47-4722-A8FE-5F0ED55162CC}" name="Run and Output (2.5)13" dataDxfId="41"/>
    <tableColumn id="23" xr3:uid="{D187AD6E-1C20-47B3-8E91-91536AE6C8DC}" name="Code Quality (2.5)14" dataDxfId="40"/>
    <tableColumn id="24" xr3:uid="{25CCBF33-E0E4-4B2B-82B7-62C4FD1EC1E2}" name="Subtotal (15)" dataDxfId="39">
      <calculatedColumnFormula>SUM(U5:Z5)</calculatedColumnFormula>
    </tableColumn>
    <tableColumn id="25" xr3:uid="{B82C5796-047A-4CFD-A6FC-ECB44E3BB1F5}" name="Total (35)" dataDxfId="38">
      <calculatedColumnFormula>SUM(AA5,T5,M5)</calculatedColumnFormula>
    </tableColumn>
    <tableColumn id="26" xr3:uid="{87DCD110-04A5-46E7-847E-C6934E463CC4}" name="Feedback Q1" dataDxfId="37"/>
    <tableColumn id="27" xr3:uid="{93FC7974-DCE5-4738-AEC2-A32E77755C33}" name="Feedback Q2" dataDxfId="36"/>
    <tableColumn id="28" xr3:uid="{5C651D1F-F4CD-432B-950E-4B55090B0A66}" name="Feedback Q3" dataDxfId="35"/>
    <tableColumn id="31" xr3:uid="{01DDF0C6-A13A-4015-8402-1C4E06FF706C}" name="Overall Feedbacks" dataDxfId="34">
      <calculatedColumnFormula>CONCATENATE(Table13578[[#This Row],[Feedback Q1]],Table13578[[#This Row],[Feedback Q2]],Table13578[[#This Row],[Feedback Q3]])</calculatedColumnFormula>
    </tableColumn>
    <tableColumn id="30" xr3:uid="{04381E9C-B1B0-4B4B-965E-34C31DE46F58}" name="Feedback" dataDxfId="33"/>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37D14F5-E54F-4815-B2CB-C4B20233BAB0}" name="Table1356" displayName="Table1356" ref="A4:AD192" totalsRowShown="0" headerRowDxfId="32" dataDxfId="31" tableBorderDxfId="30">
  <autoFilter ref="A4:AD192" xr:uid="{0A8E8484-C45E-4DC8-88AD-5C5CD575981E}"/>
  <tableColumns count="30">
    <tableColumn id="1" xr3:uid="{52E26BCF-6C44-4210-BB7A-4F1E4A1406D3}" name="No" dataDxfId="29"/>
    <tableColumn id="2" xr3:uid="{27AF077D-BDB1-4338-90B8-CC6BF57D3A7C}" name="ID" dataDxfId="28"/>
    <tableColumn id="3" xr3:uid="{C65AA722-4818-4AD8-B584-0561CE81C67C}" name="Name" dataDxfId="27"/>
    <tableColumn id="4" xr3:uid="{E4403B13-B42C-4DA7-AD71-F204E5561F2E}" name="Run and Output (1.5)" dataDxfId="26"/>
    <tableColumn id="5" xr3:uid="{156530DA-6310-4FC4-9ED6-EA614A0CFFB1}" name="Code Quality (1.5)" dataDxfId="25"/>
    <tableColumn id="6" xr3:uid="{F62BE7B9-3E3A-4FE4-9947-A468679140E7}" name="Run and Output (1.5)2" dataDxfId="24"/>
    <tableColumn id="7" xr3:uid="{2DAA031E-83F0-405E-ACC4-2E57B5E5D09F}" name="Code Quality (1.5)3" dataDxfId="23"/>
    <tableColumn id="8" xr3:uid="{BA54CF14-5218-49CE-BB01-B0C1F6B2FBF8}" name="Run and Output (2)" dataDxfId="22"/>
    <tableColumn id="9" xr3:uid="{3E9E35A8-5E77-40A1-B94B-A4AF5C46C351}" name="Code Quality (2)" dataDxfId="21"/>
    <tableColumn id="10" xr3:uid="{857F9788-C697-4993-B37E-F476DA6FF03E}" name="Subtotal (10)" dataDxfId="20">
      <calculatedColumnFormula>SUM(D5:I5)</calculatedColumnFormula>
    </tableColumn>
    <tableColumn id="11" xr3:uid="{548903C8-6DB2-4576-A744-969CEF6F9DDF}" name="Run and Output (1.5)4" dataDxfId="19"/>
    <tableColumn id="12" xr3:uid="{6960B15B-E531-48D2-953C-4D2948AD71B6}" name="Code Quality (1.5)5" dataDxfId="18"/>
    <tableColumn id="13" xr3:uid="{B197134F-0E40-4FCD-ADE9-B7FEC1817046}" name="Run and Output (1.5)6" dataDxfId="17"/>
    <tableColumn id="14" xr3:uid="{B7B0B718-1FEC-4FA5-9943-ECF0B18CF7F8}" name="Code Quality (1.5)7" dataDxfId="16"/>
    <tableColumn id="15" xr3:uid="{4F049BB0-930C-4D31-8DC2-3B57158D0ACC}" name="Run and Output (2)8" dataDxfId="15"/>
    <tableColumn id="16" xr3:uid="{2663D8B6-F53B-46D7-8ACF-9910AE68AB23}" name="Code Quality (2)9" dataDxfId="14"/>
    <tableColumn id="17" xr3:uid="{CD26A5E0-4FC7-48CD-878F-E95972328B53}" name="Subtotal (10)10" dataDxfId="13">
      <calculatedColumnFormula>SUM(K5:P5)</calculatedColumnFormula>
    </tableColumn>
    <tableColumn id="18" xr3:uid="{797D21C0-56F5-4A26-BBCE-AB158BEB4AF9}" name="Run and Output (2.5)" dataDxfId="12"/>
    <tableColumn id="19" xr3:uid="{677F9D01-5AC2-4727-AB6D-A1A7FA0B3039}" name="Code Quality (2.5)" dataDxfId="11"/>
    <tableColumn id="20" xr3:uid="{1753F613-9E3B-4FC5-AE28-4CF428470DC2}" name="Run and Output (2.5)11" dataDxfId="10"/>
    <tableColumn id="21" xr3:uid="{BD19B318-3672-4158-B214-18CE50234B30}" name="Code Quality (2.5)12" dataDxfId="9"/>
    <tableColumn id="22" xr3:uid="{69DBD941-33FE-4BCC-9AC1-A8F975C2C289}" name="Run and Output (2.5)13" dataDxfId="8"/>
    <tableColumn id="23" xr3:uid="{B9CE3834-217E-435D-BDCA-A8E8A7FF5632}" name="Code Quality (2.5)14" dataDxfId="7"/>
    <tableColumn id="24" xr3:uid="{3A708690-9EE9-46F7-B608-D578A132F733}" name="Subtotal (15)" dataDxfId="6">
      <calculatedColumnFormula>SUM(R5:W5)</calculatedColumnFormula>
    </tableColumn>
    <tableColumn id="25" xr3:uid="{F4DDFD93-EE54-493A-BBF1-70B5DAB619DD}" name="Total (35)" dataDxfId="5">
      <calculatedColumnFormula>SUM(X5,Q5,J5)</calculatedColumnFormula>
    </tableColumn>
    <tableColumn id="29" xr3:uid="{A98B1D95-F718-4D9E-B24A-F7EA867C102F}" name="Remarks" dataDxfId="4"/>
    <tableColumn id="26" xr3:uid="{D6DEF41F-85D1-4FE3-8096-16EEB6D6EC82}" name="Feedback Q1" dataDxfId="3"/>
    <tableColumn id="27" xr3:uid="{4CD27B2D-1156-4527-85B4-E8F6BCB2C0DB}" name="Feedback Q2" dataDxfId="2"/>
    <tableColumn id="28" xr3:uid="{EC9A2E22-A051-48B4-9E34-5BD7E84A92FE}" name="Feedback Q3" dataDxfId="1"/>
    <tableColumn id="31" xr3:uid="{8AD9578F-72F3-46F7-9DC3-8F277D109C38}" name="Overall Feedbacks" dataDxfId="0">
      <calculatedColumnFormula>CONCATENATE(Table1356[[#This Row],[Feedback Q1]],Table1356[[#This Row],[Feedback Q2]],Table1356[[#This Row],[Feedback Q3]])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294DB-8B0F-4119-A7CD-A63C7C0484C5}">
  <dimension ref="A1:Y192"/>
  <sheetViews>
    <sheetView topLeftCell="A183" workbookViewId="0">
      <selection activeCell="D192" sqref="D192"/>
    </sheetView>
  </sheetViews>
  <sheetFormatPr defaultRowHeight="14.4" x14ac:dyDescent="0.3"/>
  <cols>
    <col min="1" max="1" width="8.88671875" style="1"/>
    <col min="2" max="2" width="11.44140625" bestFit="1" customWidth="1"/>
    <col min="3" max="3" width="42.6640625" bestFit="1" customWidth="1"/>
    <col min="4" max="4" width="20.6640625" customWidth="1"/>
    <col min="5" max="5" width="17.77734375" customWidth="1"/>
    <col min="6" max="6" width="20.77734375" customWidth="1"/>
    <col min="7" max="7" width="18.77734375" customWidth="1"/>
    <col min="8" max="8" width="19.6640625" customWidth="1"/>
    <col min="9" max="9" width="16.21875" customWidth="1"/>
    <col min="10" max="10" width="13.6640625" style="1" customWidth="1"/>
    <col min="11" max="11" width="20.77734375" hidden="1" customWidth="1"/>
    <col min="12" max="12" width="18.77734375" hidden="1" customWidth="1"/>
    <col min="13" max="13" width="20.77734375" hidden="1" customWidth="1"/>
    <col min="14" max="14" width="18.77734375" hidden="1" customWidth="1"/>
    <col min="15" max="15" width="19.21875" hidden="1" customWidth="1"/>
    <col min="16" max="16" width="17.21875" hidden="1" customWidth="1"/>
    <col min="17" max="17" width="15.6640625" style="1" hidden="1" customWidth="1"/>
    <col min="18" max="18" width="19.77734375" hidden="1" customWidth="1"/>
    <col min="19" max="19" width="17.77734375" hidden="1" customWidth="1"/>
    <col min="20" max="20" width="21.77734375" hidden="1" customWidth="1"/>
    <col min="21" max="21" width="19.77734375" hidden="1" customWidth="1"/>
    <col min="22" max="22" width="21.77734375" hidden="1" customWidth="1"/>
    <col min="23" max="23" width="19.77734375" hidden="1" customWidth="1"/>
    <col min="24" max="24" width="14.5546875" hidden="1" customWidth="1"/>
    <col min="25" max="25" width="16" hidden="1" customWidth="1"/>
  </cols>
  <sheetData>
    <row r="1" spans="1:25" ht="18" x14ac:dyDescent="0.35">
      <c r="B1" s="2"/>
      <c r="C1" s="3"/>
      <c r="D1" s="43" t="s">
        <v>191</v>
      </c>
      <c r="E1" s="44"/>
      <c r="F1" s="44"/>
      <c r="G1" s="44"/>
      <c r="H1" s="44"/>
      <c r="I1" s="44"/>
      <c r="J1" s="44"/>
      <c r="K1" s="44"/>
      <c r="L1" s="44"/>
      <c r="M1" s="44"/>
      <c r="N1" s="44"/>
      <c r="O1" s="44"/>
      <c r="P1" s="44"/>
      <c r="Q1" s="44"/>
      <c r="R1" s="44"/>
      <c r="S1" s="44"/>
      <c r="T1" s="44"/>
      <c r="U1" s="44"/>
      <c r="V1" s="44"/>
      <c r="W1" s="44"/>
      <c r="X1" s="4"/>
      <c r="Y1" s="5"/>
    </row>
    <row r="2" spans="1:25" x14ac:dyDescent="0.3">
      <c r="B2" s="2"/>
      <c r="C2" s="3"/>
      <c r="D2" s="45" t="s">
        <v>199</v>
      </c>
      <c r="E2" s="46"/>
      <c r="F2" s="46"/>
      <c r="G2" s="46"/>
      <c r="H2" s="46"/>
      <c r="I2" s="46"/>
      <c r="J2" s="47"/>
      <c r="K2" s="45" t="s">
        <v>200</v>
      </c>
      <c r="L2" s="46"/>
      <c r="M2" s="46"/>
      <c r="N2" s="46"/>
      <c r="O2" s="46"/>
      <c r="P2" s="46"/>
      <c r="Q2" s="47"/>
      <c r="R2" s="45" t="s">
        <v>201</v>
      </c>
      <c r="S2" s="46"/>
      <c r="T2" s="46"/>
      <c r="U2" s="46"/>
      <c r="V2" s="46"/>
      <c r="W2" s="46"/>
      <c r="X2" s="47"/>
      <c r="Y2" s="6" t="s">
        <v>190</v>
      </c>
    </row>
    <row r="3" spans="1:25" x14ac:dyDescent="0.3">
      <c r="B3" s="2"/>
      <c r="C3" s="3"/>
      <c r="D3" s="48" t="s">
        <v>192</v>
      </c>
      <c r="E3" s="49"/>
      <c r="F3" s="48" t="s">
        <v>193</v>
      </c>
      <c r="G3" s="49"/>
      <c r="H3" s="48" t="s">
        <v>194</v>
      </c>
      <c r="I3" s="49"/>
      <c r="J3" s="15"/>
      <c r="K3" s="4" t="s">
        <v>192</v>
      </c>
      <c r="L3" s="4"/>
      <c r="M3" s="7" t="s">
        <v>193</v>
      </c>
      <c r="N3" s="4"/>
      <c r="O3" s="7" t="s">
        <v>194</v>
      </c>
      <c r="P3" s="4"/>
      <c r="Q3" s="7"/>
      <c r="R3" s="7" t="s">
        <v>206</v>
      </c>
      <c r="S3" s="4"/>
      <c r="T3" s="7" t="s">
        <v>204</v>
      </c>
      <c r="U3" s="4"/>
      <c r="V3" s="7" t="s">
        <v>205</v>
      </c>
      <c r="W3" s="4"/>
      <c r="X3" s="7"/>
      <c r="Y3" s="6"/>
    </row>
    <row r="4" spans="1:25" x14ac:dyDescent="0.3">
      <c r="A4" s="10" t="s">
        <v>210</v>
      </c>
      <c r="B4" s="10" t="s">
        <v>0</v>
      </c>
      <c r="C4" s="10" t="s">
        <v>1</v>
      </c>
      <c r="D4" s="10" t="s">
        <v>195</v>
      </c>
      <c r="E4" s="10" t="s">
        <v>196</v>
      </c>
      <c r="F4" s="10" t="s">
        <v>211</v>
      </c>
      <c r="G4" s="10" t="s">
        <v>212</v>
      </c>
      <c r="H4" s="10" t="s">
        <v>197</v>
      </c>
      <c r="I4" s="10" t="s">
        <v>198</v>
      </c>
      <c r="J4" s="16" t="s">
        <v>203</v>
      </c>
      <c r="K4" s="10" t="s">
        <v>213</v>
      </c>
      <c r="L4" s="10" t="s">
        <v>214</v>
      </c>
      <c r="M4" s="10" t="s">
        <v>215</v>
      </c>
      <c r="N4" s="10" t="s">
        <v>216</v>
      </c>
      <c r="O4" s="10" t="s">
        <v>217</v>
      </c>
      <c r="P4" s="10" t="s">
        <v>218</v>
      </c>
      <c r="Q4" s="10" t="s">
        <v>219</v>
      </c>
      <c r="R4" s="10" t="s">
        <v>207</v>
      </c>
      <c r="S4" s="10" t="s">
        <v>208</v>
      </c>
      <c r="T4" s="10" t="s">
        <v>220</v>
      </c>
      <c r="U4" s="10" t="s">
        <v>221</v>
      </c>
      <c r="V4" s="10" t="s">
        <v>222</v>
      </c>
      <c r="W4" s="10" t="s">
        <v>223</v>
      </c>
      <c r="X4" s="10" t="s">
        <v>202</v>
      </c>
      <c r="Y4" s="10" t="s">
        <v>209</v>
      </c>
    </row>
    <row r="5" spans="1:25" x14ac:dyDescent="0.3">
      <c r="A5" s="12">
        <v>1</v>
      </c>
      <c r="B5" s="13">
        <v>20718606</v>
      </c>
      <c r="C5" s="11" t="s">
        <v>168</v>
      </c>
      <c r="D5" s="3"/>
      <c r="E5" s="3"/>
      <c r="F5" s="3"/>
      <c r="G5" s="3"/>
      <c r="H5" s="3"/>
      <c r="I5" s="3"/>
      <c r="J5" s="17">
        <f t="shared" ref="J5:J68" si="0">SUM(D5:I5)</f>
        <v>0</v>
      </c>
      <c r="K5" s="3"/>
      <c r="L5" s="3"/>
      <c r="M5" s="3"/>
      <c r="N5" s="3"/>
      <c r="O5" s="3"/>
      <c r="P5" s="3"/>
      <c r="Q5" s="8">
        <f t="shared" ref="Q5:Q68" si="1">SUM(K5:P5)</f>
        <v>0</v>
      </c>
      <c r="R5" s="3"/>
      <c r="S5" s="3"/>
      <c r="T5" s="3"/>
      <c r="U5" s="3"/>
      <c r="V5" s="3"/>
      <c r="W5" s="3"/>
      <c r="X5" s="8">
        <f t="shared" ref="X5:X68" si="2">SUM(R5:W5)</f>
        <v>0</v>
      </c>
      <c r="Y5" s="9">
        <f t="shared" ref="Y5:Y68" si="3">SUM(X5,Q5,J5)</f>
        <v>0</v>
      </c>
    </row>
    <row r="6" spans="1:25" x14ac:dyDescent="0.3">
      <c r="A6" s="12">
        <v>2</v>
      </c>
      <c r="B6" s="13">
        <v>20581109</v>
      </c>
      <c r="C6" s="11" t="s">
        <v>15</v>
      </c>
      <c r="D6" s="3"/>
      <c r="E6" s="3"/>
      <c r="F6" s="3"/>
      <c r="G6" s="3"/>
      <c r="H6" s="3"/>
      <c r="I6" s="3"/>
      <c r="J6" s="17">
        <f t="shared" si="0"/>
        <v>0</v>
      </c>
      <c r="K6" s="3"/>
      <c r="L6" s="3"/>
      <c r="M6" s="3"/>
      <c r="N6" s="3"/>
      <c r="O6" s="3"/>
      <c r="P6" s="3"/>
      <c r="Q6" s="8">
        <f t="shared" si="1"/>
        <v>0</v>
      </c>
      <c r="R6" s="3"/>
      <c r="S6" s="3"/>
      <c r="T6" s="3"/>
      <c r="U6" s="3"/>
      <c r="V6" s="3"/>
      <c r="W6" s="3"/>
      <c r="X6" s="8">
        <f t="shared" si="2"/>
        <v>0</v>
      </c>
      <c r="Y6" s="9">
        <f t="shared" si="3"/>
        <v>0</v>
      </c>
    </row>
    <row r="7" spans="1:25" x14ac:dyDescent="0.3">
      <c r="A7" s="12">
        <v>3</v>
      </c>
      <c r="B7" s="13">
        <v>20713649</v>
      </c>
      <c r="C7" s="11" t="s">
        <v>150</v>
      </c>
      <c r="D7" s="3"/>
      <c r="E7" s="3"/>
      <c r="F7" s="3"/>
      <c r="G7" s="3"/>
      <c r="H7" s="3"/>
      <c r="I7" s="3"/>
      <c r="J7" s="17">
        <f t="shared" si="0"/>
        <v>0</v>
      </c>
      <c r="K7" s="3"/>
      <c r="L7" s="3"/>
      <c r="M7" s="3"/>
      <c r="N7" s="3"/>
      <c r="O7" s="3"/>
      <c r="P7" s="3"/>
      <c r="Q7" s="8">
        <f t="shared" si="1"/>
        <v>0</v>
      </c>
      <c r="R7" s="3"/>
      <c r="S7" s="3"/>
      <c r="T7" s="3"/>
      <c r="U7" s="3"/>
      <c r="V7" s="3"/>
      <c r="W7" s="3"/>
      <c r="X7" s="8">
        <f t="shared" si="2"/>
        <v>0</v>
      </c>
      <c r="Y7" s="9">
        <f t="shared" si="3"/>
        <v>0</v>
      </c>
    </row>
    <row r="8" spans="1:25" x14ac:dyDescent="0.3">
      <c r="A8" s="12">
        <v>4</v>
      </c>
      <c r="B8" s="13">
        <v>20701571</v>
      </c>
      <c r="C8" s="11" t="s">
        <v>121</v>
      </c>
      <c r="D8" s="3"/>
      <c r="E8" s="3"/>
      <c r="F8" s="3"/>
      <c r="G8" s="3"/>
      <c r="H8" s="3"/>
      <c r="I8" s="3"/>
      <c r="J8" s="17">
        <f t="shared" si="0"/>
        <v>0</v>
      </c>
      <c r="K8" s="3"/>
      <c r="L8" s="3"/>
      <c r="M8" s="3"/>
      <c r="N8" s="3"/>
      <c r="O8" s="3"/>
      <c r="P8" s="3"/>
      <c r="Q8" s="8">
        <f t="shared" si="1"/>
        <v>0</v>
      </c>
      <c r="R8" s="3"/>
      <c r="S8" s="3"/>
      <c r="T8" s="3"/>
      <c r="U8" s="3"/>
      <c r="V8" s="3"/>
      <c r="W8" s="3"/>
      <c r="X8" s="8">
        <f t="shared" si="2"/>
        <v>0</v>
      </c>
      <c r="Y8" s="9">
        <f t="shared" si="3"/>
        <v>0</v>
      </c>
    </row>
    <row r="9" spans="1:25" x14ac:dyDescent="0.3">
      <c r="A9" s="12">
        <v>5</v>
      </c>
      <c r="B9" s="13">
        <v>20590645</v>
      </c>
      <c r="C9" s="11" t="s">
        <v>20</v>
      </c>
      <c r="D9" s="3"/>
      <c r="E9" s="3"/>
      <c r="F9" s="3"/>
      <c r="G9" s="3"/>
      <c r="H9" s="3"/>
      <c r="I9" s="3"/>
      <c r="J9" s="17">
        <f t="shared" si="0"/>
        <v>0</v>
      </c>
      <c r="K9" s="3"/>
      <c r="L9" s="3"/>
      <c r="M9" s="3"/>
      <c r="N9" s="3"/>
      <c r="O9" s="3"/>
      <c r="P9" s="3"/>
      <c r="Q9" s="8">
        <f t="shared" si="1"/>
        <v>0</v>
      </c>
      <c r="R9" s="3"/>
      <c r="S9" s="3"/>
      <c r="T9" s="3"/>
      <c r="U9" s="3"/>
      <c r="V9" s="3"/>
      <c r="W9" s="3"/>
      <c r="X9" s="8">
        <f t="shared" si="2"/>
        <v>0</v>
      </c>
      <c r="Y9" s="9">
        <f t="shared" si="3"/>
        <v>0</v>
      </c>
    </row>
    <row r="10" spans="1:25" x14ac:dyDescent="0.3">
      <c r="A10" s="12">
        <v>6</v>
      </c>
      <c r="B10" s="13">
        <v>20611251</v>
      </c>
      <c r="C10" s="11" t="s">
        <v>58</v>
      </c>
      <c r="D10" s="3"/>
      <c r="E10" s="3"/>
      <c r="F10" s="3"/>
      <c r="G10" s="3"/>
      <c r="H10" s="3"/>
      <c r="I10" s="3"/>
      <c r="J10" s="17">
        <f t="shared" si="0"/>
        <v>0</v>
      </c>
      <c r="K10" s="3"/>
      <c r="L10" s="3"/>
      <c r="M10" s="3"/>
      <c r="N10" s="3"/>
      <c r="O10" s="3"/>
      <c r="P10" s="3"/>
      <c r="Q10" s="8">
        <f t="shared" si="1"/>
        <v>0</v>
      </c>
      <c r="R10" s="3"/>
      <c r="S10" s="3"/>
      <c r="T10" s="3"/>
      <c r="U10" s="3"/>
      <c r="V10" s="3"/>
      <c r="W10" s="3"/>
      <c r="X10" s="8">
        <f t="shared" si="2"/>
        <v>0</v>
      </c>
      <c r="Y10" s="9">
        <f t="shared" si="3"/>
        <v>0</v>
      </c>
    </row>
    <row r="11" spans="1:25" x14ac:dyDescent="0.3">
      <c r="A11" s="12">
        <v>7</v>
      </c>
      <c r="B11" s="13">
        <v>20722250</v>
      </c>
      <c r="C11" s="11" t="s">
        <v>180</v>
      </c>
      <c r="D11" s="3"/>
      <c r="E11" s="3"/>
      <c r="F11" s="3"/>
      <c r="G11" s="3"/>
      <c r="H11" s="3"/>
      <c r="I11" s="3"/>
      <c r="J11" s="17">
        <f t="shared" si="0"/>
        <v>0</v>
      </c>
      <c r="K11" s="3"/>
      <c r="L11" s="3"/>
      <c r="M11" s="3"/>
      <c r="N11" s="3"/>
      <c r="O11" s="3"/>
      <c r="P11" s="3"/>
      <c r="Q11" s="8">
        <f t="shared" si="1"/>
        <v>0</v>
      </c>
      <c r="R11" s="3"/>
      <c r="S11" s="3"/>
      <c r="T11" s="3"/>
      <c r="U11" s="3"/>
      <c r="V11" s="3"/>
      <c r="W11" s="3"/>
      <c r="X11" s="8">
        <f t="shared" si="2"/>
        <v>0</v>
      </c>
      <c r="Y11" s="9">
        <f t="shared" si="3"/>
        <v>0</v>
      </c>
    </row>
    <row r="12" spans="1:25" x14ac:dyDescent="0.3">
      <c r="A12" s="12">
        <v>8</v>
      </c>
      <c r="B12" s="13">
        <v>20718864</v>
      </c>
      <c r="C12" s="11" t="s">
        <v>171</v>
      </c>
      <c r="D12" s="3"/>
      <c r="E12" s="3"/>
      <c r="F12" s="3"/>
      <c r="G12" s="3"/>
      <c r="H12" s="3"/>
      <c r="I12" s="3"/>
      <c r="J12" s="17">
        <f t="shared" si="0"/>
        <v>0</v>
      </c>
      <c r="K12" s="3"/>
      <c r="L12" s="3"/>
      <c r="M12" s="3"/>
      <c r="N12" s="3"/>
      <c r="O12" s="3"/>
      <c r="P12" s="3"/>
      <c r="Q12" s="8">
        <f t="shared" si="1"/>
        <v>0</v>
      </c>
      <c r="R12" s="3"/>
      <c r="S12" s="3"/>
      <c r="T12" s="3"/>
      <c r="U12" s="3"/>
      <c r="V12" s="3"/>
      <c r="W12" s="3"/>
      <c r="X12" s="8">
        <f t="shared" si="2"/>
        <v>0</v>
      </c>
      <c r="Y12" s="9">
        <f t="shared" si="3"/>
        <v>0</v>
      </c>
    </row>
    <row r="13" spans="1:25" x14ac:dyDescent="0.3">
      <c r="A13" s="12">
        <v>9</v>
      </c>
      <c r="B13" s="13">
        <v>20703971</v>
      </c>
      <c r="C13" s="11" t="s">
        <v>128</v>
      </c>
      <c r="D13" s="3"/>
      <c r="E13" s="3"/>
      <c r="F13" s="3"/>
      <c r="G13" s="3"/>
      <c r="H13" s="3"/>
      <c r="I13" s="3"/>
      <c r="J13" s="17">
        <f t="shared" si="0"/>
        <v>0</v>
      </c>
      <c r="K13" s="3"/>
      <c r="L13" s="3"/>
      <c r="M13" s="3"/>
      <c r="N13" s="3"/>
      <c r="O13" s="3"/>
      <c r="P13" s="3"/>
      <c r="Q13" s="8">
        <f t="shared" si="1"/>
        <v>0</v>
      </c>
      <c r="R13" s="3"/>
      <c r="S13" s="3"/>
      <c r="T13" s="3"/>
      <c r="U13" s="3"/>
      <c r="V13" s="3"/>
      <c r="W13" s="3"/>
      <c r="X13" s="8">
        <f t="shared" si="2"/>
        <v>0</v>
      </c>
      <c r="Y13" s="9">
        <f t="shared" si="3"/>
        <v>0</v>
      </c>
    </row>
    <row r="14" spans="1:25" x14ac:dyDescent="0.3">
      <c r="A14" s="12">
        <v>10</v>
      </c>
      <c r="B14" s="13">
        <v>20577892</v>
      </c>
      <c r="C14" s="11" t="s">
        <v>12</v>
      </c>
      <c r="D14" s="3"/>
      <c r="E14" s="3"/>
      <c r="F14" s="3"/>
      <c r="G14" s="3"/>
      <c r="H14" s="3"/>
      <c r="I14" s="3"/>
      <c r="J14" s="17">
        <f t="shared" si="0"/>
        <v>0</v>
      </c>
      <c r="K14" s="3"/>
      <c r="L14" s="3"/>
      <c r="M14" s="3"/>
      <c r="N14" s="3"/>
      <c r="O14" s="3"/>
      <c r="P14" s="3"/>
      <c r="Q14" s="8">
        <f t="shared" si="1"/>
        <v>0</v>
      </c>
      <c r="R14" s="3"/>
      <c r="S14" s="3"/>
      <c r="T14" s="3"/>
      <c r="U14" s="3"/>
      <c r="V14" s="3"/>
      <c r="W14" s="3"/>
      <c r="X14" s="8">
        <f t="shared" si="2"/>
        <v>0</v>
      </c>
      <c r="Y14" s="9">
        <f t="shared" si="3"/>
        <v>0</v>
      </c>
    </row>
    <row r="15" spans="1:25" x14ac:dyDescent="0.3">
      <c r="A15" s="12">
        <v>11</v>
      </c>
      <c r="B15" s="13">
        <v>20580127</v>
      </c>
      <c r="C15" s="11" t="s">
        <v>14</v>
      </c>
      <c r="D15" s="3"/>
      <c r="E15" s="3"/>
      <c r="F15" s="3"/>
      <c r="G15" s="3"/>
      <c r="H15" s="3"/>
      <c r="I15" s="3"/>
      <c r="J15" s="17">
        <f t="shared" si="0"/>
        <v>0</v>
      </c>
      <c r="K15" s="3"/>
      <c r="L15" s="3"/>
      <c r="M15" s="3"/>
      <c r="N15" s="3"/>
      <c r="O15" s="3"/>
      <c r="P15" s="3"/>
      <c r="Q15" s="8">
        <f t="shared" si="1"/>
        <v>0</v>
      </c>
      <c r="R15" s="3"/>
      <c r="S15" s="3"/>
      <c r="T15" s="3"/>
      <c r="U15" s="3"/>
      <c r="V15" s="3"/>
      <c r="W15" s="3"/>
      <c r="X15" s="8">
        <f t="shared" si="2"/>
        <v>0</v>
      </c>
      <c r="Y15" s="9">
        <f t="shared" si="3"/>
        <v>0</v>
      </c>
    </row>
    <row r="16" spans="1:25" x14ac:dyDescent="0.3">
      <c r="A16" s="12">
        <v>12</v>
      </c>
      <c r="B16" s="13">
        <v>20712132</v>
      </c>
      <c r="C16" s="11" t="s">
        <v>143</v>
      </c>
      <c r="D16" s="3"/>
      <c r="E16" s="3"/>
      <c r="F16" s="3"/>
      <c r="G16" s="3"/>
      <c r="H16" s="3"/>
      <c r="I16" s="3"/>
      <c r="J16" s="17">
        <f t="shared" si="0"/>
        <v>0</v>
      </c>
      <c r="K16" s="3"/>
      <c r="L16" s="3"/>
      <c r="M16" s="3"/>
      <c r="N16" s="3"/>
      <c r="O16" s="3"/>
      <c r="P16" s="3"/>
      <c r="Q16" s="8">
        <f t="shared" si="1"/>
        <v>0</v>
      </c>
      <c r="R16" s="3"/>
      <c r="S16" s="3"/>
      <c r="T16" s="3"/>
      <c r="U16" s="3"/>
      <c r="V16" s="3"/>
      <c r="W16" s="3"/>
      <c r="X16" s="8">
        <f t="shared" si="2"/>
        <v>0</v>
      </c>
      <c r="Y16" s="9">
        <f t="shared" si="3"/>
        <v>0</v>
      </c>
    </row>
    <row r="17" spans="1:25" x14ac:dyDescent="0.3">
      <c r="A17" s="12">
        <v>13</v>
      </c>
      <c r="B17" s="13">
        <v>20612918</v>
      </c>
      <c r="C17" s="11" t="s">
        <v>71</v>
      </c>
      <c r="D17" s="3"/>
      <c r="E17" s="3"/>
      <c r="F17" s="3"/>
      <c r="G17" s="3"/>
      <c r="H17" s="3"/>
      <c r="I17" s="3"/>
      <c r="J17" s="17">
        <f t="shared" si="0"/>
        <v>0</v>
      </c>
      <c r="K17" s="3"/>
      <c r="L17" s="3"/>
      <c r="M17" s="3"/>
      <c r="N17" s="3"/>
      <c r="O17" s="3"/>
      <c r="P17" s="3"/>
      <c r="Q17" s="8">
        <f t="shared" si="1"/>
        <v>0</v>
      </c>
      <c r="R17" s="3"/>
      <c r="S17" s="3"/>
      <c r="T17" s="3"/>
      <c r="U17" s="3"/>
      <c r="V17" s="3"/>
      <c r="W17" s="3"/>
      <c r="X17" s="8">
        <f t="shared" si="2"/>
        <v>0</v>
      </c>
      <c r="Y17" s="9">
        <f t="shared" si="3"/>
        <v>0</v>
      </c>
    </row>
    <row r="18" spans="1:25" x14ac:dyDescent="0.3">
      <c r="A18" s="12">
        <v>14</v>
      </c>
      <c r="B18" s="13">
        <v>20687076</v>
      </c>
      <c r="C18" s="11" t="s">
        <v>107</v>
      </c>
      <c r="D18" s="3"/>
      <c r="E18" s="3"/>
      <c r="F18" s="3"/>
      <c r="G18" s="3"/>
      <c r="H18" s="3"/>
      <c r="I18" s="3"/>
      <c r="J18" s="17">
        <f t="shared" si="0"/>
        <v>0</v>
      </c>
      <c r="K18" s="3"/>
      <c r="L18" s="3"/>
      <c r="M18" s="3"/>
      <c r="N18" s="3"/>
      <c r="O18" s="3"/>
      <c r="P18" s="3"/>
      <c r="Q18" s="8">
        <f t="shared" si="1"/>
        <v>0</v>
      </c>
      <c r="R18" s="3"/>
      <c r="S18" s="3"/>
      <c r="T18" s="3"/>
      <c r="U18" s="3"/>
      <c r="V18" s="3"/>
      <c r="W18" s="3"/>
      <c r="X18" s="8">
        <f t="shared" si="2"/>
        <v>0</v>
      </c>
      <c r="Y18" s="9">
        <f t="shared" si="3"/>
        <v>0</v>
      </c>
    </row>
    <row r="19" spans="1:25" x14ac:dyDescent="0.3">
      <c r="A19" s="12">
        <v>15</v>
      </c>
      <c r="B19" s="13">
        <v>20706721</v>
      </c>
      <c r="C19" s="11" t="s">
        <v>138</v>
      </c>
      <c r="D19" s="3"/>
      <c r="E19" s="3"/>
      <c r="F19" s="3"/>
      <c r="G19" s="3"/>
      <c r="H19" s="3"/>
      <c r="I19" s="3"/>
      <c r="J19" s="17">
        <f t="shared" si="0"/>
        <v>0</v>
      </c>
      <c r="K19" s="3"/>
      <c r="L19" s="3"/>
      <c r="M19" s="3"/>
      <c r="N19" s="3"/>
      <c r="O19" s="3"/>
      <c r="P19" s="3"/>
      <c r="Q19" s="8">
        <f t="shared" si="1"/>
        <v>0</v>
      </c>
      <c r="R19" s="3"/>
      <c r="S19" s="3"/>
      <c r="T19" s="3"/>
      <c r="U19" s="3"/>
      <c r="V19" s="3"/>
      <c r="W19" s="3"/>
      <c r="X19" s="8">
        <f t="shared" si="2"/>
        <v>0</v>
      </c>
      <c r="Y19" s="9">
        <f t="shared" si="3"/>
        <v>0</v>
      </c>
    </row>
    <row r="20" spans="1:25" x14ac:dyDescent="0.3">
      <c r="A20" s="12">
        <v>16</v>
      </c>
      <c r="B20" s="13">
        <v>20609983</v>
      </c>
      <c r="C20" s="11" t="s">
        <v>53</v>
      </c>
      <c r="D20" s="3"/>
      <c r="E20" s="3"/>
      <c r="F20" s="3"/>
      <c r="G20" s="3"/>
      <c r="H20" s="3"/>
      <c r="I20" s="3"/>
      <c r="J20" s="17">
        <f t="shared" si="0"/>
        <v>0</v>
      </c>
      <c r="K20" s="3"/>
      <c r="L20" s="3"/>
      <c r="M20" s="3"/>
      <c r="N20" s="3"/>
      <c r="O20" s="3"/>
      <c r="P20" s="3"/>
      <c r="Q20" s="8">
        <f t="shared" si="1"/>
        <v>0</v>
      </c>
      <c r="R20" s="3"/>
      <c r="S20" s="3"/>
      <c r="T20" s="3"/>
      <c r="U20" s="3"/>
      <c r="V20" s="3"/>
      <c r="W20" s="3"/>
      <c r="X20" s="8">
        <f t="shared" si="2"/>
        <v>0</v>
      </c>
      <c r="Y20" s="9">
        <f t="shared" si="3"/>
        <v>0</v>
      </c>
    </row>
    <row r="21" spans="1:25" x14ac:dyDescent="0.3">
      <c r="A21" s="12">
        <v>17</v>
      </c>
      <c r="B21" s="13">
        <v>20615192</v>
      </c>
      <c r="C21" s="11" t="s">
        <v>84</v>
      </c>
      <c r="D21" s="3"/>
      <c r="E21" s="3"/>
      <c r="F21" s="3"/>
      <c r="G21" s="3"/>
      <c r="H21" s="3"/>
      <c r="I21" s="3"/>
      <c r="J21" s="17">
        <f t="shared" si="0"/>
        <v>0</v>
      </c>
      <c r="K21" s="3"/>
      <c r="L21" s="3"/>
      <c r="M21" s="3"/>
      <c r="N21" s="3"/>
      <c r="O21" s="3"/>
      <c r="P21" s="3"/>
      <c r="Q21" s="8">
        <f t="shared" si="1"/>
        <v>0</v>
      </c>
      <c r="R21" s="3"/>
      <c r="S21" s="3"/>
      <c r="T21" s="3"/>
      <c r="U21" s="3"/>
      <c r="V21" s="3"/>
      <c r="W21" s="3"/>
      <c r="X21" s="8">
        <f t="shared" si="2"/>
        <v>0</v>
      </c>
      <c r="Y21" s="9">
        <f t="shared" si="3"/>
        <v>0</v>
      </c>
    </row>
    <row r="22" spans="1:25" x14ac:dyDescent="0.3">
      <c r="A22" s="12">
        <v>18</v>
      </c>
      <c r="B22" s="13">
        <v>20722371</v>
      </c>
      <c r="C22" s="11" t="s">
        <v>181</v>
      </c>
      <c r="D22" s="3"/>
      <c r="E22" s="3"/>
      <c r="F22" s="3"/>
      <c r="G22" s="3"/>
      <c r="H22" s="3"/>
      <c r="I22" s="3"/>
      <c r="J22" s="17">
        <f t="shared" si="0"/>
        <v>0</v>
      </c>
      <c r="K22" s="3"/>
      <c r="L22" s="3"/>
      <c r="M22" s="3"/>
      <c r="N22" s="3"/>
      <c r="O22" s="3"/>
      <c r="P22" s="3"/>
      <c r="Q22" s="8">
        <f t="shared" si="1"/>
        <v>0</v>
      </c>
      <c r="R22" s="3"/>
      <c r="S22" s="3"/>
      <c r="T22" s="3"/>
      <c r="U22" s="3"/>
      <c r="V22" s="3"/>
      <c r="W22" s="3"/>
      <c r="X22" s="8">
        <f t="shared" si="2"/>
        <v>0</v>
      </c>
      <c r="Y22" s="9">
        <f t="shared" si="3"/>
        <v>0</v>
      </c>
    </row>
    <row r="23" spans="1:25" x14ac:dyDescent="0.3">
      <c r="A23" s="12">
        <v>19</v>
      </c>
      <c r="B23" s="13">
        <v>20619015</v>
      </c>
      <c r="C23" s="11" t="s">
        <v>93</v>
      </c>
      <c r="D23" s="3"/>
      <c r="E23" s="3"/>
      <c r="F23" s="3"/>
      <c r="G23" s="3"/>
      <c r="H23" s="3"/>
      <c r="I23" s="3"/>
      <c r="J23" s="17">
        <f t="shared" si="0"/>
        <v>0</v>
      </c>
      <c r="K23" s="3"/>
      <c r="L23" s="3"/>
      <c r="M23" s="3"/>
      <c r="N23" s="3"/>
      <c r="O23" s="3"/>
      <c r="P23" s="3"/>
      <c r="Q23" s="8">
        <f t="shared" si="1"/>
        <v>0</v>
      </c>
      <c r="R23" s="3"/>
      <c r="S23" s="3"/>
      <c r="T23" s="3"/>
      <c r="U23" s="3"/>
      <c r="V23" s="3"/>
      <c r="W23" s="3"/>
      <c r="X23" s="8">
        <f t="shared" si="2"/>
        <v>0</v>
      </c>
      <c r="Y23" s="9">
        <f t="shared" si="3"/>
        <v>0</v>
      </c>
    </row>
    <row r="24" spans="1:25" x14ac:dyDescent="0.3">
      <c r="A24" s="12">
        <v>20</v>
      </c>
      <c r="B24" s="13">
        <v>20713310</v>
      </c>
      <c r="C24" s="11" t="s">
        <v>148</v>
      </c>
      <c r="D24" s="3"/>
      <c r="E24" s="3"/>
      <c r="F24" s="3"/>
      <c r="G24" s="3"/>
      <c r="H24" s="3"/>
      <c r="I24" s="3"/>
      <c r="J24" s="17">
        <f t="shared" si="0"/>
        <v>0</v>
      </c>
      <c r="K24" s="3"/>
      <c r="L24" s="3"/>
      <c r="M24" s="3"/>
      <c r="N24" s="3"/>
      <c r="O24" s="3"/>
      <c r="P24" s="3"/>
      <c r="Q24" s="8">
        <f t="shared" si="1"/>
        <v>0</v>
      </c>
      <c r="R24" s="3"/>
      <c r="S24" s="3"/>
      <c r="T24" s="3"/>
      <c r="U24" s="3"/>
      <c r="V24" s="3"/>
      <c r="W24" s="3"/>
      <c r="X24" s="8">
        <f t="shared" si="2"/>
        <v>0</v>
      </c>
      <c r="Y24" s="9">
        <f t="shared" si="3"/>
        <v>0</v>
      </c>
    </row>
    <row r="25" spans="1:25" x14ac:dyDescent="0.3">
      <c r="A25" s="12">
        <v>21</v>
      </c>
      <c r="B25" s="13">
        <v>20690297</v>
      </c>
      <c r="C25" s="11" t="s">
        <v>108</v>
      </c>
      <c r="D25" s="3"/>
      <c r="E25" s="3"/>
      <c r="F25" s="3"/>
      <c r="G25" s="3"/>
      <c r="H25" s="3"/>
      <c r="I25" s="3"/>
      <c r="J25" s="17">
        <f t="shared" si="0"/>
        <v>0</v>
      </c>
      <c r="K25" s="3"/>
      <c r="L25" s="3"/>
      <c r="M25" s="3"/>
      <c r="N25" s="3"/>
      <c r="O25" s="3"/>
      <c r="P25" s="3"/>
      <c r="Q25" s="8">
        <f t="shared" si="1"/>
        <v>0</v>
      </c>
      <c r="R25" s="3"/>
      <c r="S25" s="3"/>
      <c r="T25" s="3"/>
      <c r="U25" s="3"/>
      <c r="V25" s="3"/>
      <c r="W25" s="3"/>
      <c r="X25" s="8">
        <f t="shared" si="2"/>
        <v>0</v>
      </c>
      <c r="Y25" s="9">
        <f t="shared" si="3"/>
        <v>0</v>
      </c>
    </row>
    <row r="26" spans="1:25" x14ac:dyDescent="0.3">
      <c r="A26" s="12">
        <v>22</v>
      </c>
      <c r="B26" s="13">
        <v>20701396</v>
      </c>
      <c r="C26" s="11" t="s">
        <v>120</v>
      </c>
      <c r="D26" s="3"/>
      <c r="E26" s="3"/>
      <c r="F26" s="3"/>
      <c r="G26" s="3"/>
      <c r="H26" s="3"/>
      <c r="I26" s="3"/>
      <c r="J26" s="17">
        <f t="shared" si="0"/>
        <v>0</v>
      </c>
      <c r="K26" s="3"/>
      <c r="L26" s="3"/>
      <c r="M26" s="3"/>
      <c r="N26" s="3"/>
      <c r="O26" s="3"/>
      <c r="P26" s="3"/>
      <c r="Q26" s="8">
        <f t="shared" si="1"/>
        <v>0</v>
      </c>
      <c r="R26" s="3"/>
      <c r="S26" s="3"/>
      <c r="T26" s="3"/>
      <c r="U26" s="3"/>
      <c r="V26" s="3"/>
      <c r="W26" s="3"/>
      <c r="X26" s="8">
        <f t="shared" si="2"/>
        <v>0</v>
      </c>
      <c r="Y26" s="9">
        <f t="shared" si="3"/>
        <v>0</v>
      </c>
    </row>
    <row r="27" spans="1:25" x14ac:dyDescent="0.3">
      <c r="A27" s="12">
        <v>23</v>
      </c>
      <c r="B27" s="13">
        <v>20596548</v>
      </c>
      <c r="C27" s="11" t="s">
        <v>31</v>
      </c>
      <c r="D27" s="3"/>
      <c r="E27" s="3"/>
      <c r="F27" s="3"/>
      <c r="G27" s="3"/>
      <c r="H27" s="3"/>
      <c r="I27" s="3"/>
      <c r="J27" s="17">
        <f t="shared" si="0"/>
        <v>0</v>
      </c>
      <c r="K27" s="3"/>
      <c r="L27" s="3"/>
      <c r="M27" s="3"/>
      <c r="N27" s="3"/>
      <c r="O27" s="3"/>
      <c r="P27" s="3"/>
      <c r="Q27" s="8">
        <f t="shared" si="1"/>
        <v>0</v>
      </c>
      <c r="R27" s="3"/>
      <c r="S27" s="3"/>
      <c r="T27" s="3"/>
      <c r="U27" s="3"/>
      <c r="V27" s="3"/>
      <c r="W27" s="3"/>
      <c r="X27" s="8">
        <f t="shared" si="2"/>
        <v>0</v>
      </c>
      <c r="Y27" s="9">
        <f t="shared" si="3"/>
        <v>0</v>
      </c>
    </row>
    <row r="28" spans="1:25" x14ac:dyDescent="0.3">
      <c r="A28" s="12">
        <v>24</v>
      </c>
      <c r="B28" s="13">
        <v>20612258</v>
      </c>
      <c r="C28" s="11" t="s">
        <v>66</v>
      </c>
      <c r="D28" s="3"/>
      <c r="E28" s="3"/>
      <c r="F28" s="3"/>
      <c r="G28" s="3"/>
      <c r="H28" s="3"/>
      <c r="I28" s="3"/>
      <c r="J28" s="17">
        <f t="shared" si="0"/>
        <v>0</v>
      </c>
      <c r="K28" s="3"/>
      <c r="L28" s="3"/>
      <c r="M28" s="3"/>
      <c r="N28" s="3"/>
      <c r="O28" s="3"/>
      <c r="P28" s="3"/>
      <c r="Q28" s="8">
        <f t="shared" si="1"/>
        <v>0</v>
      </c>
      <c r="R28" s="3"/>
      <c r="S28" s="3"/>
      <c r="T28" s="3"/>
      <c r="U28" s="3"/>
      <c r="V28" s="3"/>
      <c r="W28" s="3"/>
      <c r="X28" s="8">
        <f t="shared" si="2"/>
        <v>0</v>
      </c>
      <c r="Y28" s="9">
        <f t="shared" si="3"/>
        <v>0</v>
      </c>
    </row>
    <row r="29" spans="1:25" x14ac:dyDescent="0.3">
      <c r="A29" s="12">
        <v>25</v>
      </c>
      <c r="B29" s="13">
        <v>20720830</v>
      </c>
      <c r="C29" s="11" t="s">
        <v>177</v>
      </c>
      <c r="D29" s="3"/>
      <c r="E29" s="3"/>
      <c r="F29" s="3"/>
      <c r="G29" s="3"/>
      <c r="H29" s="3"/>
      <c r="I29" s="3"/>
      <c r="J29" s="17">
        <f t="shared" si="0"/>
        <v>0</v>
      </c>
      <c r="K29" s="3"/>
      <c r="L29" s="3"/>
      <c r="M29" s="3"/>
      <c r="N29" s="3"/>
      <c r="O29" s="3"/>
      <c r="P29" s="3"/>
      <c r="Q29" s="8">
        <f t="shared" si="1"/>
        <v>0</v>
      </c>
      <c r="R29" s="3"/>
      <c r="S29" s="3"/>
      <c r="T29" s="3"/>
      <c r="U29" s="3"/>
      <c r="V29" s="3"/>
      <c r="W29" s="3"/>
      <c r="X29" s="8">
        <f t="shared" si="2"/>
        <v>0</v>
      </c>
      <c r="Y29" s="9">
        <f t="shared" si="3"/>
        <v>0</v>
      </c>
    </row>
    <row r="30" spans="1:25" x14ac:dyDescent="0.3">
      <c r="A30" s="12">
        <v>26</v>
      </c>
      <c r="B30" s="13">
        <v>20611325</v>
      </c>
      <c r="C30" s="11" t="s">
        <v>61</v>
      </c>
      <c r="D30" s="3"/>
      <c r="E30" s="3"/>
      <c r="F30" s="3"/>
      <c r="G30" s="3"/>
      <c r="H30" s="3"/>
      <c r="I30" s="3"/>
      <c r="J30" s="17">
        <f t="shared" si="0"/>
        <v>0</v>
      </c>
      <c r="K30" s="3"/>
      <c r="L30" s="3"/>
      <c r="M30" s="3"/>
      <c r="N30" s="3"/>
      <c r="O30" s="3"/>
      <c r="P30" s="3"/>
      <c r="Q30" s="8">
        <f t="shared" si="1"/>
        <v>0</v>
      </c>
      <c r="R30" s="3"/>
      <c r="S30" s="3"/>
      <c r="T30" s="3"/>
      <c r="U30" s="3"/>
      <c r="V30" s="3"/>
      <c r="W30" s="3"/>
      <c r="X30" s="8">
        <f t="shared" si="2"/>
        <v>0</v>
      </c>
      <c r="Y30" s="9">
        <f t="shared" si="3"/>
        <v>0</v>
      </c>
    </row>
    <row r="31" spans="1:25" x14ac:dyDescent="0.3">
      <c r="A31" s="12">
        <v>27</v>
      </c>
      <c r="B31" s="13">
        <v>20601165</v>
      </c>
      <c r="C31" s="11" t="s">
        <v>39</v>
      </c>
      <c r="D31" s="3"/>
      <c r="E31" s="3"/>
      <c r="F31" s="3"/>
      <c r="G31" s="3"/>
      <c r="H31" s="3"/>
      <c r="I31" s="3"/>
      <c r="J31" s="17">
        <f t="shared" si="0"/>
        <v>0</v>
      </c>
      <c r="K31" s="3"/>
      <c r="L31" s="3"/>
      <c r="M31" s="3"/>
      <c r="N31" s="3"/>
      <c r="O31" s="3"/>
      <c r="P31" s="3"/>
      <c r="Q31" s="8">
        <f t="shared" si="1"/>
        <v>0</v>
      </c>
      <c r="R31" s="3"/>
      <c r="S31" s="3"/>
      <c r="T31" s="3"/>
      <c r="U31" s="3"/>
      <c r="V31" s="3"/>
      <c r="W31" s="3"/>
      <c r="X31" s="8">
        <f t="shared" si="2"/>
        <v>0</v>
      </c>
      <c r="Y31" s="9">
        <f t="shared" si="3"/>
        <v>0</v>
      </c>
    </row>
    <row r="32" spans="1:25" x14ac:dyDescent="0.3">
      <c r="A32" s="12">
        <v>28</v>
      </c>
      <c r="B32" s="13">
        <v>20598080</v>
      </c>
      <c r="C32" s="11" t="s">
        <v>33</v>
      </c>
      <c r="D32" s="3"/>
      <c r="E32" s="3"/>
      <c r="F32" s="3"/>
      <c r="G32" s="3"/>
      <c r="H32" s="3"/>
      <c r="I32" s="3"/>
      <c r="J32" s="17">
        <f t="shared" si="0"/>
        <v>0</v>
      </c>
      <c r="K32" s="3"/>
      <c r="L32" s="3"/>
      <c r="M32" s="3"/>
      <c r="N32" s="3"/>
      <c r="O32" s="3"/>
      <c r="P32" s="3"/>
      <c r="Q32" s="8">
        <f t="shared" si="1"/>
        <v>0</v>
      </c>
      <c r="R32" s="3"/>
      <c r="S32" s="3"/>
      <c r="T32" s="3"/>
      <c r="U32" s="3"/>
      <c r="V32" s="3"/>
      <c r="W32" s="3"/>
      <c r="X32" s="8">
        <f t="shared" si="2"/>
        <v>0</v>
      </c>
      <c r="Y32" s="9">
        <f t="shared" si="3"/>
        <v>0</v>
      </c>
    </row>
    <row r="33" spans="1:25" x14ac:dyDescent="0.3">
      <c r="A33" s="12">
        <v>29</v>
      </c>
      <c r="B33" s="13">
        <v>20611605</v>
      </c>
      <c r="C33" s="11" t="s">
        <v>64</v>
      </c>
      <c r="D33" s="3"/>
      <c r="E33" s="3"/>
      <c r="F33" s="3"/>
      <c r="G33" s="3"/>
      <c r="H33" s="3"/>
      <c r="I33" s="3"/>
      <c r="J33" s="17">
        <f t="shared" si="0"/>
        <v>0</v>
      </c>
      <c r="K33" s="3"/>
      <c r="L33" s="3"/>
      <c r="M33" s="3"/>
      <c r="N33" s="3"/>
      <c r="O33" s="3"/>
      <c r="P33" s="3"/>
      <c r="Q33" s="8">
        <f t="shared" si="1"/>
        <v>0</v>
      </c>
      <c r="R33" s="3"/>
      <c r="S33" s="3"/>
      <c r="T33" s="3"/>
      <c r="U33" s="3"/>
      <c r="V33" s="3"/>
      <c r="W33" s="3"/>
      <c r="X33" s="8">
        <f t="shared" si="2"/>
        <v>0</v>
      </c>
      <c r="Y33" s="9">
        <f t="shared" si="3"/>
        <v>0</v>
      </c>
    </row>
    <row r="34" spans="1:25" x14ac:dyDescent="0.3">
      <c r="A34" s="12">
        <v>30</v>
      </c>
      <c r="B34" s="14">
        <v>20724220</v>
      </c>
      <c r="C34" s="11" t="s">
        <v>189</v>
      </c>
      <c r="D34" s="3"/>
      <c r="E34" s="3"/>
      <c r="F34" s="3"/>
      <c r="G34" s="3"/>
      <c r="H34" s="3"/>
      <c r="I34" s="3"/>
      <c r="J34" s="17">
        <f t="shared" si="0"/>
        <v>0</v>
      </c>
      <c r="K34" s="3"/>
      <c r="L34" s="3"/>
      <c r="M34" s="3"/>
      <c r="N34" s="3"/>
      <c r="O34" s="3"/>
      <c r="P34" s="3"/>
      <c r="Q34" s="8">
        <f t="shared" si="1"/>
        <v>0</v>
      </c>
      <c r="R34" s="3"/>
      <c r="S34" s="3"/>
      <c r="T34" s="3"/>
      <c r="U34" s="3"/>
      <c r="V34" s="3"/>
      <c r="W34" s="3"/>
      <c r="X34" s="8">
        <f t="shared" si="2"/>
        <v>0</v>
      </c>
      <c r="Y34" s="9">
        <f t="shared" si="3"/>
        <v>0</v>
      </c>
    </row>
    <row r="35" spans="1:25" x14ac:dyDescent="0.3">
      <c r="A35" s="12">
        <v>31</v>
      </c>
      <c r="B35" s="13">
        <v>20621408</v>
      </c>
      <c r="C35" s="11" t="s">
        <v>100</v>
      </c>
      <c r="D35" s="3"/>
      <c r="E35" s="3"/>
      <c r="F35" s="3"/>
      <c r="G35" s="3"/>
      <c r="H35" s="3"/>
      <c r="I35" s="3"/>
      <c r="J35" s="17">
        <f t="shared" si="0"/>
        <v>0</v>
      </c>
      <c r="K35" s="3"/>
      <c r="L35" s="3"/>
      <c r="M35" s="3"/>
      <c r="N35" s="3"/>
      <c r="O35" s="3"/>
      <c r="P35" s="3"/>
      <c r="Q35" s="8">
        <f t="shared" si="1"/>
        <v>0</v>
      </c>
      <c r="R35" s="3"/>
      <c r="S35" s="3"/>
      <c r="T35" s="3"/>
      <c r="U35" s="3"/>
      <c r="V35" s="3"/>
      <c r="W35" s="3"/>
      <c r="X35" s="8">
        <f t="shared" si="2"/>
        <v>0</v>
      </c>
      <c r="Y35" s="9">
        <f t="shared" si="3"/>
        <v>0</v>
      </c>
    </row>
    <row r="36" spans="1:25" x14ac:dyDescent="0.3">
      <c r="A36" s="12">
        <v>32</v>
      </c>
      <c r="B36" s="13">
        <v>20717489</v>
      </c>
      <c r="C36" s="11" t="s">
        <v>165</v>
      </c>
      <c r="D36" s="3"/>
      <c r="E36" s="3"/>
      <c r="F36" s="3"/>
      <c r="G36" s="3"/>
      <c r="H36" s="3"/>
      <c r="I36" s="3"/>
      <c r="J36" s="17">
        <f t="shared" si="0"/>
        <v>0</v>
      </c>
      <c r="K36" s="3"/>
      <c r="L36" s="3"/>
      <c r="M36" s="3"/>
      <c r="N36" s="3"/>
      <c r="O36" s="3"/>
      <c r="P36" s="3"/>
      <c r="Q36" s="8">
        <f t="shared" si="1"/>
        <v>0</v>
      </c>
      <c r="R36" s="3"/>
      <c r="S36" s="3"/>
      <c r="T36" s="3"/>
      <c r="U36" s="3"/>
      <c r="V36" s="3"/>
      <c r="W36" s="3"/>
      <c r="X36" s="8">
        <f t="shared" si="2"/>
        <v>0</v>
      </c>
      <c r="Y36" s="9">
        <f t="shared" si="3"/>
        <v>0</v>
      </c>
    </row>
    <row r="37" spans="1:25" x14ac:dyDescent="0.3">
      <c r="A37" s="12">
        <v>33</v>
      </c>
      <c r="B37" s="13">
        <v>20718938</v>
      </c>
      <c r="C37" s="11" t="s">
        <v>173</v>
      </c>
      <c r="D37" s="3"/>
      <c r="E37" s="3"/>
      <c r="F37" s="3"/>
      <c r="G37" s="3"/>
      <c r="H37" s="3"/>
      <c r="I37" s="3"/>
      <c r="J37" s="17">
        <f t="shared" si="0"/>
        <v>0</v>
      </c>
      <c r="K37" s="3"/>
      <c r="L37" s="3"/>
      <c r="M37" s="3"/>
      <c r="N37" s="3"/>
      <c r="O37" s="3"/>
      <c r="P37" s="3"/>
      <c r="Q37" s="8">
        <f t="shared" si="1"/>
        <v>0</v>
      </c>
      <c r="R37" s="3"/>
      <c r="S37" s="3"/>
      <c r="T37" s="3"/>
      <c r="U37" s="3"/>
      <c r="V37" s="3"/>
      <c r="W37" s="3"/>
      <c r="X37" s="8">
        <f t="shared" si="2"/>
        <v>0</v>
      </c>
      <c r="Y37" s="9">
        <f t="shared" si="3"/>
        <v>0</v>
      </c>
    </row>
    <row r="38" spans="1:25" x14ac:dyDescent="0.3">
      <c r="A38" s="12">
        <v>34</v>
      </c>
      <c r="B38" s="13">
        <v>20723718</v>
      </c>
      <c r="C38" s="11" t="s">
        <v>185</v>
      </c>
      <c r="D38" s="3"/>
      <c r="E38" s="3"/>
      <c r="F38" s="3"/>
      <c r="G38" s="3"/>
      <c r="H38" s="3"/>
      <c r="I38" s="3"/>
      <c r="J38" s="17">
        <f t="shared" si="0"/>
        <v>0</v>
      </c>
      <c r="K38" s="3"/>
      <c r="L38" s="3"/>
      <c r="M38" s="3"/>
      <c r="N38" s="3"/>
      <c r="O38" s="3"/>
      <c r="P38" s="3"/>
      <c r="Q38" s="8">
        <f t="shared" si="1"/>
        <v>0</v>
      </c>
      <c r="R38" s="3"/>
      <c r="S38" s="3"/>
      <c r="T38" s="3"/>
      <c r="U38" s="3"/>
      <c r="V38" s="3"/>
      <c r="W38" s="3"/>
      <c r="X38" s="8">
        <f t="shared" si="2"/>
        <v>0</v>
      </c>
      <c r="Y38" s="9">
        <f t="shared" si="3"/>
        <v>0</v>
      </c>
    </row>
    <row r="39" spans="1:25" x14ac:dyDescent="0.3">
      <c r="A39" s="12">
        <v>35</v>
      </c>
      <c r="B39" s="13">
        <v>20611470</v>
      </c>
      <c r="C39" s="11" t="s">
        <v>63</v>
      </c>
      <c r="D39" s="3"/>
      <c r="E39" s="3"/>
      <c r="F39" s="3"/>
      <c r="G39" s="3"/>
      <c r="H39" s="3"/>
      <c r="I39" s="3"/>
      <c r="J39" s="17">
        <f t="shared" si="0"/>
        <v>0</v>
      </c>
      <c r="K39" s="3"/>
      <c r="L39" s="3"/>
      <c r="M39" s="3"/>
      <c r="N39" s="3"/>
      <c r="O39" s="3"/>
      <c r="P39" s="3"/>
      <c r="Q39" s="8">
        <f t="shared" si="1"/>
        <v>0</v>
      </c>
      <c r="R39" s="3"/>
      <c r="S39" s="3"/>
      <c r="T39" s="3"/>
      <c r="U39" s="3"/>
      <c r="V39" s="3"/>
      <c r="W39" s="3"/>
      <c r="X39" s="8">
        <f t="shared" si="2"/>
        <v>0</v>
      </c>
      <c r="Y39" s="9">
        <f t="shared" si="3"/>
        <v>0</v>
      </c>
    </row>
    <row r="40" spans="1:25" x14ac:dyDescent="0.3">
      <c r="A40" s="12">
        <v>36</v>
      </c>
      <c r="B40" s="13">
        <v>20590531</v>
      </c>
      <c r="C40" s="11" t="s">
        <v>19</v>
      </c>
      <c r="D40" s="3"/>
      <c r="E40" s="3"/>
      <c r="F40" s="3"/>
      <c r="G40" s="3"/>
      <c r="H40" s="3"/>
      <c r="I40" s="3"/>
      <c r="J40" s="17">
        <f t="shared" si="0"/>
        <v>0</v>
      </c>
      <c r="K40" s="3"/>
      <c r="L40" s="3"/>
      <c r="M40" s="3"/>
      <c r="N40" s="3"/>
      <c r="O40" s="3"/>
      <c r="P40" s="3"/>
      <c r="Q40" s="8">
        <f t="shared" si="1"/>
        <v>0</v>
      </c>
      <c r="R40" s="3"/>
      <c r="S40" s="3"/>
      <c r="T40" s="3"/>
      <c r="U40" s="3"/>
      <c r="V40" s="3"/>
      <c r="W40" s="3"/>
      <c r="X40" s="8">
        <f t="shared" si="2"/>
        <v>0</v>
      </c>
      <c r="Y40" s="9">
        <f t="shared" si="3"/>
        <v>0</v>
      </c>
    </row>
    <row r="41" spans="1:25" x14ac:dyDescent="0.3">
      <c r="A41" s="12">
        <v>37</v>
      </c>
      <c r="B41" s="13">
        <v>20615279</v>
      </c>
      <c r="C41" s="11" t="s">
        <v>85</v>
      </c>
      <c r="D41" s="3"/>
      <c r="E41" s="3"/>
      <c r="F41" s="3"/>
      <c r="G41" s="3"/>
      <c r="H41" s="3"/>
      <c r="I41" s="3"/>
      <c r="J41" s="17">
        <f t="shared" si="0"/>
        <v>0</v>
      </c>
      <c r="K41" s="3"/>
      <c r="L41" s="3"/>
      <c r="M41" s="3"/>
      <c r="N41" s="3"/>
      <c r="O41" s="3"/>
      <c r="P41" s="3"/>
      <c r="Q41" s="8">
        <f t="shared" si="1"/>
        <v>0</v>
      </c>
      <c r="R41" s="3"/>
      <c r="S41" s="3"/>
      <c r="T41" s="3"/>
      <c r="U41" s="3"/>
      <c r="V41" s="3"/>
      <c r="W41" s="3"/>
      <c r="X41" s="8">
        <f t="shared" si="2"/>
        <v>0</v>
      </c>
      <c r="Y41" s="9">
        <f t="shared" si="3"/>
        <v>0</v>
      </c>
    </row>
    <row r="42" spans="1:25" x14ac:dyDescent="0.3">
      <c r="A42" s="12">
        <v>38</v>
      </c>
      <c r="B42" s="13">
        <v>20590120</v>
      </c>
      <c r="C42" s="11" t="s">
        <v>17</v>
      </c>
      <c r="D42" s="3"/>
      <c r="E42" s="3"/>
      <c r="F42" s="3"/>
      <c r="G42" s="3"/>
      <c r="H42" s="3"/>
      <c r="I42" s="3"/>
      <c r="J42" s="17">
        <f t="shared" si="0"/>
        <v>0</v>
      </c>
      <c r="K42" s="3"/>
      <c r="L42" s="3"/>
      <c r="M42" s="3"/>
      <c r="N42" s="3"/>
      <c r="O42" s="3"/>
      <c r="P42" s="3"/>
      <c r="Q42" s="8">
        <f t="shared" si="1"/>
        <v>0</v>
      </c>
      <c r="R42" s="3"/>
      <c r="S42" s="3"/>
      <c r="T42" s="3"/>
      <c r="U42" s="3"/>
      <c r="V42" s="3"/>
      <c r="W42" s="3"/>
      <c r="X42" s="8">
        <f t="shared" si="2"/>
        <v>0</v>
      </c>
      <c r="Y42" s="9">
        <f t="shared" si="3"/>
        <v>0</v>
      </c>
    </row>
    <row r="43" spans="1:25" x14ac:dyDescent="0.3">
      <c r="A43" s="12">
        <v>39</v>
      </c>
      <c r="B43" s="13">
        <v>20714140</v>
      </c>
      <c r="C43" s="11" t="s">
        <v>154</v>
      </c>
      <c r="D43" s="3"/>
      <c r="E43" s="3"/>
      <c r="F43" s="3"/>
      <c r="G43" s="3"/>
      <c r="H43" s="3"/>
      <c r="I43" s="3"/>
      <c r="J43" s="17">
        <f t="shared" si="0"/>
        <v>0</v>
      </c>
      <c r="K43" s="3"/>
      <c r="L43" s="3"/>
      <c r="M43" s="3"/>
      <c r="N43" s="3"/>
      <c r="O43" s="3"/>
      <c r="P43" s="3"/>
      <c r="Q43" s="8">
        <f t="shared" si="1"/>
        <v>0</v>
      </c>
      <c r="R43" s="3"/>
      <c r="S43" s="3"/>
      <c r="T43" s="3"/>
      <c r="U43" s="3"/>
      <c r="V43" s="3"/>
      <c r="W43" s="3"/>
      <c r="X43" s="8">
        <f t="shared" si="2"/>
        <v>0</v>
      </c>
      <c r="Y43" s="9">
        <f t="shared" si="3"/>
        <v>0</v>
      </c>
    </row>
    <row r="44" spans="1:25" x14ac:dyDescent="0.3">
      <c r="A44" s="12">
        <v>40</v>
      </c>
      <c r="B44" s="13">
        <v>20713555</v>
      </c>
      <c r="C44" s="11" t="s">
        <v>149</v>
      </c>
      <c r="D44" s="3"/>
      <c r="E44" s="3"/>
      <c r="F44" s="3"/>
      <c r="G44" s="3"/>
      <c r="H44" s="3"/>
      <c r="I44" s="3"/>
      <c r="J44" s="17">
        <f t="shared" si="0"/>
        <v>0</v>
      </c>
      <c r="K44" s="3"/>
      <c r="L44" s="3"/>
      <c r="M44" s="3"/>
      <c r="N44" s="3"/>
      <c r="O44" s="3"/>
      <c r="P44" s="3"/>
      <c r="Q44" s="8">
        <f t="shared" si="1"/>
        <v>0</v>
      </c>
      <c r="R44" s="3"/>
      <c r="S44" s="3"/>
      <c r="T44" s="3"/>
      <c r="U44" s="3"/>
      <c r="V44" s="3"/>
      <c r="W44" s="3"/>
      <c r="X44" s="8">
        <f t="shared" si="2"/>
        <v>0</v>
      </c>
      <c r="Y44" s="9">
        <f t="shared" si="3"/>
        <v>0</v>
      </c>
    </row>
    <row r="45" spans="1:25" x14ac:dyDescent="0.3">
      <c r="A45" s="12">
        <v>41</v>
      </c>
      <c r="B45" s="13">
        <v>20610427</v>
      </c>
      <c r="C45" s="11" t="s">
        <v>56</v>
      </c>
      <c r="D45" s="3"/>
      <c r="E45" s="3"/>
      <c r="F45" s="3"/>
      <c r="G45" s="3"/>
      <c r="H45" s="3"/>
      <c r="I45" s="3"/>
      <c r="J45" s="17">
        <f t="shared" si="0"/>
        <v>0</v>
      </c>
      <c r="K45" s="3"/>
      <c r="L45" s="3"/>
      <c r="M45" s="3"/>
      <c r="N45" s="3"/>
      <c r="O45" s="3"/>
      <c r="P45" s="3"/>
      <c r="Q45" s="8">
        <f t="shared" si="1"/>
        <v>0</v>
      </c>
      <c r="R45" s="3"/>
      <c r="S45" s="3"/>
      <c r="T45" s="3"/>
      <c r="U45" s="3"/>
      <c r="V45" s="3"/>
      <c r="W45" s="3"/>
      <c r="X45" s="8">
        <f t="shared" si="2"/>
        <v>0</v>
      </c>
      <c r="Y45" s="9">
        <f t="shared" si="3"/>
        <v>0</v>
      </c>
    </row>
    <row r="46" spans="1:25" x14ac:dyDescent="0.3">
      <c r="A46" s="12">
        <v>42</v>
      </c>
      <c r="B46" s="13">
        <v>20607863</v>
      </c>
      <c r="C46" s="11" t="s">
        <v>49</v>
      </c>
      <c r="D46" s="3"/>
      <c r="E46" s="3"/>
      <c r="F46" s="3"/>
      <c r="G46" s="3"/>
      <c r="H46" s="3"/>
      <c r="I46" s="3"/>
      <c r="J46" s="17">
        <f t="shared" si="0"/>
        <v>0</v>
      </c>
      <c r="K46" s="3"/>
      <c r="L46" s="3"/>
      <c r="M46" s="3"/>
      <c r="N46" s="3"/>
      <c r="O46" s="3"/>
      <c r="P46" s="3"/>
      <c r="Q46" s="8">
        <f t="shared" si="1"/>
        <v>0</v>
      </c>
      <c r="R46" s="3"/>
      <c r="S46" s="3"/>
      <c r="T46" s="3"/>
      <c r="U46" s="3"/>
      <c r="V46" s="3"/>
      <c r="W46" s="3"/>
      <c r="X46" s="8">
        <f t="shared" si="2"/>
        <v>0</v>
      </c>
      <c r="Y46" s="9">
        <f t="shared" si="3"/>
        <v>0</v>
      </c>
    </row>
    <row r="47" spans="1:25" x14ac:dyDescent="0.3">
      <c r="A47" s="12">
        <v>43</v>
      </c>
      <c r="B47" s="13">
        <v>20604846</v>
      </c>
      <c r="C47" s="11" t="s">
        <v>43</v>
      </c>
      <c r="D47" s="3"/>
      <c r="E47" s="3"/>
      <c r="F47" s="3"/>
      <c r="G47" s="3"/>
      <c r="H47" s="3"/>
      <c r="I47" s="3"/>
      <c r="J47" s="17">
        <f t="shared" si="0"/>
        <v>0</v>
      </c>
      <c r="K47" s="3"/>
      <c r="L47" s="3"/>
      <c r="M47" s="3"/>
      <c r="N47" s="3"/>
      <c r="O47" s="3"/>
      <c r="P47" s="3"/>
      <c r="Q47" s="8">
        <f t="shared" si="1"/>
        <v>0</v>
      </c>
      <c r="R47" s="3"/>
      <c r="S47" s="3"/>
      <c r="T47" s="3"/>
      <c r="U47" s="3"/>
      <c r="V47" s="3"/>
      <c r="W47" s="3"/>
      <c r="X47" s="8">
        <f t="shared" si="2"/>
        <v>0</v>
      </c>
      <c r="Y47" s="9">
        <f t="shared" si="3"/>
        <v>0</v>
      </c>
    </row>
    <row r="48" spans="1:25" x14ac:dyDescent="0.3">
      <c r="A48" s="12">
        <v>44</v>
      </c>
      <c r="B48" s="13">
        <v>20705878</v>
      </c>
      <c r="C48" s="11" t="s">
        <v>134</v>
      </c>
      <c r="D48" s="3"/>
      <c r="E48" s="3"/>
      <c r="F48" s="3"/>
      <c r="G48" s="3"/>
      <c r="H48" s="3"/>
      <c r="I48" s="3"/>
      <c r="J48" s="17">
        <f t="shared" si="0"/>
        <v>0</v>
      </c>
      <c r="K48" s="3"/>
      <c r="L48" s="3"/>
      <c r="M48" s="3"/>
      <c r="N48" s="3"/>
      <c r="O48" s="3"/>
      <c r="P48" s="3"/>
      <c r="Q48" s="8">
        <f t="shared" si="1"/>
        <v>0</v>
      </c>
      <c r="R48" s="3"/>
      <c r="S48" s="3"/>
      <c r="T48" s="3"/>
      <c r="U48" s="3"/>
      <c r="V48" s="3"/>
      <c r="W48" s="3"/>
      <c r="X48" s="8">
        <f t="shared" si="2"/>
        <v>0</v>
      </c>
      <c r="Y48" s="9">
        <f t="shared" si="3"/>
        <v>0</v>
      </c>
    </row>
    <row r="49" spans="1:25" x14ac:dyDescent="0.3">
      <c r="A49" s="12">
        <v>45</v>
      </c>
      <c r="B49" s="13">
        <v>20717304</v>
      </c>
      <c r="C49" s="11" t="s">
        <v>164</v>
      </c>
      <c r="D49" s="3"/>
      <c r="E49" s="3"/>
      <c r="F49" s="3"/>
      <c r="G49" s="3"/>
      <c r="H49" s="3"/>
      <c r="I49" s="3"/>
      <c r="J49" s="17">
        <f t="shared" si="0"/>
        <v>0</v>
      </c>
      <c r="K49" s="3"/>
      <c r="L49" s="3"/>
      <c r="M49" s="3"/>
      <c r="N49" s="3"/>
      <c r="O49" s="3"/>
      <c r="P49" s="3"/>
      <c r="Q49" s="8">
        <f t="shared" si="1"/>
        <v>0</v>
      </c>
      <c r="R49" s="3"/>
      <c r="S49" s="3"/>
      <c r="T49" s="3"/>
      <c r="U49" s="3"/>
      <c r="V49" s="3"/>
      <c r="W49" s="3"/>
      <c r="X49" s="8">
        <f t="shared" si="2"/>
        <v>0</v>
      </c>
      <c r="Y49" s="9">
        <f t="shared" si="3"/>
        <v>0</v>
      </c>
    </row>
    <row r="50" spans="1:25" x14ac:dyDescent="0.3">
      <c r="A50" s="12">
        <v>46</v>
      </c>
      <c r="B50" s="13">
        <v>20409676</v>
      </c>
      <c r="C50" s="11" t="s">
        <v>2</v>
      </c>
      <c r="D50" s="3"/>
      <c r="E50" s="3"/>
      <c r="F50" s="3"/>
      <c r="G50" s="3"/>
      <c r="H50" s="3"/>
      <c r="I50" s="3"/>
      <c r="J50" s="17">
        <f t="shared" si="0"/>
        <v>0</v>
      </c>
      <c r="K50" s="3"/>
      <c r="L50" s="3"/>
      <c r="M50" s="3"/>
      <c r="N50" s="3"/>
      <c r="O50" s="3"/>
      <c r="P50" s="3"/>
      <c r="Q50" s="8">
        <f t="shared" si="1"/>
        <v>0</v>
      </c>
      <c r="R50" s="3"/>
      <c r="S50" s="3"/>
      <c r="T50" s="3"/>
      <c r="U50" s="3"/>
      <c r="V50" s="3"/>
      <c r="W50" s="3"/>
      <c r="X50" s="8">
        <f t="shared" si="2"/>
        <v>0</v>
      </c>
      <c r="Y50" s="9">
        <f t="shared" si="3"/>
        <v>0</v>
      </c>
    </row>
    <row r="51" spans="1:25" x14ac:dyDescent="0.3">
      <c r="A51" s="12">
        <v>47</v>
      </c>
      <c r="B51" s="13">
        <v>20705220</v>
      </c>
      <c r="C51" s="11" t="s">
        <v>131</v>
      </c>
      <c r="D51" s="3"/>
      <c r="E51" s="3"/>
      <c r="F51" s="3"/>
      <c r="G51" s="3"/>
      <c r="H51" s="3"/>
      <c r="I51" s="3"/>
      <c r="J51" s="17">
        <f t="shared" si="0"/>
        <v>0</v>
      </c>
      <c r="K51" s="3"/>
      <c r="L51" s="3"/>
      <c r="M51" s="3"/>
      <c r="N51" s="3"/>
      <c r="O51" s="3"/>
      <c r="P51" s="3"/>
      <c r="Q51" s="8">
        <f t="shared" si="1"/>
        <v>0</v>
      </c>
      <c r="R51" s="3"/>
      <c r="S51" s="3"/>
      <c r="T51" s="3"/>
      <c r="U51" s="3"/>
      <c r="V51" s="3"/>
      <c r="W51" s="3"/>
      <c r="X51" s="8">
        <f t="shared" si="2"/>
        <v>0</v>
      </c>
      <c r="Y51" s="9">
        <f t="shared" si="3"/>
        <v>0</v>
      </c>
    </row>
    <row r="52" spans="1:25" x14ac:dyDescent="0.3">
      <c r="A52" s="12">
        <v>48</v>
      </c>
      <c r="B52" s="13">
        <v>20613250</v>
      </c>
      <c r="C52" s="11" t="s">
        <v>77</v>
      </c>
      <c r="D52" s="3"/>
      <c r="E52" s="3"/>
      <c r="F52" s="3"/>
      <c r="G52" s="3"/>
      <c r="H52" s="3"/>
      <c r="I52" s="3"/>
      <c r="J52" s="17">
        <f t="shared" si="0"/>
        <v>0</v>
      </c>
      <c r="K52" s="3"/>
      <c r="L52" s="3"/>
      <c r="M52" s="3"/>
      <c r="N52" s="3"/>
      <c r="O52" s="3"/>
      <c r="P52" s="3"/>
      <c r="Q52" s="8">
        <f t="shared" si="1"/>
        <v>0</v>
      </c>
      <c r="R52" s="3"/>
      <c r="S52" s="3"/>
      <c r="T52" s="3"/>
      <c r="U52" s="3"/>
      <c r="V52" s="3"/>
      <c r="W52" s="3"/>
      <c r="X52" s="8">
        <f t="shared" si="2"/>
        <v>0</v>
      </c>
      <c r="Y52" s="9">
        <f t="shared" si="3"/>
        <v>0</v>
      </c>
    </row>
    <row r="53" spans="1:25" x14ac:dyDescent="0.3">
      <c r="A53" s="12">
        <v>49</v>
      </c>
      <c r="B53" s="13">
        <v>20480891</v>
      </c>
      <c r="C53" s="11" t="s">
        <v>3</v>
      </c>
      <c r="D53" s="3"/>
      <c r="E53" s="3"/>
      <c r="F53" s="3"/>
      <c r="G53" s="3"/>
      <c r="H53" s="3"/>
      <c r="I53" s="3"/>
      <c r="J53" s="17">
        <f t="shared" si="0"/>
        <v>0</v>
      </c>
      <c r="K53" s="3"/>
      <c r="L53" s="3"/>
      <c r="M53" s="3"/>
      <c r="N53" s="3"/>
      <c r="O53" s="3"/>
      <c r="P53" s="3"/>
      <c r="Q53" s="8">
        <f t="shared" si="1"/>
        <v>0</v>
      </c>
      <c r="R53" s="3"/>
      <c r="S53" s="3"/>
      <c r="T53" s="3"/>
      <c r="U53" s="3"/>
      <c r="V53" s="3"/>
      <c r="W53" s="3"/>
      <c r="X53" s="8">
        <f t="shared" si="2"/>
        <v>0</v>
      </c>
      <c r="Y53" s="9">
        <f t="shared" si="3"/>
        <v>0</v>
      </c>
    </row>
    <row r="54" spans="1:25" x14ac:dyDescent="0.3">
      <c r="A54" s="12">
        <v>50</v>
      </c>
      <c r="B54" s="13">
        <v>20701680</v>
      </c>
      <c r="C54" s="11" t="s">
        <v>123</v>
      </c>
      <c r="D54" s="3"/>
      <c r="E54" s="3"/>
      <c r="F54" s="3"/>
      <c r="G54" s="3"/>
      <c r="H54" s="3"/>
      <c r="I54" s="3"/>
      <c r="J54" s="17">
        <f t="shared" si="0"/>
        <v>0</v>
      </c>
      <c r="K54" s="3"/>
      <c r="L54" s="3"/>
      <c r="M54" s="3"/>
      <c r="N54" s="3"/>
      <c r="O54" s="3"/>
      <c r="P54" s="3"/>
      <c r="Q54" s="8">
        <f t="shared" si="1"/>
        <v>0</v>
      </c>
      <c r="R54" s="3"/>
      <c r="S54" s="3"/>
      <c r="T54" s="3"/>
      <c r="U54" s="3"/>
      <c r="V54" s="3"/>
      <c r="W54" s="3"/>
      <c r="X54" s="8">
        <f t="shared" si="2"/>
        <v>0</v>
      </c>
      <c r="Y54" s="9">
        <f t="shared" si="3"/>
        <v>0</v>
      </c>
    </row>
    <row r="55" spans="1:25" x14ac:dyDescent="0.3">
      <c r="A55" s="12">
        <v>51</v>
      </c>
      <c r="B55" s="13">
        <v>20598255</v>
      </c>
      <c r="C55" s="11" t="s">
        <v>35</v>
      </c>
      <c r="D55" s="3"/>
      <c r="E55" s="3"/>
      <c r="F55" s="3"/>
      <c r="G55" s="3"/>
      <c r="H55" s="3"/>
      <c r="I55" s="3"/>
      <c r="J55" s="17">
        <f t="shared" si="0"/>
        <v>0</v>
      </c>
      <c r="K55" s="3"/>
      <c r="L55" s="3"/>
      <c r="M55" s="3"/>
      <c r="N55" s="3"/>
      <c r="O55" s="3"/>
      <c r="P55" s="3"/>
      <c r="Q55" s="8">
        <f t="shared" si="1"/>
        <v>0</v>
      </c>
      <c r="R55" s="3"/>
      <c r="S55" s="3"/>
      <c r="T55" s="3"/>
      <c r="U55" s="3"/>
      <c r="V55" s="3"/>
      <c r="W55" s="3"/>
      <c r="X55" s="8">
        <f t="shared" si="2"/>
        <v>0</v>
      </c>
      <c r="Y55" s="9">
        <f t="shared" si="3"/>
        <v>0</v>
      </c>
    </row>
    <row r="56" spans="1:25" x14ac:dyDescent="0.3">
      <c r="A56" s="12">
        <v>52</v>
      </c>
      <c r="B56" s="13">
        <v>20721435</v>
      </c>
      <c r="C56" s="11" t="s">
        <v>179</v>
      </c>
      <c r="D56" s="3"/>
      <c r="E56" s="3"/>
      <c r="F56" s="3"/>
      <c r="G56" s="3"/>
      <c r="H56" s="3"/>
      <c r="I56" s="3"/>
      <c r="J56" s="17">
        <f t="shared" si="0"/>
        <v>0</v>
      </c>
      <c r="K56" s="3"/>
      <c r="L56" s="3"/>
      <c r="M56" s="3"/>
      <c r="N56" s="3"/>
      <c r="O56" s="3"/>
      <c r="P56" s="3"/>
      <c r="Q56" s="8">
        <f t="shared" si="1"/>
        <v>0</v>
      </c>
      <c r="R56" s="3"/>
      <c r="S56" s="3"/>
      <c r="T56" s="3"/>
      <c r="U56" s="3"/>
      <c r="V56" s="3"/>
      <c r="W56" s="3"/>
      <c r="X56" s="8">
        <f t="shared" si="2"/>
        <v>0</v>
      </c>
      <c r="Y56" s="9">
        <f t="shared" si="3"/>
        <v>0</v>
      </c>
    </row>
    <row r="57" spans="1:25" x14ac:dyDescent="0.3">
      <c r="A57" s="12">
        <v>53</v>
      </c>
      <c r="B57" s="13">
        <v>20715999</v>
      </c>
      <c r="C57" s="11" t="s">
        <v>161</v>
      </c>
      <c r="D57" s="3"/>
      <c r="E57" s="3"/>
      <c r="F57" s="3"/>
      <c r="G57" s="3"/>
      <c r="H57" s="3"/>
      <c r="I57" s="3"/>
      <c r="J57" s="17">
        <f t="shared" si="0"/>
        <v>0</v>
      </c>
      <c r="K57" s="3"/>
      <c r="L57" s="3"/>
      <c r="M57" s="3"/>
      <c r="N57" s="3"/>
      <c r="O57" s="3"/>
      <c r="P57" s="3"/>
      <c r="Q57" s="8">
        <f t="shared" si="1"/>
        <v>0</v>
      </c>
      <c r="R57" s="3"/>
      <c r="S57" s="3"/>
      <c r="T57" s="3"/>
      <c r="U57" s="3"/>
      <c r="V57" s="3"/>
      <c r="W57" s="3"/>
      <c r="X57" s="8">
        <f t="shared" si="2"/>
        <v>0</v>
      </c>
      <c r="Y57" s="9">
        <f t="shared" si="3"/>
        <v>0</v>
      </c>
    </row>
    <row r="58" spans="1:25" x14ac:dyDescent="0.3">
      <c r="A58" s="12">
        <v>54</v>
      </c>
      <c r="B58" s="13">
        <v>20713670</v>
      </c>
      <c r="C58" s="11" t="s">
        <v>151</v>
      </c>
      <c r="D58" s="3"/>
      <c r="E58" s="3"/>
      <c r="F58" s="3"/>
      <c r="G58" s="3"/>
      <c r="H58" s="3"/>
      <c r="I58" s="3"/>
      <c r="J58" s="17">
        <f t="shared" si="0"/>
        <v>0</v>
      </c>
      <c r="K58" s="3"/>
      <c r="L58" s="3"/>
      <c r="M58" s="3"/>
      <c r="N58" s="3"/>
      <c r="O58" s="3"/>
      <c r="P58" s="3"/>
      <c r="Q58" s="8">
        <f t="shared" si="1"/>
        <v>0</v>
      </c>
      <c r="R58" s="3"/>
      <c r="S58" s="3"/>
      <c r="T58" s="3"/>
      <c r="U58" s="3"/>
      <c r="V58" s="3"/>
      <c r="W58" s="3"/>
      <c r="X58" s="8">
        <f t="shared" si="2"/>
        <v>0</v>
      </c>
      <c r="Y58" s="9">
        <f t="shared" si="3"/>
        <v>0</v>
      </c>
    </row>
    <row r="59" spans="1:25" x14ac:dyDescent="0.3">
      <c r="A59" s="12">
        <v>55</v>
      </c>
      <c r="B59" s="13">
        <v>20690629</v>
      </c>
      <c r="C59" s="11" t="s">
        <v>109</v>
      </c>
      <c r="D59" s="3"/>
      <c r="E59" s="3"/>
      <c r="F59" s="3"/>
      <c r="G59" s="3"/>
      <c r="H59" s="3"/>
      <c r="I59" s="3"/>
      <c r="J59" s="17">
        <f t="shared" si="0"/>
        <v>0</v>
      </c>
      <c r="K59" s="3"/>
      <c r="L59" s="3"/>
      <c r="M59" s="3"/>
      <c r="N59" s="3"/>
      <c r="O59" s="3"/>
      <c r="P59" s="3"/>
      <c r="Q59" s="8">
        <f t="shared" si="1"/>
        <v>0</v>
      </c>
      <c r="R59" s="3"/>
      <c r="S59" s="3"/>
      <c r="T59" s="3"/>
      <c r="U59" s="3"/>
      <c r="V59" s="3"/>
      <c r="W59" s="3"/>
      <c r="X59" s="8">
        <f t="shared" si="2"/>
        <v>0</v>
      </c>
      <c r="Y59" s="9">
        <f t="shared" si="3"/>
        <v>0</v>
      </c>
    </row>
    <row r="60" spans="1:25" x14ac:dyDescent="0.3">
      <c r="A60" s="12">
        <v>56</v>
      </c>
      <c r="B60" s="13">
        <v>20613019</v>
      </c>
      <c r="C60" s="11" t="s">
        <v>74</v>
      </c>
      <c r="D60" s="3"/>
      <c r="E60" s="3"/>
      <c r="F60" s="3"/>
      <c r="G60" s="3"/>
      <c r="H60" s="3"/>
      <c r="I60" s="3"/>
      <c r="J60" s="17">
        <f t="shared" si="0"/>
        <v>0</v>
      </c>
      <c r="K60" s="3"/>
      <c r="L60" s="3"/>
      <c r="M60" s="3"/>
      <c r="N60" s="3"/>
      <c r="O60" s="3"/>
      <c r="P60" s="3"/>
      <c r="Q60" s="8">
        <f t="shared" si="1"/>
        <v>0</v>
      </c>
      <c r="R60" s="3"/>
      <c r="S60" s="3"/>
      <c r="T60" s="3"/>
      <c r="U60" s="3"/>
      <c r="V60" s="3"/>
      <c r="W60" s="3"/>
      <c r="X60" s="8">
        <f t="shared" si="2"/>
        <v>0</v>
      </c>
      <c r="Y60" s="9">
        <f t="shared" si="3"/>
        <v>0</v>
      </c>
    </row>
    <row r="61" spans="1:25" x14ac:dyDescent="0.3">
      <c r="A61" s="12">
        <v>57</v>
      </c>
      <c r="B61" s="13">
        <v>20715623</v>
      </c>
      <c r="C61" s="11" t="s">
        <v>159</v>
      </c>
      <c r="D61" s="3"/>
      <c r="E61" s="3"/>
      <c r="F61" s="3"/>
      <c r="G61" s="3"/>
      <c r="H61" s="3"/>
      <c r="I61" s="3"/>
      <c r="J61" s="17">
        <f t="shared" si="0"/>
        <v>0</v>
      </c>
      <c r="K61" s="3"/>
      <c r="L61" s="3"/>
      <c r="M61" s="3"/>
      <c r="N61" s="3"/>
      <c r="O61" s="3"/>
      <c r="P61" s="3"/>
      <c r="Q61" s="8">
        <f t="shared" si="1"/>
        <v>0</v>
      </c>
      <c r="R61" s="3"/>
      <c r="S61" s="3"/>
      <c r="T61" s="3"/>
      <c r="U61" s="3"/>
      <c r="V61" s="3"/>
      <c r="W61" s="3"/>
      <c r="X61" s="8">
        <f t="shared" si="2"/>
        <v>0</v>
      </c>
      <c r="Y61" s="9">
        <f t="shared" si="3"/>
        <v>0</v>
      </c>
    </row>
    <row r="62" spans="1:25" x14ac:dyDescent="0.3">
      <c r="A62" s="12">
        <v>58</v>
      </c>
      <c r="B62" s="13">
        <v>20706147</v>
      </c>
      <c r="C62" s="11" t="s">
        <v>137</v>
      </c>
      <c r="D62" s="3"/>
      <c r="E62" s="3"/>
      <c r="F62" s="3"/>
      <c r="G62" s="3"/>
      <c r="H62" s="3"/>
      <c r="I62" s="3"/>
      <c r="J62" s="17">
        <f t="shared" si="0"/>
        <v>0</v>
      </c>
      <c r="K62" s="3"/>
      <c r="L62" s="3"/>
      <c r="M62" s="3"/>
      <c r="N62" s="3"/>
      <c r="O62" s="3"/>
      <c r="P62" s="3"/>
      <c r="Q62" s="8">
        <f t="shared" si="1"/>
        <v>0</v>
      </c>
      <c r="R62" s="3"/>
      <c r="S62" s="3"/>
      <c r="T62" s="3"/>
      <c r="U62" s="3"/>
      <c r="V62" s="3"/>
      <c r="W62" s="3"/>
      <c r="X62" s="8">
        <f t="shared" si="2"/>
        <v>0</v>
      </c>
      <c r="Y62" s="9">
        <f t="shared" si="3"/>
        <v>0</v>
      </c>
    </row>
    <row r="63" spans="1:25" x14ac:dyDescent="0.3">
      <c r="A63" s="12">
        <v>59</v>
      </c>
      <c r="B63" s="13">
        <v>20604119</v>
      </c>
      <c r="C63" s="11" t="s">
        <v>42</v>
      </c>
      <c r="D63" s="3"/>
      <c r="E63" s="3"/>
      <c r="F63" s="3"/>
      <c r="G63" s="3"/>
      <c r="H63" s="3"/>
      <c r="I63" s="3"/>
      <c r="J63" s="17">
        <f t="shared" si="0"/>
        <v>0</v>
      </c>
      <c r="K63" s="3"/>
      <c r="L63" s="3"/>
      <c r="M63" s="3"/>
      <c r="N63" s="3"/>
      <c r="O63" s="3"/>
      <c r="P63" s="3"/>
      <c r="Q63" s="8">
        <f t="shared" si="1"/>
        <v>0</v>
      </c>
      <c r="R63" s="3"/>
      <c r="S63" s="3"/>
      <c r="T63" s="3"/>
      <c r="U63" s="3"/>
      <c r="V63" s="3"/>
      <c r="W63" s="3"/>
      <c r="X63" s="8">
        <f t="shared" si="2"/>
        <v>0</v>
      </c>
      <c r="Y63" s="9">
        <f t="shared" si="3"/>
        <v>0</v>
      </c>
    </row>
    <row r="64" spans="1:25" x14ac:dyDescent="0.3">
      <c r="A64" s="12">
        <v>60</v>
      </c>
      <c r="B64" s="13">
        <v>20716304</v>
      </c>
      <c r="C64" s="11" t="s">
        <v>162</v>
      </c>
      <c r="D64" s="3"/>
      <c r="E64" s="3"/>
      <c r="F64" s="3"/>
      <c r="G64" s="3"/>
      <c r="H64" s="3"/>
      <c r="I64" s="3"/>
      <c r="J64" s="17">
        <f t="shared" si="0"/>
        <v>0</v>
      </c>
      <c r="K64" s="3"/>
      <c r="L64" s="3"/>
      <c r="M64" s="3"/>
      <c r="N64" s="3"/>
      <c r="O64" s="3"/>
      <c r="P64" s="3"/>
      <c r="Q64" s="8">
        <f t="shared" si="1"/>
        <v>0</v>
      </c>
      <c r="R64" s="3"/>
      <c r="S64" s="3"/>
      <c r="T64" s="3"/>
      <c r="U64" s="3"/>
      <c r="V64" s="3"/>
      <c r="W64" s="3"/>
      <c r="X64" s="8">
        <f t="shared" si="2"/>
        <v>0</v>
      </c>
      <c r="Y64" s="9">
        <f t="shared" si="3"/>
        <v>0</v>
      </c>
    </row>
    <row r="65" spans="1:25" x14ac:dyDescent="0.3">
      <c r="A65" s="12">
        <v>61</v>
      </c>
      <c r="B65" s="13">
        <v>20703088</v>
      </c>
      <c r="C65" s="11" t="s">
        <v>126</v>
      </c>
      <c r="D65" s="3"/>
      <c r="E65" s="3"/>
      <c r="F65" s="3"/>
      <c r="G65" s="3"/>
      <c r="H65" s="3"/>
      <c r="I65" s="3"/>
      <c r="J65" s="17">
        <f t="shared" si="0"/>
        <v>0</v>
      </c>
      <c r="K65" s="3"/>
      <c r="L65" s="3"/>
      <c r="M65" s="3"/>
      <c r="N65" s="3"/>
      <c r="O65" s="3"/>
      <c r="P65" s="3"/>
      <c r="Q65" s="8">
        <f t="shared" si="1"/>
        <v>0</v>
      </c>
      <c r="R65" s="3"/>
      <c r="S65" s="3"/>
      <c r="T65" s="3"/>
      <c r="U65" s="3"/>
      <c r="V65" s="3"/>
      <c r="W65" s="3"/>
      <c r="X65" s="8">
        <f t="shared" si="2"/>
        <v>0</v>
      </c>
      <c r="Y65" s="9">
        <f t="shared" si="3"/>
        <v>0</v>
      </c>
    </row>
    <row r="66" spans="1:25" x14ac:dyDescent="0.3">
      <c r="A66" s="12">
        <v>62</v>
      </c>
      <c r="B66" s="13">
        <v>20612400</v>
      </c>
      <c r="C66" s="11" t="s">
        <v>67</v>
      </c>
      <c r="D66" s="3"/>
      <c r="E66" s="3"/>
      <c r="F66" s="3"/>
      <c r="G66" s="3"/>
      <c r="H66" s="3"/>
      <c r="I66" s="3"/>
      <c r="J66" s="17">
        <f t="shared" si="0"/>
        <v>0</v>
      </c>
      <c r="K66" s="3"/>
      <c r="L66" s="3"/>
      <c r="M66" s="3"/>
      <c r="N66" s="3"/>
      <c r="O66" s="3"/>
      <c r="P66" s="3"/>
      <c r="Q66" s="8">
        <f t="shared" si="1"/>
        <v>0</v>
      </c>
      <c r="R66" s="3"/>
      <c r="S66" s="3"/>
      <c r="T66" s="3"/>
      <c r="U66" s="3"/>
      <c r="V66" s="3"/>
      <c r="W66" s="3"/>
      <c r="X66" s="8">
        <f t="shared" si="2"/>
        <v>0</v>
      </c>
      <c r="Y66" s="9">
        <f t="shared" si="3"/>
        <v>0</v>
      </c>
    </row>
    <row r="67" spans="1:25" x14ac:dyDescent="0.3">
      <c r="A67" s="12">
        <v>63</v>
      </c>
      <c r="B67" s="13">
        <v>20614522</v>
      </c>
      <c r="C67" s="11" t="s">
        <v>81</v>
      </c>
      <c r="D67" s="3"/>
      <c r="E67" s="3"/>
      <c r="F67" s="3"/>
      <c r="G67" s="3"/>
      <c r="H67" s="3"/>
      <c r="I67" s="3"/>
      <c r="J67" s="17">
        <f t="shared" si="0"/>
        <v>0</v>
      </c>
      <c r="K67" s="3"/>
      <c r="L67" s="3"/>
      <c r="M67" s="3"/>
      <c r="N67" s="3"/>
      <c r="O67" s="3"/>
      <c r="P67" s="3"/>
      <c r="Q67" s="8">
        <f t="shared" si="1"/>
        <v>0</v>
      </c>
      <c r="R67" s="3"/>
      <c r="S67" s="3"/>
      <c r="T67" s="3"/>
      <c r="U67" s="3"/>
      <c r="V67" s="3"/>
      <c r="W67" s="3"/>
      <c r="X67" s="8">
        <f t="shared" si="2"/>
        <v>0</v>
      </c>
      <c r="Y67" s="9">
        <f t="shared" si="3"/>
        <v>0</v>
      </c>
    </row>
    <row r="68" spans="1:25" x14ac:dyDescent="0.3">
      <c r="A68" s="12">
        <v>64</v>
      </c>
      <c r="B68" s="13">
        <v>20613314</v>
      </c>
      <c r="C68" s="11" t="s">
        <v>78</v>
      </c>
      <c r="D68" s="3"/>
      <c r="E68" s="3"/>
      <c r="F68" s="3"/>
      <c r="G68" s="3"/>
      <c r="H68" s="3"/>
      <c r="I68" s="3"/>
      <c r="J68" s="17">
        <f t="shared" si="0"/>
        <v>0</v>
      </c>
      <c r="K68" s="3"/>
      <c r="L68" s="3"/>
      <c r="M68" s="3"/>
      <c r="N68" s="3"/>
      <c r="O68" s="3"/>
      <c r="P68" s="3"/>
      <c r="Q68" s="8">
        <f t="shared" si="1"/>
        <v>0</v>
      </c>
      <c r="R68" s="3"/>
      <c r="S68" s="3"/>
      <c r="T68" s="3"/>
      <c r="U68" s="3"/>
      <c r="V68" s="3"/>
      <c r="W68" s="3"/>
      <c r="X68" s="8">
        <f t="shared" si="2"/>
        <v>0</v>
      </c>
      <c r="Y68" s="9">
        <f t="shared" si="3"/>
        <v>0</v>
      </c>
    </row>
    <row r="69" spans="1:25" x14ac:dyDescent="0.3">
      <c r="A69" s="12">
        <v>65</v>
      </c>
      <c r="B69" s="13">
        <v>20710617</v>
      </c>
      <c r="C69" s="11" t="s">
        <v>141</v>
      </c>
      <c r="D69" s="3"/>
      <c r="E69" s="3"/>
      <c r="F69" s="3"/>
      <c r="G69" s="3"/>
      <c r="H69" s="3"/>
      <c r="I69" s="3"/>
      <c r="J69" s="17">
        <f t="shared" ref="J69:J132" si="4">SUM(D69:I69)</f>
        <v>0</v>
      </c>
      <c r="K69" s="3"/>
      <c r="L69" s="3"/>
      <c r="M69" s="3"/>
      <c r="N69" s="3"/>
      <c r="O69" s="3"/>
      <c r="P69" s="3"/>
      <c r="Q69" s="8">
        <f t="shared" ref="Q69:Q132" si="5">SUM(K69:P69)</f>
        <v>0</v>
      </c>
      <c r="R69" s="3"/>
      <c r="S69" s="3"/>
      <c r="T69" s="3"/>
      <c r="U69" s="3"/>
      <c r="V69" s="3"/>
      <c r="W69" s="3"/>
      <c r="X69" s="8">
        <f t="shared" ref="X69:X132" si="6">SUM(R69:W69)</f>
        <v>0</v>
      </c>
      <c r="Y69" s="9">
        <f t="shared" ref="Y69:Y132" si="7">SUM(X69,Q69,J69)</f>
        <v>0</v>
      </c>
    </row>
    <row r="70" spans="1:25" x14ac:dyDescent="0.3">
      <c r="A70" s="12">
        <v>66</v>
      </c>
      <c r="B70" s="13">
        <v>20595191</v>
      </c>
      <c r="C70" s="11" t="s">
        <v>28</v>
      </c>
      <c r="D70" s="3"/>
      <c r="E70" s="3"/>
      <c r="F70" s="3"/>
      <c r="G70" s="3"/>
      <c r="H70" s="3"/>
      <c r="I70" s="3"/>
      <c r="J70" s="17">
        <f t="shared" si="4"/>
        <v>0</v>
      </c>
      <c r="K70" s="3"/>
      <c r="L70" s="3"/>
      <c r="M70" s="3"/>
      <c r="N70" s="3"/>
      <c r="O70" s="3"/>
      <c r="P70" s="3"/>
      <c r="Q70" s="8">
        <f t="shared" si="5"/>
        <v>0</v>
      </c>
      <c r="R70" s="3"/>
      <c r="S70" s="3"/>
      <c r="T70" s="3"/>
      <c r="U70" s="3"/>
      <c r="V70" s="3"/>
      <c r="W70" s="3"/>
      <c r="X70" s="8">
        <f t="shared" si="6"/>
        <v>0</v>
      </c>
      <c r="Y70" s="9">
        <f t="shared" si="7"/>
        <v>0</v>
      </c>
    </row>
    <row r="71" spans="1:25" x14ac:dyDescent="0.3">
      <c r="A71" s="12">
        <v>67</v>
      </c>
      <c r="B71" s="13">
        <v>20607904</v>
      </c>
      <c r="C71" s="11" t="s">
        <v>50</v>
      </c>
      <c r="D71" s="3"/>
      <c r="E71" s="3"/>
      <c r="F71" s="3"/>
      <c r="G71" s="3"/>
      <c r="H71" s="3"/>
      <c r="I71" s="3"/>
      <c r="J71" s="17">
        <f t="shared" si="4"/>
        <v>0</v>
      </c>
      <c r="K71" s="3"/>
      <c r="L71" s="3"/>
      <c r="M71" s="3"/>
      <c r="N71" s="3"/>
      <c r="O71" s="3"/>
      <c r="P71" s="3"/>
      <c r="Q71" s="8">
        <f t="shared" si="5"/>
        <v>0</v>
      </c>
      <c r="R71" s="3"/>
      <c r="S71" s="3"/>
      <c r="T71" s="3"/>
      <c r="U71" s="3"/>
      <c r="V71" s="3"/>
      <c r="W71" s="3"/>
      <c r="X71" s="8">
        <f t="shared" si="6"/>
        <v>0</v>
      </c>
      <c r="Y71" s="9">
        <f t="shared" si="7"/>
        <v>0</v>
      </c>
    </row>
    <row r="72" spans="1:25" x14ac:dyDescent="0.3">
      <c r="A72" s="12">
        <v>68</v>
      </c>
      <c r="B72" s="13">
        <v>20579147</v>
      </c>
      <c r="C72" s="11" t="s">
        <v>13</v>
      </c>
      <c r="D72" s="3"/>
      <c r="E72" s="3"/>
      <c r="F72" s="3"/>
      <c r="G72" s="3"/>
      <c r="H72" s="3"/>
      <c r="I72" s="3"/>
      <c r="J72" s="17">
        <f t="shared" si="4"/>
        <v>0</v>
      </c>
      <c r="K72" s="3"/>
      <c r="L72" s="3"/>
      <c r="M72" s="3"/>
      <c r="N72" s="3"/>
      <c r="O72" s="3"/>
      <c r="P72" s="3"/>
      <c r="Q72" s="8">
        <f t="shared" si="5"/>
        <v>0</v>
      </c>
      <c r="R72" s="3"/>
      <c r="S72" s="3"/>
      <c r="T72" s="3"/>
      <c r="U72" s="3"/>
      <c r="V72" s="3"/>
      <c r="W72" s="3"/>
      <c r="X72" s="8">
        <f t="shared" si="6"/>
        <v>0</v>
      </c>
      <c r="Y72" s="9">
        <f t="shared" si="7"/>
        <v>0</v>
      </c>
    </row>
    <row r="73" spans="1:25" x14ac:dyDescent="0.3">
      <c r="A73" s="12">
        <v>69</v>
      </c>
      <c r="B73" s="13">
        <v>20720901</v>
      </c>
      <c r="C73" s="11" t="s">
        <v>178</v>
      </c>
      <c r="D73" s="3"/>
      <c r="E73" s="3"/>
      <c r="F73" s="3"/>
      <c r="G73" s="3"/>
      <c r="H73" s="3"/>
      <c r="I73" s="3"/>
      <c r="J73" s="17">
        <f t="shared" si="4"/>
        <v>0</v>
      </c>
      <c r="K73" s="3"/>
      <c r="L73" s="3"/>
      <c r="M73" s="3"/>
      <c r="N73" s="3"/>
      <c r="O73" s="3"/>
      <c r="P73" s="3"/>
      <c r="Q73" s="8">
        <f t="shared" si="5"/>
        <v>0</v>
      </c>
      <c r="R73" s="3"/>
      <c r="S73" s="3"/>
      <c r="T73" s="3"/>
      <c r="U73" s="3"/>
      <c r="V73" s="3"/>
      <c r="W73" s="3"/>
      <c r="X73" s="8">
        <f t="shared" si="6"/>
        <v>0</v>
      </c>
      <c r="Y73" s="9">
        <f t="shared" si="7"/>
        <v>0</v>
      </c>
    </row>
    <row r="74" spans="1:25" x14ac:dyDescent="0.3">
      <c r="A74" s="12">
        <v>70</v>
      </c>
      <c r="B74" s="13">
        <v>20713727</v>
      </c>
      <c r="C74" s="11" t="s">
        <v>152</v>
      </c>
      <c r="D74" s="3"/>
      <c r="E74" s="3"/>
      <c r="F74" s="3"/>
      <c r="G74" s="3"/>
      <c r="H74" s="3"/>
      <c r="I74" s="3"/>
      <c r="J74" s="17">
        <f t="shared" si="4"/>
        <v>0</v>
      </c>
      <c r="K74" s="3"/>
      <c r="L74" s="3"/>
      <c r="M74" s="3"/>
      <c r="N74" s="3"/>
      <c r="O74" s="3"/>
      <c r="P74" s="3"/>
      <c r="Q74" s="8">
        <f t="shared" si="5"/>
        <v>0</v>
      </c>
      <c r="R74" s="3"/>
      <c r="S74" s="3"/>
      <c r="T74" s="3"/>
      <c r="U74" s="3"/>
      <c r="V74" s="3"/>
      <c r="W74" s="3"/>
      <c r="X74" s="8">
        <f t="shared" si="6"/>
        <v>0</v>
      </c>
      <c r="Y74" s="9">
        <f t="shared" si="7"/>
        <v>0</v>
      </c>
    </row>
    <row r="75" spans="1:25" x14ac:dyDescent="0.3">
      <c r="A75" s="12">
        <v>71</v>
      </c>
      <c r="B75" s="13">
        <v>20593889</v>
      </c>
      <c r="C75" s="11" t="s">
        <v>26</v>
      </c>
      <c r="D75" s="3"/>
      <c r="E75" s="3"/>
      <c r="F75" s="3"/>
      <c r="G75" s="3"/>
      <c r="H75" s="3"/>
      <c r="I75" s="3"/>
      <c r="J75" s="17">
        <f t="shared" si="4"/>
        <v>0</v>
      </c>
      <c r="K75" s="3"/>
      <c r="L75" s="3"/>
      <c r="M75" s="3"/>
      <c r="N75" s="3"/>
      <c r="O75" s="3"/>
      <c r="P75" s="3"/>
      <c r="Q75" s="8">
        <f t="shared" si="5"/>
        <v>0</v>
      </c>
      <c r="R75" s="3"/>
      <c r="S75" s="3"/>
      <c r="T75" s="3"/>
      <c r="U75" s="3"/>
      <c r="V75" s="3"/>
      <c r="W75" s="3"/>
      <c r="X75" s="8">
        <f t="shared" si="6"/>
        <v>0</v>
      </c>
      <c r="Y75" s="9">
        <f t="shared" si="7"/>
        <v>0</v>
      </c>
    </row>
    <row r="76" spans="1:25" x14ac:dyDescent="0.3">
      <c r="A76" s="12">
        <v>72</v>
      </c>
      <c r="B76" s="13">
        <v>20613242</v>
      </c>
      <c r="C76" s="11" t="s">
        <v>76</v>
      </c>
      <c r="D76" s="3"/>
      <c r="E76" s="3"/>
      <c r="F76" s="3"/>
      <c r="G76" s="3"/>
      <c r="H76" s="3"/>
      <c r="I76" s="3"/>
      <c r="J76" s="17">
        <f t="shared" si="4"/>
        <v>0</v>
      </c>
      <c r="K76" s="3"/>
      <c r="L76" s="3"/>
      <c r="M76" s="3"/>
      <c r="N76" s="3"/>
      <c r="O76" s="3"/>
      <c r="P76" s="3"/>
      <c r="Q76" s="8">
        <f t="shared" si="5"/>
        <v>0</v>
      </c>
      <c r="R76" s="3"/>
      <c r="S76" s="3"/>
      <c r="T76" s="3"/>
      <c r="U76" s="3"/>
      <c r="V76" s="3"/>
      <c r="W76" s="3"/>
      <c r="X76" s="8">
        <f t="shared" si="6"/>
        <v>0</v>
      </c>
      <c r="Y76" s="9">
        <f t="shared" si="7"/>
        <v>0</v>
      </c>
    </row>
    <row r="77" spans="1:25" x14ac:dyDescent="0.3">
      <c r="A77" s="12">
        <v>73</v>
      </c>
      <c r="B77" s="13">
        <v>20596870</v>
      </c>
      <c r="C77" s="11" t="s">
        <v>32</v>
      </c>
      <c r="D77" s="3"/>
      <c r="E77" s="3"/>
      <c r="F77" s="3"/>
      <c r="G77" s="3"/>
      <c r="H77" s="3"/>
      <c r="I77" s="3"/>
      <c r="J77" s="17">
        <f t="shared" si="4"/>
        <v>0</v>
      </c>
      <c r="K77" s="3"/>
      <c r="L77" s="3"/>
      <c r="M77" s="3"/>
      <c r="N77" s="3"/>
      <c r="O77" s="3"/>
      <c r="P77" s="3"/>
      <c r="Q77" s="8">
        <f t="shared" si="5"/>
        <v>0</v>
      </c>
      <c r="R77" s="3"/>
      <c r="S77" s="3"/>
      <c r="T77" s="3"/>
      <c r="U77" s="3"/>
      <c r="V77" s="3"/>
      <c r="W77" s="3"/>
      <c r="X77" s="8">
        <f t="shared" si="6"/>
        <v>0</v>
      </c>
      <c r="Y77" s="9">
        <f t="shared" si="7"/>
        <v>0</v>
      </c>
    </row>
    <row r="78" spans="1:25" x14ac:dyDescent="0.3">
      <c r="A78" s="12">
        <v>74</v>
      </c>
      <c r="B78" s="13">
        <v>20702950</v>
      </c>
      <c r="C78" s="11" t="s">
        <v>125</v>
      </c>
      <c r="D78" s="3"/>
      <c r="E78" s="3"/>
      <c r="F78" s="3"/>
      <c r="G78" s="3"/>
      <c r="H78" s="3"/>
      <c r="I78" s="3"/>
      <c r="J78" s="17">
        <f t="shared" si="4"/>
        <v>0</v>
      </c>
      <c r="K78" s="3"/>
      <c r="L78" s="3"/>
      <c r="M78" s="3"/>
      <c r="N78" s="3"/>
      <c r="O78" s="3"/>
      <c r="P78" s="3"/>
      <c r="Q78" s="8">
        <f t="shared" si="5"/>
        <v>0</v>
      </c>
      <c r="R78" s="3"/>
      <c r="S78" s="3"/>
      <c r="T78" s="3"/>
      <c r="U78" s="3"/>
      <c r="V78" s="3"/>
      <c r="W78" s="3"/>
      <c r="X78" s="8">
        <f t="shared" si="6"/>
        <v>0</v>
      </c>
      <c r="Y78" s="9">
        <f t="shared" si="7"/>
        <v>0</v>
      </c>
    </row>
    <row r="79" spans="1:25" x14ac:dyDescent="0.3">
      <c r="A79" s="12">
        <v>75</v>
      </c>
      <c r="B79" s="13">
        <v>20605542</v>
      </c>
      <c r="C79" s="11" t="s">
        <v>44</v>
      </c>
      <c r="D79" s="3"/>
      <c r="E79" s="3"/>
      <c r="F79" s="3"/>
      <c r="G79" s="3"/>
      <c r="H79" s="3"/>
      <c r="I79" s="3"/>
      <c r="J79" s="17">
        <f t="shared" si="4"/>
        <v>0</v>
      </c>
      <c r="K79" s="3"/>
      <c r="L79" s="3"/>
      <c r="M79" s="3"/>
      <c r="N79" s="3"/>
      <c r="O79" s="3"/>
      <c r="P79" s="3"/>
      <c r="Q79" s="8">
        <f t="shared" si="5"/>
        <v>0</v>
      </c>
      <c r="R79" s="3"/>
      <c r="S79" s="3"/>
      <c r="T79" s="3"/>
      <c r="U79" s="3"/>
      <c r="V79" s="3"/>
      <c r="W79" s="3"/>
      <c r="X79" s="8">
        <f t="shared" si="6"/>
        <v>0</v>
      </c>
      <c r="Y79" s="9">
        <f t="shared" si="7"/>
        <v>0</v>
      </c>
    </row>
    <row r="80" spans="1:25" x14ac:dyDescent="0.3">
      <c r="A80" s="12">
        <v>76</v>
      </c>
      <c r="B80" s="13">
        <v>20706838</v>
      </c>
      <c r="C80" s="11" t="s">
        <v>139</v>
      </c>
      <c r="D80" s="3"/>
      <c r="E80" s="3"/>
      <c r="F80" s="3"/>
      <c r="G80" s="3"/>
      <c r="H80" s="3"/>
      <c r="I80" s="3"/>
      <c r="J80" s="17">
        <f t="shared" si="4"/>
        <v>0</v>
      </c>
      <c r="K80" s="3"/>
      <c r="L80" s="3"/>
      <c r="M80" s="3"/>
      <c r="N80" s="3"/>
      <c r="O80" s="3"/>
      <c r="P80" s="3"/>
      <c r="Q80" s="8">
        <f t="shared" si="5"/>
        <v>0</v>
      </c>
      <c r="R80" s="3"/>
      <c r="S80" s="3"/>
      <c r="T80" s="3"/>
      <c r="U80" s="3"/>
      <c r="V80" s="3"/>
      <c r="W80" s="3"/>
      <c r="X80" s="8">
        <f t="shared" si="6"/>
        <v>0</v>
      </c>
      <c r="Y80" s="9">
        <f t="shared" si="7"/>
        <v>0</v>
      </c>
    </row>
    <row r="81" spans="1:25" x14ac:dyDescent="0.3">
      <c r="A81" s="12">
        <v>77</v>
      </c>
      <c r="B81" s="13">
        <v>20723677</v>
      </c>
      <c r="C81" s="11" t="s">
        <v>184</v>
      </c>
      <c r="D81" s="3"/>
      <c r="E81" s="3"/>
      <c r="F81" s="3"/>
      <c r="G81" s="3"/>
      <c r="H81" s="3"/>
      <c r="I81" s="3"/>
      <c r="J81" s="17">
        <f t="shared" si="4"/>
        <v>0</v>
      </c>
      <c r="K81" s="3"/>
      <c r="L81" s="3"/>
      <c r="M81" s="3"/>
      <c r="N81" s="3"/>
      <c r="O81" s="3"/>
      <c r="P81" s="3"/>
      <c r="Q81" s="8">
        <f t="shared" si="5"/>
        <v>0</v>
      </c>
      <c r="R81" s="3"/>
      <c r="S81" s="3"/>
      <c r="T81" s="3"/>
      <c r="U81" s="3"/>
      <c r="V81" s="3"/>
      <c r="W81" s="3"/>
      <c r="X81" s="8">
        <f t="shared" si="6"/>
        <v>0</v>
      </c>
      <c r="Y81" s="9">
        <f t="shared" si="7"/>
        <v>0</v>
      </c>
    </row>
    <row r="82" spans="1:25" x14ac:dyDescent="0.3">
      <c r="A82" s="12">
        <v>78</v>
      </c>
      <c r="B82" s="13">
        <v>20612661</v>
      </c>
      <c r="C82" s="11" t="s">
        <v>69</v>
      </c>
      <c r="D82" s="3"/>
      <c r="E82" s="3"/>
      <c r="F82" s="3"/>
      <c r="G82" s="3"/>
      <c r="H82" s="3"/>
      <c r="I82" s="3"/>
      <c r="J82" s="17">
        <f t="shared" si="4"/>
        <v>0</v>
      </c>
      <c r="K82" s="3"/>
      <c r="L82" s="3"/>
      <c r="M82" s="3"/>
      <c r="N82" s="3"/>
      <c r="O82" s="3"/>
      <c r="P82" s="3"/>
      <c r="Q82" s="8">
        <f t="shared" si="5"/>
        <v>0</v>
      </c>
      <c r="R82" s="3"/>
      <c r="S82" s="3"/>
      <c r="T82" s="3"/>
      <c r="U82" s="3"/>
      <c r="V82" s="3"/>
      <c r="W82" s="3"/>
      <c r="X82" s="8">
        <f t="shared" si="6"/>
        <v>0</v>
      </c>
      <c r="Y82" s="9">
        <f t="shared" si="7"/>
        <v>0</v>
      </c>
    </row>
    <row r="83" spans="1:25" x14ac:dyDescent="0.3">
      <c r="A83" s="12">
        <v>79</v>
      </c>
      <c r="B83" s="13">
        <v>20683106</v>
      </c>
      <c r="C83" s="11" t="s">
        <v>106</v>
      </c>
      <c r="D83" s="3"/>
      <c r="E83" s="3"/>
      <c r="F83" s="3"/>
      <c r="G83" s="3"/>
      <c r="H83" s="3"/>
      <c r="I83" s="3"/>
      <c r="J83" s="17">
        <f t="shared" si="4"/>
        <v>0</v>
      </c>
      <c r="K83" s="3"/>
      <c r="L83" s="3"/>
      <c r="M83" s="3"/>
      <c r="N83" s="3"/>
      <c r="O83" s="3"/>
      <c r="P83" s="3"/>
      <c r="Q83" s="8">
        <f t="shared" si="5"/>
        <v>0</v>
      </c>
      <c r="R83" s="3"/>
      <c r="S83" s="3"/>
      <c r="T83" s="3"/>
      <c r="U83" s="3"/>
      <c r="V83" s="3"/>
      <c r="W83" s="3"/>
      <c r="X83" s="8">
        <f t="shared" si="6"/>
        <v>0</v>
      </c>
      <c r="Y83" s="9">
        <f t="shared" si="7"/>
        <v>0</v>
      </c>
    </row>
    <row r="84" spans="1:25" x14ac:dyDescent="0.3">
      <c r="A84" s="12">
        <v>80</v>
      </c>
      <c r="B84" s="13">
        <v>20621249</v>
      </c>
      <c r="C84" s="11" t="s">
        <v>99</v>
      </c>
      <c r="D84" s="3"/>
      <c r="E84" s="3"/>
      <c r="F84" s="3"/>
      <c r="G84" s="3"/>
      <c r="H84" s="3"/>
      <c r="I84" s="3"/>
      <c r="J84" s="17">
        <f t="shared" si="4"/>
        <v>0</v>
      </c>
      <c r="K84" s="3"/>
      <c r="L84" s="3"/>
      <c r="M84" s="3"/>
      <c r="N84" s="3"/>
      <c r="O84" s="3"/>
      <c r="P84" s="3"/>
      <c r="Q84" s="8">
        <f t="shared" si="5"/>
        <v>0</v>
      </c>
      <c r="R84" s="3"/>
      <c r="S84" s="3"/>
      <c r="T84" s="3"/>
      <c r="U84" s="3"/>
      <c r="V84" s="3"/>
      <c r="W84" s="3"/>
      <c r="X84" s="8">
        <f t="shared" si="6"/>
        <v>0</v>
      </c>
      <c r="Y84" s="9">
        <f t="shared" si="7"/>
        <v>0</v>
      </c>
    </row>
    <row r="85" spans="1:25" x14ac:dyDescent="0.3">
      <c r="A85" s="12">
        <v>81</v>
      </c>
      <c r="B85" s="13">
        <v>20715043</v>
      </c>
      <c r="C85" s="11" t="s">
        <v>158</v>
      </c>
      <c r="D85" s="3"/>
      <c r="E85" s="3"/>
      <c r="F85" s="3"/>
      <c r="G85" s="3"/>
      <c r="H85" s="3"/>
      <c r="I85" s="3"/>
      <c r="J85" s="17">
        <f t="shared" si="4"/>
        <v>0</v>
      </c>
      <c r="K85" s="3"/>
      <c r="L85" s="3"/>
      <c r="M85" s="3"/>
      <c r="N85" s="3"/>
      <c r="O85" s="3"/>
      <c r="P85" s="3"/>
      <c r="Q85" s="8">
        <f t="shared" si="5"/>
        <v>0</v>
      </c>
      <c r="R85" s="3"/>
      <c r="S85" s="3"/>
      <c r="T85" s="3"/>
      <c r="U85" s="3"/>
      <c r="V85" s="3"/>
      <c r="W85" s="3"/>
      <c r="X85" s="8">
        <f t="shared" si="6"/>
        <v>0</v>
      </c>
      <c r="Y85" s="9">
        <f t="shared" si="7"/>
        <v>0</v>
      </c>
    </row>
    <row r="86" spans="1:25" x14ac:dyDescent="0.3">
      <c r="A86" s="12">
        <v>82</v>
      </c>
      <c r="B86" s="13">
        <v>20678343</v>
      </c>
      <c r="C86" s="11" t="s">
        <v>104</v>
      </c>
      <c r="D86" s="3"/>
      <c r="E86" s="3"/>
      <c r="F86" s="3"/>
      <c r="G86" s="3"/>
      <c r="H86" s="3"/>
      <c r="I86" s="3"/>
      <c r="J86" s="17">
        <f t="shared" si="4"/>
        <v>0</v>
      </c>
      <c r="K86" s="3"/>
      <c r="L86" s="3"/>
      <c r="M86" s="3"/>
      <c r="N86" s="3"/>
      <c r="O86" s="3"/>
      <c r="P86" s="3"/>
      <c r="Q86" s="8">
        <f t="shared" si="5"/>
        <v>0</v>
      </c>
      <c r="R86" s="3"/>
      <c r="S86" s="3"/>
      <c r="T86" s="3"/>
      <c r="U86" s="3"/>
      <c r="V86" s="3"/>
      <c r="W86" s="3"/>
      <c r="X86" s="8">
        <f t="shared" si="6"/>
        <v>0</v>
      </c>
      <c r="Y86" s="9">
        <f t="shared" si="7"/>
        <v>0</v>
      </c>
    </row>
    <row r="87" spans="1:25" x14ac:dyDescent="0.3">
      <c r="A87" s="12">
        <v>83</v>
      </c>
      <c r="B87" s="13">
        <v>20711819</v>
      </c>
      <c r="C87" s="11" t="s">
        <v>142</v>
      </c>
      <c r="D87" s="3"/>
      <c r="E87" s="3"/>
      <c r="F87" s="3"/>
      <c r="G87" s="3"/>
      <c r="H87" s="3"/>
      <c r="I87" s="3"/>
      <c r="J87" s="17">
        <f t="shared" si="4"/>
        <v>0</v>
      </c>
      <c r="K87" s="3"/>
      <c r="L87" s="3"/>
      <c r="M87" s="3"/>
      <c r="N87" s="3"/>
      <c r="O87" s="3"/>
      <c r="P87" s="3"/>
      <c r="Q87" s="8">
        <f t="shared" si="5"/>
        <v>0</v>
      </c>
      <c r="R87" s="3"/>
      <c r="S87" s="3"/>
      <c r="T87" s="3"/>
      <c r="U87" s="3"/>
      <c r="V87" s="3"/>
      <c r="W87" s="3"/>
      <c r="X87" s="8">
        <f t="shared" si="6"/>
        <v>0</v>
      </c>
      <c r="Y87" s="9">
        <f t="shared" si="7"/>
        <v>0</v>
      </c>
    </row>
    <row r="88" spans="1:25" x14ac:dyDescent="0.3">
      <c r="A88" s="12">
        <v>84</v>
      </c>
      <c r="B88" s="13">
        <v>20601157</v>
      </c>
      <c r="C88" s="11" t="s">
        <v>38</v>
      </c>
      <c r="D88" s="3"/>
      <c r="E88" s="3"/>
      <c r="F88" s="3"/>
      <c r="G88" s="3"/>
      <c r="H88" s="3"/>
      <c r="I88" s="3"/>
      <c r="J88" s="17">
        <f t="shared" si="4"/>
        <v>0</v>
      </c>
      <c r="K88" s="3"/>
      <c r="L88" s="3"/>
      <c r="M88" s="3"/>
      <c r="N88" s="3"/>
      <c r="O88" s="3"/>
      <c r="P88" s="3"/>
      <c r="Q88" s="8">
        <f t="shared" si="5"/>
        <v>0</v>
      </c>
      <c r="R88" s="3"/>
      <c r="S88" s="3"/>
      <c r="T88" s="3"/>
      <c r="U88" s="3"/>
      <c r="V88" s="3"/>
      <c r="W88" s="3"/>
      <c r="X88" s="8">
        <f t="shared" si="6"/>
        <v>0</v>
      </c>
      <c r="Y88" s="9">
        <f t="shared" si="7"/>
        <v>0</v>
      </c>
    </row>
    <row r="89" spans="1:25" x14ac:dyDescent="0.3">
      <c r="A89" s="12">
        <v>85</v>
      </c>
      <c r="B89" s="13">
        <v>20598184</v>
      </c>
      <c r="C89" s="11" t="s">
        <v>34</v>
      </c>
      <c r="D89" s="3"/>
      <c r="E89" s="3"/>
      <c r="F89" s="3"/>
      <c r="G89" s="3"/>
      <c r="H89" s="3"/>
      <c r="I89" s="3"/>
      <c r="J89" s="17">
        <f t="shared" si="4"/>
        <v>0</v>
      </c>
      <c r="K89" s="3"/>
      <c r="L89" s="3"/>
      <c r="M89" s="3"/>
      <c r="N89" s="3"/>
      <c r="O89" s="3"/>
      <c r="P89" s="3"/>
      <c r="Q89" s="8">
        <f t="shared" si="5"/>
        <v>0</v>
      </c>
      <c r="R89" s="3"/>
      <c r="S89" s="3"/>
      <c r="T89" s="3"/>
      <c r="U89" s="3"/>
      <c r="V89" s="3"/>
      <c r="W89" s="3"/>
      <c r="X89" s="8">
        <f t="shared" si="6"/>
        <v>0</v>
      </c>
      <c r="Y89" s="9">
        <f t="shared" si="7"/>
        <v>0</v>
      </c>
    </row>
    <row r="90" spans="1:25" x14ac:dyDescent="0.3">
      <c r="A90" s="12">
        <v>86</v>
      </c>
      <c r="B90" s="13">
        <v>20706981</v>
      </c>
      <c r="C90" s="11" t="s">
        <v>140</v>
      </c>
      <c r="D90" s="3"/>
      <c r="E90" s="3"/>
      <c r="F90" s="3"/>
      <c r="G90" s="3"/>
      <c r="H90" s="3"/>
      <c r="I90" s="3"/>
      <c r="J90" s="17">
        <f t="shared" si="4"/>
        <v>0</v>
      </c>
      <c r="K90" s="3"/>
      <c r="L90" s="3"/>
      <c r="M90" s="3"/>
      <c r="N90" s="3"/>
      <c r="O90" s="3"/>
      <c r="P90" s="3"/>
      <c r="Q90" s="8">
        <f t="shared" si="5"/>
        <v>0</v>
      </c>
      <c r="R90" s="3"/>
      <c r="S90" s="3"/>
      <c r="T90" s="3"/>
      <c r="U90" s="3"/>
      <c r="V90" s="3"/>
      <c r="W90" s="3"/>
      <c r="X90" s="8">
        <f t="shared" si="6"/>
        <v>0</v>
      </c>
      <c r="Y90" s="9">
        <f t="shared" si="7"/>
        <v>0</v>
      </c>
    </row>
    <row r="91" spans="1:25" x14ac:dyDescent="0.3">
      <c r="A91" s="12">
        <v>87</v>
      </c>
      <c r="B91" s="13">
        <v>20717101</v>
      </c>
      <c r="C91" s="11" t="s">
        <v>163</v>
      </c>
      <c r="D91" s="3"/>
      <c r="E91" s="3"/>
      <c r="F91" s="3"/>
      <c r="G91" s="3"/>
      <c r="H91" s="3"/>
      <c r="I91" s="3"/>
      <c r="J91" s="17">
        <f t="shared" si="4"/>
        <v>0</v>
      </c>
      <c r="K91" s="3"/>
      <c r="L91" s="3"/>
      <c r="M91" s="3"/>
      <c r="N91" s="3"/>
      <c r="O91" s="3"/>
      <c r="P91" s="3"/>
      <c r="Q91" s="8">
        <f t="shared" si="5"/>
        <v>0</v>
      </c>
      <c r="R91" s="3"/>
      <c r="S91" s="3"/>
      <c r="T91" s="3"/>
      <c r="U91" s="3"/>
      <c r="V91" s="3"/>
      <c r="W91" s="3"/>
      <c r="X91" s="8">
        <f t="shared" si="6"/>
        <v>0</v>
      </c>
      <c r="Y91" s="9">
        <f t="shared" si="7"/>
        <v>0</v>
      </c>
    </row>
    <row r="92" spans="1:25" x14ac:dyDescent="0.3">
      <c r="A92" s="12">
        <v>88</v>
      </c>
      <c r="B92" s="13">
        <v>20612781</v>
      </c>
      <c r="C92" s="11" t="s">
        <v>70</v>
      </c>
      <c r="D92" s="3"/>
      <c r="E92" s="3"/>
      <c r="F92" s="3"/>
      <c r="G92" s="3"/>
      <c r="H92" s="3"/>
      <c r="I92" s="3"/>
      <c r="J92" s="17">
        <f t="shared" si="4"/>
        <v>0</v>
      </c>
      <c r="K92" s="3"/>
      <c r="L92" s="3"/>
      <c r="M92" s="3"/>
      <c r="N92" s="3"/>
      <c r="O92" s="3"/>
      <c r="P92" s="3"/>
      <c r="Q92" s="8">
        <f t="shared" si="5"/>
        <v>0</v>
      </c>
      <c r="R92" s="3"/>
      <c r="S92" s="3"/>
      <c r="T92" s="3"/>
      <c r="U92" s="3"/>
      <c r="V92" s="3"/>
      <c r="W92" s="3"/>
      <c r="X92" s="8">
        <f t="shared" si="6"/>
        <v>0</v>
      </c>
      <c r="Y92" s="9">
        <f t="shared" si="7"/>
        <v>0</v>
      </c>
    </row>
    <row r="93" spans="1:25" x14ac:dyDescent="0.3">
      <c r="A93" s="12">
        <v>89</v>
      </c>
      <c r="B93" s="13">
        <v>20591632</v>
      </c>
      <c r="C93" s="11" t="s">
        <v>22</v>
      </c>
      <c r="D93" s="3"/>
      <c r="E93" s="3"/>
      <c r="F93" s="3"/>
      <c r="G93" s="3"/>
      <c r="H93" s="3"/>
      <c r="I93" s="3"/>
      <c r="J93" s="17">
        <f t="shared" si="4"/>
        <v>0</v>
      </c>
      <c r="K93" s="3"/>
      <c r="L93" s="3"/>
      <c r="M93" s="3"/>
      <c r="N93" s="3"/>
      <c r="O93" s="3"/>
      <c r="P93" s="3"/>
      <c r="Q93" s="8">
        <f t="shared" si="5"/>
        <v>0</v>
      </c>
      <c r="R93" s="3"/>
      <c r="S93" s="3"/>
      <c r="T93" s="3"/>
      <c r="U93" s="3"/>
      <c r="V93" s="3"/>
      <c r="W93" s="3"/>
      <c r="X93" s="8">
        <f t="shared" si="6"/>
        <v>0</v>
      </c>
      <c r="Y93" s="9">
        <f t="shared" si="7"/>
        <v>0</v>
      </c>
    </row>
    <row r="94" spans="1:25" x14ac:dyDescent="0.3">
      <c r="A94" s="12">
        <v>90</v>
      </c>
      <c r="B94" s="13">
        <v>20715036</v>
      </c>
      <c r="C94" s="11" t="s">
        <v>157</v>
      </c>
      <c r="D94" s="3"/>
      <c r="E94" s="3"/>
      <c r="F94" s="3"/>
      <c r="G94" s="3"/>
      <c r="H94" s="3"/>
      <c r="I94" s="3"/>
      <c r="J94" s="17">
        <f t="shared" si="4"/>
        <v>0</v>
      </c>
      <c r="K94" s="3"/>
      <c r="L94" s="3"/>
      <c r="M94" s="3"/>
      <c r="N94" s="3"/>
      <c r="O94" s="3"/>
      <c r="P94" s="3"/>
      <c r="Q94" s="8">
        <f t="shared" si="5"/>
        <v>0</v>
      </c>
      <c r="R94" s="3"/>
      <c r="S94" s="3"/>
      <c r="T94" s="3"/>
      <c r="U94" s="3"/>
      <c r="V94" s="3"/>
      <c r="W94" s="3"/>
      <c r="X94" s="8">
        <f t="shared" si="6"/>
        <v>0</v>
      </c>
      <c r="Y94" s="9">
        <f t="shared" si="7"/>
        <v>0</v>
      </c>
    </row>
    <row r="95" spans="1:25" x14ac:dyDescent="0.3">
      <c r="A95" s="12">
        <v>91</v>
      </c>
      <c r="B95" s="13">
        <v>20720333</v>
      </c>
      <c r="C95" s="11" t="s">
        <v>175</v>
      </c>
      <c r="D95" s="3"/>
      <c r="E95" s="3"/>
      <c r="F95" s="3"/>
      <c r="G95" s="3"/>
      <c r="H95" s="3"/>
      <c r="I95" s="3"/>
      <c r="J95" s="17">
        <f t="shared" si="4"/>
        <v>0</v>
      </c>
      <c r="K95" s="3"/>
      <c r="L95" s="3"/>
      <c r="M95" s="3"/>
      <c r="N95" s="3"/>
      <c r="O95" s="3"/>
      <c r="P95" s="3"/>
      <c r="Q95" s="8">
        <f t="shared" si="5"/>
        <v>0</v>
      </c>
      <c r="R95" s="3"/>
      <c r="S95" s="3"/>
      <c r="T95" s="3"/>
      <c r="U95" s="3"/>
      <c r="V95" s="3"/>
      <c r="W95" s="3"/>
      <c r="X95" s="8">
        <f t="shared" si="6"/>
        <v>0</v>
      </c>
      <c r="Y95" s="9">
        <f t="shared" si="7"/>
        <v>0</v>
      </c>
    </row>
    <row r="96" spans="1:25" x14ac:dyDescent="0.3">
      <c r="A96" s="12">
        <v>92</v>
      </c>
      <c r="B96" s="13">
        <v>20613139</v>
      </c>
      <c r="C96" s="11" t="s">
        <v>75</v>
      </c>
      <c r="D96" s="3"/>
      <c r="E96" s="3"/>
      <c r="F96" s="3"/>
      <c r="G96" s="3"/>
      <c r="H96" s="3"/>
      <c r="I96" s="3"/>
      <c r="J96" s="17">
        <f t="shared" si="4"/>
        <v>0</v>
      </c>
      <c r="K96" s="3"/>
      <c r="L96" s="3"/>
      <c r="M96" s="3"/>
      <c r="N96" s="3"/>
      <c r="O96" s="3"/>
      <c r="P96" s="3"/>
      <c r="Q96" s="8">
        <f t="shared" si="5"/>
        <v>0</v>
      </c>
      <c r="R96" s="3"/>
      <c r="S96" s="3"/>
      <c r="T96" s="3"/>
      <c r="U96" s="3"/>
      <c r="V96" s="3"/>
      <c r="W96" s="3"/>
      <c r="X96" s="8">
        <f t="shared" si="6"/>
        <v>0</v>
      </c>
      <c r="Y96" s="9">
        <f t="shared" si="7"/>
        <v>0</v>
      </c>
    </row>
    <row r="97" spans="1:25" x14ac:dyDescent="0.3">
      <c r="A97" s="12">
        <v>93</v>
      </c>
      <c r="B97" s="13">
        <v>20722972</v>
      </c>
      <c r="C97" s="11" t="s">
        <v>183</v>
      </c>
      <c r="D97" s="3"/>
      <c r="E97" s="3"/>
      <c r="F97" s="3"/>
      <c r="G97" s="3"/>
      <c r="H97" s="3"/>
      <c r="I97" s="3"/>
      <c r="J97" s="17">
        <f t="shared" si="4"/>
        <v>0</v>
      </c>
      <c r="K97" s="3"/>
      <c r="L97" s="3"/>
      <c r="M97" s="3"/>
      <c r="N97" s="3"/>
      <c r="O97" s="3"/>
      <c r="P97" s="3"/>
      <c r="Q97" s="8">
        <f t="shared" si="5"/>
        <v>0</v>
      </c>
      <c r="R97" s="3"/>
      <c r="S97" s="3"/>
      <c r="T97" s="3"/>
      <c r="U97" s="3"/>
      <c r="V97" s="3"/>
      <c r="W97" s="3"/>
      <c r="X97" s="8">
        <f t="shared" si="6"/>
        <v>0</v>
      </c>
      <c r="Y97" s="9">
        <f t="shared" si="7"/>
        <v>0</v>
      </c>
    </row>
    <row r="98" spans="1:25" x14ac:dyDescent="0.3">
      <c r="A98" s="12">
        <v>94</v>
      </c>
      <c r="B98" s="13">
        <v>20576624</v>
      </c>
      <c r="C98" s="11" t="s">
        <v>11</v>
      </c>
      <c r="D98" s="3"/>
      <c r="E98" s="3"/>
      <c r="F98" s="3"/>
      <c r="G98" s="3"/>
      <c r="H98" s="3"/>
      <c r="I98" s="3"/>
      <c r="J98" s="17">
        <f t="shared" si="4"/>
        <v>0</v>
      </c>
      <c r="K98" s="3"/>
      <c r="L98" s="3"/>
      <c r="M98" s="3"/>
      <c r="N98" s="3"/>
      <c r="O98" s="3"/>
      <c r="P98" s="3"/>
      <c r="Q98" s="8">
        <f t="shared" si="5"/>
        <v>0</v>
      </c>
      <c r="R98" s="3"/>
      <c r="S98" s="3"/>
      <c r="T98" s="3"/>
      <c r="U98" s="3"/>
      <c r="V98" s="3"/>
      <c r="W98" s="3"/>
      <c r="X98" s="8">
        <f t="shared" si="6"/>
        <v>0</v>
      </c>
      <c r="Y98" s="9">
        <f t="shared" si="7"/>
        <v>0</v>
      </c>
    </row>
    <row r="99" spans="1:25" x14ac:dyDescent="0.3">
      <c r="A99" s="12">
        <v>95</v>
      </c>
      <c r="B99" s="13">
        <v>20593212</v>
      </c>
      <c r="C99" s="11" t="s">
        <v>25</v>
      </c>
      <c r="D99" s="3"/>
      <c r="E99" s="3"/>
      <c r="F99" s="3"/>
      <c r="G99" s="3"/>
      <c r="H99" s="3"/>
      <c r="I99" s="3"/>
      <c r="J99" s="17">
        <f t="shared" si="4"/>
        <v>0</v>
      </c>
      <c r="K99" s="3"/>
      <c r="L99" s="3"/>
      <c r="M99" s="3"/>
      <c r="N99" s="3"/>
      <c r="O99" s="3"/>
      <c r="P99" s="3"/>
      <c r="Q99" s="8">
        <f t="shared" si="5"/>
        <v>0</v>
      </c>
      <c r="R99" s="3"/>
      <c r="S99" s="3"/>
      <c r="T99" s="3"/>
      <c r="U99" s="3"/>
      <c r="V99" s="3"/>
      <c r="W99" s="3"/>
      <c r="X99" s="8">
        <f t="shared" si="6"/>
        <v>0</v>
      </c>
      <c r="Y99" s="9">
        <f t="shared" si="7"/>
        <v>0</v>
      </c>
    </row>
    <row r="100" spans="1:25" x14ac:dyDescent="0.3">
      <c r="A100" s="12">
        <v>96</v>
      </c>
      <c r="B100" s="13">
        <v>20606888</v>
      </c>
      <c r="C100" s="11" t="s">
        <v>46</v>
      </c>
      <c r="D100" s="3"/>
      <c r="E100" s="3"/>
      <c r="F100" s="3"/>
      <c r="G100" s="3"/>
      <c r="H100" s="3"/>
      <c r="I100" s="3"/>
      <c r="J100" s="17">
        <f t="shared" si="4"/>
        <v>0</v>
      </c>
      <c r="K100" s="3"/>
      <c r="L100" s="3"/>
      <c r="M100" s="3"/>
      <c r="N100" s="3"/>
      <c r="O100" s="3"/>
      <c r="P100" s="3"/>
      <c r="Q100" s="8">
        <f t="shared" si="5"/>
        <v>0</v>
      </c>
      <c r="R100" s="3"/>
      <c r="S100" s="3"/>
      <c r="T100" s="3"/>
      <c r="U100" s="3"/>
      <c r="V100" s="3"/>
      <c r="W100" s="3"/>
      <c r="X100" s="8">
        <f t="shared" si="6"/>
        <v>0</v>
      </c>
      <c r="Y100" s="9">
        <f t="shared" si="7"/>
        <v>0</v>
      </c>
    </row>
    <row r="101" spans="1:25" x14ac:dyDescent="0.3">
      <c r="A101" s="12">
        <v>97</v>
      </c>
      <c r="B101" s="13">
        <v>20509169</v>
      </c>
      <c r="C101" s="11" t="s">
        <v>7</v>
      </c>
      <c r="D101" s="3"/>
      <c r="E101" s="3"/>
      <c r="F101" s="3"/>
      <c r="G101" s="3"/>
      <c r="H101" s="3"/>
      <c r="I101" s="3"/>
      <c r="J101" s="17">
        <f t="shared" si="4"/>
        <v>0</v>
      </c>
      <c r="K101" s="3"/>
      <c r="L101" s="3"/>
      <c r="M101" s="3"/>
      <c r="N101" s="3"/>
      <c r="O101" s="3"/>
      <c r="P101" s="3"/>
      <c r="Q101" s="8">
        <f t="shared" si="5"/>
        <v>0</v>
      </c>
      <c r="R101" s="3"/>
      <c r="S101" s="3"/>
      <c r="T101" s="3"/>
      <c r="U101" s="3"/>
      <c r="V101" s="3"/>
      <c r="W101" s="3"/>
      <c r="X101" s="8">
        <f t="shared" si="6"/>
        <v>0</v>
      </c>
      <c r="Y101" s="9">
        <f t="shared" si="7"/>
        <v>0</v>
      </c>
    </row>
    <row r="102" spans="1:25" x14ac:dyDescent="0.3">
      <c r="A102" s="12">
        <v>98</v>
      </c>
      <c r="B102" s="13">
        <v>20574289</v>
      </c>
      <c r="C102" s="11" t="s">
        <v>10</v>
      </c>
      <c r="D102" s="3"/>
      <c r="E102" s="3"/>
      <c r="F102" s="3"/>
      <c r="G102" s="3"/>
      <c r="H102" s="3"/>
      <c r="I102" s="3"/>
      <c r="J102" s="17">
        <f t="shared" si="4"/>
        <v>0</v>
      </c>
      <c r="K102" s="3"/>
      <c r="L102" s="3"/>
      <c r="M102" s="3"/>
      <c r="N102" s="3"/>
      <c r="O102" s="3"/>
      <c r="P102" s="3"/>
      <c r="Q102" s="8">
        <f t="shared" si="5"/>
        <v>0</v>
      </c>
      <c r="R102" s="3"/>
      <c r="S102" s="3"/>
      <c r="T102" s="3"/>
      <c r="U102" s="3"/>
      <c r="V102" s="3"/>
      <c r="W102" s="3"/>
      <c r="X102" s="8">
        <f t="shared" si="6"/>
        <v>0</v>
      </c>
      <c r="Y102" s="9">
        <f t="shared" si="7"/>
        <v>0</v>
      </c>
    </row>
    <row r="103" spans="1:25" x14ac:dyDescent="0.3">
      <c r="A103" s="12">
        <v>99</v>
      </c>
      <c r="B103" s="13">
        <v>20618336</v>
      </c>
      <c r="C103" s="11" t="s">
        <v>91</v>
      </c>
      <c r="D103" s="3"/>
      <c r="E103" s="3"/>
      <c r="F103" s="3"/>
      <c r="G103" s="3"/>
      <c r="H103" s="3"/>
      <c r="I103" s="3"/>
      <c r="J103" s="17">
        <f t="shared" si="4"/>
        <v>0</v>
      </c>
      <c r="K103" s="3"/>
      <c r="L103" s="3"/>
      <c r="M103" s="3"/>
      <c r="N103" s="3"/>
      <c r="O103" s="3"/>
      <c r="P103" s="3"/>
      <c r="Q103" s="8">
        <f t="shared" si="5"/>
        <v>0</v>
      </c>
      <c r="R103" s="3"/>
      <c r="S103" s="3"/>
      <c r="T103" s="3"/>
      <c r="U103" s="3"/>
      <c r="V103" s="3"/>
      <c r="W103" s="3"/>
      <c r="X103" s="8">
        <f t="shared" si="6"/>
        <v>0</v>
      </c>
      <c r="Y103" s="9">
        <f t="shared" si="7"/>
        <v>0</v>
      </c>
    </row>
    <row r="104" spans="1:25" x14ac:dyDescent="0.3">
      <c r="A104" s="12">
        <v>100</v>
      </c>
      <c r="B104" s="13">
        <v>20677103</v>
      </c>
      <c r="C104" s="11" t="s">
        <v>102</v>
      </c>
      <c r="D104" s="3"/>
      <c r="E104" s="3"/>
      <c r="F104" s="3"/>
      <c r="G104" s="3"/>
      <c r="H104" s="3"/>
      <c r="I104" s="3"/>
      <c r="J104" s="17">
        <f t="shared" si="4"/>
        <v>0</v>
      </c>
      <c r="K104" s="3"/>
      <c r="L104" s="3"/>
      <c r="M104" s="3"/>
      <c r="N104" s="3"/>
      <c r="O104" s="3"/>
      <c r="P104" s="3"/>
      <c r="Q104" s="8">
        <f t="shared" si="5"/>
        <v>0</v>
      </c>
      <c r="R104" s="3"/>
      <c r="S104" s="3"/>
      <c r="T104" s="3"/>
      <c r="U104" s="3"/>
      <c r="V104" s="3"/>
      <c r="W104" s="3"/>
      <c r="X104" s="8">
        <f t="shared" si="6"/>
        <v>0</v>
      </c>
      <c r="Y104" s="9">
        <f t="shared" si="7"/>
        <v>0</v>
      </c>
    </row>
    <row r="105" spans="1:25" x14ac:dyDescent="0.3">
      <c r="A105" s="12">
        <v>101</v>
      </c>
      <c r="B105" s="13">
        <v>20506128</v>
      </c>
      <c r="C105" s="11" t="s">
        <v>6</v>
      </c>
      <c r="D105" s="3"/>
      <c r="E105" s="3"/>
      <c r="F105" s="3"/>
      <c r="G105" s="3"/>
      <c r="H105" s="3"/>
      <c r="I105" s="3"/>
      <c r="J105" s="17">
        <f t="shared" si="4"/>
        <v>0</v>
      </c>
      <c r="K105" s="3"/>
      <c r="L105" s="3"/>
      <c r="M105" s="3"/>
      <c r="N105" s="3"/>
      <c r="O105" s="3"/>
      <c r="P105" s="3"/>
      <c r="Q105" s="8">
        <f t="shared" si="5"/>
        <v>0</v>
      </c>
      <c r="R105" s="3"/>
      <c r="S105" s="3"/>
      <c r="T105" s="3"/>
      <c r="U105" s="3"/>
      <c r="V105" s="3"/>
      <c r="W105" s="3"/>
      <c r="X105" s="8">
        <f t="shared" si="6"/>
        <v>0</v>
      </c>
      <c r="Y105" s="9">
        <f t="shared" si="7"/>
        <v>0</v>
      </c>
    </row>
    <row r="106" spans="1:25" x14ac:dyDescent="0.3">
      <c r="A106" s="12">
        <v>102</v>
      </c>
      <c r="B106" s="13">
        <v>20673433</v>
      </c>
      <c r="C106" s="11" t="s">
        <v>101</v>
      </c>
      <c r="D106" s="3"/>
      <c r="E106" s="3"/>
      <c r="F106" s="3"/>
      <c r="G106" s="3"/>
      <c r="H106" s="3"/>
      <c r="I106" s="3"/>
      <c r="J106" s="17">
        <f t="shared" si="4"/>
        <v>0</v>
      </c>
      <c r="K106" s="3"/>
      <c r="L106" s="3"/>
      <c r="M106" s="3"/>
      <c r="N106" s="3"/>
      <c r="O106" s="3"/>
      <c r="P106" s="3"/>
      <c r="Q106" s="8">
        <f t="shared" si="5"/>
        <v>0</v>
      </c>
      <c r="R106" s="3"/>
      <c r="S106" s="3"/>
      <c r="T106" s="3"/>
      <c r="U106" s="3"/>
      <c r="V106" s="3"/>
      <c r="W106" s="3"/>
      <c r="X106" s="8">
        <f t="shared" si="6"/>
        <v>0</v>
      </c>
      <c r="Y106" s="9">
        <f t="shared" si="7"/>
        <v>0</v>
      </c>
    </row>
    <row r="107" spans="1:25" x14ac:dyDescent="0.3">
      <c r="A107" s="12">
        <v>103</v>
      </c>
      <c r="B107" s="13">
        <v>20702811</v>
      </c>
      <c r="C107" s="11" t="s">
        <v>124</v>
      </c>
      <c r="D107" s="3"/>
      <c r="E107" s="3"/>
      <c r="F107" s="3"/>
      <c r="G107" s="3"/>
      <c r="H107" s="3"/>
      <c r="I107" s="3"/>
      <c r="J107" s="17">
        <f t="shared" si="4"/>
        <v>0</v>
      </c>
      <c r="K107" s="3"/>
      <c r="L107" s="3"/>
      <c r="M107" s="3"/>
      <c r="N107" s="3"/>
      <c r="O107" s="3"/>
      <c r="P107" s="3"/>
      <c r="Q107" s="8">
        <f t="shared" si="5"/>
        <v>0</v>
      </c>
      <c r="R107" s="3"/>
      <c r="S107" s="3"/>
      <c r="T107" s="3"/>
      <c r="U107" s="3"/>
      <c r="V107" s="3"/>
      <c r="W107" s="3"/>
      <c r="X107" s="8">
        <f t="shared" si="6"/>
        <v>0</v>
      </c>
      <c r="Y107" s="9">
        <f t="shared" si="7"/>
        <v>0</v>
      </c>
    </row>
    <row r="108" spans="1:25" x14ac:dyDescent="0.3">
      <c r="A108" s="12">
        <v>104</v>
      </c>
      <c r="B108" s="13">
        <v>20712881</v>
      </c>
      <c r="C108" s="11" t="s">
        <v>147</v>
      </c>
      <c r="D108" s="3"/>
      <c r="E108" s="3"/>
      <c r="F108" s="3"/>
      <c r="G108" s="3"/>
      <c r="H108" s="3"/>
      <c r="I108" s="3"/>
      <c r="J108" s="17">
        <f t="shared" si="4"/>
        <v>0</v>
      </c>
      <c r="K108" s="3"/>
      <c r="L108" s="3"/>
      <c r="M108" s="3"/>
      <c r="N108" s="3"/>
      <c r="O108" s="3"/>
      <c r="P108" s="3"/>
      <c r="Q108" s="8">
        <f t="shared" si="5"/>
        <v>0</v>
      </c>
      <c r="R108" s="3"/>
      <c r="S108" s="3"/>
      <c r="T108" s="3"/>
      <c r="U108" s="3"/>
      <c r="V108" s="3"/>
      <c r="W108" s="3"/>
      <c r="X108" s="8">
        <f t="shared" si="6"/>
        <v>0</v>
      </c>
      <c r="Y108" s="9">
        <f t="shared" si="7"/>
        <v>0</v>
      </c>
    </row>
    <row r="109" spans="1:25" x14ac:dyDescent="0.3">
      <c r="A109" s="12">
        <v>105</v>
      </c>
      <c r="B109" s="13">
        <v>20607094</v>
      </c>
      <c r="C109" s="11" t="s">
        <v>47</v>
      </c>
      <c r="D109" s="3"/>
      <c r="E109" s="3"/>
      <c r="F109" s="3"/>
      <c r="G109" s="3"/>
      <c r="H109" s="3"/>
      <c r="I109" s="3"/>
      <c r="J109" s="17">
        <f t="shared" si="4"/>
        <v>0</v>
      </c>
      <c r="K109" s="3"/>
      <c r="L109" s="3"/>
      <c r="M109" s="3"/>
      <c r="N109" s="3"/>
      <c r="O109" s="3"/>
      <c r="P109" s="3"/>
      <c r="Q109" s="8">
        <f t="shared" si="5"/>
        <v>0</v>
      </c>
      <c r="R109" s="3"/>
      <c r="S109" s="3"/>
      <c r="T109" s="3"/>
      <c r="U109" s="3"/>
      <c r="V109" s="3"/>
      <c r="W109" s="3"/>
      <c r="X109" s="8">
        <f t="shared" si="6"/>
        <v>0</v>
      </c>
      <c r="Y109" s="9">
        <f t="shared" si="7"/>
        <v>0</v>
      </c>
    </row>
    <row r="110" spans="1:25" x14ac:dyDescent="0.3">
      <c r="A110" s="12">
        <v>106</v>
      </c>
      <c r="B110" s="13">
        <v>20705922</v>
      </c>
      <c r="C110" s="11" t="s">
        <v>135</v>
      </c>
      <c r="D110" s="3"/>
      <c r="E110" s="3"/>
      <c r="F110" s="3"/>
      <c r="G110" s="3"/>
      <c r="H110" s="3"/>
      <c r="I110" s="3"/>
      <c r="J110" s="17">
        <f t="shared" si="4"/>
        <v>0</v>
      </c>
      <c r="K110" s="3"/>
      <c r="L110" s="3"/>
      <c r="M110" s="3"/>
      <c r="N110" s="3"/>
      <c r="O110" s="3"/>
      <c r="P110" s="3"/>
      <c r="Q110" s="8">
        <f t="shared" si="5"/>
        <v>0</v>
      </c>
      <c r="R110" s="3"/>
      <c r="S110" s="3"/>
      <c r="T110" s="3"/>
      <c r="U110" s="3"/>
      <c r="V110" s="3"/>
      <c r="W110" s="3"/>
      <c r="X110" s="8">
        <f t="shared" si="6"/>
        <v>0</v>
      </c>
      <c r="Y110" s="9">
        <f t="shared" si="7"/>
        <v>0</v>
      </c>
    </row>
    <row r="111" spans="1:25" x14ac:dyDescent="0.3">
      <c r="A111" s="12">
        <v>107</v>
      </c>
      <c r="B111" s="13">
        <v>20609412</v>
      </c>
      <c r="C111" s="11" t="s">
        <v>51</v>
      </c>
      <c r="D111" s="3"/>
      <c r="E111" s="3"/>
      <c r="F111" s="3"/>
      <c r="G111" s="3"/>
      <c r="H111" s="3"/>
      <c r="I111" s="3"/>
      <c r="J111" s="17">
        <f t="shared" si="4"/>
        <v>0</v>
      </c>
      <c r="K111" s="3"/>
      <c r="L111" s="3"/>
      <c r="M111" s="3"/>
      <c r="N111" s="3"/>
      <c r="O111" s="3"/>
      <c r="P111" s="3"/>
      <c r="Q111" s="8">
        <f t="shared" si="5"/>
        <v>0</v>
      </c>
      <c r="R111" s="3"/>
      <c r="S111" s="3"/>
      <c r="T111" s="3"/>
      <c r="U111" s="3"/>
      <c r="V111" s="3"/>
      <c r="W111" s="3"/>
      <c r="X111" s="8">
        <f t="shared" si="6"/>
        <v>0</v>
      </c>
      <c r="Y111" s="9">
        <f t="shared" si="7"/>
        <v>0</v>
      </c>
    </row>
    <row r="112" spans="1:25" x14ac:dyDescent="0.3">
      <c r="A112" s="12">
        <v>108</v>
      </c>
      <c r="B112" s="13">
        <v>20607620</v>
      </c>
      <c r="C112" s="11" t="s">
        <v>48</v>
      </c>
      <c r="D112" s="3"/>
      <c r="E112" s="3"/>
      <c r="F112" s="3"/>
      <c r="G112" s="3"/>
      <c r="H112" s="3"/>
      <c r="I112" s="3"/>
      <c r="J112" s="17">
        <f t="shared" si="4"/>
        <v>0</v>
      </c>
      <c r="K112" s="3"/>
      <c r="L112" s="3"/>
      <c r="M112" s="3"/>
      <c r="N112" s="3"/>
      <c r="O112" s="3"/>
      <c r="P112" s="3"/>
      <c r="Q112" s="8">
        <f t="shared" si="5"/>
        <v>0</v>
      </c>
      <c r="R112" s="3"/>
      <c r="S112" s="3"/>
      <c r="T112" s="3"/>
      <c r="U112" s="3"/>
      <c r="V112" s="3"/>
      <c r="W112" s="3"/>
      <c r="X112" s="8">
        <f t="shared" si="6"/>
        <v>0</v>
      </c>
      <c r="Y112" s="9">
        <f t="shared" si="7"/>
        <v>0</v>
      </c>
    </row>
    <row r="113" spans="1:25" x14ac:dyDescent="0.3">
      <c r="A113" s="12">
        <v>109</v>
      </c>
      <c r="B113" s="13">
        <v>20723870</v>
      </c>
      <c r="C113" s="11" t="s">
        <v>187</v>
      </c>
      <c r="D113" s="3"/>
      <c r="E113" s="3"/>
      <c r="F113" s="3"/>
      <c r="G113" s="3"/>
      <c r="H113" s="3"/>
      <c r="I113" s="3"/>
      <c r="J113" s="17">
        <f t="shared" si="4"/>
        <v>0</v>
      </c>
      <c r="K113" s="3"/>
      <c r="L113" s="3"/>
      <c r="M113" s="3"/>
      <c r="N113" s="3"/>
      <c r="O113" s="3"/>
      <c r="P113" s="3"/>
      <c r="Q113" s="8">
        <f t="shared" si="5"/>
        <v>0</v>
      </c>
      <c r="R113" s="3"/>
      <c r="S113" s="3"/>
      <c r="T113" s="3"/>
      <c r="U113" s="3"/>
      <c r="V113" s="3"/>
      <c r="W113" s="3"/>
      <c r="X113" s="8">
        <f t="shared" si="6"/>
        <v>0</v>
      </c>
      <c r="Y113" s="9">
        <f t="shared" si="7"/>
        <v>0</v>
      </c>
    </row>
    <row r="114" spans="1:25" x14ac:dyDescent="0.3">
      <c r="A114" s="12">
        <v>110</v>
      </c>
      <c r="B114" s="13">
        <v>20715960</v>
      </c>
      <c r="C114" s="11" t="s">
        <v>160</v>
      </c>
      <c r="D114" s="3"/>
      <c r="E114" s="3"/>
      <c r="F114" s="3"/>
      <c r="G114" s="3"/>
      <c r="H114" s="3"/>
      <c r="I114" s="3"/>
      <c r="J114" s="17">
        <f t="shared" si="4"/>
        <v>0</v>
      </c>
      <c r="K114" s="3"/>
      <c r="L114" s="3"/>
      <c r="M114" s="3"/>
      <c r="N114" s="3"/>
      <c r="O114" s="3"/>
      <c r="P114" s="3"/>
      <c r="Q114" s="8">
        <f t="shared" si="5"/>
        <v>0</v>
      </c>
      <c r="R114" s="3"/>
      <c r="S114" s="3"/>
      <c r="T114" s="3"/>
      <c r="U114" s="3"/>
      <c r="V114" s="3"/>
      <c r="W114" s="3"/>
      <c r="X114" s="8">
        <f t="shared" si="6"/>
        <v>0</v>
      </c>
      <c r="Y114" s="9">
        <f t="shared" si="7"/>
        <v>0</v>
      </c>
    </row>
    <row r="115" spans="1:25" x14ac:dyDescent="0.3">
      <c r="A115" s="12">
        <v>111</v>
      </c>
      <c r="B115" s="13">
        <v>20714680</v>
      </c>
      <c r="C115" s="11" t="s">
        <v>155</v>
      </c>
      <c r="D115" s="3"/>
      <c r="E115" s="3"/>
      <c r="F115" s="3"/>
      <c r="G115" s="3"/>
      <c r="H115" s="3"/>
      <c r="I115" s="3"/>
      <c r="J115" s="17">
        <f t="shared" si="4"/>
        <v>0</v>
      </c>
      <c r="K115" s="3"/>
      <c r="L115" s="3"/>
      <c r="M115" s="3"/>
      <c r="N115" s="3"/>
      <c r="O115" s="3"/>
      <c r="P115" s="3"/>
      <c r="Q115" s="8">
        <f t="shared" si="5"/>
        <v>0</v>
      </c>
      <c r="R115" s="3"/>
      <c r="S115" s="3"/>
      <c r="T115" s="3"/>
      <c r="U115" s="3"/>
      <c r="V115" s="3"/>
      <c r="W115" s="3"/>
      <c r="X115" s="8">
        <f t="shared" si="6"/>
        <v>0</v>
      </c>
      <c r="Y115" s="9">
        <f t="shared" si="7"/>
        <v>0</v>
      </c>
    </row>
    <row r="116" spans="1:25" x14ac:dyDescent="0.3">
      <c r="A116" s="12">
        <v>112</v>
      </c>
      <c r="B116" s="13">
        <v>20705519</v>
      </c>
      <c r="C116" s="11" t="s">
        <v>133</v>
      </c>
      <c r="D116" s="3"/>
      <c r="E116" s="3"/>
      <c r="F116" s="3"/>
      <c r="G116" s="3"/>
      <c r="H116" s="3"/>
      <c r="I116" s="3"/>
      <c r="J116" s="17">
        <f t="shared" si="4"/>
        <v>0</v>
      </c>
      <c r="K116" s="3"/>
      <c r="L116" s="3"/>
      <c r="M116" s="3"/>
      <c r="N116" s="3"/>
      <c r="O116" s="3"/>
      <c r="P116" s="3"/>
      <c r="Q116" s="8">
        <f t="shared" si="5"/>
        <v>0</v>
      </c>
      <c r="R116" s="3"/>
      <c r="S116" s="3"/>
      <c r="T116" s="3"/>
      <c r="U116" s="3"/>
      <c r="V116" s="3"/>
      <c r="W116" s="3"/>
      <c r="X116" s="8">
        <f t="shared" si="6"/>
        <v>0</v>
      </c>
      <c r="Y116" s="9">
        <f t="shared" si="7"/>
        <v>0</v>
      </c>
    </row>
    <row r="117" spans="1:25" x14ac:dyDescent="0.3">
      <c r="A117" s="12">
        <v>113</v>
      </c>
      <c r="B117" s="13">
        <v>20699501</v>
      </c>
      <c r="C117" s="11" t="s">
        <v>114</v>
      </c>
      <c r="D117" s="3"/>
      <c r="E117" s="3"/>
      <c r="F117" s="3"/>
      <c r="G117" s="3"/>
      <c r="H117" s="3"/>
      <c r="I117" s="3"/>
      <c r="J117" s="17">
        <f t="shared" si="4"/>
        <v>0</v>
      </c>
      <c r="K117" s="3"/>
      <c r="L117" s="3"/>
      <c r="M117" s="3"/>
      <c r="N117" s="3"/>
      <c r="O117" s="3"/>
      <c r="P117" s="3"/>
      <c r="Q117" s="8">
        <f t="shared" si="5"/>
        <v>0</v>
      </c>
      <c r="R117" s="3"/>
      <c r="S117" s="3"/>
      <c r="T117" s="3"/>
      <c r="U117" s="3"/>
      <c r="V117" s="3"/>
      <c r="W117" s="3"/>
      <c r="X117" s="8">
        <f t="shared" si="6"/>
        <v>0</v>
      </c>
      <c r="Y117" s="9">
        <f t="shared" si="7"/>
        <v>0</v>
      </c>
    </row>
    <row r="118" spans="1:25" x14ac:dyDescent="0.3">
      <c r="A118" s="12">
        <v>114</v>
      </c>
      <c r="B118" s="13">
        <v>20611298</v>
      </c>
      <c r="C118" s="11" t="s">
        <v>59</v>
      </c>
      <c r="D118" s="3"/>
      <c r="E118" s="3"/>
      <c r="F118" s="3"/>
      <c r="G118" s="3"/>
      <c r="H118" s="3"/>
      <c r="I118" s="3"/>
      <c r="J118" s="17">
        <f t="shared" si="4"/>
        <v>0</v>
      </c>
      <c r="K118" s="3"/>
      <c r="L118" s="3"/>
      <c r="M118" s="3"/>
      <c r="N118" s="3"/>
      <c r="O118" s="3"/>
      <c r="P118" s="3"/>
      <c r="Q118" s="8">
        <f t="shared" si="5"/>
        <v>0</v>
      </c>
      <c r="R118" s="3"/>
      <c r="S118" s="3"/>
      <c r="T118" s="3"/>
      <c r="U118" s="3"/>
      <c r="V118" s="3"/>
      <c r="W118" s="3"/>
      <c r="X118" s="8">
        <f t="shared" si="6"/>
        <v>0</v>
      </c>
      <c r="Y118" s="9">
        <f t="shared" si="7"/>
        <v>0</v>
      </c>
    </row>
    <row r="119" spans="1:25" x14ac:dyDescent="0.3">
      <c r="A119" s="12">
        <v>115</v>
      </c>
      <c r="B119" s="13">
        <v>20609660</v>
      </c>
      <c r="C119" s="11" t="s">
        <v>52</v>
      </c>
      <c r="D119" s="3"/>
      <c r="E119" s="3"/>
      <c r="F119" s="3"/>
      <c r="G119" s="3"/>
      <c r="H119" s="3"/>
      <c r="I119" s="3"/>
      <c r="J119" s="17">
        <f t="shared" si="4"/>
        <v>0</v>
      </c>
      <c r="K119" s="3"/>
      <c r="L119" s="3"/>
      <c r="M119" s="3"/>
      <c r="N119" s="3"/>
      <c r="O119" s="3"/>
      <c r="P119" s="3"/>
      <c r="Q119" s="8">
        <f t="shared" si="5"/>
        <v>0</v>
      </c>
      <c r="R119" s="3"/>
      <c r="S119" s="3"/>
      <c r="T119" s="3"/>
      <c r="U119" s="3"/>
      <c r="V119" s="3"/>
      <c r="W119" s="3"/>
      <c r="X119" s="8">
        <f t="shared" si="6"/>
        <v>0</v>
      </c>
      <c r="Y119" s="9">
        <f t="shared" si="7"/>
        <v>0</v>
      </c>
    </row>
    <row r="120" spans="1:25" x14ac:dyDescent="0.3">
      <c r="A120" s="12">
        <v>116</v>
      </c>
      <c r="B120" s="13">
        <v>20700412</v>
      </c>
      <c r="C120" s="11" t="s">
        <v>115</v>
      </c>
      <c r="D120" s="3"/>
      <c r="E120" s="3"/>
      <c r="F120" s="3"/>
      <c r="G120" s="3"/>
      <c r="H120" s="3"/>
      <c r="I120" s="3"/>
      <c r="J120" s="17">
        <f t="shared" si="4"/>
        <v>0</v>
      </c>
      <c r="K120" s="3"/>
      <c r="L120" s="3"/>
      <c r="M120" s="3"/>
      <c r="N120" s="3"/>
      <c r="O120" s="3"/>
      <c r="P120" s="3"/>
      <c r="Q120" s="8">
        <f t="shared" si="5"/>
        <v>0</v>
      </c>
      <c r="R120" s="3"/>
      <c r="S120" s="3"/>
      <c r="T120" s="3"/>
      <c r="U120" s="3"/>
      <c r="V120" s="3"/>
      <c r="W120" s="3"/>
      <c r="X120" s="8">
        <f t="shared" si="6"/>
        <v>0</v>
      </c>
      <c r="Y120" s="9">
        <f t="shared" si="7"/>
        <v>0</v>
      </c>
    </row>
    <row r="121" spans="1:25" x14ac:dyDescent="0.3">
      <c r="A121" s="12">
        <v>117</v>
      </c>
      <c r="B121" s="13">
        <v>20614437</v>
      </c>
      <c r="C121" s="11" t="s">
        <v>80</v>
      </c>
      <c r="D121" s="3"/>
      <c r="E121" s="3"/>
      <c r="F121" s="3"/>
      <c r="G121" s="3"/>
      <c r="H121" s="3"/>
      <c r="I121" s="3"/>
      <c r="J121" s="17">
        <f t="shared" si="4"/>
        <v>0</v>
      </c>
      <c r="K121" s="3"/>
      <c r="L121" s="3"/>
      <c r="M121" s="3"/>
      <c r="N121" s="3"/>
      <c r="O121" s="3"/>
      <c r="P121" s="3"/>
      <c r="Q121" s="8">
        <f t="shared" si="5"/>
        <v>0</v>
      </c>
      <c r="R121" s="3"/>
      <c r="S121" s="3"/>
      <c r="T121" s="3"/>
      <c r="U121" s="3"/>
      <c r="V121" s="3"/>
      <c r="W121" s="3"/>
      <c r="X121" s="8">
        <f t="shared" si="6"/>
        <v>0</v>
      </c>
      <c r="Y121" s="9">
        <f t="shared" si="7"/>
        <v>0</v>
      </c>
    </row>
    <row r="122" spans="1:25" x14ac:dyDescent="0.3">
      <c r="A122" s="12">
        <v>118</v>
      </c>
      <c r="B122" s="13">
        <v>20595637</v>
      </c>
      <c r="C122" s="11" t="s">
        <v>30</v>
      </c>
      <c r="D122" s="3"/>
      <c r="E122" s="3"/>
      <c r="F122" s="3"/>
      <c r="G122" s="3"/>
      <c r="H122" s="3"/>
      <c r="I122" s="3"/>
      <c r="J122" s="17">
        <f t="shared" si="4"/>
        <v>0</v>
      </c>
      <c r="K122" s="3"/>
      <c r="L122" s="3"/>
      <c r="M122" s="3"/>
      <c r="N122" s="3"/>
      <c r="O122" s="3"/>
      <c r="P122" s="3"/>
      <c r="Q122" s="8">
        <f t="shared" si="5"/>
        <v>0</v>
      </c>
      <c r="R122" s="3"/>
      <c r="S122" s="3"/>
      <c r="T122" s="3"/>
      <c r="U122" s="3"/>
      <c r="V122" s="3"/>
      <c r="W122" s="3"/>
      <c r="X122" s="8">
        <f t="shared" si="6"/>
        <v>0</v>
      </c>
      <c r="Y122" s="9">
        <f t="shared" si="7"/>
        <v>0</v>
      </c>
    </row>
    <row r="123" spans="1:25" x14ac:dyDescent="0.3">
      <c r="A123" s="12">
        <v>119</v>
      </c>
      <c r="B123" s="13">
        <v>20592884</v>
      </c>
      <c r="C123" s="11" t="s">
        <v>23</v>
      </c>
      <c r="D123" s="3"/>
      <c r="E123" s="3"/>
      <c r="F123" s="3"/>
      <c r="G123" s="3"/>
      <c r="H123" s="3"/>
      <c r="I123" s="3"/>
      <c r="J123" s="17">
        <f t="shared" si="4"/>
        <v>0</v>
      </c>
      <c r="K123" s="3"/>
      <c r="L123" s="3"/>
      <c r="M123" s="3"/>
      <c r="N123" s="3"/>
      <c r="O123" s="3"/>
      <c r="P123" s="3"/>
      <c r="Q123" s="8">
        <f t="shared" si="5"/>
        <v>0</v>
      </c>
      <c r="R123" s="3"/>
      <c r="S123" s="3"/>
      <c r="T123" s="3"/>
      <c r="U123" s="3"/>
      <c r="V123" s="3"/>
      <c r="W123" s="3"/>
      <c r="X123" s="8">
        <f t="shared" si="6"/>
        <v>0</v>
      </c>
      <c r="Y123" s="9">
        <f t="shared" si="7"/>
        <v>0</v>
      </c>
    </row>
    <row r="124" spans="1:25" x14ac:dyDescent="0.3">
      <c r="A124" s="12">
        <v>120</v>
      </c>
      <c r="B124" s="13">
        <v>20599269</v>
      </c>
      <c r="C124" s="11" t="s">
        <v>36</v>
      </c>
      <c r="D124" s="3"/>
      <c r="E124" s="3"/>
      <c r="F124" s="3"/>
      <c r="G124" s="3"/>
      <c r="H124" s="3"/>
      <c r="I124" s="3"/>
      <c r="J124" s="17">
        <f t="shared" si="4"/>
        <v>0</v>
      </c>
      <c r="K124" s="3"/>
      <c r="L124" s="3"/>
      <c r="M124" s="3"/>
      <c r="N124" s="3"/>
      <c r="O124" s="3"/>
      <c r="P124" s="3"/>
      <c r="Q124" s="8">
        <f t="shared" si="5"/>
        <v>0</v>
      </c>
      <c r="R124" s="3"/>
      <c r="S124" s="3"/>
      <c r="T124" s="3"/>
      <c r="U124" s="3"/>
      <c r="V124" s="3"/>
      <c r="W124" s="3"/>
      <c r="X124" s="8">
        <f t="shared" si="6"/>
        <v>0</v>
      </c>
      <c r="Y124" s="9">
        <f t="shared" si="7"/>
        <v>0</v>
      </c>
    </row>
    <row r="125" spans="1:25" x14ac:dyDescent="0.3">
      <c r="A125" s="12">
        <v>121</v>
      </c>
      <c r="B125" s="13">
        <v>20617520</v>
      </c>
      <c r="C125" s="11" t="s">
        <v>87</v>
      </c>
      <c r="D125" s="3"/>
      <c r="E125" s="3"/>
      <c r="F125" s="3"/>
      <c r="G125" s="3"/>
      <c r="H125" s="3"/>
      <c r="I125" s="3"/>
      <c r="J125" s="17">
        <f t="shared" si="4"/>
        <v>0</v>
      </c>
      <c r="K125" s="3"/>
      <c r="L125" s="3"/>
      <c r="M125" s="3"/>
      <c r="N125" s="3"/>
      <c r="O125" s="3"/>
      <c r="P125" s="3"/>
      <c r="Q125" s="8">
        <f t="shared" si="5"/>
        <v>0</v>
      </c>
      <c r="R125" s="3"/>
      <c r="S125" s="3"/>
      <c r="T125" s="3"/>
      <c r="U125" s="3"/>
      <c r="V125" s="3"/>
      <c r="W125" s="3"/>
      <c r="X125" s="8">
        <f t="shared" si="6"/>
        <v>0</v>
      </c>
      <c r="Y125" s="9">
        <f t="shared" si="7"/>
        <v>0</v>
      </c>
    </row>
    <row r="126" spans="1:25" x14ac:dyDescent="0.3">
      <c r="A126" s="12">
        <v>122</v>
      </c>
      <c r="B126" s="13">
        <v>20599677</v>
      </c>
      <c r="C126" s="11" t="s">
        <v>37</v>
      </c>
      <c r="D126" s="3"/>
      <c r="E126" s="3"/>
      <c r="F126" s="3"/>
      <c r="G126" s="3"/>
      <c r="H126" s="3"/>
      <c r="I126" s="3"/>
      <c r="J126" s="17">
        <f t="shared" si="4"/>
        <v>0</v>
      </c>
      <c r="K126" s="3"/>
      <c r="L126" s="3"/>
      <c r="M126" s="3"/>
      <c r="N126" s="3"/>
      <c r="O126" s="3"/>
      <c r="P126" s="3"/>
      <c r="Q126" s="8">
        <f t="shared" si="5"/>
        <v>0</v>
      </c>
      <c r="R126" s="3"/>
      <c r="S126" s="3"/>
      <c r="T126" s="3"/>
      <c r="U126" s="3"/>
      <c r="V126" s="3"/>
      <c r="W126" s="3"/>
      <c r="X126" s="8">
        <f t="shared" si="6"/>
        <v>0</v>
      </c>
      <c r="Y126" s="9">
        <f t="shared" si="7"/>
        <v>0</v>
      </c>
    </row>
    <row r="127" spans="1:25" x14ac:dyDescent="0.3">
      <c r="A127" s="12">
        <v>123</v>
      </c>
      <c r="B127" s="13">
        <v>20618300</v>
      </c>
      <c r="C127" s="11" t="s">
        <v>90</v>
      </c>
      <c r="D127" s="3"/>
      <c r="E127" s="3"/>
      <c r="F127" s="3"/>
      <c r="G127" s="3"/>
      <c r="H127" s="3"/>
      <c r="I127" s="3"/>
      <c r="J127" s="17">
        <f t="shared" si="4"/>
        <v>0</v>
      </c>
      <c r="K127" s="3"/>
      <c r="L127" s="3"/>
      <c r="M127" s="3"/>
      <c r="N127" s="3"/>
      <c r="O127" s="3"/>
      <c r="P127" s="3"/>
      <c r="Q127" s="8">
        <f t="shared" si="5"/>
        <v>0</v>
      </c>
      <c r="R127" s="3"/>
      <c r="S127" s="3"/>
      <c r="T127" s="3"/>
      <c r="U127" s="3"/>
      <c r="V127" s="3"/>
      <c r="W127" s="3"/>
      <c r="X127" s="8">
        <f t="shared" si="6"/>
        <v>0</v>
      </c>
      <c r="Y127" s="9">
        <f t="shared" si="7"/>
        <v>0</v>
      </c>
    </row>
    <row r="128" spans="1:25" x14ac:dyDescent="0.3">
      <c r="A128" s="12">
        <v>124</v>
      </c>
      <c r="B128" s="13">
        <v>20677174</v>
      </c>
      <c r="C128" s="11" t="s">
        <v>103</v>
      </c>
      <c r="D128" s="3"/>
      <c r="E128" s="3"/>
      <c r="F128" s="3"/>
      <c r="G128" s="3"/>
      <c r="H128" s="3"/>
      <c r="I128" s="3"/>
      <c r="J128" s="17">
        <f t="shared" si="4"/>
        <v>0</v>
      </c>
      <c r="K128" s="3"/>
      <c r="L128" s="3"/>
      <c r="M128" s="3"/>
      <c r="N128" s="3"/>
      <c r="O128" s="3"/>
      <c r="P128" s="3"/>
      <c r="Q128" s="8">
        <f t="shared" si="5"/>
        <v>0</v>
      </c>
      <c r="R128" s="3"/>
      <c r="S128" s="3"/>
      <c r="T128" s="3"/>
      <c r="U128" s="3"/>
      <c r="V128" s="3"/>
      <c r="W128" s="3"/>
      <c r="X128" s="8">
        <f t="shared" si="6"/>
        <v>0</v>
      </c>
      <c r="Y128" s="9">
        <f t="shared" si="7"/>
        <v>0</v>
      </c>
    </row>
    <row r="129" spans="1:25" x14ac:dyDescent="0.3">
      <c r="A129" s="12">
        <v>125</v>
      </c>
      <c r="B129" s="13">
        <v>20717554</v>
      </c>
      <c r="C129" s="11" t="s">
        <v>166</v>
      </c>
      <c r="D129" s="3"/>
      <c r="E129" s="3"/>
      <c r="F129" s="3"/>
      <c r="G129" s="3"/>
      <c r="H129" s="3"/>
      <c r="I129" s="3"/>
      <c r="J129" s="17">
        <f t="shared" si="4"/>
        <v>0</v>
      </c>
      <c r="K129" s="3"/>
      <c r="L129" s="3"/>
      <c r="M129" s="3"/>
      <c r="N129" s="3"/>
      <c r="O129" s="3"/>
      <c r="P129" s="3"/>
      <c r="Q129" s="8">
        <f t="shared" si="5"/>
        <v>0</v>
      </c>
      <c r="R129" s="3"/>
      <c r="S129" s="3"/>
      <c r="T129" s="3"/>
      <c r="U129" s="3"/>
      <c r="V129" s="3"/>
      <c r="W129" s="3"/>
      <c r="X129" s="8">
        <f t="shared" si="6"/>
        <v>0</v>
      </c>
      <c r="Y129" s="9">
        <f t="shared" si="7"/>
        <v>0</v>
      </c>
    </row>
    <row r="130" spans="1:25" x14ac:dyDescent="0.3">
      <c r="A130" s="12">
        <v>126</v>
      </c>
      <c r="B130" s="13">
        <v>20590948</v>
      </c>
      <c r="C130" s="11" t="s">
        <v>21</v>
      </c>
      <c r="D130" s="3"/>
      <c r="E130" s="3"/>
      <c r="F130" s="3"/>
      <c r="G130" s="3"/>
      <c r="H130" s="3"/>
      <c r="I130" s="3"/>
      <c r="J130" s="17">
        <f t="shared" si="4"/>
        <v>0</v>
      </c>
      <c r="K130" s="3"/>
      <c r="L130" s="3"/>
      <c r="M130" s="3"/>
      <c r="N130" s="3"/>
      <c r="O130" s="3"/>
      <c r="P130" s="3"/>
      <c r="Q130" s="8">
        <f t="shared" si="5"/>
        <v>0</v>
      </c>
      <c r="R130" s="3"/>
      <c r="S130" s="3"/>
      <c r="T130" s="3"/>
      <c r="U130" s="3"/>
      <c r="V130" s="3"/>
      <c r="W130" s="3"/>
      <c r="X130" s="8">
        <f t="shared" si="6"/>
        <v>0</v>
      </c>
      <c r="Y130" s="9">
        <f t="shared" si="7"/>
        <v>0</v>
      </c>
    </row>
    <row r="131" spans="1:25" x14ac:dyDescent="0.3">
      <c r="A131" s="12">
        <v>127</v>
      </c>
      <c r="B131" s="13">
        <v>20705932</v>
      </c>
      <c r="C131" s="11" t="s">
        <v>136</v>
      </c>
      <c r="D131" s="3"/>
      <c r="E131" s="3"/>
      <c r="F131" s="3"/>
      <c r="G131" s="3"/>
      <c r="H131" s="3"/>
      <c r="I131" s="3"/>
      <c r="J131" s="17">
        <f t="shared" si="4"/>
        <v>0</v>
      </c>
      <c r="K131" s="3"/>
      <c r="L131" s="3"/>
      <c r="M131" s="3"/>
      <c r="N131" s="3"/>
      <c r="O131" s="3"/>
      <c r="P131" s="3"/>
      <c r="Q131" s="8">
        <f t="shared" si="5"/>
        <v>0</v>
      </c>
      <c r="R131" s="3"/>
      <c r="S131" s="3"/>
      <c r="T131" s="3"/>
      <c r="U131" s="3"/>
      <c r="V131" s="3"/>
      <c r="W131" s="3"/>
      <c r="X131" s="8">
        <f t="shared" si="6"/>
        <v>0</v>
      </c>
      <c r="Y131" s="9">
        <f t="shared" si="7"/>
        <v>0</v>
      </c>
    </row>
    <row r="132" spans="1:25" x14ac:dyDescent="0.3">
      <c r="A132" s="12">
        <v>128</v>
      </c>
      <c r="B132" s="13">
        <v>20718385</v>
      </c>
      <c r="C132" s="11" t="s">
        <v>167</v>
      </c>
      <c r="D132" s="3"/>
      <c r="E132" s="3"/>
      <c r="F132" s="3"/>
      <c r="G132" s="3"/>
      <c r="H132" s="3"/>
      <c r="I132" s="3"/>
      <c r="J132" s="17">
        <f t="shared" si="4"/>
        <v>0</v>
      </c>
      <c r="K132" s="3"/>
      <c r="L132" s="3"/>
      <c r="M132" s="3"/>
      <c r="N132" s="3"/>
      <c r="O132" s="3"/>
      <c r="P132" s="3"/>
      <c r="Q132" s="8">
        <f t="shared" si="5"/>
        <v>0</v>
      </c>
      <c r="R132" s="3"/>
      <c r="S132" s="3"/>
      <c r="T132" s="3"/>
      <c r="U132" s="3"/>
      <c r="V132" s="3"/>
      <c r="W132" s="3"/>
      <c r="X132" s="8">
        <f t="shared" si="6"/>
        <v>0</v>
      </c>
      <c r="Y132" s="9">
        <f t="shared" si="7"/>
        <v>0</v>
      </c>
    </row>
    <row r="133" spans="1:25" x14ac:dyDescent="0.3">
      <c r="A133" s="12">
        <v>129</v>
      </c>
      <c r="B133" s="13">
        <v>20619091</v>
      </c>
      <c r="C133" s="11" t="s">
        <v>94</v>
      </c>
      <c r="D133" s="3"/>
      <c r="E133" s="3"/>
      <c r="F133" s="3"/>
      <c r="G133" s="3"/>
      <c r="H133" s="3"/>
      <c r="I133" s="3"/>
      <c r="J133" s="17">
        <f t="shared" ref="J133:J192" si="8">SUM(D133:I133)</f>
        <v>0</v>
      </c>
      <c r="K133" s="3"/>
      <c r="L133" s="3"/>
      <c r="M133" s="3"/>
      <c r="N133" s="3"/>
      <c r="O133" s="3"/>
      <c r="P133" s="3"/>
      <c r="Q133" s="8">
        <f t="shared" ref="Q133:Q192" si="9">SUM(K133:P133)</f>
        <v>0</v>
      </c>
      <c r="R133" s="3"/>
      <c r="S133" s="3"/>
      <c r="T133" s="3"/>
      <c r="U133" s="3"/>
      <c r="V133" s="3"/>
      <c r="W133" s="3"/>
      <c r="X133" s="8">
        <f t="shared" ref="X133:X192" si="10">SUM(R133:W133)</f>
        <v>0</v>
      </c>
      <c r="Y133" s="9">
        <f t="shared" ref="Y133:Y192" si="11">SUM(X133,Q133,J133)</f>
        <v>0</v>
      </c>
    </row>
    <row r="134" spans="1:25" x14ac:dyDescent="0.3">
      <c r="A134" s="12">
        <v>130</v>
      </c>
      <c r="B134" s="13">
        <v>20722404</v>
      </c>
      <c r="C134" s="11" t="s">
        <v>182</v>
      </c>
      <c r="D134" s="3"/>
      <c r="E134" s="3"/>
      <c r="F134" s="3"/>
      <c r="G134" s="3"/>
      <c r="H134" s="3"/>
      <c r="I134" s="3"/>
      <c r="J134" s="17">
        <f t="shared" si="8"/>
        <v>0</v>
      </c>
      <c r="K134" s="3"/>
      <c r="L134" s="3"/>
      <c r="M134" s="3"/>
      <c r="N134" s="3"/>
      <c r="O134" s="3"/>
      <c r="P134" s="3"/>
      <c r="Q134" s="8">
        <f t="shared" si="9"/>
        <v>0</v>
      </c>
      <c r="R134" s="3"/>
      <c r="S134" s="3"/>
      <c r="T134" s="3"/>
      <c r="U134" s="3"/>
      <c r="V134" s="3"/>
      <c r="W134" s="3"/>
      <c r="X134" s="8">
        <f t="shared" si="10"/>
        <v>0</v>
      </c>
      <c r="Y134" s="9">
        <f t="shared" si="11"/>
        <v>0</v>
      </c>
    </row>
    <row r="135" spans="1:25" x14ac:dyDescent="0.3">
      <c r="A135" s="12">
        <v>131</v>
      </c>
      <c r="B135" s="13">
        <v>20713832</v>
      </c>
      <c r="C135" s="11" t="s">
        <v>153</v>
      </c>
      <c r="D135" s="3"/>
      <c r="E135" s="3"/>
      <c r="F135" s="3"/>
      <c r="G135" s="3"/>
      <c r="H135" s="3"/>
      <c r="I135" s="3"/>
      <c r="J135" s="17">
        <f t="shared" si="8"/>
        <v>0</v>
      </c>
      <c r="K135" s="3"/>
      <c r="L135" s="3"/>
      <c r="M135" s="3"/>
      <c r="N135" s="3"/>
      <c r="O135" s="3"/>
      <c r="P135" s="3"/>
      <c r="Q135" s="8">
        <f t="shared" si="9"/>
        <v>0</v>
      </c>
      <c r="R135" s="3"/>
      <c r="S135" s="3"/>
      <c r="T135" s="3"/>
      <c r="U135" s="3"/>
      <c r="V135" s="3"/>
      <c r="W135" s="3"/>
      <c r="X135" s="8">
        <f t="shared" si="10"/>
        <v>0</v>
      </c>
      <c r="Y135" s="9">
        <f t="shared" si="11"/>
        <v>0</v>
      </c>
    </row>
    <row r="136" spans="1:25" x14ac:dyDescent="0.3">
      <c r="A136" s="12">
        <v>132</v>
      </c>
      <c r="B136" s="13">
        <v>20718943</v>
      </c>
      <c r="C136" s="11" t="s">
        <v>174</v>
      </c>
      <c r="D136" s="3"/>
      <c r="E136" s="3"/>
      <c r="F136" s="3"/>
      <c r="G136" s="3"/>
      <c r="H136" s="3"/>
      <c r="I136" s="3"/>
      <c r="J136" s="17">
        <f t="shared" si="8"/>
        <v>0</v>
      </c>
      <c r="K136" s="3"/>
      <c r="L136" s="3"/>
      <c r="M136" s="3"/>
      <c r="N136" s="3"/>
      <c r="O136" s="3"/>
      <c r="P136" s="3"/>
      <c r="Q136" s="8">
        <f t="shared" si="9"/>
        <v>0</v>
      </c>
      <c r="R136" s="3"/>
      <c r="S136" s="3"/>
      <c r="T136" s="3"/>
      <c r="U136" s="3"/>
      <c r="V136" s="3"/>
      <c r="W136" s="3"/>
      <c r="X136" s="8">
        <f t="shared" si="10"/>
        <v>0</v>
      </c>
      <c r="Y136" s="9">
        <f t="shared" si="11"/>
        <v>0</v>
      </c>
    </row>
    <row r="137" spans="1:25" x14ac:dyDescent="0.3">
      <c r="A137" s="12">
        <v>133</v>
      </c>
      <c r="B137" s="13">
        <v>20617662</v>
      </c>
      <c r="C137" s="11" t="s">
        <v>88</v>
      </c>
      <c r="D137" s="3"/>
      <c r="E137" s="3"/>
      <c r="F137" s="3"/>
      <c r="G137" s="3"/>
      <c r="H137" s="3"/>
      <c r="I137" s="3"/>
      <c r="J137" s="17">
        <f t="shared" si="8"/>
        <v>0</v>
      </c>
      <c r="K137" s="3"/>
      <c r="L137" s="3"/>
      <c r="M137" s="3"/>
      <c r="N137" s="3"/>
      <c r="O137" s="3"/>
      <c r="P137" s="3"/>
      <c r="Q137" s="8">
        <f t="shared" si="9"/>
        <v>0</v>
      </c>
      <c r="R137" s="3"/>
      <c r="S137" s="3"/>
      <c r="T137" s="3"/>
      <c r="U137" s="3"/>
      <c r="V137" s="3"/>
      <c r="W137" s="3"/>
      <c r="X137" s="8">
        <f t="shared" si="10"/>
        <v>0</v>
      </c>
      <c r="Y137" s="9">
        <f t="shared" si="11"/>
        <v>0</v>
      </c>
    </row>
    <row r="138" spans="1:25" x14ac:dyDescent="0.3">
      <c r="A138" s="12">
        <v>134</v>
      </c>
      <c r="B138" s="13">
        <v>20606861</v>
      </c>
      <c r="C138" s="11" t="s">
        <v>45</v>
      </c>
      <c r="D138" s="3"/>
      <c r="E138" s="3"/>
      <c r="F138" s="3"/>
      <c r="G138" s="3"/>
      <c r="H138" s="3"/>
      <c r="I138" s="3"/>
      <c r="J138" s="17">
        <f t="shared" si="8"/>
        <v>0</v>
      </c>
      <c r="K138" s="3"/>
      <c r="L138" s="3"/>
      <c r="M138" s="3"/>
      <c r="N138" s="3"/>
      <c r="O138" s="3"/>
      <c r="P138" s="3"/>
      <c r="Q138" s="8">
        <f t="shared" si="9"/>
        <v>0</v>
      </c>
      <c r="R138" s="3"/>
      <c r="S138" s="3"/>
      <c r="T138" s="3"/>
      <c r="U138" s="3"/>
      <c r="V138" s="3"/>
      <c r="W138" s="3"/>
      <c r="X138" s="8">
        <f t="shared" si="10"/>
        <v>0</v>
      </c>
      <c r="Y138" s="9">
        <f t="shared" si="11"/>
        <v>0</v>
      </c>
    </row>
    <row r="139" spans="1:25" x14ac:dyDescent="0.3">
      <c r="A139" s="12">
        <v>135</v>
      </c>
      <c r="B139" s="13">
        <v>20697136</v>
      </c>
      <c r="C139" s="11" t="s">
        <v>110</v>
      </c>
      <c r="D139" s="3"/>
      <c r="E139" s="3"/>
      <c r="F139" s="3"/>
      <c r="G139" s="3"/>
      <c r="H139" s="3"/>
      <c r="I139" s="3"/>
      <c r="J139" s="17">
        <f t="shared" si="8"/>
        <v>0</v>
      </c>
      <c r="K139" s="3"/>
      <c r="L139" s="3"/>
      <c r="M139" s="3"/>
      <c r="N139" s="3"/>
      <c r="O139" s="3"/>
      <c r="P139" s="3"/>
      <c r="Q139" s="8">
        <f t="shared" si="9"/>
        <v>0</v>
      </c>
      <c r="R139" s="3"/>
      <c r="S139" s="3"/>
      <c r="T139" s="3"/>
      <c r="U139" s="3"/>
      <c r="V139" s="3"/>
      <c r="W139" s="3"/>
      <c r="X139" s="8">
        <f t="shared" si="10"/>
        <v>0</v>
      </c>
      <c r="Y139" s="9">
        <f t="shared" si="11"/>
        <v>0</v>
      </c>
    </row>
    <row r="140" spans="1:25" x14ac:dyDescent="0.3">
      <c r="A140" s="12">
        <v>136</v>
      </c>
      <c r="B140" s="13">
        <v>20505065</v>
      </c>
      <c r="C140" s="11" t="s">
        <v>5</v>
      </c>
      <c r="D140" s="3"/>
      <c r="E140" s="3"/>
      <c r="F140" s="3"/>
      <c r="G140" s="3"/>
      <c r="H140" s="3"/>
      <c r="I140" s="3"/>
      <c r="J140" s="17">
        <f t="shared" si="8"/>
        <v>0</v>
      </c>
      <c r="K140" s="3"/>
      <c r="L140" s="3"/>
      <c r="M140" s="3"/>
      <c r="N140" s="3"/>
      <c r="O140" s="3"/>
      <c r="P140" s="3"/>
      <c r="Q140" s="8">
        <f t="shared" si="9"/>
        <v>0</v>
      </c>
      <c r="R140" s="3"/>
      <c r="S140" s="3"/>
      <c r="T140" s="3"/>
      <c r="U140" s="3"/>
      <c r="V140" s="3"/>
      <c r="W140" s="3"/>
      <c r="X140" s="8">
        <f t="shared" si="10"/>
        <v>0</v>
      </c>
      <c r="Y140" s="9">
        <f t="shared" si="11"/>
        <v>0</v>
      </c>
    </row>
    <row r="141" spans="1:25" x14ac:dyDescent="0.3">
      <c r="A141" s="12">
        <v>137</v>
      </c>
      <c r="B141" s="13">
        <v>20724197</v>
      </c>
      <c r="C141" s="11" t="s">
        <v>188</v>
      </c>
      <c r="D141" s="3"/>
      <c r="E141" s="3"/>
      <c r="F141" s="3"/>
      <c r="G141" s="3"/>
      <c r="H141" s="3"/>
      <c r="I141" s="3"/>
      <c r="J141" s="17">
        <f t="shared" si="8"/>
        <v>0</v>
      </c>
      <c r="K141" s="3"/>
      <c r="L141" s="3"/>
      <c r="M141" s="3"/>
      <c r="N141" s="3"/>
      <c r="O141" s="3"/>
      <c r="P141" s="3"/>
      <c r="Q141" s="8">
        <f t="shared" si="9"/>
        <v>0</v>
      </c>
      <c r="R141" s="3"/>
      <c r="S141" s="3"/>
      <c r="T141" s="3"/>
      <c r="U141" s="3"/>
      <c r="V141" s="3"/>
      <c r="W141" s="3"/>
      <c r="X141" s="8">
        <f t="shared" si="10"/>
        <v>0</v>
      </c>
      <c r="Y141" s="9">
        <f t="shared" si="11"/>
        <v>0</v>
      </c>
    </row>
    <row r="142" spans="1:25" x14ac:dyDescent="0.3">
      <c r="A142" s="12">
        <v>138</v>
      </c>
      <c r="B142" s="13">
        <v>20620222</v>
      </c>
      <c r="C142" s="11" t="s">
        <v>98</v>
      </c>
      <c r="D142" s="3"/>
      <c r="E142" s="3"/>
      <c r="F142" s="3"/>
      <c r="G142" s="3"/>
      <c r="H142" s="3"/>
      <c r="I142" s="3"/>
      <c r="J142" s="17">
        <f t="shared" si="8"/>
        <v>0</v>
      </c>
      <c r="K142" s="3"/>
      <c r="L142" s="3"/>
      <c r="M142" s="3"/>
      <c r="N142" s="3"/>
      <c r="O142" s="3"/>
      <c r="P142" s="3"/>
      <c r="Q142" s="8">
        <f t="shared" si="9"/>
        <v>0</v>
      </c>
      <c r="R142" s="3"/>
      <c r="S142" s="3"/>
      <c r="T142" s="3"/>
      <c r="U142" s="3"/>
      <c r="V142" s="3"/>
      <c r="W142" s="3"/>
      <c r="X142" s="8">
        <f t="shared" si="10"/>
        <v>0</v>
      </c>
      <c r="Y142" s="9">
        <f t="shared" si="11"/>
        <v>0</v>
      </c>
    </row>
    <row r="143" spans="1:25" x14ac:dyDescent="0.3">
      <c r="A143" s="12">
        <v>139</v>
      </c>
      <c r="B143" s="13">
        <v>20619473</v>
      </c>
      <c r="C143" s="11" t="s">
        <v>95</v>
      </c>
      <c r="D143" s="3"/>
      <c r="E143" s="3"/>
      <c r="F143" s="3"/>
      <c r="G143" s="3"/>
      <c r="H143" s="3"/>
      <c r="I143" s="3"/>
      <c r="J143" s="17">
        <f t="shared" si="8"/>
        <v>0</v>
      </c>
      <c r="K143" s="3"/>
      <c r="L143" s="3"/>
      <c r="M143" s="3"/>
      <c r="N143" s="3"/>
      <c r="O143" s="3"/>
      <c r="P143" s="3"/>
      <c r="Q143" s="8">
        <f t="shared" si="9"/>
        <v>0</v>
      </c>
      <c r="R143" s="3"/>
      <c r="S143" s="3"/>
      <c r="T143" s="3"/>
      <c r="U143" s="3"/>
      <c r="V143" s="3"/>
      <c r="W143" s="3"/>
      <c r="X143" s="8">
        <f t="shared" si="10"/>
        <v>0</v>
      </c>
      <c r="Y143" s="9">
        <f t="shared" si="11"/>
        <v>0</v>
      </c>
    </row>
    <row r="144" spans="1:25" x14ac:dyDescent="0.3">
      <c r="A144" s="12">
        <v>140</v>
      </c>
      <c r="B144" s="13">
        <v>20573337</v>
      </c>
      <c r="C144" s="11" t="s">
        <v>9</v>
      </c>
      <c r="D144" s="3"/>
      <c r="E144" s="3"/>
      <c r="F144" s="3"/>
      <c r="G144" s="3"/>
      <c r="H144" s="3"/>
      <c r="I144" s="3"/>
      <c r="J144" s="17">
        <f t="shared" si="8"/>
        <v>0</v>
      </c>
      <c r="K144" s="3"/>
      <c r="L144" s="3"/>
      <c r="M144" s="3"/>
      <c r="N144" s="3"/>
      <c r="O144" s="3"/>
      <c r="P144" s="3"/>
      <c r="Q144" s="8">
        <f t="shared" si="9"/>
        <v>0</v>
      </c>
      <c r="R144" s="3"/>
      <c r="S144" s="3"/>
      <c r="T144" s="3"/>
      <c r="U144" s="3"/>
      <c r="V144" s="3"/>
      <c r="W144" s="3"/>
      <c r="X144" s="8">
        <f t="shared" si="10"/>
        <v>0</v>
      </c>
      <c r="Y144" s="9">
        <f t="shared" si="11"/>
        <v>0</v>
      </c>
    </row>
    <row r="145" spans="1:25" x14ac:dyDescent="0.3">
      <c r="A145" s="12">
        <v>141</v>
      </c>
      <c r="B145" s="13">
        <v>20590530</v>
      </c>
      <c r="C145" s="11" t="s">
        <v>18</v>
      </c>
      <c r="D145" s="3"/>
      <c r="E145" s="3"/>
      <c r="F145" s="3"/>
      <c r="G145" s="3"/>
      <c r="H145" s="3"/>
      <c r="I145" s="3"/>
      <c r="J145" s="17">
        <f t="shared" si="8"/>
        <v>0</v>
      </c>
      <c r="K145" s="3"/>
      <c r="L145" s="3"/>
      <c r="M145" s="3"/>
      <c r="N145" s="3"/>
      <c r="O145" s="3"/>
      <c r="P145" s="3"/>
      <c r="Q145" s="8">
        <f t="shared" si="9"/>
        <v>0</v>
      </c>
      <c r="R145" s="3"/>
      <c r="S145" s="3"/>
      <c r="T145" s="3"/>
      <c r="U145" s="3"/>
      <c r="V145" s="3"/>
      <c r="W145" s="3"/>
      <c r="X145" s="8">
        <f t="shared" si="10"/>
        <v>0</v>
      </c>
      <c r="Y145" s="9">
        <f t="shared" si="11"/>
        <v>0</v>
      </c>
    </row>
    <row r="146" spans="1:25" x14ac:dyDescent="0.3">
      <c r="A146" s="12">
        <v>142</v>
      </c>
      <c r="B146" s="13">
        <v>20610102</v>
      </c>
      <c r="C146" s="11" t="s">
        <v>55</v>
      </c>
      <c r="D146" s="3"/>
      <c r="E146" s="3"/>
      <c r="F146" s="3"/>
      <c r="G146" s="3"/>
      <c r="H146" s="3"/>
      <c r="I146" s="3"/>
      <c r="J146" s="17">
        <f t="shared" si="8"/>
        <v>0</v>
      </c>
      <c r="K146" s="3"/>
      <c r="L146" s="3"/>
      <c r="M146" s="3"/>
      <c r="N146" s="3"/>
      <c r="O146" s="3"/>
      <c r="P146" s="3"/>
      <c r="Q146" s="8">
        <f t="shared" si="9"/>
        <v>0</v>
      </c>
      <c r="R146" s="3"/>
      <c r="S146" s="3"/>
      <c r="T146" s="3"/>
      <c r="U146" s="3"/>
      <c r="V146" s="3"/>
      <c r="W146" s="3"/>
      <c r="X146" s="8">
        <f t="shared" si="10"/>
        <v>0</v>
      </c>
      <c r="Y146" s="9">
        <f t="shared" si="11"/>
        <v>0</v>
      </c>
    </row>
    <row r="147" spans="1:25" x14ac:dyDescent="0.3">
      <c r="A147" s="12">
        <v>143</v>
      </c>
      <c r="B147" s="13">
        <v>20618865</v>
      </c>
      <c r="C147" s="11" t="s">
        <v>92</v>
      </c>
      <c r="D147" s="3"/>
      <c r="E147" s="3"/>
      <c r="F147" s="3"/>
      <c r="G147" s="3"/>
      <c r="H147" s="3"/>
      <c r="I147" s="3"/>
      <c r="J147" s="17">
        <f t="shared" si="8"/>
        <v>0</v>
      </c>
      <c r="K147" s="3"/>
      <c r="L147" s="3"/>
      <c r="M147" s="3"/>
      <c r="N147" s="3"/>
      <c r="O147" s="3"/>
      <c r="P147" s="3"/>
      <c r="Q147" s="8">
        <f t="shared" si="9"/>
        <v>0</v>
      </c>
      <c r="R147" s="3"/>
      <c r="S147" s="3"/>
      <c r="T147" s="3"/>
      <c r="U147" s="3"/>
      <c r="V147" s="3"/>
      <c r="W147" s="3"/>
      <c r="X147" s="8">
        <f t="shared" si="10"/>
        <v>0</v>
      </c>
      <c r="Y147" s="9">
        <f t="shared" si="11"/>
        <v>0</v>
      </c>
    </row>
    <row r="148" spans="1:25" x14ac:dyDescent="0.3">
      <c r="A148" s="12">
        <v>144</v>
      </c>
      <c r="B148" s="13">
        <v>20698118</v>
      </c>
      <c r="C148" s="11" t="s">
        <v>112</v>
      </c>
      <c r="D148" s="3"/>
      <c r="E148" s="3"/>
      <c r="F148" s="3"/>
      <c r="G148" s="3"/>
      <c r="H148" s="3"/>
      <c r="I148" s="3"/>
      <c r="J148" s="17">
        <f t="shared" si="8"/>
        <v>0</v>
      </c>
      <c r="K148" s="3"/>
      <c r="L148" s="3"/>
      <c r="M148" s="3"/>
      <c r="N148" s="3"/>
      <c r="O148" s="3"/>
      <c r="P148" s="3"/>
      <c r="Q148" s="8">
        <f t="shared" si="9"/>
        <v>0</v>
      </c>
      <c r="R148" s="3"/>
      <c r="S148" s="3"/>
      <c r="T148" s="3"/>
      <c r="U148" s="3"/>
      <c r="V148" s="3"/>
      <c r="W148" s="3"/>
      <c r="X148" s="8">
        <f t="shared" si="10"/>
        <v>0</v>
      </c>
      <c r="Y148" s="9">
        <f t="shared" si="11"/>
        <v>0</v>
      </c>
    </row>
    <row r="149" spans="1:25" x14ac:dyDescent="0.3">
      <c r="A149" s="12">
        <v>145</v>
      </c>
      <c r="B149" s="13">
        <v>20595218</v>
      </c>
      <c r="C149" s="11" t="s">
        <v>29</v>
      </c>
      <c r="D149" s="3"/>
      <c r="E149" s="3"/>
      <c r="F149" s="3"/>
      <c r="G149" s="3"/>
      <c r="H149" s="3"/>
      <c r="I149" s="3"/>
      <c r="J149" s="17">
        <f t="shared" si="8"/>
        <v>0</v>
      </c>
      <c r="K149" s="3"/>
      <c r="L149" s="3"/>
      <c r="M149" s="3"/>
      <c r="N149" s="3"/>
      <c r="O149" s="3"/>
      <c r="P149" s="3"/>
      <c r="Q149" s="8">
        <f t="shared" si="9"/>
        <v>0</v>
      </c>
      <c r="R149" s="3"/>
      <c r="S149" s="3"/>
      <c r="T149" s="3"/>
      <c r="U149" s="3"/>
      <c r="V149" s="3"/>
      <c r="W149" s="3"/>
      <c r="X149" s="8">
        <f t="shared" si="10"/>
        <v>0</v>
      </c>
      <c r="Y149" s="9">
        <f t="shared" si="11"/>
        <v>0</v>
      </c>
    </row>
    <row r="150" spans="1:25" x14ac:dyDescent="0.3">
      <c r="A150" s="12">
        <v>146</v>
      </c>
      <c r="B150" s="13">
        <v>20700473</v>
      </c>
      <c r="C150" s="11" t="s">
        <v>116</v>
      </c>
      <c r="D150" s="3"/>
      <c r="E150" s="3"/>
      <c r="F150" s="3"/>
      <c r="G150" s="3"/>
      <c r="H150" s="3"/>
      <c r="I150" s="3"/>
      <c r="J150" s="17">
        <f t="shared" si="8"/>
        <v>0</v>
      </c>
      <c r="K150" s="3"/>
      <c r="L150" s="3"/>
      <c r="M150" s="3"/>
      <c r="N150" s="3"/>
      <c r="O150" s="3"/>
      <c r="P150" s="3"/>
      <c r="Q150" s="8">
        <f t="shared" si="9"/>
        <v>0</v>
      </c>
      <c r="R150" s="3"/>
      <c r="S150" s="3"/>
      <c r="T150" s="3"/>
      <c r="U150" s="3"/>
      <c r="V150" s="3"/>
      <c r="W150" s="3"/>
      <c r="X150" s="8">
        <f t="shared" si="10"/>
        <v>0</v>
      </c>
      <c r="Y150" s="9">
        <f t="shared" si="11"/>
        <v>0</v>
      </c>
    </row>
    <row r="151" spans="1:25" x14ac:dyDescent="0.3">
      <c r="A151" s="12">
        <v>147</v>
      </c>
      <c r="B151" s="13">
        <v>20595032</v>
      </c>
      <c r="C151" s="11" t="s">
        <v>27</v>
      </c>
      <c r="D151" s="3"/>
      <c r="E151" s="3"/>
      <c r="F151" s="3"/>
      <c r="G151" s="3"/>
      <c r="H151" s="3"/>
      <c r="I151" s="3"/>
      <c r="J151" s="17">
        <f t="shared" si="8"/>
        <v>0</v>
      </c>
      <c r="K151" s="3"/>
      <c r="L151" s="3"/>
      <c r="M151" s="3"/>
      <c r="N151" s="3"/>
      <c r="O151" s="3"/>
      <c r="P151" s="3"/>
      <c r="Q151" s="8">
        <f t="shared" si="9"/>
        <v>0</v>
      </c>
      <c r="R151" s="3"/>
      <c r="S151" s="3"/>
      <c r="T151" s="3"/>
      <c r="U151" s="3"/>
      <c r="V151" s="3"/>
      <c r="W151" s="3"/>
      <c r="X151" s="8">
        <f t="shared" si="10"/>
        <v>0</v>
      </c>
      <c r="Y151" s="9">
        <f t="shared" si="11"/>
        <v>0</v>
      </c>
    </row>
    <row r="152" spans="1:25" x14ac:dyDescent="0.3">
      <c r="A152" s="12">
        <v>148</v>
      </c>
      <c r="B152" s="13">
        <v>20718618</v>
      </c>
      <c r="C152" s="11" t="s">
        <v>169</v>
      </c>
      <c r="D152" s="3"/>
      <c r="E152" s="3"/>
      <c r="F152" s="3"/>
      <c r="G152" s="3"/>
      <c r="H152" s="3"/>
      <c r="I152" s="3"/>
      <c r="J152" s="17">
        <f t="shared" si="8"/>
        <v>0</v>
      </c>
      <c r="K152" s="3"/>
      <c r="L152" s="3"/>
      <c r="M152" s="3"/>
      <c r="N152" s="3"/>
      <c r="O152" s="3"/>
      <c r="P152" s="3"/>
      <c r="Q152" s="8">
        <f t="shared" si="9"/>
        <v>0</v>
      </c>
      <c r="R152" s="3"/>
      <c r="S152" s="3"/>
      <c r="T152" s="3"/>
      <c r="U152" s="3"/>
      <c r="V152" s="3"/>
      <c r="W152" s="3"/>
      <c r="X152" s="8">
        <f t="shared" si="10"/>
        <v>0</v>
      </c>
      <c r="Y152" s="9">
        <f t="shared" si="11"/>
        <v>0</v>
      </c>
    </row>
    <row r="153" spans="1:25" x14ac:dyDescent="0.3">
      <c r="A153" s="12">
        <v>149</v>
      </c>
      <c r="B153" s="13">
        <v>20615047</v>
      </c>
      <c r="C153" s="11" t="s">
        <v>83</v>
      </c>
      <c r="D153" s="3"/>
      <c r="E153" s="3"/>
      <c r="F153" s="3"/>
      <c r="G153" s="3"/>
      <c r="H153" s="3"/>
      <c r="I153" s="3"/>
      <c r="J153" s="17">
        <f t="shared" si="8"/>
        <v>0</v>
      </c>
      <c r="K153" s="3"/>
      <c r="L153" s="3"/>
      <c r="M153" s="3"/>
      <c r="N153" s="3"/>
      <c r="O153" s="3"/>
      <c r="P153" s="3"/>
      <c r="Q153" s="8">
        <f t="shared" si="9"/>
        <v>0</v>
      </c>
      <c r="R153" s="3"/>
      <c r="S153" s="3"/>
      <c r="T153" s="3"/>
      <c r="U153" s="3"/>
      <c r="V153" s="3"/>
      <c r="W153" s="3"/>
      <c r="X153" s="8">
        <f t="shared" si="10"/>
        <v>0</v>
      </c>
      <c r="Y153" s="9">
        <f t="shared" si="11"/>
        <v>0</v>
      </c>
    </row>
    <row r="154" spans="1:25" x14ac:dyDescent="0.3">
      <c r="A154" s="12">
        <v>150</v>
      </c>
      <c r="B154" s="13">
        <v>20593018</v>
      </c>
      <c r="C154" s="11" t="s">
        <v>24</v>
      </c>
      <c r="D154" s="3"/>
      <c r="E154" s="3"/>
      <c r="F154" s="3"/>
      <c r="G154" s="3"/>
      <c r="H154" s="3"/>
      <c r="I154" s="3"/>
      <c r="J154" s="17">
        <f t="shared" si="8"/>
        <v>0</v>
      </c>
      <c r="K154" s="3"/>
      <c r="L154" s="3"/>
      <c r="M154" s="3"/>
      <c r="N154" s="3"/>
      <c r="O154" s="3"/>
      <c r="P154" s="3"/>
      <c r="Q154" s="8">
        <f t="shared" si="9"/>
        <v>0</v>
      </c>
      <c r="R154" s="3"/>
      <c r="S154" s="3"/>
      <c r="T154" s="3"/>
      <c r="U154" s="3"/>
      <c r="V154" s="3"/>
      <c r="W154" s="3"/>
      <c r="X154" s="8">
        <f t="shared" si="10"/>
        <v>0</v>
      </c>
      <c r="Y154" s="9">
        <f t="shared" si="11"/>
        <v>0</v>
      </c>
    </row>
    <row r="155" spans="1:25" x14ac:dyDescent="0.3">
      <c r="A155" s="12">
        <v>151</v>
      </c>
      <c r="B155" s="13">
        <v>20488702</v>
      </c>
      <c r="C155" s="11" t="s">
        <v>4</v>
      </c>
      <c r="D155" s="3"/>
      <c r="E155" s="3"/>
      <c r="F155" s="3"/>
      <c r="G155" s="3"/>
      <c r="H155" s="3"/>
      <c r="I155" s="3"/>
      <c r="J155" s="17">
        <f t="shared" si="8"/>
        <v>0</v>
      </c>
      <c r="K155" s="3"/>
      <c r="L155" s="3"/>
      <c r="M155" s="3"/>
      <c r="N155" s="3"/>
      <c r="O155" s="3"/>
      <c r="P155" s="3"/>
      <c r="Q155" s="8">
        <f t="shared" si="9"/>
        <v>0</v>
      </c>
      <c r="R155" s="3"/>
      <c r="S155" s="3"/>
      <c r="T155" s="3"/>
      <c r="U155" s="3"/>
      <c r="V155" s="3"/>
      <c r="W155" s="3"/>
      <c r="X155" s="8">
        <f t="shared" si="10"/>
        <v>0</v>
      </c>
      <c r="Y155" s="9">
        <f t="shared" si="11"/>
        <v>0</v>
      </c>
    </row>
    <row r="156" spans="1:25" x14ac:dyDescent="0.3">
      <c r="A156" s="12">
        <v>152</v>
      </c>
      <c r="B156" s="13">
        <v>20612945</v>
      </c>
      <c r="C156" s="11" t="s">
        <v>72</v>
      </c>
      <c r="D156" s="3"/>
      <c r="E156" s="3"/>
      <c r="F156" s="3"/>
      <c r="G156" s="3"/>
      <c r="H156" s="3"/>
      <c r="I156" s="3"/>
      <c r="J156" s="17">
        <f t="shared" si="8"/>
        <v>0</v>
      </c>
      <c r="K156" s="3"/>
      <c r="L156" s="3"/>
      <c r="M156" s="3"/>
      <c r="N156" s="3"/>
      <c r="O156" s="3"/>
      <c r="P156" s="3"/>
      <c r="Q156" s="8">
        <f t="shared" si="9"/>
        <v>0</v>
      </c>
      <c r="R156" s="3"/>
      <c r="S156" s="3"/>
      <c r="T156" s="3"/>
      <c r="U156" s="3"/>
      <c r="V156" s="3"/>
      <c r="W156" s="3"/>
      <c r="X156" s="8">
        <f t="shared" si="10"/>
        <v>0</v>
      </c>
      <c r="Y156" s="9">
        <f t="shared" si="11"/>
        <v>0</v>
      </c>
    </row>
    <row r="157" spans="1:25" x14ac:dyDescent="0.3">
      <c r="A157" s="12">
        <v>153</v>
      </c>
      <c r="B157" s="13">
        <v>20619586</v>
      </c>
      <c r="C157" s="11" t="s">
        <v>96</v>
      </c>
      <c r="D157" s="3"/>
      <c r="E157" s="3"/>
      <c r="F157" s="3"/>
      <c r="G157" s="3"/>
      <c r="H157" s="3"/>
      <c r="I157" s="3"/>
      <c r="J157" s="17">
        <f t="shared" si="8"/>
        <v>0</v>
      </c>
      <c r="K157" s="3"/>
      <c r="L157" s="3"/>
      <c r="M157" s="3"/>
      <c r="N157" s="3"/>
      <c r="O157" s="3"/>
      <c r="P157" s="3"/>
      <c r="Q157" s="8">
        <f t="shared" si="9"/>
        <v>0</v>
      </c>
      <c r="R157" s="3"/>
      <c r="S157" s="3"/>
      <c r="T157" s="3"/>
      <c r="U157" s="3"/>
      <c r="V157" s="3"/>
      <c r="W157" s="3"/>
      <c r="X157" s="8">
        <f t="shared" si="10"/>
        <v>0</v>
      </c>
      <c r="Y157" s="9">
        <f t="shared" si="11"/>
        <v>0</v>
      </c>
    </row>
    <row r="158" spans="1:25" x14ac:dyDescent="0.3">
      <c r="A158" s="12">
        <v>154</v>
      </c>
      <c r="B158" s="13">
        <v>20611068</v>
      </c>
      <c r="C158" s="11" t="s">
        <v>57</v>
      </c>
      <c r="D158" s="3"/>
      <c r="E158" s="3"/>
      <c r="F158" s="3"/>
      <c r="G158" s="3"/>
      <c r="H158" s="3"/>
      <c r="I158" s="3"/>
      <c r="J158" s="17">
        <f t="shared" si="8"/>
        <v>0</v>
      </c>
      <c r="K158" s="3"/>
      <c r="L158" s="3"/>
      <c r="M158" s="3"/>
      <c r="N158" s="3"/>
      <c r="O158" s="3"/>
      <c r="P158" s="3"/>
      <c r="Q158" s="8">
        <f t="shared" si="9"/>
        <v>0</v>
      </c>
      <c r="R158" s="3"/>
      <c r="S158" s="3"/>
      <c r="T158" s="3"/>
      <c r="U158" s="3"/>
      <c r="V158" s="3"/>
      <c r="W158" s="3"/>
      <c r="X158" s="8">
        <f t="shared" si="10"/>
        <v>0</v>
      </c>
      <c r="Y158" s="9">
        <f t="shared" si="11"/>
        <v>0</v>
      </c>
    </row>
    <row r="159" spans="1:25" x14ac:dyDescent="0.3">
      <c r="A159" s="12">
        <v>155</v>
      </c>
      <c r="B159" s="13">
        <v>20611302</v>
      </c>
      <c r="C159" s="11" t="s">
        <v>60</v>
      </c>
      <c r="D159" s="3"/>
      <c r="E159" s="3"/>
      <c r="F159" s="3"/>
      <c r="G159" s="3"/>
      <c r="H159" s="3"/>
      <c r="I159" s="3"/>
      <c r="J159" s="17">
        <f t="shared" si="8"/>
        <v>0</v>
      </c>
      <c r="K159" s="3"/>
      <c r="L159" s="3"/>
      <c r="M159" s="3"/>
      <c r="N159" s="3"/>
      <c r="O159" s="3"/>
      <c r="P159" s="3"/>
      <c r="Q159" s="8">
        <f t="shared" si="9"/>
        <v>0</v>
      </c>
      <c r="R159" s="3"/>
      <c r="S159" s="3"/>
      <c r="T159" s="3"/>
      <c r="U159" s="3"/>
      <c r="V159" s="3"/>
      <c r="W159" s="3"/>
      <c r="X159" s="8">
        <f t="shared" si="10"/>
        <v>0</v>
      </c>
      <c r="Y159" s="9">
        <f t="shared" si="11"/>
        <v>0</v>
      </c>
    </row>
    <row r="160" spans="1:25" x14ac:dyDescent="0.3">
      <c r="A160" s="12">
        <v>156</v>
      </c>
      <c r="B160" s="13">
        <v>20612965</v>
      </c>
      <c r="C160" s="11" t="s">
        <v>73</v>
      </c>
      <c r="D160" s="3"/>
      <c r="E160" s="3"/>
      <c r="F160" s="3"/>
      <c r="G160" s="3"/>
      <c r="H160" s="3"/>
      <c r="I160" s="3"/>
      <c r="J160" s="17">
        <f t="shared" si="8"/>
        <v>0</v>
      </c>
      <c r="K160" s="3"/>
      <c r="L160" s="3"/>
      <c r="M160" s="3"/>
      <c r="N160" s="3"/>
      <c r="O160" s="3"/>
      <c r="P160" s="3"/>
      <c r="Q160" s="8">
        <f t="shared" si="9"/>
        <v>0</v>
      </c>
      <c r="R160" s="3"/>
      <c r="S160" s="3"/>
      <c r="T160" s="3"/>
      <c r="U160" s="3"/>
      <c r="V160" s="3"/>
      <c r="W160" s="3"/>
      <c r="X160" s="8">
        <f t="shared" si="10"/>
        <v>0</v>
      </c>
      <c r="Y160" s="9">
        <f t="shared" si="11"/>
        <v>0</v>
      </c>
    </row>
    <row r="161" spans="1:25" x14ac:dyDescent="0.3">
      <c r="A161" s="12">
        <v>157</v>
      </c>
      <c r="B161" s="13">
        <v>20614355</v>
      </c>
      <c r="C161" s="11" t="s">
        <v>79</v>
      </c>
      <c r="D161" s="3"/>
      <c r="E161" s="3"/>
      <c r="F161" s="3"/>
      <c r="G161" s="3"/>
      <c r="H161" s="3"/>
      <c r="I161" s="3"/>
      <c r="J161" s="17">
        <f t="shared" si="8"/>
        <v>0</v>
      </c>
      <c r="K161" s="3"/>
      <c r="L161" s="3"/>
      <c r="M161" s="3"/>
      <c r="N161" s="3"/>
      <c r="O161" s="3"/>
      <c r="P161" s="3"/>
      <c r="Q161" s="8">
        <f t="shared" si="9"/>
        <v>0</v>
      </c>
      <c r="R161" s="3"/>
      <c r="S161" s="3"/>
      <c r="T161" s="3"/>
      <c r="U161" s="3"/>
      <c r="V161" s="3"/>
      <c r="W161" s="3"/>
      <c r="X161" s="8">
        <f t="shared" si="10"/>
        <v>0</v>
      </c>
      <c r="Y161" s="9">
        <f t="shared" si="11"/>
        <v>0</v>
      </c>
    </row>
    <row r="162" spans="1:25" x14ac:dyDescent="0.3">
      <c r="A162" s="12">
        <v>158</v>
      </c>
      <c r="B162" s="13">
        <v>20611657</v>
      </c>
      <c r="C162" s="11" t="s">
        <v>65</v>
      </c>
      <c r="D162" s="3"/>
      <c r="E162" s="3"/>
      <c r="F162" s="3"/>
      <c r="G162" s="3"/>
      <c r="H162" s="3"/>
      <c r="I162" s="3"/>
      <c r="J162" s="17">
        <f t="shared" si="8"/>
        <v>0</v>
      </c>
      <c r="K162" s="3"/>
      <c r="L162" s="3"/>
      <c r="M162" s="3"/>
      <c r="N162" s="3"/>
      <c r="O162" s="3"/>
      <c r="P162" s="3"/>
      <c r="Q162" s="8">
        <f t="shared" si="9"/>
        <v>0</v>
      </c>
      <c r="R162" s="3"/>
      <c r="S162" s="3"/>
      <c r="T162" s="3"/>
      <c r="U162" s="3"/>
      <c r="V162" s="3"/>
      <c r="W162" s="3"/>
      <c r="X162" s="8">
        <f t="shared" si="10"/>
        <v>0</v>
      </c>
      <c r="Y162" s="9">
        <f t="shared" si="11"/>
        <v>0</v>
      </c>
    </row>
    <row r="163" spans="1:25" x14ac:dyDescent="0.3">
      <c r="A163" s="12">
        <v>159</v>
      </c>
      <c r="B163" s="13">
        <v>20611327</v>
      </c>
      <c r="C163" s="11" t="s">
        <v>62</v>
      </c>
      <c r="D163" s="3"/>
      <c r="E163" s="3"/>
      <c r="F163" s="3"/>
      <c r="G163" s="3"/>
      <c r="H163" s="3"/>
      <c r="I163" s="3"/>
      <c r="J163" s="17">
        <f t="shared" si="8"/>
        <v>0</v>
      </c>
      <c r="K163" s="3"/>
      <c r="L163" s="3"/>
      <c r="M163" s="3"/>
      <c r="N163" s="3"/>
      <c r="O163" s="3"/>
      <c r="P163" s="3"/>
      <c r="Q163" s="8">
        <f t="shared" si="9"/>
        <v>0</v>
      </c>
      <c r="R163" s="3"/>
      <c r="S163" s="3"/>
      <c r="T163" s="3"/>
      <c r="U163" s="3"/>
      <c r="V163" s="3"/>
      <c r="W163" s="3"/>
      <c r="X163" s="8">
        <f t="shared" si="10"/>
        <v>0</v>
      </c>
      <c r="Y163" s="9">
        <f t="shared" si="11"/>
        <v>0</v>
      </c>
    </row>
    <row r="164" spans="1:25" x14ac:dyDescent="0.3">
      <c r="A164" s="12">
        <v>160</v>
      </c>
      <c r="B164" s="13">
        <v>20585127</v>
      </c>
      <c r="C164" s="11" t="s">
        <v>16</v>
      </c>
      <c r="D164" s="3"/>
      <c r="E164" s="3"/>
      <c r="F164" s="3"/>
      <c r="G164" s="3"/>
      <c r="H164" s="3"/>
      <c r="I164" s="3"/>
      <c r="J164" s="17">
        <f t="shared" si="8"/>
        <v>0</v>
      </c>
      <c r="K164" s="3"/>
      <c r="L164" s="3"/>
      <c r="M164" s="3"/>
      <c r="N164" s="3"/>
      <c r="O164" s="3"/>
      <c r="P164" s="3"/>
      <c r="Q164" s="8">
        <f t="shared" si="9"/>
        <v>0</v>
      </c>
      <c r="R164" s="3"/>
      <c r="S164" s="3"/>
      <c r="T164" s="3"/>
      <c r="U164" s="3"/>
      <c r="V164" s="3"/>
      <c r="W164" s="3"/>
      <c r="X164" s="8">
        <f t="shared" si="10"/>
        <v>0</v>
      </c>
      <c r="Y164" s="9">
        <f t="shared" si="11"/>
        <v>0</v>
      </c>
    </row>
    <row r="165" spans="1:25" x14ac:dyDescent="0.3">
      <c r="A165" s="12">
        <v>161</v>
      </c>
      <c r="B165" s="13">
        <v>20723819</v>
      </c>
      <c r="C165" s="11" t="s">
        <v>186</v>
      </c>
      <c r="D165" s="3"/>
      <c r="E165" s="3"/>
      <c r="F165" s="3"/>
      <c r="G165" s="3"/>
      <c r="H165" s="3"/>
      <c r="I165" s="3"/>
      <c r="J165" s="17">
        <f t="shared" si="8"/>
        <v>0</v>
      </c>
      <c r="K165" s="3"/>
      <c r="L165" s="3"/>
      <c r="M165" s="3"/>
      <c r="N165" s="3"/>
      <c r="O165" s="3"/>
      <c r="P165" s="3"/>
      <c r="Q165" s="8">
        <f t="shared" si="9"/>
        <v>0</v>
      </c>
      <c r="R165" s="3"/>
      <c r="S165" s="3"/>
      <c r="T165" s="3"/>
      <c r="U165" s="3"/>
      <c r="V165" s="3"/>
      <c r="W165" s="3"/>
      <c r="X165" s="8">
        <f t="shared" si="10"/>
        <v>0</v>
      </c>
      <c r="Y165" s="9">
        <f t="shared" si="11"/>
        <v>0</v>
      </c>
    </row>
    <row r="166" spans="1:25" x14ac:dyDescent="0.3">
      <c r="A166" s="12">
        <v>162</v>
      </c>
      <c r="B166" s="13">
        <v>20712242</v>
      </c>
      <c r="C166" s="11" t="s">
        <v>144</v>
      </c>
      <c r="D166" s="3"/>
      <c r="E166" s="3"/>
      <c r="F166" s="3"/>
      <c r="G166" s="3"/>
      <c r="H166" s="3"/>
      <c r="I166" s="3"/>
      <c r="J166" s="17">
        <f t="shared" si="8"/>
        <v>0</v>
      </c>
      <c r="K166" s="3"/>
      <c r="L166" s="3"/>
      <c r="M166" s="3"/>
      <c r="N166" s="3"/>
      <c r="O166" s="3"/>
      <c r="P166" s="3"/>
      <c r="Q166" s="8">
        <f t="shared" si="9"/>
        <v>0</v>
      </c>
      <c r="R166" s="3"/>
      <c r="S166" s="3"/>
      <c r="T166" s="3"/>
      <c r="U166" s="3"/>
      <c r="V166" s="3"/>
      <c r="W166" s="3"/>
      <c r="X166" s="8">
        <f t="shared" si="10"/>
        <v>0</v>
      </c>
      <c r="Y166" s="9">
        <f t="shared" si="11"/>
        <v>0</v>
      </c>
    </row>
    <row r="167" spans="1:25" x14ac:dyDescent="0.3">
      <c r="A167" s="12">
        <v>163</v>
      </c>
      <c r="B167" s="13">
        <v>20703544</v>
      </c>
      <c r="C167" s="11" t="s">
        <v>127</v>
      </c>
      <c r="D167" s="3"/>
      <c r="E167" s="3"/>
      <c r="F167" s="3"/>
      <c r="G167" s="3"/>
      <c r="H167" s="3"/>
      <c r="I167" s="3"/>
      <c r="J167" s="17">
        <f t="shared" si="8"/>
        <v>0</v>
      </c>
      <c r="K167" s="3"/>
      <c r="L167" s="3"/>
      <c r="M167" s="3"/>
      <c r="N167" s="3"/>
      <c r="O167" s="3"/>
      <c r="P167" s="3"/>
      <c r="Q167" s="8">
        <f t="shared" si="9"/>
        <v>0</v>
      </c>
      <c r="R167" s="3"/>
      <c r="S167" s="3"/>
      <c r="T167" s="3"/>
      <c r="U167" s="3"/>
      <c r="V167" s="3"/>
      <c r="W167" s="3"/>
      <c r="X167" s="8">
        <f t="shared" si="10"/>
        <v>0</v>
      </c>
      <c r="Y167" s="9">
        <f t="shared" si="11"/>
        <v>0</v>
      </c>
    </row>
    <row r="168" spans="1:25" x14ac:dyDescent="0.3">
      <c r="A168" s="12">
        <v>164</v>
      </c>
      <c r="B168" s="13">
        <v>20511126</v>
      </c>
      <c r="C168" s="11" t="s">
        <v>8</v>
      </c>
      <c r="D168" s="3"/>
      <c r="E168" s="3"/>
      <c r="F168" s="3"/>
      <c r="G168" s="3"/>
      <c r="H168" s="3"/>
      <c r="I168" s="3"/>
      <c r="J168" s="17">
        <f t="shared" si="8"/>
        <v>0</v>
      </c>
      <c r="K168" s="3"/>
      <c r="L168" s="3"/>
      <c r="M168" s="3"/>
      <c r="N168" s="3"/>
      <c r="O168" s="3"/>
      <c r="P168" s="3"/>
      <c r="Q168" s="8">
        <f t="shared" si="9"/>
        <v>0</v>
      </c>
      <c r="R168" s="3"/>
      <c r="S168" s="3"/>
      <c r="T168" s="3"/>
      <c r="U168" s="3"/>
      <c r="V168" s="3"/>
      <c r="W168" s="3"/>
      <c r="X168" s="8">
        <f t="shared" si="10"/>
        <v>0</v>
      </c>
      <c r="Y168" s="9">
        <f t="shared" si="11"/>
        <v>0</v>
      </c>
    </row>
    <row r="169" spans="1:25" x14ac:dyDescent="0.3">
      <c r="A169" s="12">
        <v>165</v>
      </c>
      <c r="B169" s="13">
        <v>20616849</v>
      </c>
      <c r="C169" s="11" t="s">
        <v>86</v>
      </c>
      <c r="D169" s="3"/>
      <c r="E169" s="3"/>
      <c r="F169" s="3"/>
      <c r="G169" s="3"/>
      <c r="H169" s="3"/>
      <c r="I169" s="3"/>
      <c r="J169" s="17">
        <f t="shared" si="8"/>
        <v>0</v>
      </c>
      <c r="K169" s="3"/>
      <c r="L169" s="3"/>
      <c r="M169" s="3"/>
      <c r="N169" s="3"/>
      <c r="O169" s="3"/>
      <c r="P169" s="3"/>
      <c r="Q169" s="8">
        <f t="shared" si="9"/>
        <v>0</v>
      </c>
      <c r="R169" s="3"/>
      <c r="S169" s="3"/>
      <c r="T169" s="3"/>
      <c r="U169" s="3"/>
      <c r="V169" s="3"/>
      <c r="W169" s="3"/>
      <c r="X169" s="8">
        <f t="shared" si="10"/>
        <v>0</v>
      </c>
      <c r="Y169" s="9">
        <f t="shared" si="11"/>
        <v>0</v>
      </c>
    </row>
    <row r="170" spans="1:25" x14ac:dyDescent="0.3">
      <c r="A170" s="12">
        <v>166</v>
      </c>
      <c r="B170" s="13">
        <v>20620220</v>
      </c>
      <c r="C170" s="11" t="s">
        <v>97</v>
      </c>
      <c r="D170" s="3"/>
      <c r="E170" s="3"/>
      <c r="F170" s="3"/>
      <c r="G170" s="3"/>
      <c r="H170" s="3"/>
      <c r="I170" s="3"/>
      <c r="J170" s="17">
        <f t="shared" si="8"/>
        <v>0</v>
      </c>
      <c r="K170" s="3"/>
      <c r="L170" s="3"/>
      <c r="M170" s="3"/>
      <c r="N170" s="3"/>
      <c r="O170" s="3"/>
      <c r="P170" s="3"/>
      <c r="Q170" s="8">
        <f t="shared" si="9"/>
        <v>0</v>
      </c>
      <c r="R170" s="3"/>
      <c r="S170" s="3"/>
      <c r="T170" s="3"/>
      <c r="U170" s="3"/>
      <c r="V170" s="3"/>
      <c r="W170" s="3"/>
      <c r="X170" s="8">
        <f t="shared" si="10"/>
        <v>0</v>
      </c>
      <c r="Y170" s="9">
        <f t="shared" si="11"/>
        <v>0</v>
      </c>
    </row>
    <row r="171" spans="1:25" x14ac:dyDescent="0.3">
      <c r="A171" s="12">
        <v>167</v>
      </c>
      <c r="B171" s="13">
        <v>20704636</v>
      </c>
      <c r="C171" s="11" t="s">
        <v>129</v>
      </c>
      <c r="D171" s="3"/>
      <c r="E171" s="3"/>
      <c r="F171" s="3"/>
      <c r="G171" s="3"/>
      <c r="H171" s="3"/>
      <c r="I171" s="3"/>
      <c r="J171" s="17">
        <f t="shared" si="8"/>
        <v>0</v>
      </c>
      <c r="K171" s="3"/>
      <c r="L171" s="3"/>
      <c r="M171" s="3"/>
      <c r="N171" s="3"/>
      <c r="O171" s="3"/>
      <c r="P171" s="3"/>
      <c r="Q171" s="8">
        <f t="shared" si="9"/>
        <v>0</v>
      </c>
      <c r="R171" s="3"/>
      <c r="S171" s="3"/>
      <c r="T171" s="3"/>
      <c r="U171" s="3"/>
      <c r="V171" s="3"/>
      <c r="W171" s="3"/>
      <c r="X171" s="8">
        <f t="shared" si="10"/>
        <v>0</v>
      </c>
      <c r="Y171" s="9">
        <f t="shared" si="11"/>
        <v>0</v>
      </c>
    </row>
    <row r="172" spans="1:25" x14ac:dyDescent="0.3">
      <c r="A172" s="12">
        <v>168</v>
      </c>
      <c r="B172" s="13">
        <v>20697931</v>
      </c>
      <c r="C172" s="11" t="s">
        <v>111</v>
      </c>
      <c r="D172" s="3"/>
      <c r="E172" s="3"/>
      <c r="F172" s="3"/>
      <c r="G172" s="3"/>
      <c r="H172" s="3"/>
      <c r="I172" s="3"/>
      <c r="J172" s="17">
        <f t="shared" si="8"/>
        <v>0</v>
      </c>
      <c r="K172" s="3"/>
      <c r="L172" s="3"/>
      <c r="M172" s="3"/>
      <c r="N172" s="3"/>
      <c r="O172" s="3"/>
      <c r="P172" s="3"/>
      <c r="Q172" s="8">
        <f t="shared" si="9"/>
        <v>0</v>
      </c>
      <c r="R172" s="3"/>
      <c r="S172" s="3"/>
      <c r="T172" s="3"/>
      <c r="U172" s="3"/>
      <c r="V172" s="3"/>
      <c r="W172" s="3"/>
      <c r="X172" s="8">
        <f t="shared" si="10"/>
        <v>0</v>
      </c>
      <c r="Y172" s="9">
        <f t="shared" si="11"/>
        <v>0</v>
      </c>
    </row>
    <row r="173" spans="1:25" x14ac:dyDescent="0.3">
      <c r="A173" s="12">
        <v>169</v>
      </c>
      <c r="B173" s="13">
        <v>20602511</v>
      </c>
      <c r="C173" s="11" t="s">
        <v>40</v>
      </c>
      <c r="D173" s="3"/>
      <c r="E173" s="3"/>
      <c r="F173" s="3"/>
      <c r="G173" s="3"/>
      <c r="H173" s="3"/>
      <c r="I173" s="3"/>
      <c r="J173" s="17">
        <f t="shared" si="8"/>
        <v>0</v>
      </c>
      <c r="K173" s="3"/>
      <c r="L173" s="3"/>
      <c r="M173" s="3"/>
      <c r="N173" s="3"/>
      <c r="O173" s="3"/>
      <c r="P173" s="3"/>
      <c r="Q173" s="8">
        <f t="shared" si="9"/>
        <v>0</v>
      </c>
      <c r="R173" s="3"/>
      <c r="S173" s="3"/>
      <c r="T173" s="3"/>
      <c r="U173" s="3"/>
      <c r="V173" s="3"/>
      <c r="W173" s="3"/>
      <c r="X173" s="8">
        <f t="shared" si="10"/>
        <v>0</v>
      </c>
      <c r="Y173" s="9">
        <f t="shared" si="11"/>
        <v>0</v>
      </c>
    </row>
    <row r="174" spans="1:25" x14ac:dyDescent="0.3">
      <c r="A174" s="12">
        <v>170</v>
      </c>
      <c r="B174" s="13">
        <v>20618167</v>
      </c>
      <c r="C174" s="11" t="s">
        <v>89</v>
      </c>
      <c r="D174" s="3"/>
      <c r="E174" s="3"/>
      <c r="F174" s="3"/>
      <c r="G174" s="3"/>
      <c r="H174" s="3"/>
      <c r="I174" s="3"/>
      <c r="J174" s="17">
        <f t="shared" si="8"/>
        <v>0</v>
      </c>
      <c r="K174" s="3"/>
      <c r="L174" s="3"/>
      <c r="M174" s="3"/>
      <c r="N174" s="3"/>
      <c r="O174" s="3"/>
      <c r="P174" s="3"/>
      <c r="Q174" s="8">
        <f t="shared" si="9"/>
        <v>0</v>
      </c>
      <c r="R174" s="3"/>
      <c r="S174" s="3"/>
      <c r="T174" s="3"/>
      <c r="U174" s="3"/>
      <c r="V174" s="3"/>
      <c r="W174" s="3"/>
      <c r="X174" s="8">
        <f t="shared" si="10"/>
        <v>0</v>
      </c>
      <c r="Y174" s="9">
        <f t="shared" si="11"/>
        <v>0</v>
      </c>
    </row>
    <row r="175" spans="1:25" x14ac:dyDescent="0.3">
      <c r="A175" s="12">
        <v>171</v>
      </c>
      <c r="B175" s="13">
        <v>20603953</v>
      </c>
      <c r="C175" s="11" t="s">
        <v>41</v>
      </c>
      <c r="D175" s="3"/>
      <c r="E175" s="3"/>
      <c r="F175" s="3"/>
      <c r="G175" s="3"/>
      <c r="H175" s="3"/>
      <c r="I175" s="3"/>
      <c r="J175" s="17">
        <f t="shared" si="8"/>
        <v>0</v>
      </c>
      <c r="K175" s="3"/>
      <c r="L175" s="3"/>
      <c r="M175" s="3"/>
      <c r="N175" s="3"/>
      <c r="O175" s="3"/>
      <c r="P175" s="3"/>
      <c r="Q175" s="8">
        <f t="shared" si="9"/>
        <v>0</v>
      </c>
      <c r="R175" s="3"/>
      <c r="S175" s="3"/>
      <c r="T175" s="3"/>
      <c r="U175" s="3"/>
      <c r="V175" s="3"/>
      <c r="W175" s="3"/>
      <c r="X175" s="8">
        <f t="shared" si="10"/>
        <v>0</v>
      </c>
      <c r="Y175" s="9">
        <f t="shared" si="11"/>
        <v>0</v>
      </c>
    </row>
    <row r="176" spans="1:25" x14ac:dyDescent="0.3">
      <c r="A176" s="12">
        <v>172</v>
      </c>
      <c r="B176" s="13">
        <v>20718893</v>
      </c>
      <c r="C176" s="11" t="s">
        <v>172</v>
      </c>
      <c r="D176" s="3"/>
      <c r="E176" s="3"/>
      <c r="F176" s="3"/>
      <c r="G176" s="3"/>
      <c r="H176" s="3"/>
      <c r="I176" s="3"/>
      <c r="J176" s="17">
        <f t="shared" si="8"/>
        <v>0</v>
      </c>
      <c r="K176" s="3"/>
      <c r="L176" s="3"/>
      <c r="M176" s="3"/>
      <c r="N176" s="3"/>
      <c r="O176" s="3"/>
      <c r="P176" s="3"/>
      <c r="Q176" s="8">
        <f t="shared" si="9"/>
        <v>0</v>
      </c>
      <c r="R176" s="3"/>
      <c r="S176" s="3"/>
      <c r="T176" s="3"/>
      <c r="U176" s="3"/>
      <c r="V176" s="3"/>
      <c r="W176" s="3"/>
      <c r="X176" s="8">
        <f t="shared" si="10"/>
        <v>0</v>
      </c>
      <c r="Y176" s="9">
        <f t="shared" si="11"/>
        <v>0</v>
      </c>
    </row>
    <row r="177" spans="1:25" x14ac:dyDescent="0.3">
      <c r="A177" s="12">
        <v>173</v>
      </c>
      <c r="B177" s="13">
        <v>20704944</v>
      </c>
      <c r="C177" s="11" t="s">
        <v>130</v>
      </c>
      <c r="D177" s="3"/>
      <c r="E177" s="3"/>
      <c r="F177" s="3"/>
      <c r="G177" s="3"/>
      <c r="H177" s="3"/>
      <c r="I177" s="3"/>
      <c r="J177" s="17">
        <f t="shared" si="8"/>
        <v>0</v>
      </c>
      <c r="K177" s="3"/>
      <c r="L177" s="3"/>
      <c r="M177" s="3"/>
      <c r="N177" s="3"/>
      <c r="O177" s="3"/>
      <c r="P177" s="3"/>
      <c r="Q177" s="8">
        <f t="shared" si="9"/>
        <v>0</v>
      </c>
      <c r="R177" s="3"/>
      <c r="S177" s="3"/>
      <c r="T177" s="3"/>
      <c r="U177" s="3"/>
      <c r="V177" s="3"/>
      <c r="W177" s="3"/>
      <c r="X177" s="8">
        <f t="shared" si="10"/>
        <v>0</v>
      </c>
      <c r="Y177" s="9">
        <f t="shared" si="11"/>
        <v>0</v>
      </c>
    </row>
    <row r="178" spans="1:25" x14ac:dyDescent="0.3">
      <c r="A178" s="12">
        <v>174</v>
      </c>
      <c r="B178" s="13">
        <v>20682988</v>
      </c>
      <c r="C178" s="11" t="s">
        <v>105</v>
      </c>
      <c r="D178" s="3"/>
      <c r="E178" s="3"/>
      <c r="F178" s="3"/>
      <c r="G178" s="3"/>
      <c r="H178" s="3"/>
      <c r="I178" s="3"/>
      <c r="J178" s="17">
        <f t="shared" si="8"/>
        <v>0</v>
      </c>
      <c r="K178" s="3"/>
      <c r="L178" s="3"/>
      <c r="M178" s="3"/>
      <c r="N178" s="3"/>
      <c r="O178" s="3"/>
      <c r="P178" s="3"/>
      <c r="Q178" s="8">
        <f t="shared" si="9"/>
        <v>0</v>
      </c>
      <c r="R178" s="3"/>
      <c r="S178" s="3"/>
      <c r="T178" s="3"/>
      <c r="U178" s="3"/>
      <c r="V178" s="3"/>
      <c r="W178" s="3"/>
      <c r="X178" s="8">
        <f t="shared" si="10"/>
        <v>0</v>
      </c>
      <c r="Y178" s="9">
        <f t="shared" si="11"/>
        <v>0</v>
      </c>
    </row>
    <row r="179" spans="1:25" x14ac:dyDescent="0.3">
      <c r="A179" s="12">
        <v>175</v>
      </c>
      <c r="B179" s="13">
        <v>20714775</v>
      </c>
      <c r="C179" s="11" t="s">
        <v>156</v>
      </c>
      <c r="D179" s="3"/>
      <c r="E179" s="3"/>
      <c r="F179" s="3"/>
      <c r="G179" s="3"/>
      <c r="H179" s="3"/>
      <c r="I179" s="3"/>
      <c r="J179" s="17">
        <f t="shared" si="8"/>
        <v>0</v>
      </c>
      <c r="K179" s="3"/>
      <c r="L179" s="3"/>
      <c r="M179" s="3"/>
      <c r="N179" s="3"/>
      <c r="O179" s="3"/>
      <c r="P179" s="3"/>
      <c r="Q179" s="8">
        <f t="shared" si="9"/>
        <v>0</v>
      </c>
      <c r="R179" s="3"/>
      <c r="S179" s="3"/>
      <c r="T179" s="3"/>
      <c r="U179" s="3"/>
      <c r="V179" s="3"/>
      <c r="W179" s="3"/>
      <c r="X179" s="8">
        <f t="shared" si="10"/>
        <v>0</v>
      </c>
      <c r="Y179" s="9">
        <f t="shared" si="11"/>
        <v>0</v>
      </c>
    </row>
    <row r="180" spans="1:25" x14ac:dyDescent="0.3">
      <c r="A180" s="12">
        <v>176</v>
      </c>
      <c r="B180" s="13">
        <v>20700664</v>
      </c>
      <c r="C180" s="11" t="s">
        <v>117</v>
      </c>
      <c r="D180" s="3"/>
      <c r="E180" s="3"/>
      <c r="F180" s="3"/>
      <c r="G180" s="3"/>
      <c r="H180" s="3"/>
      <c r="I180" s="3"/>
      <c r="J180" s="17">
        <f t="shared" si="8"/>
        <v>0</v>
      </c>
      <c r="K180" s="3"/>
      <c r="L180" s="3"/>
      <c r="M180" s="3"/>
      <c r="N180" s="3"/>
      <c r="O180" s="3"/>
      <c r="P180" s="3"/>
      <c r="Q180" s="8">
        <f t="shared" si="9"/>
        <v>0</v>
      </c>
      <c r="R180" s="3"/>
      <c r="S180" s="3"/>
      <c r="T180" s="3"/>
      <c r="U180" s="3"/>
      <c r="V180" s="3"/>
      <c r="W180" s="3"/>
      <c r="X180" s="8">
        <f t="shared" si="10"/>
        <v>0</v>
      </c>
      <c r="Y180" s="9">
        <f t="shared" si="11"/>
        <v>0</v>
      </c>
    </row>
    <row r="181" spans="1:25" x14ac:dyDescent="0.3">
      <c r="A181" s="12">
        <v>177</v>
      </c>
      <c r="B181" s="13">
        <v>20718629</v>
      </c>
      <c r="C181" s="11" t="s">
        <v>170</v>
      </c>
      <c r="D181" s="3"/>
      <c r="E181" s="3"/>
      <c r="F181" s="3"/>
      <c r="G181" s="3"/>
      <c r="H181" s="3"/>
      <c r="I181" s="3"/>
      <c r="J181" s="17">
        <f t="shared" si="8"/>
        <v>0</v>
      </c>
      <c r="K181" s="3"/>
      <c r="L181" s="3"/>
      <c r="M181" s="3"/>
      <c r="N181" s="3"/>
      <c r="O181" s="3"/>
      <c r="P181" s="3"/>
      <c r="Q181" s="8">
        <f t="shared" si="9"/>
        <v>0</v>
      </c>
      <c r="R181" s="3"/>
      <c r="S181" s="3"/>
      <c r="T181" s="3"/>
      <c r="U181" s="3"/>
      <c r="V181" s="3"/>
      <c r="W181" s="3"/>
      <c r="X181" s="8">
        <f t="shared" si="10"/>
        <v>0</v>
      </c>
      <c r="Y181" s="9">
        <f t="shared" si="11"/>
        <v>0</v>
      </c>
    </row>
    <row r="182" spans="1:25" x14ac:dyDescent="0.3">
      <c r="A182" s="12">
        <v>178</v>
      </c>
      <c r="B182" s="13">
        <v>20712314</v>
      </c>
      <c r="C182" s="11" t="s">
        <v>146</v>
      </c>
      <c r="D182" s="3"/>
      <c r="E182" s="3"/>
      <c r="F182" s="3"/>
      <c r="G182" s="3"/>
      <c r="H182" s="3"/>
      <c r="I182" s="3"/>
      <c r="J182" s="17">
        <f t="shared" si="8"/>
        <v>0</v>
      </c>
      <c r="K182" s="3"/>
      <c r="L182" s="3"/>
      <c r="M182" s="3"/>
      <c r="N182" s="3"/>
      <c r="O182" s="3"/>
      <c r="P182" s="3"/>
      <c r="Q182" s="8">
        <f t="shared" si="9"/>
        <v>0</v>
      </c>
      <c r="R182" s="3"/>
      <c r="S182" s="3"/>
      <c r="T182" s="3"/>
      <c r="U182" s="3"/>
      <c r="V182" s="3"/>
      <c r="W182" s="3"/>
      <c r="X182" s="8">
        <f t="shared" si="10"/>
        <v>0</v>
      </c>
      <c r="Y182" s="9">
        <f t="shared" si="11"/>
        <v>0</v>
      </c>
    </row>
    <row r="183" spans="1:25" x14ac:dyDescent="0.3">
      <c r="A183" s="12">
        <v>179</v>
      </c>
      <c r="B183" s="13">
        <v>20615031</v>
      </c>
      <c r="C183" s="11" t="s">
        <v>82</v>
      </c>
      <c r="D183" s="3"/>
      <c r="E183" s="3"/>
      <c r="F183" s="3"/>
      <c r="G183" s="3"/>
      <c r="H183" s="3"/>
      <c r="I183" s="3"/>
      <c r="J183" s="17">
        <f t="shared" si="8"/>
        <v>0</v>
      </c>
      <c r="K183" s="3"/>
      <c r="L183" s="3"/>
      <c r="M183" s="3"/>
      <c r="N183" s="3"/>
      <c r="O183" s="3"/>
      <c r="P183" s="3"/>
      <c r="Q183" s="8">
        <f t="shared" si="9"/>
        <v>0</v>
      </c>
      <c r="R183" s="3"/>
      <c r="S183" s="3"/>
      <c r="T183" s="3"/>
      <c r="U183" s="3"/>
      <c r="V183" s="3"/>
      <c r="W183" s="3"/>
      <c r="X183" s="8">
        <f t="shared" si="10"/>
        <v>0</v>
      </c>
      <c r="Y183" s="9">
        <f t="shared" si="11"/>
        <v>0</v>
      </c>
    </row>
    <row r="184" spans="1:25" x14ac:dyDescent="0.3">
      <c r="A184" s="12">
        <v>180</v>
      </c>
      <c r="B184" s="13">
        <v>20612641</v>
      </c>
      <c r="C184" s="11" t="s">
        <v>68</v>
      </c>
      <c r="D184" s="3"/>
      <c r="E184" s="3"/>
      <c r="F184" s="3"/>
      <c r="G184" s="3"/>
      <c r="H184" s="3"/>
      <c r="I184" s="3"/>
      <c r="J184" s="17">
        <f t="shared" si="8"/>
        <v>0</v>
      </c>
      <c r="K184" s="3"/>
      <c r="L184" s="3"/>
      <c r="M184" s="3"/>
      <c r="N184" s="3"/>
      <c r="O184" s="3"/>
      <c r="P184" s="3"/>
      <c r="Q184" s="8">
        <f t="shared" si="9"/>
        <v>0</v>
      </c>
      <c r="R184" s="3"/>
      <c r="S184" s="3"/>
      <c r="T184" s="3"/>
      <c r="U184" s="3"/>
      <c r="V184" s="3"/>
      <c r="W184" s="3"/>
      <c r="X184" s="8">
        <f t="shared" si="10"/>
        <v>0</v>
      </c>
      <c r="Y184" s="9">
        <f t="shared" si="11"/>
        <v>0</v>
      </c>
    </row>
    <row r="185" spans="1:25" x14ac:dyDescent="0.3">
      <c r="A185" s="12">
        <v>181</v>
      </c>
      <c r="B185" s="13">
        <v>20698295</v>
      </c>
      <c r="C185" s="11" t="s">
        <v>113</v>
      </c>
      <c r="D185" s="3"/>
      <c r="E185" s="3"/>
      <c r="F185" s="3"/>
      <c r="G185" s="3"/>
      <c r="H185" s="3"/>
      <c r="I185" s="3"/>
      <c r="J185" s="17">
        <f t="shared" si="8"/>
        <v>0</v>
      </c>
      <c r="K185" s="3"/>
      <c r="L185" s="3"/>
      <c r="M185" s="3"/>
      <c r="N185" s="3"/>
      <c r="O185" s="3"/>
      <c r="P185" s="3"/>
      <c r="Q185" s="8">
        <f t="shared" si="9"/>
        <v>0</v>
      </c>
      <c r="R185" s="3"/>
      <c r="S185" s="3"/>
      <c r="T185" s="3"/>
      <c r="U185" s="3"/>
      <c r="V185" s="3"/>
      <c r="W185" s="3"/>
      <c r="X185" s="8">
        <f t="shared" si="10"/>
        <v>0</v>
      </c>
      <c r="Y185" s="9">
        <f t="shared" si="11"/>
        <v>0</v>
      </c>
    </row>
    <row r="186" spans="1:25" x14ac:dyDescent="0.3">
      <c r="A186" s="12">
        <v>182</v>
      </c>
      <c r="B186" s="13">
        <v>20720379</v>
      </c>
      <c r="C186" s="11" t="s">
        <v>176</v>
      </c>
      <c r="D186" s="3"/>
      <c r="E186" s="3"/>
      <c r="F186" s="3"/>
      <c r="G186" s="3"/>
      <c r="H186" s="3"/>
      <c r="I186" s="3"/>
      <c r="J186" s="17">
        <f t="shared" si="8"/>
        <v>0</v>
      </c>
      <c r="K186" s="3"/>
      <c r="L186" s="3"/>
      <c r="M186" s="3"/>
      <c r="N186" s="3"/>
      <c r="O186" s="3"/>
      <c r="P186" s="3"/>
      <c r="Q186" s="8">
        <f t="shared" si="9"/>
        <v>0</v>
      </c>
      <c r="R186" s="3"/>
      <c r="S186" s="3"/>
      <c r="T186" s="3"/>
      <c r="U186" s="3"/>
      <c r="V186" s="3"/>
      <c r="W186" s="3"/>
      <c r="X186" s="8">
        <f t="shared" si="10"/>
        <v>0</v>
      </c>
      <c r="Y186" s="9">
        <f t="shared" si="11"/>
        <v>0</v>
      </c>
    </row>
    <row r="187" spans="1:25" x14ac:dyDescent="0.3">
      <c r="A187" s="12">
        <v>183</v>
      </c>
      <c r="B187" s="13">
        <v>20705228</v>
      </c>
      <c r="C187" s="11" t="s">
        <v>132</v>
      </c>
      <c r="D187" s="3"/>
      <c r="E187" s="3"/>
      <c r="F187" s="3"/>
      <c r="G187" s="3"/>
      <c r="H187" s="3"/>
      <c r="I187" s="3"/>
      <c r="J187" s="17">
        <f t="shared" si="8"/>
        <v>0</v>
      </c>
      <c r="K187" s="3"/>
      <c r="L187" s="3"/>
      <c r="M187" s="3"/>
      <c r="N187" s="3"/>
      <c r="O187" s="3"/>
      <c r="P187" s="3"/>
      <c r="Q187" s="8">
        <f t="shared" si="9"/>
        <v>0</v>
      </c>
      <c r="R187" s="3"/>
      <c r="S187" s="3"/>
      <c r="T187" s="3"/>
      <c r="U187" s="3"/>
      <c r="V187" s="3"/>
      <c r="W187" s="3"/>
      <c r="X187" s="8">
        <f t="shared" si="10"/>
        <v>0</v>
      </c>
      <c r="Y187" s="9">
        <f t="shared" si="11"/>
        <v>0</v>
      </c>
    </row>
    <row r="188" spans="1:25" x14ac:dyDescent="0.3">
      <c r="A188" s="12">
        <v>184</v>
      </c>
      <c r="B188" s="13">
        <v>20701305</v>
      </c>
      <c r="C188" s="11" t="s">
        <v>119</v>
      </c>
      <c r="D188" s="3"/>
      <c r="E188" s="3"/>
      <c r="F188" s="3"/>
      <c r="G188" s="3"/>
      <c r="H188" s="3"/>
      <c r="I188" s="3"/>
      <c r="J188" s="17">
        <f t="shared" si="8"/>
        <v>0</v>
      </c>
      <c r="K188" s="3"/>
      <c r="L188" s="3"/>
      <c r="M188" s="3"/>
      <c r="N188" s="3"/>
      <c r="O188" s="3"/>
      <c r="P188" s="3"/>
      <c r="Q188" s="8">
        <f t="shared" si="9"/>
        <v>0</v>
      </c>
      <c r="R188" s="3"/>
      <c r="S188" s="3"/>
      <c r="T188" s="3"/>
      <c r="U188" s="3"/>
      <c r="V188" s="3"/>
      <c r="W188" s="3"/>
      <c r="X188" s="8">
        <f t="shared" si="10"/>
        <v>0</v>
      </c>
      <c r="Y188" s="9">
        <f t="shared" si="11"/>
        <v>0</v>
      </c>
    </row>
    <row r="189" spans="1:25" x14ac:dyDescent="0.3">
      <c r="A189" s="12">
        <v>185</v>
      </c>
      <c r="B189" s="13">
        <v>20701283</v>
      </c>
      <c r="C189" s="11" t="s">
        <v>118</v>
      </c>
      <c r="D189" s="3"/>
      <c r="E189" s="3"/>
      <c r="F189" s="3"/>
      <c r="G189" s="3"/>
      <c r="H189" s="3"/>
      <c r="I189" s="3"/>
      <c r="J189" s="17">
        <f t="shared" si="8"/>
        <v>0</v>
      </c>
      <c r="K189" s="3"/>
      <c r="L189" s="3"/>
      <c r="M189" s="3"/>
      <c r="N189" s="3"/>
      <c r="O189" s="3"/>
      <c r="P189" s="3"/>
      <c r="Q189" s="8">
        <f t="shared" si="9"/>
        <v>0</v>
      </c>
      <c r="R189" s="3"/>
      <c r="S189" s="3"/>
      <c r="T189" s="3"/>
      <c r="U189" s="3"/>
      <c r="V189" s="3"/>
      <c r="W189" s="3"/>
      <c r="X189" s="8">
        <f t="shared" si="10"/>
        <v>0</v>
      </c>
      <c r="Y189" s="9">
        <f t="shared" si="11"/>
        <v>0</v>
      </c>
    </row>
    <row r="190" spans="1:25" x14ac:dyDescent="0.3">
      <c r="A190" s="12">
        <v>186</v>
      </c>
      <c r="B190" s="13">
        <v>20701628</v>
      </c>
      <c r="C190" s="11" t="s">
        <v>122</v>
      </c>
      <c r="D190" s="3"/>
      <c r="E190" s="3"/>
      <c r="F190" s="3"/>
      <c r="G190" s="3"/>
      <c r="H190" s="3"/>
      <c r="I190" s="3"/>
      <c r="J190" s="17">
        <f t="shared" si="8"/>
        <v>0</v>
      </c>
      <c r="K190" s="3"/>
      <c r="L190" s="3"/>
      <c r="M190" s="3"/>
      <c r="N190" s="3"/>
      <c r="O190" s="3"/>
      <c r="P190" s="3"/>
      <c r="Q190" s="8">
        <f t="shared" si="9"/>
        <v>0</v>
      </c>
      <c r="R190" s="3"/>
      <c r="S190" s="3"/>
      <c r="T190" s="3"/>
      <c r="U190" s="3"/>
      <c r="V190" s="3"/>
      <c r="W190" s="3"/>
      <c r="X190" s="8">
        <f t="shared" si="10"/>
        <v>0</v>
      </c>
      <c r="Y190" s="9">
        <f t="shared" si="11"/>
        <v>0</v>
      </c>
    </row>
    <row r="191" spans="1:25" x14ac:dyDescent="0.3">
      <c r="A191" s="12">
        <v>187</v>
      </c>
      <c r="B191" s="13">
        <v>20712310</v>
      </c>
      <c r="C191" s="11" t="s">
        <v>145</v>
      </c>
      <c r="D191" s="3"/>
      <c r="E191" s="3"/>
      <c r="F191" s="3"/>
      <c r="G191" s="3"/>
      <c r="H191" s="3"/>
      <c r="I191" s="3"/>
      <c r="J191" s="17">
        <f t="shared" si="8"/>
        <v>0</v>
      </c>
      <c r="K191" s="3"/>
      <c r="L191" s="3"/>
      <c r="M191" s="3"/>
      <c r="N191" s="3"/>
      <c r="O191" s="3"/>
      <c r="P191" s="3"/>
      <c r="Q191" s="8">
        <f t="shared" si="9"/>
        <v>0</v>
      </c>
      <c r="R191" s="3"/>
      <c r="S191" s="3"/>
      <c r="T191" s="3"/>
      <c r="U191" s="3"/>
      <c r="V191" s="3"/>
      <c r="W191" s="3"/>
      <c r="X191" s="8">
        <f t="shared" si="10"/>
        <v>0</v>
      </c>
      <c r="Y191" s="9">
        <f t="shared" si="11"/>
        <v>0</v>
      </c>
    </row>
    <row r="192" spans="1:25" x14ac:dyDescent="0.3">
      <c r="A192" s="12">
        <v>188</v>
      </c>
      <c r="B192" s="13">
        <v>20610050</v>
      </c>
      <c r="C192" s="11" t="s">
        <v>54</v>
      </c>
      <c r="D192" s="3"/>
      <c r="E192" s="3"/>
      <c r="F192" s="3"/>
      <c r="G192" s="3"/>
      <c r="H192" s="3"/>
      <c r="I192" s="3"/>
      <c r="J192" s="17">
        <f t="shared" si="8"/>
        <v>0</v>
      </c>
      <c r="K192" s="3"/>
      <c r="L192" s="3"/>
      <c r="M192" s="3"/>
      <c r="N192" s="3"/>
      <c r="O192" s="3"/>
      <c r="P192" s="3"/>
      <c r="Q192" s="8">
        <f t="shared" si="9"/>
        <v>0</v>
      </c>
      <c r="R192" s="3"/>
      <c r="S192" s="3"/>
      <c r="T192" s="3"/>
      <c r="U192" s="3"/>
      <c r="V192" s="3"/>
      <c r="W192" s="3"/>
      <c r="X192" s="8">
        <f t="shared" si="10"/>
        <v>0</v>
      </c>
      <c r="Y192" s="9">
        <f t="shared" si="11"/>
        <v>0</v>
      </c>
    </row>
  </sheetData>
  <mergeCells count="7">
    <mergeCell ref="D1:W1"/>
    <mergeCell ref="D2:J2"/>
    <mergeCell ref="K2:Q2"/>
    <mergeCell ref="R2:X2"/>
    <mergeCell ref="D3:E3"/>
    <mergeCell ref="F3:G3"/>
    <mergeCell ref="H3:I3"/>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3E162-1F7A-47A8-9E7B-C885E57F8746}">
  <dimension ref="A1:Y192"/>
  <sheetViews>
    <sheetView topLeftCell="A171" workbookViewId="0">
      <selection activeCell="E20" sqref="E20"/>
    </sheetView>
  </sheetViews>
  <sheetFormatPr defaultRowHeight="14.4" x14ac:dyDescent="0.3"/>
  <cols>
    <col min="1" max="1" width="8.88671875" style="1"/>
    <col min="2" max="2" width="11.44140625" bestFit="1" customWidth="1"/>
    <col min="3" max="3" width="42.6640625" bestFit="1" customWidth="1"/>
    <col min="4" max="4" width="19.77734375" customWidth="1"/>
    <col min="5" max="5" width="17.77734375" customWidth="1"/>
    <col min="6" max="6" width="20.77734375" customWidth="1"/>
    <col min="7" max="7" width="18.77734375" customWidth="1"/>
    <col min="8" max="8" width="19.77734375" customWidth="1"/>
    <col min="9" max="9" width="16.21875" customWidth="1"/>
    <col min="10" max="10" width="13.6640625" style="1" customWidth="1"/>
    <col min="11" max="11" width="20.77734375" hidden="1" customWidth="1"/>
    <col min="12" max="12" width="18.77734375" hidden="1" customWidth="1"/>
    <col min="13" max="13" width="20.77734375" hidden="1" customWidth="1"/>
    <col min="14" max="14" width="18.77734375" hidden="1" customWidth="1"/>
    <col min="15" max="15" width="19.21875" hidden="1" customWidth="1"/>
    <col min="16" max="16" width="17.21875" hidden="1" customWidth="1"/>
    <col min="17" max="17" width="15.6640625" style="1" hidden="1" customWidth="1"/>
    <col min="18" max="18" width="19.77734375" hidden="1" customWidth="1"/>
    <col min="19" max="19" width="17.77734375" hidden="1" customWidth="1"/>
    <col min="20" max="20" width="21.77734375" hidden="1" customWidth="1"/>
    <col min="21" max="21" width="19.77734375" hidden="1" customWidth="1"/>
    <col min="22" max="22" width="21.77734375" hidden="1" customWidth="1"/>
    <col min="23" max="23" width="19.77734375" hidden="1" customWidth="1"/>
    <col min="24" max="24" width="14.5546875" hidden="1" customWidth="1"/>
    <col min="25" max="25" width="16" hidden="1" customWidth="1"/>
  </cols>
  <sheetData>
    <row r="1" spans="1:25" ht="18" x14ac:dyDescent="0.35">
      <c r="B1" s="2"/>
      <c r="C1" s="3"/>
      <c r="D1" s="43" t="s">
        <v>191</v>
      </c>
      <c r="E1" s="44"/>
      <c r="F1" s="44"/>
      <c r="G1" s="44"/>
      <c r="H1" s="44"/>
      <c r="I1" s="44"/>
      <c r="J1" s="44"/>
      <c r="K1" s="44"/>
      <c r="L1" s="44"/>
      <c r="M1" s="44"/>
      <c r="N1" s="44"/>
      <c r="O1" s="44"/>
      <c r="P1" s="44"/>
      <c r="Q1" s="44"/>
      <c r="R1" s="44"/>
      <c r="S1" s="44"/>
      <c r="T1" s="44"/>
      <c r="U1" s="44"/>
      <c r="V1" s="44"/>
      <c r="W1" s="44"/>
      <c r="X1" s="4"/>
      <c r="Y1" s="5"/>
    </row>
    <row r="2" spans="1:25" x14ac:dyDescent="0.3">
      <c r="B2" s="2"/>
      <c r="C2" s="3"/>
      <c r="D2" s="45" t="s">
        <v>199</v>
      </c>
      <c r="E2" s="46"/>
      <c r="F2" s="46"/>
      <c r="G2" s="46"/>
      <c r="H2" s="46"/>
      <c r="I2" s="46"/>
      <c r="J2" s="47"/>
      <c r="K2" s="45" t="s">
        <v>200</v>
      </c>
      <c r="L2" s="46"/>
      <c r="M2" s="46"/>
      <c r="N2" s="46"/>
      <c r="O2" s="46"/>
      <c r="P2" s="46"/>
      <c r="Q2" s="47"/>
      <c r="R2" s="45" t="s">
        <v>201</v>
      </c>
      <c r="S2" s="46"/>
      <c r="T2" s="46"/>
      <c r="U2" s="46"/>
      <c r="V2" s="46"/>
      <c r="W2" s="46"/>
      <c r="X2" s="47"/>
      <c r="Y2" s="6" t="s">
        <v>190</v>
      </c>
    </row>
    <row r="3" spans="1:25" x14ac:dyDescent="0.3">
      <c r="B3" s="2"/>
      <c r="C3" s="3"/>
      <c r="D3" s="48" t="s">
        <v>192</v>
      </c>
      <c r="E3" s="49"/>
      <c r="F3" s="48" t="s">
        <v>193</v>
      </c>
      <c r="G3" s="49"/>
      <c r="H3" s="48" t="s">
        <v>194</v>
      </c>
      <c r="I3" s="49"/>
      <c r="J3" s="15"/>
      <c r="K3" s="4" t="s">
        <v>192</v>
      </c>
      <c r="L3" s="4"/>
      <c r="M3" s="7" t="s">
        <v>193</v>
      </c>
      <c r="N3" s="4"/>
      <c r="O3" s="7" t="s">
        <v>194</v>
      </c>
      <c r="P3" s="4"/>
      <c r="Q3" s="7"/>
      <c r="R3" s="7" t="s">
        <v>206</v>
      </c>
      <c r="S3" s="4"/>
      <c r="T3" s="7" t="s">
        <v>204</v>
      </c>
      <c r="U3" s="4"/>
      <c r="V3" s="7" t="s">
        <v>205</v>
      </c>
      <c r="W3" s="4"/>
      <c r="X3" s="7"/>
      <c r="Y3" s="6"/>
    </row>
    <row r="4" spans="1:25" x14ac:dyDescent="0.3">
      <c r="A4" s="10" t="s">
        <v>210</v>
      </c>
      <c r="B4" s="10" t="s">
        <v>0</v>
      </c>
      <c r="C4" s="10" t="s">
        <v>1</v>
      </c>
      <c r="D4" s="10" t="s">
        <v>195</v>
      </c>
      <c r="E4" s="10" t="s">
        <v>196</v>
      </c>
      <c r="F4" s="10" t="s">
        <v>211</v>
      </c>
      <c r="G4" s="10" t="s">
        <v>212</v>
      </c>
      <c r="H4" s="10" t="s">
        <v>197</v>
      </c>
      <c r="I4" s="10" t="s">
        <v>198</v>
      </c>
      <c r="J4" s="16" t="s">
        <v>203</v>
      </c>
      <c r="K4" s="10" t="s">
        <v>213</v>
      </c>
      <c r="L4" s="10" t="s">
        <v>214</v>
      </c>
      <c r="M4" s="10" t="s">
        <v>215</v>
      </c>
      <c r="N4" s="10" t="s">
        <v>216</v>
      </c>
      <c r="O4" s="10" t="s">
        <v>217</v>
      </c>
      <c r="P4" s="10" t="s">
        <v>218</v>
      </c>
      <c r="Q4" s="10" t="s">
        <v>219</v>
      </c>
      <c r="R4" s="10" t="s">
        <v>207</v>
      </c>
      <c r="S4" s="10" t="s">
        <v>208</v>
      </c>
      <c r="T4" s="10" t="s">
        <v>220</v>
      </c>
      <c r="U4" s="10" t="s">
        <v>221</v>
      </c>
      <c r="V4" s="10" t="s">
        <v>222</v>
      </c>
      <c r="W4" s="10" t="s">
        <v>223</v>
      </c>
      <c r="X4" s="10" t="s">
        <v>202</v>
      </c>
      <c r="Y4" s="10" t="s">
        <v>209</v>
      </c>
    </row>
    <row r="5" spans="1:25" x14ac:dyDescent="0.3">
      <c r="A5" s="12">
        <v>1</v>
      </c>
      <c r="B5" s="13">
        <v>20718606</v>
      </c>
      <c r="C5" s="11" t="s">
        <v>168</v>
      </c>
      <c r="D5" s="3"/>
      <c r="E5" s="3"/>
      <c r="F5" s="3"/>
      <c r="G5" s="3"/>
      <c r="H5" s="3"/>
      <c r="I5" s="3"/>
      <c r="J5" s="17">
        <f t="shared" ref="J5:J68" si="0">SUM(D5:I5)</f>
        <v>0</v>
      </c>
      <c r="K5" s="3"/>
      <c r="L5" s="3"/>
      <c r="M5" s="3"/>
      <c r="N5" s="3"/>
      <c r="O5" s="3"/>
      <c r="P5" s="3"/>
      <c r="Q5" s="8">
        <f t="shared" ref="Q5:Q68" si="1">SUM(K5:P5)</f>
        <v>0</v>
      </c>
      <c r="R5" s="3"/>
      <c r="S5" s="3"/>
      <c r="T5" s="3"/>
      <c r="U5" s="3"/>
      <c r="V5" s="3"/>
      <c r="W5" s="3"/>
      <c r="X5" s="8">
        <f t="shared" ref="X5:X68" si="2">SUM(R5:W5)</f>
        <v>0</v>
      </c>
      <c r="Y5" s="9">
        <f t="shared" ref="Y5:Y68" si="3">SUM(X5,Q5,J5)</f>
        <v>0</v>
      </c>
    </row>
    <row r="6" spans="1:25" x14ac:dyDescent="0.3">
      <c r="A6" s="12">
        <v>2</v>
      </c>
      <c r="B6" s="13">
        <v>20581109</v>
      </c>
      <c r="C6" s="11" t="s">
        <v>15</v>
      </c>
      <c r="D6" s="3"/>
      <c r="E6" s="3"/>
      <c r="F6" s="3"/>
      <c r="G6" s="3"/>
      <c r="H6" s="3"/>
      <c r="I6" s="3"/>
      <c r="J6" s="17">
        <f t="shared" si="0"/>
        <v>0</v>
      </c>
      <c r="K6" s="3"/>
      <c r="L6" s="3"/>
      <c r="M6" s="3"/>
      <c r="N6" s="3"/>
      <c r="O6" s="3"/>
      <c r="P6" s="3"/>
      <c r="Q6" s="8">
        <f t="shared" si="1"/>
        <v>0</v>
      </c>
      <c r="R6" s="3"/>
      <c r="S6" s="3"/>
      <c r="T6" s="3"/>
      <c r="U6" s="3"/>
      <c r="V6" s="3"/>
      <c r="W6" s="3"/>
      <c r="X6" s="8">
        <f t="shared" si="2"/>
        <v>0</v>
      </c>
      <c r="Y6" s="9">
        <f t="shared" si="3"/>
        <v>0</v>
      </c>
    </row>
    <row r="7" spans="1:25" x14ac:dyDescent="0.3">
      <c r="A7" s="12">
        <v>3</v>
      </c>
      <c r="B7" s="13">
        <v>20713649</v>
      </c>
      <c r="C7" s="11" t="s">
        <v>150</v>
      </c>
      <c r="D7" s="3"/>
      <c r="E7" s="3"/>
      <c r="F7" s="3"/>
      <c r="G7" s="3"/>
      <c r="H7" s="3"/>
      <c r="I7" s="3"/>
      <c r="J7" s="17">
        <f t="shared" si="0"/>
        <v>0</v>
      </c>
      <c r="K7" s="3"/>
      <c r="L7" s="3"/>
      <c r="M7" s="3"/>
      <c r="N7" s="3"/>
      <c r="O7" s="3"/>
      <c r="P7" s="3"/>
      <c r="Q7" s="8">
        <f t="shared" si="1"/>
        <v>0</v>
      </c>
      <c r="R7" s="3"/>
      <c r="S7" s="3"/>
      <c r="T7" s="3"/>
      <c r="U7" s="3"/>
      <c r="V7" s="3"/>
      <c r="W7" s="3"/>
      <c r="X7" s="8">
        <f t="shared" si="2"/>
        <v>0</v>
      </c>
      <c r="Y7" s="9">
        <f t="shared" si="3"/>
        <v>0</v>
      </c>
    </row>
    <row r="8" spans="1:25" x14ac:dyDescent="0.3">
      <c r="A8" s="12">
        <v>4</v>
      </c>
      <c r="B8" s="13">
        <v>20701571</v>
      </c>
      <c r="C8" s="11" t="s">
        <v>121</v>
      </c>
      <c r="D8" s="3"/>
      <c r="E8" s="3"/>
      <c r="F8" s="3"/>
      <c r="G8" s="3"/>
      <c r="H8" s="3"/>
      <c r="I8" s="3"/>
      <c r="J8" s="17">
        <f t="shared" si="0"/>
        <v>0</v>
      </c>
      <c r="K8" s="3"/>
      <c r="L8" s="3"/>
      <c r="M8" s="3"/>
      <c r="N8" s="3"/>
      <c r="O8" s="3"/>
      <c r="P8" s="3"/>
      <c r="Q8" s="8">
        <f t="shared" si="1"/>
        <v>0</v>
      </c>
      <c r="R8" s="3"/>
      <c r="S8" s="3"/>
      <c r="T8" s="3"/>
      <c r="U8" s="3"/>
      <c r="V8" s="3"/>
      <c r="W8" s="3"/>
      <c r="X8" s="8">
        <f t="shared" si="2"/>
        <v>0</v>
      </c>
      <c r="Y8" s="9">
        <f t="shared" si="3"/>
        <v>0</v>
      </c>
    </row>
    <row r="9" spans="1:25" x14ac:dyDescent="0.3">
      <c r="A9" s="12">
        <v>5</v>
      </c>
      <c r="B9" s="13">
        <v>20590645</v>
      </c>
      <c r="C9" s="11" t="s">
        <v>20</v>
      </c>
      <c r="D9" s="3"/>
      <c r="E9" s="3"/>
      <c r="F9" s="3"/>
      <c r="G9" s="3"/>
      <c r="H9" s="3"/>
      <c r="I9" s="3"/>
      <c r="J9" s="17">
        <f t="shared" si="0"/>
        <v>0</v>
      </c>
      <c r="K9" s="3"/>
      <c r="L9" s="3"/>
      <c r="M9" s="3"/>
      <c r="N9" s="3"/>
      <c r="O9" s="3"/>
      <c r="P9" s="3"/>
      <c r="Q9" s="8">
        <f t="shared" si="1"/>
        <v>0</v>
      </c>
      <c r="R9" s="3"/>
      <c r="S9" s="3"/>
      <c r="T9" s="3"/>
      <c r="U9" s="3"/>
      <c r="V9" s="3"/>
      <c r="W9" s="3"/>
      <c r="X9" s="8">
        <f t="shared" si="2"/>
        <v>0</v>
      </c>
      <c r="Y9" s="9">
        <f t="shared" si="3"/>
        <v>0</v>
      </c>
    </row>
    <row r="10" spans="1:25" x14ac:dyDescent="0.3">
      <c r="A10" s="12">
        <v>6</v>
      </c>
      <c r="B10" s="13">
        <v>20611251</v>
      </c>
      <c r="C10" s="11" t="s">
        <v>58</v>
      </c>
      <c r="D10" s="3"/>
      <c r="E10" s="3"/>
      <c r="F10" s="3"/>
      <c r="G10" s="3"/>
      <c r="H10" s="3"/>
      <c r="I10" s="3"/>
      <c r="J10" s="17">
        <f t="shared" si="0"/>
        <v>0</v>
      </c>
      <c r="K10" s="3"/>
      <c r="L10" s="3"/>
      <c r="M10" s="3"/>
      <c r="N10" s="3"/>
      <c r="O10" s="3"/>
      <c r="P10" s="3"/>
      <c r="Q10" s="8">
        <f t="shared" si="1"/>
        <v>0</v>
      </c>
      <c r="R10" s="3"/>
      <c r="S10" s="3"/>
      <c r="T10" s="3"/>
      <c r="U10" s="3"/>
      <c r="V10" s="3"/>
      <c r="W10" s="3"/>
      <c r="X10" s="8">
        <f t="shared" si="2"/>
        <v>0</v>
      </c>
      <c r="Y10" s="9">
        <f t="shared" si="3"/>
        <v>0</v>
      </c>
    </row>
    <row r="11" spans="1:25" x14ac:dyDescent="0.3">
      <c r="A11" s="12">
        <v>7</v>
      </c>
      <c r="B11" s="13">
        <v>20722250</v>
      </c>
      <c r="C11" s="11" t="s">
        <v>180</v>
      </c>
      <c r="D11" s="3"/>
      <c r="E11" s="3"/>
      <c r="F11" s="3"/>
      <c r="G11" s="3"/>
      <c r="H11" s="3"/>
      <c r="I11" s="3"/>
      <c r="J11" s="17">
        <f t="shared" si="0"/>
        <v>0</v>
      </c>
      <c r="K11" s="3"/>
      <c r="L11" s="3"/>
      <c r="M11" s="3"/>
      <c r="N11" s="3"/>
      <c r="O11" s="3"/>
      <c r="P11" s="3"/>
      <c r="Q11" s="8">
        <f t="shared" si="1"/>
        <v>0</v>
      </c>
      <c r="R11" s="3"/>
      <c r="S11" s="3"/>
      <c r="T11" s="3"/>
      <c r="U11" s="3"/>
      <c r="V11" s="3"/>
      <c r="W11" s="3"/>
      <c r="X11" s="8">
        <f t="shared" si="2"/>
        <v>0</v>
      </c>
      <c r="Y11" s="9">
        <f t="shared" si="3"/>
        <v>0</v>
      </c>
    </row>
    <row r="12" spans="1:25" x14ac:dyDescent="0.3">
      <c r="A12" s="12">
        <v>8</v>
      </c>
      <c r="B12" s="13">
        <v>20718864</v>
      </c>
      <c r="C12" s="11" t="s">
        <v>171</v>
      </c>
      <c r="D12" s="3"/>
      <c r="E12" s="3"/>
      <c r="F12" s="3"/>
      <c r="G12" s="3"/>
      <c r="H12" s="3"/>
      <c r="I12" s="3"/>
      <c r="J12" s="17">
        <f t="shared" si="0"/>
        <v>0</v>
      </c>
      <c r="K12" s="3"/>
      <c r="L12" s="3"/>
      <c r="M12" s="3"/>
      <c r="N12" s="3"/>
      <c r="O12" s="3"/>
      <c r="P12" s="3"/>
      <c r="Q12" s="8">
        <f t="shared" si="1"/>
        <v>0</v>
      </c>
      <c r="R12" s="3"/>
      <c r="S12" s="3"/>
      <c r="T12" s="3"/>
      <c r="U12" s="3"/>
      <c r="V12" s="3"/>
      <c r="W12" s="3"/>
      <c r="X12" s="8">
        <f t="shared" si="2"/>
        <v>0</v>
      </c>
      <c r="Y12" s="9">
        <f t="shared" si="3"/>
        <v>0</v>
      </c>
    </row>
    <row r="13" spans="1:25" x14ac:dyDescent="0.3">
      <c r="A13" s="12">
        <v>9</v>
      </c>
      <c r="B13" s="13">
        <v>20703971</v>
      </c>
      <c r="C13" s="11" t="s">
        <v>128</v>
      </c>
      <c r="D13" s="3"/>
      <c r="E13" s="3"/>
      <c r="F13" s="3"/>
      <c r="G13" s="3"/>
      <c r="H13" s="3"/>
      <c r="I13" s="3"/>
      <c r="J13" s="17">
        <f t="shared" si="0"/>
        <v>0</v>
      </c>
      <c r="K13" s="3"/>
      <c r="L13" s="3"/>
      <c r="M13" s="3"/>
      <c r="N13" s="3"/>
      <c r="O13" s="3"/>
      <c r="P13" s="3"/>
      <c r="Q13" s="8">
        <f t="shared" si="1"/>
        <v>0</v>
      </c>
      <c r="R13" s="3"/>
      <c r="S13" s="3"/>
      <c r="T13" s="3"/>
      <c r="U13" s="3"/>
      <c r="V13" s="3"/>
      <c r="W13" s="3"/>
      <c r="X13" s="8">
        <f t="shared" si="2"/>
        <v>0</v>
      </c>
      <c r="Y13" s="9">
        <f t="shared" si="3"/>
        <v>0</v>
      </c>
    </row>
    <row r="14" spans="1:25" x14ac:dyDescent="0.3">
      <c r="A14" s="12">
        <v>10</v>
      </c>
      <c r="B14" s="13">
        <v>20577892</v>
      </c>
      <c r="C14" s="11" t="s">
        <v>12</v>
      </c>
      <c r="D14" s="3"/>
      <c r="E14" s="3"/>
      <c r="F14" s="3"/>
      <c r="G14" s="3"/>
      <c r="H14" s="3"/>
      <c r="I14" s="3"/>
      <c r="J14" s="17">
        <f t="shared" si="0"/>
        <v>0</v>
      </c>
      <c r="K14" s="3"/>
      <c r="L14" s="3"/>
      <c r="M14" s="3"/>
      <c r="N14" s="3"/>
      <c r="O14" s="3"/>
      <c r="P14" s="3"/>
      <c r="Q14" s="8">
        <f t="shared" si="1"/>
        <v>0</v>
      </c>
      <c r="R14" s="3"/>
      <c r="S14" s="3"/>
      <c r="T14" s="3"/>
      <c r="U14" s="3"/>
      <c r="V14" s="3"/>
      <c r="W14" s="3"/>
      <c r="X14" s="8">
        <f t="shared" si="2"/>
        <v>0</v>
      </c>
      <c r="Y14" s="9">
        <f t="shared" si="3"/>
        <v>0</v>
      </c>
    </row>
    <row r="15" spans="1:25" x14ac:dyDescent="0.3">
      <c r="A15" s="12">
        <v>11</v>
      </c>
      <c r="B15" s="13">
        <v>20580127</v>
      </c>
      <c r="C15" s="11" t="s">
        <v>14</v>
      </c>
      <c r="D15" s="3"/>
      <c r="E15" s="3"/>
      <c r="F15" s="3"/>
      <c r="G15" s="3"/>
      <c r="H15" s="3"/>
      <c r="I15" s="3"/>
      <c r="J15" s="17">
        <f t="shared" si="0"/>
        <v>0</v>
      </c>
      <c r="K15" s="3"/>
      <c r="L15" s="3"/>
      <c r="M15" s="3"/>
      <c r="N15" s="3"/>
      <c r="O15" s="3"/>
      <c r="P15" s="3"/>
      <c r="Q15" s="8">
        <f t="shared" si="1"/>
        <v>0</v>
      </c>
      <c r="R15" s="3"/>
      <c r="S15" s="3"/>
      <c r="T15" s="3"/>
      <c r="U15" s="3"/>
      <c r="V15" s="3"/>
      <c r="W15" s="3"/>
      <c r="X15" s="8">
        <f t="shared" si="2"/>
        <v>0</v>
      </c>
      <c r="Y15" s="9">
        <f t="shared" si="3"/>
        <v>0</v>
      </c>
    </row>
    <row r="16" spans="1:25" x14ac:dyDescent="0.3">
      <c r="A16" s="12">
        <v>12</v>
      </c>
      <c r="B16" s="13">
        <v>20712132</v>
      </c>
      <c r="C16" s="11" t="s">
        <v>143</v>
      </c>
      <c r="D16" s="3"/>
      <c r="E16" s="3"/>
      <c r="F16" s="3"/>
      <c r="G16" s="3"/>
      <c r="H16" s="3"/>
      <c r="I16" s="3"/>
      <c r="J16" s="17">
        <f t="shared" si="0"/>
        <v>0</v>
      </c>
      <c r="K16" s="3"/>
      <c r="L16" s="3"/>
      <c r="M16" s="3"/>
      <c r="N16" s="3"/>
      <c r="O16" s="3"/>
      <c r="P16" s="3"/>
      <c r="Q16" s="8">
        <f t="shared" si="1"/>
        <v>0</v>
      </c>
      <c r="R16" s="3"/>
      <c r="S16" s="3"/>
      <c r="T16" s="3"/>
      <c r="U16" s="3"/>
      <c r="V16" s="3"/>
      <c r="W16" s="3"/>
      <c r="X16" s="8">
        <f t="shared" si="2"/>
        <v>0</v>
      </c>
      <c r="Y16" s="9">
        <f t="shared" si="3"/>
        <v>0</v>
      </c>
    </row>
    <row r="17" spans="1:25" x14ac:dyDescent="0.3">
      <c r="A17" s="12">
        <v>13</v>
      </c>
      <c r="B17" s="13">
        <v>20612918</v>
      </c>
      <c r="C17" s="11" t="s">
        <v>71</v>
      </c>
      <c r="D17" s="3"/>
      <c r="E17" s="3"/>
      <c r="F17" s="3"/>
      <c r="G17" s="3"/>
      <c r="H17" s="3"/>
      <c r="I17" s="3"/>
      <c r="J17" s="17">
        <f t="shared" si="0"/>
        <v>0</v>
      </c>
      <c r="K17" s="3"/>
      <c r="L17" s="3"/>
      <c r="M17" s="3"/>
      <c r="N17" s="3"/>
      <c r="O17" s="3"/>
      <c r="P17" s="3"/>
      <c r="Q17" s="8">
        <f t="shared" si="1"/>
        <v>0</v>
      </c>
      <c r="R17" s="3"/>
      <c r="S17" s="3"/>
      <c r="T17" s="3"/>
      <c r="U17" s="3"/>
      <c r="V17" s="3"/>
      <c r="W17" s="3"/>
      <c r="X17" s="8">
        <f t="shared" si="2"/>
        <v>0</v>
      </c>
      <c r="Y17" s="9">
        <f t="shared" si="3"/>
        <v>0</v>
      </c>
    </row>
    <row r="18" spans="1:25" x14ac:dyDescent="0.3">
      <c r="A18" s="12">
        <v>14</v>
      </c>
      <c r="B18" s="13">
        <v>20687076</v>
      </c>
      <c r="C18" s="11" t="s">
        <v>107</v>
      </c>
      <c r="D18" s="3"/>
      <c r="E18" s="3"/>
      <c r="F18" s="3"/>
      <c r="G18" s="3"/>
      <c r="H18" s="3"/>
      <c r="I18" s="3"/>
      <c r="J18" s="17">
        <f t="shared" si="0"/>
        <v>0</v>
      </c>
      <c r="K18" s="3"/>
      <c r="L18" s="3"/>
      <c r="M18" s="3"/>
      <c r="N18" s="3"/>
      <c r="O18" s="3"/>
      <c r="P18" s="3"/>
      <c r="Q18" s="8">
        <f t="shared" si="1"/>
        <v>0</v>
      </c>
      <c r="R18" s="3"/>
      <c r="S18" s="3"/>
      <c r="T18" s="3"/>
      <c r="U18" s="3"/>
      <c r="V18" s="3"/>
      <c r="W18" s="3"/>
      <c r="X18" s="8">
        <f t="shared" si="2"/>
        <v>0</v>
      </c>
      <c r="Y18" s="9">
        <f t="shared" si="3"/>
        <v>0</v>
      </c>
    </row>
    <row r="19" spans="1:25" x14ac:dyDescent="0.3">
      <c r="A19" s="12">
        <v>15</v>
      </c>
      <c r="B19" s="13">
        <v>20706721</v>
      </c>
      <c r="C19" s="11" t="s">
        <v>138</v>
      </c>
      <c r="D19" s="3"/>
      <c r="E19" s="3"/>
      <c r="F19" s="3"/>
      <c r="G19" s="3"/>
      <c r="H19" s="3"/>
      <c r="I19" s="3"/>
      <c r="J19" s="17">
        <f t="shared" si="0"/>
        <v>0</v>
      </c>
      <c r="K19" s="3"/>
      <c r="L19" s="3"/>
      <c r="M19" s="3"/>
      <c r="N19" s="3"/>
      <c r="O19" s="3"/>
      <c r="P19" s="3"/>
      <c r="Q19" s="8">
        <f t="shared" si="1"/>
        <v>0</v>
      </c>
      <c r="R19" s="3"/>
      <c r="S19" s="3"/>
      <c r="T19" s="3"/>
      <c r="U19" s="3"/>
      <c r="V19" s="3"/>
      <c r="W19" s="3"/>
      <c r="X19" s="8">
        <f t="shared" si="2"/>
        <v>0</v>
      </c>
      <c r="Y19" s="9">
        <f t="shared" si="3"/>
        <v>0</v>
      </c>
    </row>
    <row r="20" spans="1:25" x14ac:dyDescent="0.3">
      <c r="A20" s="12">
        <v>16</v>
      </c>
      <c r="B20" s="13">
        <v>20609983</v>
      </c>
      <c r="C20" s="11" t="s">
        <v>53</v>
      </c>
      <c r="D20" s="3"/>
      <c r="E20" s="3"/>
      <c r="F20" s="3"/>
      <c r="G20" s="3"/>
      <c r="H20" s="3"/>
      <c r="I20" s="3"/>
      <c r="J20" s="17">
        <f t="shared" si="0"/>
        <v>0</v>
      </c>
      <c r="K20" s="3"/>
      <c r="L20" s="3"/>
      <c r="M20" s="3"/>
      <c r="N20" s="3"/>
      <c r="O20" s="3"/>
      <c r="P20" s="3"/>
      <c r="Q20" s="8">
        <f t="shared" si="1"/>
        <v>0</v>
      </c>
      <c r="R20" s="3"/>
      <c r="S20" s="3"/>
      <c r="T20" s="3"/>
      <c r="U20" s="3"/>
      <c r="V20" s="3"/>
      <c r="W20" s="3"/>
      <c r="X20" s="8">
        <f t="shared" si="2"/>
        <v>0</v>
      </c>
      <c r="Y20" s="9">
        <f t="shared" si="3"/>
        <v>0</v>
      </c>
    </row>
    <row r="21" spans="1:25" x14ac:dyDescent="0.3">
      <c r="A21" s="12">
        <v>17</v>
      </c>
      <c r="B21" s="13">
        <v>20615192</v>
      </c>
      <c r="C21" s="11" t="s">
        <v>84</v>
      </c>
      <c r="D21" s="3"/>
      <c r="E21" s="3"/>
      <c r="F21" s="3"/>
      <c r="G21" s="3"/>
      <c r="H21" s="3"/>
      <c r="I21" s="3"/>
      <c r="J21" s="17">
        <f t="shared" si="0"/>
        <v>0</v>
      </c>
      <c r="K21" s="3"/>
      <c r="L21" s="3"/>
      <c r="M21" s="3"/>
      <c r="N21" s="3"/>
      <c r="O21" s="3"/>
      <c r="P21" s="3"/>
      <c r="Q21" s="8">
        <f t="shared" si="1"/>
        <v>0</v>
      </c>
      <c r="R21" s="3"/>
      <c r="S21" s="3"/>
      <c r="T21" s="3"/>
      <c r="U21" s="3"/>
      <c r="V21" s="3"/>
      <c r="W21" s="3"/>
      <c r="X21" s="8">
        <f t="shared" si="2"/>
        <v>0</v>
      </c>
      <c r="Y21" s="9">
        <f t="shared" si="3"/>
        <v>0</v>
      </c>
    </row>
    <row r="22" spans="1:25" x14ac:dyDescent="0.3">
      <c r="A22" s="12">
        <v>18</v>
      </c>
      <c r="B22" s="13">
        <v>20722371</v>
      </c>
      <c r="C22" s="11" t="s">
        <v>181</v>
      </c>
      <c r="D22" s="3"/>
      <c r="E22" s="3"/>
      <c r="F22" s="3"/>
      <c r="G22" s="3"/>
      <c r="H22" s="3"/>
      <c r="I22" s="3"/>
      <c r="J22" s="17">
        <f t="shared" si="0"/>
        <v>0</v>
      </c>
      <c r="K22" s="3"/>
      <c r="L22" s="3"/>
      <c r="M22" s="3"/>
      <c r="N22" s="3"/>
      <c r="O22" s="3"/>
      <c r="P22" s="3"/>
      <c r="Q22" s="8">
        <f t="shared" si="1"/>
        <v>0</v>
      </c>
      <c r="R22" s="3"/>
      <c r="S22" s="3"/>
      <c r="T22" s="3"/>
      <c r="U22" s="3"/>
      <c r="V22" s="3"/>
      <c r="W22" s="3"/>
      <c r="X22" s="8">
        <f t="shared" si="2"/>
        <v>0</v>
      </c>
      <c r="Y22" s="9">
        <f t="shared" si="3"/>
        <v>0</v>
      </c>
    </row>
    <row r="23" spans="1:25" x14ac:dyDescent="0.3">
      <c r="A23" s="12">
        <v>19</v>
      </c>
      <c r="B23" s="13">
        <v>20619015</v>
      </c>
      <c r="C23" s="11" t="s">
        <v>93</v>
      </c>
      <c r="D23" s="3"/>
      <c r="E23" s="3"/>
      <c r="F23" s="3"/>
      <c r="G23" s="3"/>
      <c r="H23" s="3"/>
      <c r="I23" s="3"/>
      <c r="J23" s="17">
        <f t="shared" si="0"/>
        <v>0</v>
      </c>
      <c r="K23" s="3"/>
      <c r="L23" s="3"/>
      <c r="M23" s="3"/>
      <c r="N23" s="3"/>
      <c r="O23" s="3"/>
      <c r="P23" s="3"/>
      <c r="Q23" s="8">
        <f t="shared" si="1"/>
        <v>0</v>
      </c>
      <c r="R23" s="3"/>
      <c r="S23" s="3"/>
      <c r="T23" s="3"/>
      <c r="U23" s="3"/>
      <c r="V23" s="3"/>
      <c r="W23" s="3"/>
      <c r="X23" s="8">
        <f t="shared" si="2"/>
        <v>0</v>
      </c>
      <c r="Y23" s="9">
        <f t="shared" si="3"/>
        <v>0</v>
      </c>
    </row>
    <row r="24" spans="1:25" x14ac:dyDescent="0.3">
      <c r="A24" s="12">
        <v>20</v>
      </c>
      <c r="B24" s="13">
        <v>20713310</v>
      </c>
      <c r="C24" s="11" t="s">
        <v>148</v>
      </c>
      <c r="D24" s="3"/>
      <c r="E24" s="3"/>
      <c r="F24" s="3"/>
      <c r="G24" s="3"/>
      <c r="H24" s="3"/>
      <c r="I24" s="3"/>
      <c r="J24" s="17">
        <f t="shared" si="0"/>
        <v>0</v>
      </c>
      <c r="K24" s="3"/>
      <c r="L24" s="3"/>
      <c r="M24" s="3"/>
      <c r="N24" s="3"/>
      <c r="O24" s="3"/>
      <c r="P24" s="3"/>
      <c r="Q24" s="8">
        <f t="shared" si="1"/>
        <v>0</v>
      </c>
      <c r="R24" s="3"/>
      <c r="S24" s="3"/>
      <c r="T24" s="3"/>
      <c r="U24" s="3"/>
      <c r="V24" s="3"/>
      <c r="W24" s="3"/>
      <c r="X24" s="8">
        <f t="shared" si="2"/>
        <v>0</v>
      </c>
      <c r="Y24" s="9">
        <f t="shared" si="3"/>
        <v>0</v>
      </c>
    </row>
    <row r="25" spans="1:25" x14ac:dyDescent="0.3">
      <c r="A25" s="12">
        <v>21</v>
      </c>
      <c r="B25" s="13">
        <v>20690297</v>
      </c>
      <c r="C25" s="11" t="s">
        <v>108</v>
      </c>
      <c r="D25" s="3"/>
      <c r="E25" s="3"/>
      <c r="F25" s="3"/>
      <c r="G25" s="3"/>
      <c r="H25" s="3"/>
      <c r="I25" s="3"/>
      <c r="J25" s="17">
        <f t="shared" si="0"/>
        <v>0</v>
      </c>
      <c r="K25" s="3"/>
      <c r="L25" s="3"/>
      <c r="M25" s="3"/>
      <c r="N25" s="3"/>
      <c r="O25" s="3"/>
      <c r="P25" s="3"/>
      <c r="Q25" s="8">
        <f t="shared" si="1"/>
        <v>0</v>
      </c>
      <c r="R25" s="3"/>
      <c r="S25" s="3"/>
      <c r="T25" s="3"/>
      <c r="U25" s="3"/>
      <c r="V25" s="3"/>
      <c r="W25" s="3"/>
      <c r="X25" s="8">
        <f t="shared" si="2"/>
        <v>0</v>
      </c>
      <c r="Y25" s="9">
        <f t="shared" si="3"/>
        <v>0</v>
      </c>
    </row>
    <row r="26" spans="1:25" x14ac:dyDescent="0.3">
      <c r="A26" s="12">
        <v>22</v>
      </c>
      <c r="B26" s="13">
        <v>20701396</v>
      </c>
      <c r="C26" s="11" t="s">
        <v>120</v>
      </c>
      <c r="D26" s="3"/>
      <c r="E26" s="3"/>
      <c r="F26" s="3"/>
      <c r="G26" s="3"/>
      <c r="H26" s="3"/>
      <c r="I26" s="3"/>
      <c r="J26" s="17">
        <f t="shared" si="0"/>
        <v>0</v>
      </c>
      <c r="K26" s="3"/>
      <c r="L26" s="3"/>
      <c r="M26" s="3"/>
      <c r="N26" s="3"/>
      <c r="O26" s="3"/>
      <c r="P26" s="3"/>
      <c r="Q26" s="8">
        <f t="shared" si="1"/>
        <v>0</v>
      </c>
      <c r="R26" s="3"/>
      <c r="S26" s="3"/>
      <c r="T26" s="3"/>
      <c r="U26" s="3"/>
      <c r="V26" s="3"/>
      <c r="W26" s="3"/>
      <c r="X26" s="8">
        <f t="shared" si="2"/>
        <v>0</v>
      </c>
      <c r="Y26" s="9">
        <f t="shared" si="3"/>
        <v>0</v>
      </c>
    </row>
    <row r="27" spans="1:25" x14ac:dyDescent="0.3">
      <c r="A27" s="12">
        <v>23</v>
      </c>
      <c r="B27" s="13">
        <v>20596548</v>
      </c>
      <c r="C27" s="11" t="s">
        <v>31</v>
      </c>
      <c r="D27" s="3"/>
      <c r="E27" s="3"/>
      <c r="F27" s="3"/>
      <c r="G27" s="3"/>
      <c r="H27" s="3"/>
      <c r="I27" s="3"/>
      <c r="J27" s="17">
        <f t="shared" si="0"/>
        <v>0</v>
      </c>
      <c r="K27" s="3"/>
      <c r="L27" s="3"/>
      <c r="M27" s="3"/>
      <c r="N27" s="3"/>
      <c r="O27" s="3"/>
      <c r="P27" s="3"/>
      <c r="Q27" s="8">
        <f t="shared" si="1"/>
        <v>0</v>
      </c>
      <c r="R27" s="3"/>
      <c r="S27" s="3"/>
      <c r="T27" s="3"/>
      <c r="U27" s="3"/>
      <c r="V27" s="3"/>
      <c r="W27" s="3"/>
      <c r="X27" s="8">
        <f t="shared" si="2"/>
        <v>0</v>
      </c>
      <c r="Y27" s="9">
        <f t="shared" si="3"/>
        <v>0</v>
      </c>
    </row>
    <row r="28" spans="1:25" x14ac:dyDescent="0.3">
      <c r="A28" s="12">
        <v>24</v>
      </c>
      <c r="B28" s="13">
        <v>20612258</v>
      </c>
      <c r="C28" s="11" t="s">
        <v>66</v>
      </c>
      <c r="D28" s="3"/>
      <c r="E28" s="3"/>
      <c r="F28" s="3"/>
      <c r="G28" s="3"/>
      <c r="H28" s="3"/>
      <c r="I28" s="3"/>
      <c r="J28" s="17">
        <f t="shared" si="0"/>
        <v>0</v>
      </c>
      <c r="K28" s="3"/>
      <c r="L28" s="3"/>
      <c r="M28" s="3"/>
      <c r="N28" s="3"/>
      <c r="O28" s="3"/>
      <c r="P28" s="3"/>
      <c r="Q28" s="8">
        <f t="shared" si="1"/>
        <v>0</v>
      </c>
      <c r="R28" s="3"/>
      <c r="S28" s="3"/>
      <c r="T28" s="3"/>
      <c r="U28" s="3"/>
      <c r="V28" s="3"/>
      <c r="W28" s="3"/>
      <c r="X28" s="8">
        <f t="shared" si="2"/>
        <v>0</v>
      </c>
      <c r="Y28" s="9">
        <f t="shared" si="3"/>
        <v>0</v>
      </c>
    </row>
    <row r="29" spans="1:25" x14ac:dyDescent="0.3">
      <c r="A29" s="12">
        <v>25</v>
      </c>
      <c r="B29" s="13">
        <v>20720830</v>
      </c>
      <c r="C29" s="11" t="s">
        <v>177</v>
      </c>
      <c r="D29" s="3"/>
      <c r="E29" s="3"/>
      <c r="F29" s="3"/>
      <c r="G29" s="3"/>
      <c r="H29" s="3"/>
      <c r="I29" s="3"/>
      <c r="J29" s="17">
        <f t="shared" si="0"/>
        <v>0</v>
      </c>
      <c r="K29" s="3"/>
      <c r="L29" s="3"/>
      <c r="M29" s="3"/>
      <c r="N29" s="3"/>
      <c r="O29" s="3"/>
      <c r="P29" s="3"/>
      <c r="Q29" s="8">
        <f t="shared" si="1"/>
        <v>0</v>
      </c>
      <c r="R29" s="3"/>
      <c r="S29" s="3"/>
      <c r="T29" s="3"/>
      <c r="U29" s="3"/>
      <c r="V29" s="3"/>
      <c r="W29" s="3"/>
      <c r="X29" s="8">
        <f t="shared" si="2"/>
        <v>0</v>
      </c>
      <c r="Y29" s="9">
        <f t="shared" si="3"/>
        <v>0</v>
      </c>
    </row>
    <row r="30" spans="1:25" x14ac:dyDescent="0.3">
      <c r="A30" s="12">
        <v>26</v>
      </c>
      <c r="B30" s="13">
        <v>20611325</v>
      </c>
      <c r="C30" s="11" t="s">
        <v>61</v>
      </c>
      <c r="D30" s="3"/>
      <c r="E30" s="3"/>
      <c r="F30" s="3"/>
      <c r="G30" s="3"/>
      <c r="H30" s="3"/>
      <c r="I30" s="3"/>
      <c r="J30" s="17">
        <f t="shared" si="0"/>
        <v>0</v>
      </c>
      <c r="K30" s="3"/>
      <c r="L30" s="3"/>
      <c r="M30" s="3"/>
      <c r="N30" s="3"/>
      <c r="O30" s="3"/>
      <c r="P30" s="3"/>
      <c r="Q30" s="8">
        <f t="shared" si="1"/>
        <v>0</v>
      </c>
      <c r="R30" s="3"/>
      <c r="S30" s="3"/>
      <c r="T30" s="3"/>
      <c r="U30" s="3"/>
      <c r="V30" s="3"/>
      <c r="W30" s="3"/>
      <c r="X30" s="8">
        <f t="shared" si="2"/>
        <v>0</v>
      </c>
      <c r="Y30" s="9">
        <f t="shared" si="3"/>
        <v>0</v>
      </c>
    </row>
    <row r="31" spans="1:25" x14ac:dyDescent="0.3">
      <c r="A31" s="12">
        <v>27</v>
      </c>
      <c r="B31" s="13">
        <v>20601165</v>
      </c>
      <c r="C31" s="11" t="s">
        <v>39</v>
      </c>
      <c r="D31" s="3"/>
      <c r="E31" s="3"/>
      <c r="F31" s="3"/>
      <c r="G31" s="3"/>
      <c r="H31" s="3"/>
      <c r="I31" s="3"/>
      <c r="J31" s="17">
        <f t="shared" si="0"/>
        <v>0</v>
      </c>
      <c r="K31" s="3"/>
      <c r="L31" s="3"/>
      <c r="M31" s="3"/>
      <c r="N31" s="3"/>
      <c r="O31" s="3"/>
      <c r="P31" s="3"/>
      <c r="Q31" s="8">
        <f t="shared" si="1"/>
        <v>0</v>
      </c>
      <c r="R31" s="3"/>
      <c r="S31" s="3"/>
      <c r="T31" s="3"/>
      <c r="U31" s="3"/>
      <c r="V31" s="3"/>
      <c r="W31" s="3"/>
      <c r="X31" s="8">
        <f t="shared" si="2"/>
        <v>0</v>
      </c>
      <c r="Y31" s="9">
        <f t="shared" si="3"/>
        <v>0</v>
      </c>
    </row>
    <row r="32" spans="1:25" x14ac:dyDescent="0.3">
      <c r="A32" s="12">
        <v>28</v>
      </c>
      <c r="B32" s="13">
        <v>20598080</v>
      </c>
      <c r="C32" s="11" t="s">
        <v>33</v>
      </c>
      <c r="D32" s="3"/>
      <c r="E32" s="3"/>
      <c r="F32" s="3"/>
      <c r="G32" s="3"/>
      <c r="H32" s="3"/>
      <c r="I32" s="3"/>
      <c r="J32" s="17">
        <f t="shared" si="0"/>
        <v>0</v>
      </c>
      <c r="K32" s="3"/>
      <c r="L32" s="3"/>
      <c r="M32" s="3"/>
      <c r="N32" s="3"/>
      <c r="O32" s="3"/>
      <c r="P32" s="3"/>
      <c r="Q32" s="8">
        <f t="shared" si="1"/>
        <v>0</v>
      </c>
      <c r="R32" s="3"/>
      <c r="S32" s="3"/>
      <c r="T32" s="3"/>
      <c r="U32" s="3"/>
      <c r="V32" s="3"/>
      <c r="W32" s="3"/>
      <c r="X32" s="8">
        <f t="shared" si="2"/>
        <v>0</v>
      </c>
      <c r="Y32" s="9">
        <f t="shared" si="3"/>
        <v>0</v>
      </c>
    </row>
    <row r="33" spans="1:25" x14ac:dyDescent="0.3">
      <c r="A33" s="12">
        <v>29</v>
      </c>
      <c r="B33" s="13">
        <v>20611605</v>
      </c>
      <c r="C33" s="11" t="s">
        <v>64</v>
      </c>
      <c r="D33" s="3"/>
      <c r="E33" s="3"/>
      <c r="F33" s="3"/>
      <c r="G33" s="3"/>
      <c r="H33" s="3"/>
      <c r="I33" s="3"/>
      <c r="J33" s="17">
        <f t="shared" si="0"/>
        <v>0</v>
      </c>
      <c r="K33" s="3"/>
      <c r="L33" s="3"/>
      <c r="M33" s="3"/>
      <c r="N33" s="3"/>
      <c r="O33" s="3"/>
      <c r="P33" s="3"/>
      <c r="Q33" s="8">
        <f t="shared" si="1"/>
        <v>0</v>
      </c>
      <c r="R33" s="3"/>
      <c r="S33" s="3"/>
      <c r="T33" s="3"/>
      <c r="U33" s="3"/>
      <c r="V33" s="3"/>
      <c r="W33" s="3"/>
      <c r="X33" s="8">
        <f t="shared" si="2"/>
        <v>0</v>
      </c>
      <c r="Y33" s="9">
        <f t="shared" si="3"/>
        <v>0</v>
      </c>
    </row>
    <row r="34" spans="1:25" x14ac:dyDescent="0.3">
      <c r="A34" s="12">
        <v>30</v>
      </c>
      <c r="B34" s="14">
        <v>20724220</v>
      </c>
      <c r="C34" s="11" t="s">
        <v>189</v>
      </c>
      <c r="D34" s="3"/>
      <c r="E34" s="3"/>
      <c r="F34" s="3"/>
      <c r="G34" s="3"/>
      <c r="H34" s="3"/>
      <c r="I34" s="3"/>
      <c r="J34" s="17">
        <f t="shared" si="0"/>
        <v>0</v>
      </c>
      <c r="K34" s="3"/>
      <c r="L34" s="3"/>
      <c r="M34" s="3"/>
      <c r="N34" s="3"/>
      <c r="O34" s="3"/>
      <c r="P34" s="3"/>
      <c r="Q34" s="8">
        <f t="shared" si="1"/>
        <v>0</v>
      </c>
      <c r="R34" s="3"/>
      <c r="S34" s="3"/>
      <c r="T34" s="3"/>
      <c r="U34" s="3"/>
      <c r="V34" s="3"/>
      <c r="W34" s="3"/>
      <c r="X34" s="8">
        <f t="shared" si="2"/>
        <v>0</v>
      </c>
      <c r="Y34" s="9">
        <f t="shared" si="3"/>
        <v>0</v>
      </c>
    </row>
    <row r="35" spans="1:25" x14ac:dyDescent="0.3">
      <c r="A35" s="12">
        <v>31</v>
      </c>
      <c r="B35" s="13">
        <v>20621408</v>
      </c>
      <c r="C35" s="11" t="s">
        <v>100</v>
      </c>
      <c r="D35" s="3"/>
      <c r="E35" s="3"/>
      <c r="F35" s="3"/>
      <c r="G35" s="3"/>
      <c r="H35" s="3"/>
      <c r="I35" s="3"/>
      <c r="J35" s="17">
        <f t="shared" si="0"/>
        <v>0</v>
      </c>
      <c r="K35" s="3"/>
      <c r="L35" s="3"/>
      <c r="M35" s="3"/>
      <c r="N35" s="3"/>
      <c r="O35" s="3"/>
      <c r="P35" s="3"/>
      <c r="Q35" s="8">
        <f t="shared" si="1"/>
        <v>0</v>
      </c>
      <c r="R35" s="3"/>
      <c r="S35" s="3"/>
      <c r="T35" s="3"/>
      <c r="U35" s="3"/>
      <c r="V35" s="3"/>
      <c r="W35" s="3"/>
      <c r="X35" s="8">
        <f t="shared" si="2"/>
        <v>0</v>
      </c>
      <c r="Y35" s="9">
        <f t="shared" si="3"/>
        <v>0</v>
      </c>
    </row>
    <row r="36" spans="1:25" x14ac:dyDescent="0.3">
      <c r="A36" s="12">
        <v>32</v>
      </c>
      <c r="B36" s="13">
        <v>20717489</v>
      </c>
      <c r="C36" s="11" t="s">
        <v>165</v>
      </c>
      <c r="D36" s="3"/>
      <c r="E36" s="3"/>
      <c r="F36" s="3"/>
      <c r="G36" s="3"/>
      <c r="H36" s="3"/>
      <c r="I36" s="3"/>
      <c r="J36" s="17">
        <f t="shared" si="0"/>
        <v>0</v>
      </c>
      <c r="K36" s="3"/>
      <c r="L36" s="3"/>
      <c r="M36" s="3"/>
      <c r="N36" s="3"/>
      <c r="O36" s="3"/>
      <c r="P36" s="3"/>
      <c r="Q36" s="8">
        <f t="shared" si="1"/>
        <v>0</v>
      </c>
      <c r="R36" s="3"/>
      <c r="S36" s="3"/>
      <c r="T36" s="3"/>
      <c r="U36" s="3"/>
      <c r="V36" s="3"/>
      <c r="W36" s="3"/>
      <c r="X36" s="8">
        <f t="shared" si="2"/>
        <v>0</v>
      </c>
      <c r="Y36" s="9">
        <f t="shared" si="3"/>
        <v>0</v>
      </c>
    </row>
    <row r="37" spans="1:25" x14ac:dyDescent="0.3">
      <c r="A37" s="12">
        <v>33</v>
      </c>
      <c r="B37" s="13">
        <v>20718938</v>
      </c>
      <c r="C37" s="11" t="s">
        <v>173</v>
      </c>
      <c r="D37" s="3"/>
      <c r="E37" s="3"/>
      <c r="F37" s="3"/>
      <c r="G37" s="3"/>
      <c r="H37" s="3"/>
      <c r="I37" s="3"/>
      <c r="J37" s="17">
        <f t="shared" si="0"/>
        <v>0</v>
      </c>
      <c r="K37" s="3"/>
      <c r="L37" s="3"/>
      <c r="M37" s="3"/>
      <c r="N37" s="3"/>
      <c r="O37" s="3"/>
      <c r="P37" s="3"/>
      <c r="Q37" s="8">
        <f t="shared" si="1"/>
        <v>0</v>
      </c>
      <c r="R37" s="3"/>
      <c r="S37" s="3"/>
      <c r="T37" s="3"/>
      <c r="U37" s="3"/>
      <c r="V37" s="3"/>
      <c r="W37" s="3"/>
      <c r="X37" s="8">
        <f t="shared" si="2"/>
        <v>0</v>
      </c>
      <c r="Y37" s="9">
        <f t="shared" si="3"/>
        <v>0</v>
      </c>
    </row>
    <row r="38" spans="1:25" x14ac:dyDescent="0.3">
      <c r="A38" s="12">
        <v>34</v>
      </c>
      <c r="B38" s="13">
        <v>20723718</v>
      </c>
      <c r="C38" s="11" t="s">
        <v>185</v>
      </c>
      <c r="D38" s="3"/>
      <c r="E38" s="3"/>
      <c r="F38" s="3"/>
      <c r="G38" s="3"/>
      <c r="H38" s="3"/>
      <c r="I38" s="3"/>
      <c r="J38" s="17">
        <f t="shared" si="0"/>
        <v>0</v>
      </c>
      <c r="K38" s="3"/>
      <c r="L38" s="3"/>
      <c r="M38" s="3"/>
      <c r="N38" s="3"/>
      <c r="O38" s="3"/>
      <c r="P38" s="3"/>
      <c r="Q38" s="8">
        <f t="shared" si="1"/>
        <v>0</v>
      </c>
      <c r="R38" s="3"/>
      <c r="S38" s="3"/>
      <c r="T38" s="3"/>
      <c r="U38" s="3"/>
      <c r="V38" s="3"/>
      <c r="W38" s="3"/>
      <c r="X38" s="8">
        <f t="shared" si="2"/>
        <v>0</v>
      </c>
      <c r="Y38" s="9">
        <f t="shared" si="3"/>
        <v>0</v>
      </c>
    </row>
    <row r="39" spans="1:25" x14ac:dyDescent="0.3">
      <c r="A39" s="12">
        <v>35</v>
      </c>
      <c r="B39" s="13">
        <v>20611470</v>
      </c>
      <c r="C39" s="11" t="s">
        <v>63</v>
      </c>
      <c r="D39" s="3"/>
      <c r="E39" s="3"/>
      <c r="F39" s="3"/>
      <c r="G39" s="3"/>
      <c r="H39" s="3"/>
      <c r="I39" s="3"/>
      <c r="J39" s="17">
        <f t="shared" si="0"/>
        <v>0</v>
      </c>
      <c r="K39" s="3"/>
      <c r="L39" s="3"/>
      <c r="M39" s="3"/>
      <c r="N39" s="3"/>
      <c r="O39" s="3"/>
      <c r="P39" s="3"/>
      <c r="Q39" s="8">
        <f t="shared" si="1"/>
        <v>0</v>
      </c>
      <c r="R39" s="3"/>
      <c r="S39" s="3"/>
      <c r="T39" s="3"/>
      <c r="U39" s="3"/>
      <c r="V39" s="3"/>
      <c r="W39" s="3"/>
      <c r="X39" s="8">
        <f t="shared" si="2"/>
        <v>0</v>
      </c>
      <c r="Y39" s="9">
        <f t="shared" si="3"/>
        <v>0</v>
      </c>
    </row>
    <row r="40" spans="1:25" x14ac:dyDescent="0.3">
      <c r="A40" s="12">
        <v>36</v>
      </c>
      <c r="B40" s="13">
        <v>20590531</v>
      </c>
      <c r="C40" s="11" t="s">
        <v>19</v>
      </c>
      <c r="D40" s="3"/>
      <c r="E40" s="3"/>
      <c r="F40" s="3"/>
      <c r="G40" s="3"/>
      <c r="H40" s="3"/>
      <c r="I40" s="3"/>
      <c r="J40" s="17">
        <f t="shared" si="0"/>
        <v>0</v>
      </c>
      <c r="K40" s="3"/>
      <c r="L40" s="3"/>
      <c r="M40" s="3"/>
      <c r="N40" s="3"/>
      <c r="O40" s="3"/>
      <c r="P40" s="3"/>
      <c r="Q40" s="8">
        <f t="shared" si="1"/>
        <v>0</v>
      </c>
      <c r="R40" s="3"/>
      <c r="S40" s="3"/>
      <c r="T40" s="3"/>
      <c r="U40" s="3"/>
      <c r="V40" s="3"/>
      <c r="W40" s="3"/>
      <c r="X40" s="8">
        <f t="shared" si="2"/>
        <v>0</v>
      </c>
      <c r="Y40" s="9">
        <f t="shared" si="3"/>
        <v>0</v>
      </c>
    </row>
    <row r="41" spans="1:25" x14ac:dyDescent="0.3">
      <c r="A41" s="12">
        <v>37</v>
      </c>
      <c r="B41" s="13">
        <v>20615279</v>
      </c>
      <c r="C41" s="11" t="s">
        <v>85</v>
      </c>
      <c r="D41" s="3"/>
      <c r="E41" s="3"/>
      <c r="F41" s="3"/>
      <c r="G41" s="3"/>
      <c r="H41" s="3"/>
      <c r="I41" s="3"/>
      <c r="J41" s="17">
        <f t="shared" si="0"/>
        <v>0</v>
      </c>
      <c r="K41" s="3"/>
      <c r="L41" s="3"/>
      <c r="M41" s="3"/>
      <c r="N41" s="3"/>
      <c r="O41" s="3"/>
      <c r="P41" s="3"/>
      <c r="Q41" s="8">
        <f t="shared" si="1"/>
        <v>0</v>
      </c>
      <c r="R41" s="3"/>
      <c r="S41" s="3"/>
      <c r="T41" s="3"/>
      <c r="U41" s="3"/>
      <c r="V41" s="3"/>
      <c r="W41" s="3"/>
      <c r="X41" s="8">
        <f t="shared" si="2"/>
        <v>0</v>
      </c>
      <c r="Y41" s="9">
        <f t="shared" si="3"/>
        <v>0</v>
      </c>
    </row>
    <row r="42" spans="1:25" x14ac:dyDescent="0.3">
      <c r="A42" s="12">
        <v>38</v>
      </c>
      <c r="B42" s="13">
        <v>20590120</v>
      </c>
      <c r="C42" s="11" t="s">
        <v>17</v>
      </c>
      <c r="D42" s="3"/>
      <c r="E42" s="3"/>
      <c r="F42" s="3"/>
      <c r="G42" s="3"/>
      <c r="H42" s="3"/>
      <c r="I42" s="3"/>
      <c r="J42" s="17">
        <f t="shared" si="0"/>
        <v>0</v>
      </c>
      <c r="K42" s="3"/>
      <c r="L42" s="3"/>
      <c r="M42" s="3"/>
      <c r="N42" s="3"/>
      <c r="O42" s="3"/>
      <c r="P42" s="3"/>
      <c r="Q42" s="8">
        <f t="shared" si="1"/>
        <v>0</v>
      </c>
      <c r="R42" s="3"/>
      <c r="S42" s="3"/>
      <c r="T42" s="3"/>
      <c r="U42" s="3"/>
      <c r="V42" s="3"/>
      <c r="W42" s="3"/>
      <c r="X42" s="8">
        <f t="shared" si="2"/>
        <v>0</v>
      </c>
      <c r="Y42" s="9">
        <f t="shared" si="3"/>
        <v>0</v>
      </c>
    </row>
    <row r="43" spans="1:25" x14ac:dyDescent="0.3">
      <c r="A43" s="12">
        <v>39</v>
      </c>
      <c r="B43" s="13">
        <v>20714140</v>
      </c>
      <c r="C43" s="11" t="s">
        <v>154</v>
      </c>
      <c r="D43" s="3"/>
      <c r="E43" s="3"/>
      <c r="F43" s="3"/>
      <c r="G43" s="3"/>
      <c r="H43" s="3"/>
      <c r="I43" s="3"/>
      <c r="J43" s="17">
        <f t="shared" si="0"/>
        <v>0</v>
      </c>
      <c r="K43" s="3"/>
      <c r="L43" s="3"/>
      <c r="M43" s="3"/>
      <c r="N43" s="3"/>
      <c r="O43" s="3"/>
      <c r="P43" s="3"/>
      <c r="Q43" s="8">
        <f t="shared" si="1"/>
        <v>0</v>
      </c>
      <c r="R43" s="3"/>
      <c r="S43" s="3"/>
      <c r="T43" s="3"/>
      <c r="U43" s="3"/>
      <c r="V43" s="3"/>
      <c r="W43" s="3"/>
      <c r="X43" s="8">
        <f t="shared" si="2"/>
        <v>0</v>
      </c>
      <c r="Y43" s="9">
        <f t="shared" si="3"/>
        <v>0</v>
      </c>
    </row>
    <row r="44" spans="1:25" x14ac:dyDescent="0.3">
      <c r="A44" s="12">
        <v>40</v>
      </c>
      <c r="B44" s="13">
        <v>20713555</v>
      </c>
      <c r="C44" s="11" t="s">
        <v>149</v>
      </c>
      <c r="D44" s="3"/>
      <c r="E44" s="3"/>
      <c r="F44" s="3"/>
      <c r="G44" s="3"/>
      <c r="H44" s="3"/>
      <c r="I44" s="3"/>
      <c r="J44" s="17">
        <f t="shared" si="0"/>
        <v>0</v>
      </c>
      <c r="K44" s="3"/>
      <c r="L44" s="3"/>
      <c r="M44" s="3"/>
      <c r="N44" s="3"/>
      <c r="O44" s="3"/>
      <c r="P44" s="3"/>
      <c r="Q44" s="8">
        <f t="shared" si="1"/>
        <v>0</v>
      </c>
      <c r="R44" s="3"/>
      <c r="S44" s="3"/>
      <c r="T44" s="3"/>
      <c r="U44" s="3"/>
      <c r="V44" s="3"/>
      <c r="W44" s="3"/>
      <c r="X44" s="8">
        <f t="shared" si="2"/>
        <v>0</v>
      </c>
      <c r="Y44" s="9">
        <f t="shared" si="3"/>
        <v>0</v>
      </c>
    </row>
    <row r="45" spans="1:25" x14ac:dyDescent="0.3">
      <c r="A45" s="12">
        <v>41</v>
      </c>
      <c r="B45" s="13">
        <v>20610427</v>
      </c>
      <c r="C45" s="11" t="s">
        <v>56</v>
      </c>
      <c r="D45" s="3"/>
      <c r="E45" s="3"/>
      <c r="F45" s="3"/>
      <c r="G45" s="3"/>
      <c r="H45" s="3"/>
      <c r="I45" s="3"/>
      <c r="J45" s="17">
        <f t="shared" si="0"/>
        <v>0</v>
      </c>
      <c r="K45" s="3"/>
      <c r="L45" s="3"/>
      <c r="M45" s="3"/>
      <c r="N45" s="3"/>
      <c r="O45" s="3"/>
      <c r="P45" s="3"/>
      <c r="Q45" s="8">
        <f t="shared" si="1"/>
        <v>0</v>
      </c>
      <c r="R45" s="3"/>
      <c r="S45" s="3"/>
      <c r="T45" s="3"/>
      <c r="U45" s="3"/>
      <c r="V45" s="3"/>
      <c r="W45" s="3"/>
      <c r="X45" s="8">
        <f t="shared" si="2"/>
        <v>0</v>
      </c>
      <c r="Y45" s="9">
        <f t="shared" si="3"/>
        <v>0</v>
      </c>
    </row>
    <row r="46" spans="1:25" x14ac:dyDescent="0.3">
      <c r="A46" s="12">
        <v>42</v>
      </c>
      <c r="B46" s="13">
        <v>20607863</v>
      </c>
      <c r="C46" s="11" t="s">
        <v>49</v>
      </c>
      <c r="D46" s="3"/>
      <c r="E46" s="3"/>
      <c r="F46" s="3"/>
      <c r="G46" s="3"/>
      <c r="H46" s="3"/>
      <c r="I46" s="3"/>
      <c r="J46" s="17">
        <f t="shared" si="0"/>
        <v>0</v>
      </c>
      <c r="K46" s="3"/>
      <c r="L46" s="3"/>
      <c r="M46" s="3"/>
      <c r="N46" s="3"/>
      <c r="O46" s="3"/>
      <c r="P46" s="3"/>
      <c r="Q46" s="8">
        <f t="shared" si="1"/>
        <v>0</v>
      </c>
      <c r="R46" s="3"/>
      <c r="S46" s="3"/>
      <c r="T46" s="3"/>
      <c r="U46" s="3"/>
      <c r="V46" s="3"/>
      <c r="W46" s="3"/>
      <c r="X46" s="8">
        <f t="shared" si="2"/>
        <v>0</v>
      </c>
      <c r="Y46" s="9">
        <f t="shared" si="3"/>
        <v>0</v>
      </c>
    </row>
    <row r="47" spans="1:25" x14ac:dyDescent="0.3">
      <c r="A47" s="12">
        <v>43</v>
      </c>
      <c r="B47" s="13">
        <v>20604846</v>
      </c>
      <c r="C47" s="11" t="s">
        <v>43</v>
      </c>
      <c r="D47" s="3"/>
      <c r="E47" s="3"/>
      <c r="F47" s="3"/>
      <c r="G47" s="3"/>
      <c r="H47" s="3"/>
      <c r="I47" s="3"/>
      <c r="J47" s="17">
        <f t="shared" si="0"/>
        <v>0</v>
      </c>
      <c r="K47" s="3"/>
      <c r="L47" s="3"/>
      <c r="M47" s="3"/>
      <c r="N47" s="3"/>
      <c r="O47" s="3"/>
      <c r="P47" s="3"/>
      <c r="Q47" s="8">
        <f t="shared" si="1"/>
        <v>0</v>
      </c>
      <c r="R47" s="3"/>
      <c r="S47" s="3"/>
      <c r="T47" s="3"/>
      <c r="U47" s="3"/>
      <c r="V47" s="3"/>
      <c r="W47" s="3"/>
      <c r="X47" s="8">
        <f t="shared" si="2"/>
        <v>0</v>
      </c>
      <c r="Y47" s="9">
        <f t="shared" si="3"/>
        <v>0</v>
      </c>
    </row>
    <row r="48" spans="1:25" x14ac:dyDescent="0.3">
      <c r="A48" s="12">
        <v>44</v>
      </c>
      <c r="B48" s="13">
        <v>20705878</v>
      </c>
      <c r="C48" s="11" t="s">
        <v>134</v>
      </c>
      <c r="D48" s="3"/>
      <c r="E48" s="3"/>
      <c r="F48" s="3"/>
      <c r="G48" s="3"/>
      <c r="H48" s="3"/>
      <c r="I48" s="3"/>
      <c r="J48" s="17">
        <f t="shared" si="0"/>
        <v>0</v>
      </c>
      <c r="K48" s="3"/>
      <c r="L48" s="3"/>
      <c r="M48" s="3"/>
      <c r="N48" s="3"/>
      <c r="O48" s="3"/>
      <c r="P48" s="3"/>
      <c r="Q48" s="8">
        <f t="shared" si="1"/>
        <v>0</v>
      </c>
      <c r="R48" s="3"/>
      <c r="S48" s="3"/>
      <c r="T48" s="3"/>
      <c r="U48" s="3"/>
      <c r="V48" s="3"/>
      <c r="W48" s="3"/>
      <c r="X48" s="8">
        <f t="shared" si="2"/>
        <v>0</v>
      </c>
      <c r="Y48" s="9">
        <f t="shared" si="3"/>
        <v>0</v>
      </c>
    </row>
    <row r="49" spans="1:25" x14ac:dyDescent="0.3">
      <c r="A49" s="12">
        <v>45</v>
      </c>
      <c r="B49" s="13">
        <v>20717304</v>
      </c>
      <c r="C49" s="11" t="s">
        <v>164</v>
      </c>
      <c r="D49" s="3"/>
      <c r="E49" s="3"/>
      <c r="F49" s="3"/>
      <c r="G49" s="3"/>
      <c r="H49" s="3"/>
      <c r="I49" s="3"/>
      <c r="J49" s="17">
        <f t="shared" si="0"/>
        <v>0</v>
      </c>
      <c r="K49" s="3"/>
      <c r="L49" s="3"/>
      <c r="M49" s="3"/>
      <c r="N49" s="3"/>
      <c r="O49" s="3"/>
      <c r="P49" s="3"/>
      <c r="Q49" s="8">
        <f t="shared" si="1"/>
        <v>0</v>
      </c>
      <c r="R49" s="3"/>
      <c r="S49" s="3"/>
      <c r="T49" s="3"/>
      <c r="U49" s="3"/>
      <c r="V49" s="3"/>
      <c r="W49" s="3"/>
      <c r="X49" s="8">
        <f t="shared" si="2"/>
        <v>0</v>
      </c>
      <c r="Y49" s="9">
        <f t="shared" si="3"/>
        <v>0</v>
      </c>
    </row>
    <row r="50" spans="1:25" x14ac:dyDescent="0.3">
      <c r="A50" s="12">
        <v>46</v>
      </c>
      <c r="B50" s="13">
        <v>20409676</v>
      </c>
      <c r="C50" s="11" t="s">
        <v>2</v>
      </c>
      <c r="D50" s="3"/>
      <c r="E50" s="3"/>
      <c r="F50" s="3"/>
      <c r="G50" s="3"/>
      <c r="H50" s="3"/>
      <c r="I50" s="3"/>
      <c r="J50" s="17">
        <f t="shared" si="0"/>
        <v>0</v>
      </c>
      <c r="K50" s="3"/>
      <c r="L50" s="3"/>
      <c r="M50" s="3"/>
      <c r="N50" s="3"/>
      <c r="O50" s="3"/>
      <c r="P50" s="3"/>
      <c r="Q50" s="8">
        <f t="shared" si="1"/>
        <v>0</v>
      </c>
      <c r="R50" s="3"/>
      <c r="S50" s="3"/>
      <c r="T50" s="3"/>
      <c r="U50" s="3"/>
      <c r="V50" s="3"/>
      <c r="W50" s="3"/>
      <c r="X50" s="8">
        <f t="shared" si="2"/>
        <v>0</v>
      </c>
      <c r="Y50" s="9">
        <f t="shared" si="3"/>
        <v>0</v>
      </c>
    </row>
    <row r="51" spans="1:25" x14ac:dyDescent="0.3">
      <c r="A51" s="12">
        <v>47</v>
      </c>
      <c r="B51" s="13">
        <v>20705220</v>
      </c>
      <c r="C51" s="11" t="s">
        <v>131</v>
      </c>
      <c r="D51" s="3"/>
      <c r="E51" s="3"/>
      <c r="F51" s="3"/>
      <c r="G51" s="3"/>
      <c r="H51" s="3"/>
      <c r="I51" s="3"/>
      <c r="J51" s="17">
        <f t="shared" si="0"/>
        <v>0</v>
      </c>
      <c r="K51" s="3"/>
      <c r="L51" s="3"/>
      <c r="M51" s="3"/>
      <c r="N51" s="3"/>
      <c r="O51" s="3"/>
      <c r="P51" s="3"/>
      <c r="Q51" s="8">
        <f t="shared" si="1"/>
        <v>0</v>
      </c>
      <c r="R51" s="3"/>
      <c r="S51" s="3"/>
      <c r="T51" s="3"/>
      <c r="U51" s="3"/>
      <c r="V51" s="3"/>
      <c r="W51" s="3"/>
      <c r="X51" s="8">
        <f t="shared" si="2"/>
        <v>0</v>
      </c>
      <c r="Y51" s="9">
        <f t="shared" si="3"/>
        <v>0</v>
      </c>
    </row>
    <row r="52" spans="1:25" x14ac:dyDescent="0.3">
      <c r="A52" s="12">
        <v>48</v>
      </c>
      <c r="B52" s="13">
        <v>20613250</v>
      </c>
      <c r="C52" s="11" t="s">
        <v>77</v>
      </c>
      <c r="D52" s="3"/>
      <c r="E52" s="3"/>
      <c r="F52" s="3"/>
      <c r="G52" s="3"/>
      <c r="H52" s="3"/>
      <c r="I52" s="3"/>
      <c r="J52" s="17">
        <f t="shared" si="0"/>
        <v>0</v>
      </c>
      <c r="K52" s="3"/>
      <c r="L52" s="3"/>
      <c r="M52" s="3"/>
      <c r="N52" s="3"/>
      <c r="O52" s="3"/>
      <c r="P52" s="3"/>
      <c r="Q52" s="8">
        <f t="shared" si="1"/>
        <v>0</v>
      </c>
      <c r="R52" s="3"/>
      <c r="S52" s="3"/>
      <c r="T52" s="3"/>
      <c r="U52" s="3"/>
      <c r="V52" s="3"/>
      <c r="W52" s="3"/>
      <c r="X52" s="8">
        <f t="shared" si="2"/>
        <v>0</v>
      </c>
      <c r="Y52" s="9">
        <f t="shared" si="3"/>
        <v>0</v>
      </c>
    </row>
    <row r="53" spans="1:25" x14ac:dyDescent="0.3">
      <c r="A53" s="12">
        <v>49</v>
      </c>
      <c r="B53" s="13">
        <v>20480891</v>
      </c>
      <c r="C53" s="11" t="s">
        <v>3</v>
      </c>
      <c r="D53" s="3"/>
      <c r="E53" s="3"/>
      <c r="F53" s="3"/>
      <c r="G53" s="3"/>
      <c r="H53" s="3"/>
      <c r="I53" s="3"/>
      <c r="J53" s="17">
        <f t="shared" si="0"/>
        <v>0</v>
      </c>
      <c r="K53" s="3"/>
      <c r="L53" s="3"/>
      <c r="M53" s="3"/>
      <c r="N53" s="3"/>
      <c r="O53" s="3"/>
      <c r="P53" s="3"/>
      <c r="Q53" s="8">
        <f t="shared" si="1"/>
        <v>0</v>
      </c>
      <c r="R53" s="3"/>
      <c r="S53" s="3"/>
      <c r="T53" s="3"/>
      <c r="U53" s="3"/>
      <c r="V53" s="3"/>
      <c r="W53" s="3"/>
      <c r="X53" s="8">
        <f t="shared" si="2"/>
        <v>0</v>
      </c>
      <c r="Y53" s="9">
        <f t="shared" si="3"/>
        <v>0</v>
      </c>
    </row>
    <row r="54" spans="1:25" x14ac:dyDescent="0.3">
      <c r="A54" s="12">
        <v>50</v>
      </c>
      <c r="B54" s="13">
        <v>20701680</v>
      </c>
      <c r="C54" s="11" t="s">
        <v>123</v>
      </c>
      <c r="D54" s="3"/>
      <c r="E54" s="3"/>
      <c r="F54" s="3"/>
      <c r="G54" s="3"/>
      <c r="H54" s="3"/>
      <c r="I54" s="3"/>
      <c r="J54" s="17">
        <f t="shared" si="0"/>
        <v>0</v>
      </c>
      <c r="K54" s="3"/>
      <c r="L54" s="3"/>
      <c r="M54" s="3"/>
      <c r="N54" s="3"/>
      <c r="O54" s="3"/>
      <c r="P54" s="3"/>
      <c r="Q54" s="8">
        <f t="shared" si="1"/>
        <v>0</v>
      </c>
      <c r="R54" s="3"/>
      <c r="S54" s="3"/>
      <c r="T54" s="3"/>
      <c r="U54" s="3"/>
      <c r="V54" s="3"/>
      <c r="W54" s="3"/>
      <c r="X54" s="8">
        <f t="shared" si="2"/>
        <v>0</v>
      </c>
      <c r="Y54" s="9">
        <f t="shared" si="3"/>
        <v>0</v>
      </c>
    </row>
    <row r="55" spans="1:25" x14ac:dyDescent="0.3">
      <c r="A55" s="12">
        <v>51</v>
      </c>
      <c r="B55" s="13">
        <v>20598255</v>
      </c>
      <c r="C55" s="11" t="s">
        <v>35</v>
      </c>
      <c r="D55" s="3"/>
      <c r="E55" s="3"/>
      <c r="F55" s="3"/>
      <c r="G55" s="3"/>
      <c r="H55" s="3"/>
      <c r="I55" s="3"/>
      <c r="J55" s="17">
        <f t="shared" si="0"/>
        <v>0</v>
      </c>
      <c r="K55" s="3"/>
      <c r="L55" s="3"/>
      <c r="M55" s="3"/>
      <c r="N55" s="3"/>
      <c r="O55" s="3"/>
      <c r="P55" s="3"/>
      <c r="Q55" s="8">
        <f t="shared" si="1"/>
        <v>0</v>
      </c>
      <c r="R55" s="3"/>
      <c r="S55" s="3"/>
      <c r="T55" s="3"/>
      <c r="U55" s="3"/>
      <c r="V55" s="3"/>
      <c r="W55" s="3"/>
      <c r="X55" s="8">
        <f t="shared" si="2"/>
        <v>0</v>
      </c>
      <c r="Y55" s="9">
        <f t="shared" si="3"/>
        <v>0</v>
      </c>
    </row>
    <row r="56" spans="1:25" x14ac:dyDescent="0.3">
      <c r="A56" s="12">
        <v>52</v>
      </c>
      <c r="B56" s="13">
        <v>20721435</v>
      </c>
      <c r="C56" s="11" t="s">
        <v>179</v>
      </c>
      <c r="D56" s="3"/>
      <c r="E56" s="3"/>
      <c r="F56" s="3"/>
      <c r="G56" s="3"/>
      <c r="H56" s="3"/>
      <c r="I56" s="3"/>
      <c r="J56" s="17">
        <f t="shared" si="0"/>
        <v>0</v>
      </c>
      <c r="K56" s="3"/>
      <c r="L56" s="3"/>
      <c r="M56" s="3"/>
      <c r="N56" s="3"/>
      <c r="O56" s="3"/>
      <c r="P56" s="3"/>
      <c r="Q56" s="8">
        <f t="shared" si="1"/>
        <v>0</v>
      </c>
      <c r="R56" s="3"/>
      <c r="S56" s="3"/>
      <c r="T56" s="3"/>
      <c r="U56" s="3"/>
      <c r="V56" s="3"/>
      <c r="W56" s="3"/>
      <c r="X56" s="8">
        <f t="shared" si="2"/>
        <v>0</v>
      </c>
      <c r="Y56" s="9">
        <f t="shared" si="3"/>
        <v>0</v>
      </c>
    </row>
    <row r="57" spans="1:25" x14ac:dyDescent="0.3">
      <c r="A57" s="12">
        <v>53</v>
      </c>
      <c r="B57" s="13">
        <v>20715999</v>
      </c>
      <c r="C57" s="11" t="s">
        <v>161</v>
      </c>
      <c r="D57" s="3"/>
      <c r="E57" s="3"/>
      <c r="F57" s="3"/>
      <c r="G57" s="3"/>
      <c r="H57" s="3"/>
      <c r="I57" s="3"/>
      <c r="J57" s="17">
        <f t="shared" si="0"/>
        <v>0</v>
      </c>
      <c r="K57" s="3"/>
      <c r="L57" s="3"/>
      <c r="M57" s="3"/>
      <c r="N57" s="3"/>
      <c r="O57" s="3"/>
      <c r="P57" s="3"/>
      <c r="Q57" s="8">
        <f t="shared" si="1"/>
        <v>0</v>
      </c>
      <c r="R57" s="3"/>
      <c r="S57" s="3"/>
      <c r="T57" s="3"/>
      <c r="U57" s="3"/>
      <c r="V57" s="3"/>
      <c r="W57" s="3"/>
      <c r="X57" s="8">
        <f t="shared" si="2"/>
        <v>0</v>
      </c>
      <c r="Y57" s="9">
        <f t="shared" si="3"/>
        <v>0</v>
      </c>
    </row>
    <row r="58" spans="1:25" x14ac:dyDescent="0.3">
      <c r="A58" s="12">
        <v>54</v>
      </c>
      <c r="B58" s="13">
        <v>20713670</v>
      </c>
      <c r="C58" s="11" t="s">
        <v>151</v>
      </c>
      <c r="D58" s="3"/>
      <c r="E58" s="3"/>
      <c r="F58" s="3"/>
      <c r="G58" s="3"/>
      <c r="H58" s="3"/>
      <c r="I58" s="3"/>
      <c r="J58" s="17">
        <f t="shared" si="0"/>
        <v>0</v>
      </c>
      <c r="K58" s="3"/>
      <c r="L58" s="3"/>
      <c r="M58" s="3"/>
      <c r="N58" s="3"/>
      <c r="O58" s="3"/>
      <c r="P58" s="3"/>
      <c r="Q58" s="8">
        <f t="shared" si="1"/>
        <v>0</v>
      </c>
      <c r="R58" s="3"/>
      <c r="S58" s="3"/>
      <c r="T58" s="3"/>
      <c r="U58" s="3"/>
      <c r="V58" s="3"/>
      <c r="W58" s="3"/>
      <c r="X58" s="8">
        <f t="shared" si="2"/>
        <v>0</v>
      </c>
      <c r="Y58" s="9">
        <f t="shared" si="3"/>
        <v>0</v>
      </c>
    </row>
    <row r="59" spans="1:25" x14ac:dyDescent="0.3">
      <c r="A59" s="12">
        <v>55</v>
      </c>
      <c r="B59" s="13">
        <v>20690629</v>
      </c>
      <c r="C59" s="11" t="s">
        <v>109</v>
      </c>
      <c r="D59" s="3"/>
      <c r="E59" s="3"/>
      <c r="F59" s="3"/>
      <c r="G59" s="3"/>
      <c r="H59" s="3"/>
      <c r="I59" s="3"/>
      <c r="J59" s="17">
        <f t="shared" si="0"/>
        <v>0</v>
      </c>
      <c r="K59" s="3"/>
      <c r="L59" s="3"/>
      <c r="M59" s="3"/>
      <c r="N59" s="3"/>
      <c r="O59" s="3"/>
      <c r="P59" s="3"/>
      <c r="Q59" s="8">
        <f t="shared" si="1"/>
        <v>0</v>
      </c>
      <c r="R59" s="3"/>
      <c r="S59" s="3"/>
      <c r="T59" s="3"/>
      <c r="U59" s="3"/>
      <c r="V59" s="3"/>
      <c r="W59" s="3"/>
      <c r="X59" s="8">
        <f t="shared" si="2"/>
        <v>0</v>
      </c>
      <c r="Y59" s="9">
        <f t="shared" si="3"/>
        <v>0</v>
      </c>
    </row>
    <row r="60" spans="1:25" x14ac:dyDescent="0.3">
      <c r="A60" s="12">
        <v>56</v>
      </c>
      <c r="B60" s="13">
        <v>20613019</v>
      </c>
      <c r="C60" s="11" t="s">
        <v>74</v>
      </c>
      <c r="D60" s="3"/>
      <c r="E60" s="3"/>
      <c r="F60" s="3"/>
      <c r="G60" s="3"/>
      <c r="H60" s="3"/>
      <c r="I60" s="3"/>
      <c r="J60" s="17">
        <f t="shared" si="0"/>
        <v>0</v>
      </c>
      <c r="K60" s="3"/>
      <c r="L60" s="3"/>
      <c r="M60" s="3"/>
      <c r="N60" s="3"/>
      <c r="O60" s="3"/>
      <c r="P60" s="3"/>
      <c r="Q60" s="8">
        <f t="shared" si="1"/>
        <v>0</v>
      </c>
      <c r="R60" s="3"/>
      <c r="S60" s="3"/>
      <c r="T60" s="3"/>
      <c r="U60" s="3"/>
      <c r="V60" s="3"/>
      <c r="W60" s="3"/>
      <c r="X60" s="8">
        <f t="shared" si="2"/>
        <v>0</v>
      </c>
      <c r="Y60" s="9">
        <f t="shared" si="3"/>
        <v>0</v>
      </c>
    </row>
    <row r="61" spans="1:25" x14ac:dyDescent="0.3">
      <c r="A61" s="12">
        <v>57</v>
      </c>
      <c r="B61" s="13">
        <v>20715623</v>
      </c>
      <c r="C61" s="11" t="s">
        <v>159</v>
      </c>
      <c r="D61" s="3"/>
      <c r="E61" s="3"/>
      <c r="F61" s="3"/>
      <c r="G61" s="3"/>
      <c r="H61" s="3"/>
      <c r="I61" s="3"/>
      <c r="J61" s="17">
        <f t="shared" si="0"/>
        <v>0</v>
      </c>
      <c r="K61" s="3"/>
      <c r="L61" s="3"/>
      <c r="M61" s="3"/>
      <c r="N61" s="3"/>
      <c r="O61" s="3"/>
      <c r="P61" s="3"/>
      <c r="Q61" s="8">
        <f t="shared" si="1"/>
        <v>0</v>
      </c>
      <c r="R61" s="3"/>
      <c r="S61" s="3"/>
      <c r="T61" s="3"/>
      <c r="U61" s="3"/>
      <c r="V61" s="3"/>
      <c r="W61" s="3"/>
      <c r="X61" s="8">
        <f t="shared" si="2"/>
        <v>0</v>
      </c>
      <c r="Y61" s="9">
        <f t="shared" si="3"/>
        <v>0</v>
      </c>
    </row>
    <row r="62" spans="1:25" x14ac:dyDescent="0.3">
      <c r="A62" s="12">
        <v>58</v>
      </c>
      <c r="B62" s="13">
        <v>20706147</v>
      </c>
      <c r="C62" s="11" t="s">
        <v>137</v>
      </c>
      <c r="D62" s="3"/>
      <c r="E62" s="3"/>
      <c r="F62" s="3"/>
      <c r="G62" s="3"/>
      <c r="H62" s="3"/>
      <c r="I62" s="3"/>
      <c r="J62" s="17">
        <f t="shared" si="0"/>
        <v>0</v>
      </c>
      <c r="K62" s="3"/>
      <c r="L62" s="3"/>
      <c r="M62" s="3"/>
      <c r="N62" s="3"/>
      <c r="O62" s="3"/>
      <c r="P62" s="3"/>
      <c r="Q62" s="8">
        <f t="shared" si="1"/>
        <v>0</v>
      </c>
      <c r="R62" s="3"/>
      <c r="S62" s="3"/>
      <c r="T62" s="3"/>
      <c r="U62" s="3"/>
      <c r="V62" s="3"/>
      <c r="W62" s="3"/>
      <c r="X62" s="8">
        <f t="shared" si="2"/>
        <v>0</v>
      </c>
      <c r="Y62" s="9">
        <f t="shared" si="3"/>
        <v>0</v>
      </c>
    </row>
    <row r="63" spans="1:25" x14ac:dyDescent="0.3">
      <c r="A63" s="12">
        <v>59</v>
      </c>
      <c r="B63" s="13">
        <v>20604119</v>
      </c>
      <c r="C63" s="11" t="s">
        <v>42</v>
      </c>
      <c r="D63" s="3"/>
      <c r="E63" s="3"/>
      <c r="F63" s="3"/>
      <c r="G63" s="3"/>
      <c r="H63" s="3"/>
      <c r="I63" s="3"/>
      <c r="J63" s="17">
        <f t="shared" si="0"/>
        <v>0</v>
      </c>
      <c r="K63" s="3"/>
      <c r="L63" s="3"/>
      <c r="M63" s="3"/>
      <c r="N63" s="3"/>
      <c r="O63" s="3"/>
      <c r="P63" s="3"/>
      <c r="Q63" s="8">
        <f t="shared" si="1"/>
        <v>0</v>
      </c>
      <c r="R63" s="3"/>
      <c r="S63" s="3"/>
      <c r="T63" s="3"/>
      <c r="U63" s="3"/>
      <c r="V63" s="3"/>
      <c r="W63" s="3"/>
      <c r="X63" s="8">
        <f t="shared" si="2"/>
        <v>0</v>
      </c>
      <c r="Y63" s="9">
        <f t="shared" si="3"/>
        <v>0</v>
      </c>
    </row>
    <row r="64" spans="1:25" x14ac:dyDescent="0.3">
      <c r="A64" s="12">
        <v>60</v>
      </c>
      <c r="B64" s="13">
        <v>20716304</v>
      </c>
      <c r="C64" s="11" t="s">
        <v>162</v>
      </c>
      <c r="D64" s="3"/>
      <c r="E64" s="3"/>
      <c r="F64" s="3"/>
      <c r="G64" s="3"/>
      <c r="H64" s="3"/>
      <c r="I64" s="3"/>
      <c r="J64" s="17">
        <f t="shared" si="0"/>
        <v>0</v>
      </c>
      <c r="K64" s="3"/>
      <c r="L64" s="3"/>
      <c r="M64" s="3"/>
      <c r="N64" s="3"/>
      <c r="O64" s="3"/>
      <c r="P64" s="3"/>
      <c r="Q64" s="8">
        <f t="shared" si="1"/>
        <v>0</v>
      </c>
      <c r="R64" s="3"/>
      <c r="S64" s="3"/>
      <c r="T64" s="3"/>
      <c r="U64" s="3"/>
      <c r="V64" s="3"/>
      <c r="W64" s="3"/>
      <c r="X64" s="8">
        <f t="shared" si="2"/>
        <v>0</v>
      </c>
      <c r="Y64" s="9">
        <f t="shared" si="3"/>
        <v>0</v>
      </c>
    </row>
    <row r="65" spans="1:25" x14ac:dyDescent="0.3">
      <c r="A65" s="12">
        <v>61</v>
      </c>
      <c r="B65" s="13">
        <v>20703088</v>
      </c>
      <c r="C65" s="11" t="s">
        <v>126</v>
      </c>
      <c r="D65" s="3"/>
      <c r="E65" s="3"/>
      <c r="F65" s="3"/>
      <c r="G65" s="3"/>
      <c r="H65" s="3"/>
      <c r="I65" s="3"/>
      <c r="J65" s="17">
        <f t="shared" si="0"/>
        <v>0</v>
      </c>
      <c r="K65" s="3"/>
      <c r="L65" s="3"/>
      <c r="M65" s="3"/>
      <c r="N65" s="3"/>
      <c r="O65" s="3"/>
      <c r="P65" s="3"/>
      <c r="Q65" s="8">
        <f t="shared" si="1"/>
        <v>0</v>
      </c>
      <c r="R65" s="3"/>
      <c r="S65" s="3"/>
      <c r="T65" s="3"/>
      <c r="U65" s="3"/>
      <c r="V65" s="3"/>
      <c r="W65" s="3"/>
      <c r="X65" s="8">
        <f t="shared" si="2"/>
        <v>0</v>
      </c>
      <c r="Y65" s="9">
        <f t="shared" si="3"/>
        <v>0</v>
      </c>
    </row>
    <row r="66" spans="1:25" x14ac:dyDescent="0.3">
      <c r="A66" s="12">
        <v>62</v>
      </c>
      <c r="B66" s="13">
        <v>20612400</v>
      </c>
      <c r="C66" s="11" t="s">
        <v>67</v>
      </c>
      <c r="D66" s="3"/>
      <c r="E66" s="3"/>
      <c r="F66" s="3"/>
      <c r="G66" s="3"/>
      <c r="H66" s="3"/>
      <c r="I66" s="3"/>
      <c r="J66" s="17">
        <f t="shared" si="0"/>
        <v>0</v>
      </c>
      <c r="K66" s="3"/>
      <c r="L66" s="3"/>
      <c r="M66" s="3"/>
      <c r="N66" s="3"/>
      <c r="O66" s="3"/>
      <c r="P66" s="3"/>
      <c r="Q66" s="8">
        <f t="shared" si="1"/>
        <v>0</v>
      </c>
      <c r="R66" s="3"/>
      <c r="S66" s="3"/>
      <c r="T66" s="3"/>
      <c r="U66" s="3"/>
      <c r="V66" s="3"/>
      <c r="W66" s="3"/>
      <c r="X66" s="8">
        <f t="shared" si="2"/>
        <v>0</v>
      </c>
      <c r="Y66" s="9">
        <f t="shared" si="3"/>
        <v>0</v>
      </c>
    </row>
    <row r="67" spans="1:25" x14ac:dyDescent="0.3">
      <c r="A67" s="12">
        <v>63</v>
      </c>
      <c r="B67" s="13">
        <v>20614522</v>
      </c>
      <c r="C67" s="11" t="s">
        <v>81</v>
      </c>
      <c r="D67" s="3"/>
      <c r="E67" s="3"/>
      <c r="F67" s="3"/>
      <c r="G67" s="3"/>
      <c r="H67" s="3"/>
      <c r="I67" s="3"/>
      <c r="J67" s="17">
        <f t="shared" si="0"/>
        <v>0</v>
      </c>
      <c r="K67" s="3"/>
      <c r="L67" s="3"/>
      <c r="M67" s="3"/>
      <c r="N67" s="3"/>
      <c r="O67" s="3"/>
      <c r="P67" s="3"/>
      <c r="Q67" s="8">
        <f t="shared" si="1"/>
        <v>0</v>
      </c>
      <c r="R67" s="3"/>
      <c r="S67" s="3"/>
      <c r="T67" s="3"/>
      <c r="U67" s="3"/>
      <c r="V67" s="3"/>
      <c r="W67" s="3"/>
      <c r="X67" s="8">
        <f t="shared" si="2"/>
        <v>0</v>
      </c>
      <c r="Y67" s="9">
        <f t="shared" si="3"/>
        <v>0</v>
      </c>
    </row>
    <row r="68" spans="1:25" x14ac:dyDescent="0.3">
      <c r="A68" s="12">
        <v>64</v>
      </c>
      <c r="B68" s="13">
        <v>20613314</v>
      </c>
      <c r="C68" s="11" t="s">
        <v>78</v>
      </c>
      <c r="D68" s="3"/>
      <c r="E68" s="3"/>
      <c r="F68" s="3"/>
      <c r="G68" s="3"/>
      <c r="H68" s="3"/>
      <c r="I68" s="3"/>
      <c r="J68" s="17">
        <f t="shared" si="0"/>
        <v>0</v>
      </c>
      <c r="K68" s="3"/>
      <c r="L68" s="3"/>
      <c r="M68" s="3"/>
      <c r="N68" s="3"/>
      <c r="O68" s="3"/>
      <c r="P68" s="3"/>
      <c r="Q68" s="8">
        <f t="shared" si="1"/>
        <v>0</v>
      </c>
      <c r="R68" s="3"/>
      <c r="S68" s="3"/>
      <c r="T68" s="3"/>
      <c r="U68" s="3"/>
      <c r="V68" s="3"/>
      <c r="W68" s="3"/>
      <c r="X68" s="8">
        <f t="shared" si="2"/>
        <v>0</v>
      </c>
      <c r="Y68" s="9">
        <f t="shared" si="3"/>
        <v>0</v>
      </c>
    </row>
    <row r="69" spans="1:25" x14ac:dyDescent="0.3">
      <c r="A69" s="12">
        <v>65</v>
      </c>
      <c r="B69" s="13">
        <v>20710617</v>
      </c>
      <c r="C69" s="11" t="s">
        <v>141</v>
      </c>
      <c r="D69" s="3"/>
      <c r="E69" s="3"/>
      <c r="F69" s="3"/>
      <c r="G69" s="3"/>
      <c r="H69" s="3"/>
      <c r="I69" s="3"/>
      <c r="J69" s="17">
        <f t="shared" ref="J69:J132" si="4">SUM(D69:I69)</f>
        <v>0</v>
      </c>
      <c r="K69" s="3"/>
      <c r="L69" s="3"/>
      <c r="M69" s="3"/>
      <c r="N69" s="3"/>
      <c r="O69" s="3"/>
      <c r="P69" s="3"/>
      <c r="Q69" s="8">
        <f t="shared" ref="Q69:Q132" si="5">SUM(K69:P69)</f>
        <v>0</v>
      </c>
      <c r="R69" s="3"/>
      <c r="S69" s="3"/>
      <c r="T69" s="3"/>
      <c r="U69" s="3"/>
      <c r="V69" s="3"/>
      <c r="W69" s="3"/>
      <c r="X69" s="8">
        <f t="shared" ref="X69:X132" si="6">SUM(R69:W69)</f>
        <v>0</v>
      </c>
      <c r="Y69" s="9">
        <f t="shared" ref="Y69:Y132" si="7">SUM(X69,Q69,J69)</f>
        <v>0</v>
      </c>
    </row>
    <row r="70" spans="1:25" x14ac:dyDescent="0.3">
      <c r="A70" s="12">
        <v>66</v>
      </c>
      <c r="B70" s="13">
        <v>20595191</v>
      </c>
      <c r="C70" s="11" t="s">
        <v>28</v>
      </c>
      <c r="D70" s="3"/>
      <c r="E70" s="3"/>
      <c r="F70" s="3"/>
      <c r="G70" s="3"/>
      <c r="H70" s="3"/>
      <c r="I70" s="3"/>
      <c r="J70" s="17">
        <f t="shared" si="4"/>
        <v>0</v>
      </c>
      <c r="K70" s="3"/>
      <c r="L70" s="3"/>
      <c r="M70" s="3"/>
      <c r="N70" s="3"/>
      <c r="O70" s="3"/>
      <c r="P70" s="3"/>
      <c r="Q70" s="8">
        <f t="shared" si="5"/>
        <v>0</v>
      </c>
      <c r="R70" s="3"/>
      <c r="S70" s="3"/>
      <c r="T70" s="3"/>
      <c r="U70" s="3"/>
      <c r="V70" s="3"/>
      <c r="W70" s="3"/>
      <c r="X70" s="8">
        <f t="shared" si="6"/>
        <v>0</v>
      </c>
      <c r="Y70" s="9">
        <f t="shared" si="7"/>
        <v>0</v>
      </c>
    </row>
    <row r="71" spans="1:25" x14ac:dyDescent="0.3">
      <c r="A71" s="12">
        <v>67</v>
      </c>
      <c r="B71" s="13">
        <v>20607904</v>
      </c>
      <c r="C71" s="11" t="s">
        <v>50</v>
      </c>
      <c r="D71" s="3"/>
      <c r="E71" s="3"/>
      <c r="F71" s="3"/>
      <c r="G71" s="3"/>
      <c r="H71" s="3"/>
      <c r="I71" s="3"/>
      <c r="J71" s="17">
        <f t="shared" si="4"/>
        <v>0</v>
      </c>
      <c r="K71" s="3"/>
      <c r="L71" s="3"/>
      <c r="M71" s="3"/>
      <c r="N71" s="3"/>
      <c r="O71" s="3"/>
      <c r="P71" s="3"/>
      <c r="Q71" s="8">
        <f t="shared" si="5"/>
        <v>0</v>
      </c>
      <c r="R71" s="3"/>
      <c r="S71" s="3"/>
      <c r="T71" s="3"/>
      <c r="U71" s="3"/>
      <c r="V71" s="3"/>
      <c r="W71" s="3"/>
      <c r="X71" s="8">
        <f t="shared" si="6"/>
        <v>0</v>
      </c>
      <c r="Y71" s="9">
        <f t="shared" si="7"/>
        <v>0</v>
      </c>
    </row>
    <row r="72" spans="1:25" x14ac:dyDescent="0.3">
      <c r="A72" s="12">
        <v>68</v>
      </c>
      <c r="B72" s="13">
        <v>20579147</v>
      </c>
      <c r="C72" s="11" t="s">
        <v>13</v>
      </c>
      <c r="D72" s="3"/>
      <c r="E72" s="3"/>
      <c r="F72" s="3"/>
      <c r="G72" s="3"/>
      <c r="H72" s="3"/>
      <c r="I72" s="3"/>
      <c r="J72" s="17">
        <f t="shared" si="4"/>
        <v>0</v>
      </c>
      <c r="K72" s="3"/>
      <c r="L72" s="3"/>
      <c r="M72" s="3"/>
      <c r="N72" s="3"/>
      <c r="O72" s="3"/>
      <c r="P72" s="3"/>
      <c r="Q72" s="8">
        <f t="shared" si="5"/>
        <v>0</v>
      </c>
      <c r="R72" s="3"/>
      <c r="S72" s="3"/>
      <c r="T72" s="3"/>
      <c r="U72" s="3"/>
      <c r="V72" s="3"/>
      <c r="W72" s="3"/>
      <c r="X72" s="8">
        <f t="shared" si="6"/>
        <v>0</v>
      </c>
      <c r="Y72" s="9">
        <f t="shared" si="7"/>
        <v>0</v>
      </c>
    </row>
    <row r="73" spans="1:25" x14ac:dyDescent="0.3">
      <c r="A73" s="12">
        <v>69</v>
      </c>
      <c r="B73" s="13">
        <v>20720901</v>
      </c>
      <c r="C73" s="11" t="s">
        <v>178</v>
      </c>
      <c r="D73" s="3"/>
      <c r="E73" s="3"/>
      <c r="F73" s="3"/>
      <c r="G73" s="3"/>
      <c r="H73" s="3"/>
      <c r="I73" s="3"/>
      <c r="J73" s="17">
        <f t="shared" si="4"/>
        <v>0</v>
      </c>
      <c r="K73" s="3"/>
      <c r="L73" s="3"/>
      <c r="M73" s="3"/>
      <c r="N73" s="3"/>
      <c r="O73" s="3"/>
      <c r="P73" s="3"/>
      <c r="Q73" s="8">
        <f t="shared" si="5"/>
        <v>0</v>
      </c>
      <c r="R73" s="3"/>
      <c r="S73" s="3"/>
      <c r="T73" s="3"/>
      <c r="U73" s="3"/>
      <c r="V73" s="3"/>
      <c r="W73" s="3"/>
      <c r="X73" s="8">
        <f t="shared" si="6"/>
        <v>0</v>
      </c>
      <c r="Y73" s="9">
        <f t="shared" si="7"/>
        <v>0</v>
      </c>
    </row>
    <row r="74" spans="1:25" x14ac:dyDescent="0.3">
      <c r="A74" s="12">
        <v>70</v>
      </c>
      <c r="B74" s="13">
        <v>20713727</v>
      </c>
      <c r="C74" s="11" t="s">
        <v>152</v>
      </c>
      <c r="D74" s="3"/>
      <c r="E74" s="3"/>
      <c r="F74" s="3"/>
      <c r="G74" s="3"/>
      <c r="H74" s="3"/>
      <c r="I74" s="3"/>
      <c r="J74" s="17">
        <f t="shared" si="4"/>
        <v>0</v>
      </c>
      <c r="K74" s="3"/>
      <c r="L74" s="3"/>
      <c r="M74" s="3"/>
      <c r="N74" s="3"/>
      <c r="O74" s="3"/>
      <c r="P74" s="3"/>
      <c r="Q74" s="8">
        <f t="shared" si="5"/>
        <v>0</v>
      </c>
      <c r="R74" s="3"/>
      <c r="S74" s="3"/>
      <c r="T74" s="3"/>
      <c r="U74" s="3"/>
      <c r="V74" s="3"/>
      <c r="W74" s="3"/>
      <c r="X74" s="8">
        <f t="shared" si="6"/>
        <v>0</v>
      </c>
      <c r="Y74" s="9">
        <f t="shared" si="7"/>
        <v>0</v>
      </c>
    </row>
    <row r="75" spans="1:25" x14ac:dyDescent="0.3">
      <c r="A75" s="12">
        <v>71</v>
      </c>
      <c r="B75" s="13">
        <v>20593889</v>
      </c>
      <c r="C75" s="11" t="s">
        <v>26</v>
      </c>
      <c r="D75" s="3"/>
      <c r="E75" s="3"/>
      <c r="F75" s="3"/>
      <c r="G75" s="3"/>
      <c r="H75" s="3"/>
      <c r="I75" s="3"/>
      <c r="J75" s="17">
        <f t="shared" si="4"/>
        <v>0</v>
      </c>
      <c r="K75" s="3"/>
      <c r="L75" s="3"/>
      <c r="M75" s="3"/>
      <c r="N75" s="3"/>
      <c r="O75" s="3"/>
      <c r="P75" s="3"/>
      <c r="Q75" s="8">
        <f t="shared" si="5"/>
        <v>0</v>
      </c>
      <c r="R75" s="3"/>
      <c r="S75" s="3"/>
      <c r="T75" s="3"/>
      <c r="U75" s="3"/>
      <c r="V75" s="3"/>
      <c r="W75" s="3"/>
      <c r="X75" s="8">
        <f t="shared" si="6"/>
        <v>0</v>
      </c>
      <c r="Y75" s="9">
        <f t="shared" si="7"/>
        <v>0</v>
      </c>
    </row>
    <row r="76" spans="1:25" x14ac:dyDescent="0.3">
      <c r="A76" s="12">
        <v>72</v>
      </c>
      <c r="B76" s="13">
        <v>20613242</v>
      </c>
      <c r="C76" s="11" t="s">
        <v>76</v>
      </c>
      <c r="D76" s="3"/>
      <c r="E76" s="3"/>
      <c r="F76" s="3"/>
      <c r="G76" s="3"/>
      <c r="H76" s="3"/>
      <c r="I76" s="3"/>
      <c r="J76" s="17">
        <f t="shared" si="4"/>
        <v>0</v>
      </c>
      <c r="K76" s="3"/>
      <c r="L76" s="3"/>
      <c r="M76" s="3"/>
      <c r="N76" s="3"/>
      <c r="O76" s="3"/>
      <c r="P76" s="3"/>
      <c r="Q76" s="8">
        <f t="shared" si="5"/>
        <v>0</v>
      </c>
      <c r="R76" s="3"/>
      <c r="S76" s="3"/>
      <c r="T76" s="3"/>
      <c r="U76" s="3"/>
      <c r="V76" s="3"/>
      <c r="W76" s="3"/>
      <c r="X76" s="8">
        <f t="shared" si="6"/>
        <v>0</v>
      </c>
      <c r="Y76" s="9">
        <f t="shared" si="7"/>
        <v>0</v>
      </c>
    </row>
    <row r="77" spans="1:25" x14ac:dyDescent="0.3">
      <c r="A77" s="12">
        <v>73</v>
      </c>
      <c r="B77" s="13">
        <v>20596870</v>
      </c>
      <c r="C77" s="11" t="s">
        <v>32</v>
      </c>
      <c r="D77" s="3"/>
      <c r="E77" s="3"/>
      <c r="F77" s="3"/>
      <c r="G77" s="3"/>
      <c r="H77" s="3"/>
      <c r="I77" s="3"/>
      <c r="J77" s="17">
        <f t="shared" si="4"/>
        <v>0</v>
      </c>
      <c r="K77" s="3"/>
      <c r="L77" s="3"/>
      <c r="M77" s="3"/>
      <c r="N77" s="3"/>
      <c r="O77" s="3"/>
      <c r="P77" s="3"/>
      <c r="Q77" s="8">
        <f t="shared" si="5"/>
        <v>0</v>
      </c>
      <c r="R77" s="3"/>
      <c r="S77" s="3"/>
      <c r="T77" s="3"/>
      <c r="U77" s="3"/>
      <c r="V77" s="3"/>
      <c r="W77" s="3"/>
      <c r="X77" s="8">
        <f t="shared" si="6"/>
        <v>0</v>
      </c>
      <c r="Y77" s="9">
        <f t="shared" si="7"/>
        <v>0</v>
      </c>
    </row>
    <row r="78" spans="1:25" x14ac:dyDescent="0.3">
      <c r="A78" s="12">
        <v>74</v>
      </c>
      <c r="B78" s="13">
        <v>20702950</v>
      </c>
      <c r="C78" s="11" t="s">
        <v>125</v>
      </c>
      <c r="D78" s="3"/>
      <c r="E78" s="3"/>
      <c r="F78" s="3"/>
      <c r="G78" s="3"/>
      <c r="H78" s="3"/>
      <c r="I78" s="3"/>
      <c r="J78" s="17">
        <f t="shared" si="4"/>
        <v>0</v>
      </c>
      <c r="K78" s="3"/>
      <c r="L78" s="3"/>
      <c r="M78" s="3"/>
      <c r="N78" s="3"/>
      <c r="O78" s="3"/>
      <c r="P78" s="3"/>
      <c r="Q78" s="8">
        <f t="shared" si="5"/>
        <v>0</v>
      </c>
      <c r="R78" s="3"/>
      <c r="S78" s="3"/>
      <c r="T78" s="3"/>
      <c r="U78" s="3"/>
      <c r="V78" s="3"/>
      <c r="W78" s="3"/>
      <c r="X78" s="8">
        <f t="shared" si="6"/>
        <v>0</v>
      </c>
      <c r="Y78" s="9">
        <f t="shared" si="7"/>
        <v>0</v>
      </c>
    </row>
    <row r="79" spans="1:25" x14ac:dyDescent="0.3">
      <c r="A79" s="12">
        <v>75</v>
      </c>
      <c r="B79" s="13">
        <v>20605542</v>
      </c>
      <c r="C79" s="11" t="s">
        <v>44</v>
      </c>
      <c r="D79" s="3"/>
      <c r="E79" s="3"/>
      <c r="F79" s="3"/>
      <c r="G79" s="3"/>
      <c r="H79" s="3"/>
      <c r="I79" s="3"/>
      <c r="J79" s="17">
        <f t="shared" si="4"/>
        <v>0</v>
      </c>
      <c r="K79" s="3"/>
      <c r="L79" s="3"/>
      <c r="M79" s="3"/>
      <c r="N79" s="3"/>
      <c r="O79" s="3"/>
      <c r="P79" s="3"/>
      <c r="Q79" s="8">
        <f t="shared" si="5"/>
        <v>0</v>
      </c>
      <c r="R79" s="3"/>
      <c r="S79" s="3"/>
      <c r="T79" s="3"/>
      <c r="U79" s="3"/>
      <c r="V79" s="3"/>
      <c r="W79" s="3"/>
      <c r="X79" s="8">
        <f t="shared" si="6"/>
        <v>0</v>
      </c>
      <c r="Y79" s="9">
        <f t="shared" si="7"/>
        <v>0</v>
      </c>
    </row>
    <row r="80" spans="1:25" x14ac:dyDescent="0.3">
      <c r="A80" s="12">
        <v>76</v>
      </c>
      <c r="B80" s="13">
        <v>20706838</v>
      </c>
      <c r="C80" s="11" t="s">
        <v>139</v>
      </c>
      <c r="D80" s="3"/>
      <c r="E80" s="3"/>
      <c r="F80" s="3"/>
      <c r="G80" s="3"/>
      <c r="H80" s="3"/>
      <c r="I80" s="3"/>
      <c r="J80" s="17">
        <f t="shared" si="4"/>
        <v>0</v>
      </c>
      <c r="K80" s="3"/>
      <c r="L80" s="3"/>
      <c r="M80" s="3"/>
      <c r="N80" s="3"/>
      <c r="O80" s="3"/>
      <c r="P80" s="3"/>
      <c r="Q80" s="8">
        <f t="shared" si="5"/>
        <v>0</v>
      </c>
      <c r="R80" s="3"/>
      <c r="S80" s="3"/>
      <c r="T80" s="3"/>
      <c r="U80" s="3"/>
      <c r="V80" s="3"/>
      <c r="W80" s="3"/>
      <c r="X80" s="8">
        <f t="shared" si="6"/>
        <v>0</v>
      </c>
      <c r="Y80" s="9">
        <f t="shared" si="7"/>
        <v>0</v>
      </c>
    </row>
    <row r="81" spans="1:25" x14ac:dyDescent="0.3">
      <c r="A81" s="12">
        <v>77</v>
      </c>
      <c r="B81" s="13">
        <v>20723677</v>
      </c>
      <c r="C81" s="11" t="s">
        <v>184</v>
      </c>
      <c r="D81" s="3"/>
      <c r="E81" s="3"/>
      <c r="F81" s="3"/>
      <c r="G81" s="3"/>
      <c r="H81" s="3"/>
      <c r="I81" s="3"/>
      <c r="J81" s="17">
        <f t="shared" si="4"/>
        <v>0</v>
      </c>
      <c r="K81" s="3"/>
      <c r="L81" s="3"/>
      <c r="M81" s="3"/>
      <c r="N81" s="3"/>
      <c r="O81" s="3"/>
      <c r="P81" s="3"/>
      <c r="Q81" s="8">
        <f t="shared" si="5"/>
        <v>0</v>
      </c>
      <c r="R81" s="3"/>
      <c r="S81" s="3"/>
      <c r="T81" s="3"/>
      <c r="U81" s="3"/>
      <c r="V81" s="3"/>
      <c r="W81" s="3"/>
      <c r="X81" s="8">
        <f t="shared" si="6"/>
        <v>0</v>
      </c>
      <c r="Y81" s="9">
        <f t="shared" si="7"/>
        <v>0</v>
      </c>
    </row>
    <row r="82" spans="1:25" x14ac:dyDescent="0.3">
      <c r="A82" s="12">
        <v>78</v>
      </c>
      <c r="B82" s="13">
        <v>20612661</v>
      </c>
      <c r="C82" s="11" t="s">
        <v>69</v>
      </c>
      <c r="D82" s="3"/>
      <c r="E82" s="3"/>
      <c r="F82" s="3"/>
      <c r="G82" s="3"/>
      <c r="H82" s="3"/>
      <c r="I82" s="3"/>
      <c r="J82" s="17">
        <f t="shared" si="4"/>
        <v>0</v>
      </c>
      <c r="K82" s="3"/>
      <c r="L82" s="3"/>
      <c r="M82" s="3"/>
      <c r="N82" s="3"/>
      <c r="O82" s="3"/>
      <c r="P82" s="3"/>
      <c r="Q82" s="8">
        <f t="shared" si="5"/>
        <v>0</v>
      </c>
      <c r="R82" s="3"/>
      <c r="S82" s="3"/>
      <c r="T82" s="3"/>
      <c r="U82" s="3"/>
      <c r="V82" s="3"/>
      <c r="W82" s="3"/>
      <c r="X82" s="8">
        <f t="shared" si="6"/>
        <v>0</v>
      </c>
      <c r="Y82" s="9">
        <f t="shared" si="7"/>
        <v>0</v>
      </c>
    </row>
    <row r="83" spans="1:25" x14ac:dyDescent="0.3">
      <c r="A83" s="12">
        <v>79</v>
      </c>
      <c r="B83" s="13">
        <v>20683106</v>
      </c>
      <c r="C83" s="11" t="s">
        <v>106</v>
      </c>
      <c r="D83" s="3"/>
      <c r="E83" s="3"/>
      <c r="F83" s="3"/>
      <c r="G83" s="3"/>
      <c r="H83" s="3"/>
      <c r="I83" s="3"/>
      <c r="J83" s="17">
        <f t="shared" si="4"/>
        <v>0</v>
      </c>
      <c r="K83" s="3"/>
      <c r="L83" s="3"/>
      <c r="M83" s="3"/>
      <c r="N83" s="3"/>
      <c r="O83" s="3"/>
      <c r="P83" s="3"/>
      <c r="Q83" s="8">
        <f t="shared" si="5"/>
        <v>0</v>
      </c>
      <c r="R83" s="3"/>
      <c r="S83" s="3"/>
      <c r="T83" s="3"/>
      <c r="U83" s="3"/>
      <c r="V83" s="3"/>
      <c r="W83" s="3"/>
      <c r="X83" s="8">
        <f t="shared" si="6"/>
        <v>0</v>
      </c>
      <c r="Y83" s="9">
        <f t="shared" si="7"/>
        <v>0</v>
      </c>
    </row>
    <row r="84" spans="1:25" x14ac:dyDescent="0.3">
      <c r="A84" s="12">
        <v>80</v>
      </c>
      <c r="B84" s="13">
        <v>20621249</v>
      </c>
      <c r="C84" s="11" t="s">
        <v>99</v>
      </c>
      <c r="D84" s="3"/>
      <c r="E84" s="3"/>
      <c r="F84" s="3"/>
      <c r="G84" s="3"/>
      <c r="H84" s="3"/>
      <c r="I84" s="3"/>
      <c r="J84" s="17">
        <f t="shared" si="4"/>
        <v>0</v>
      </c>
      <c r="K84" s="3"/>
      <c r="L84" s="3"/>
      <c r="M84" s="3"/>
      <c r="N84" s="3"/>
      <c r="O84" s="3"/>
      <c r="P84" s="3"/>
      <c r="Q84" s="8">
        <f t="shared" si="5"/>
        <v>0</v>
      </c>
      <c r="R84" s="3"/>
      <c r="S84" s="3"/>
      <c r="T84" s="3"/>
      <c r="U84" s="3"/>
      <c r="V84" s="3"/>
      <c r="W84" s="3"/>
      <c r="X84" s="8">
        <f t="shared" si="6"/>
        <v>0</v>
      </c>
      <c r="Y84" s="9">
        <f t="shared" si="7"/>
        <v>0</v>
      </c>
    </row>
    <row r="85" spans="1:25" x14ac:dyDescent="0.3">
      <c r="A85" s="12">
        <v>81</v>
      </c>
      <c r="B85" s="13">
        <v>20715043</v>
      </c>
      <c r="C85" s="11" t="s">
        <v>158</v>
      </c>
      <c r="D85" s="3"/>
      <c r="E85" s="3"/>
      <c r="F85" s="3"/>
      <c r="G85" s="3"/>
      <c r="H85" s="3"/>
      <c r="I85" s="3"/>
      <c r="J85" s="17">
        <f t="shared" si="4"/>
        <v>0</v>
      </c>
      <c r="K85" s="3"/>
      <c r="L85" s="3"/>
      <c r="M85" s="3"/>
      <c r="N85" s="3"/>
      <c r="O85" s="3"/>
      <c r="P85" s="3"/>
      <c r="Q85" s="8">
        <f t="shared" si="5"/>
        <v>0</v>
      </c>
      <c r="R85" s="3"/>
      <c r="S85" s="3"/>
      <c r="T85" s="3"/>
      <c r="U85" s="3"/>
      <c r="V85" s="3"/>
      <c r="W85" s="3"/>
      <c r="X85" s="8">
        <f t="shared" si="6"/>
        <v>0</v>
      </c>
      <c r="Y85" s="9">
        <f t="shared" si="7"/>
        <v>0</v>
      </c>
    </row>
    <row r="86" spans="1:25" x14ac:dyDescent="0.3">
      <c r="A86" s="12">
        <v>82</v>
      </c>
      <c r="B86" s="13">
        <v>20678343</v>
      </c>
      <c r="C86" s="11" t="s">
        <v>104</v>
      </c>
      <c r="D86" s="3"/>
      <c r="E86" s="3"/>
      <c r="F86" s="3"/>
      <c r="G86" s="3"/>
      <c r="H86" s="3"/>
      <c r="I86" s="3"/>
      <c r="J86" s="17">
        <f t="shared" si="4"/>
        <v>0</v>
      </c>
      <c r="K86" s="3"/>
      <c r="L86" s="3"/>
      <c r="M86" s="3"/>
      <c r="N86" s="3"/>
      <c r="O86" s="3"/>
      <c r="P86" s="3"/>
      <c r="Q86" s="8">
        <f t="shared" si="5"/>
        <v>0</v>
      </c>
      <c r="R86" s="3"/>
      <c r="S86" s="3"/>
      <c r="T86" s="3"/>
      <c r="U86" s="3"/>
      <c r="V86" s="3"/>
      <c r="W86" s="3"/>
      <c r="X86" s="8">
        <f t="shared" si="6"/>
        <v>0</v>
      </c>
      <c r="Y86" s="9">
        <f t="shared" si="7"/>
        <v>0</v>
      </c>
    </row>
    <row r="87" spans="1:25" x14ac:dyDescent="0.3">
      <c r="A87" s="12">
        <v>83</v>
      </c>
      <c r="B87" s="13">
        <v>20711819</v>
      </c>
      <c r="C87" s="11" t="s">
        <v>142</v>
      </c>
      <c r="D87" s="3"/>
      <c r="E87" s="3"/>
      <c r="F87" s="3"/>
      <c r="G87" s="3"/>
      <c r="H87" s="3"/>
      <c r="I87" s="3"/>
      <c r="J87" s="17">
        <f t="shared" si="4"/>
        <v>0</v>
      </c>
      <c r="K87" s="3"/>
      <c r="L87" s="3"/>
      <c r="M87" s="3"/>
      <c r="N87" s="3"/>
      <c r="O87" s="3"/>
      <c r="P87" s="3"/>
      <c r="Q87" s="8">
        <f t="shared" si="5"/>
        <v>0</v>
      </c>
      <c r="R87" s="3"/>
      <c r="S87" s="3"/>
      <c r="T87" s="3"/>
      <c r="U87" s="3"/>
      <c r="V87" s="3"/>
      <c r="W87" s="3"/>
      <c r="X87" s="8">
        <f t="shared" si="6"/>
        <v>0</v>
      </c>
      <c r="Y87" s="9">
        <f t="shared" si="7"/>
        <v>0</v>
      </c>
    </row>
    <row r="88" spans="1:25" x14ac:dyDescent="0.3">
      <c r="A88" s="12">
        <v>84</v>
      </c>
      <c r="B88" s="13">
        <v>20601157</v>
      </c>
      <c r="C88" s="11" t="s">
        <v>38</v>
      </c>
      <c r="D88" s="3"/>
      <c r="E88" s="3"/>
      <c r="F88" s="3"/>
      <c r="G88" s="3"/>
      <c r="H88" s="3"/>
      <c r="I88" s="3"/>
      <c r="J88" s="17">
        <f t="shared" si="4"/>
        <v>0</v>
      </c>
      <c r="K88" s="3"/>
      <c r="L88" s="3"/>
      <c r="M88" s="3"/>
      <c r="N88" s="3"/>
      <c r="O88" s="3"/>
      <c r="P88" s="3"/>
      <c r="Q88" s="8">
        <f t="shared" si="5"/>
        <v>0</v>
      </c>
      <c r="R88" s="3"/>
      <c r="S88" s="3"/>
      <c r="T88" s="3"/>
      <c r="U88" s="3"/>
      <c r="V88" s="3"/>
      <c r="W88" s="3"/>
      <c r="X88" s="8">
        <f t="shared" si="6"/>
        <v>0</v>
      </c>
      <c r="Y88" s="9">
        <f t="shared" si="7"/>
        <v>0</v>
      </c>
    </row>
    <row r="89" spans="1:25" x14ac:dyDescent="0.3">
      <c r="A89" s="12">
        <v>85</v>
      </c>
      <c r="B89" s="13">
        <v>20598184</v>
      </c>
      <c r="C89" s="11" t="s">
        <v>34</v>
      </c>
      <c r="D89" s="3"/>
      <c r="E89" s="3"/>
      <c r="F89" s="3"/>
      <c r="G89" s="3"/>
      <c r="H89" s="3"/>
      <c r="I89" s="3"/>
      <c r="J89" s="17">
        <f t="shared" si="4"/>
        <v>0</v>
      </c>
      <c r="K89" s="3"/>
      <c r="L89" s="3"/>
      <c r="M89" s="3"/>
      <c r="N89" s="3"/>
      <c r="O89" s="3"/>
      <c r="P89" s="3"/>
      <c r="Q89" s="8">
        <f t="shared" si="5"/>
        <v>0</v>
      </c>
      <c r="R89" s="3"/>
      <c r="S89" s="3"/>
      <c r="T89" s="3"/>
      <c r="U89" s="3"/>
      <c r="V89" s="3"/>
      <c r="W89" s="3"/>
      <c r="X89" s="8">
        <f t="shared" si="6"/>
        <v>0</v>
      </c>
      <c r="Y89" s="9">
        <f t="shared" si="7"/>
        <v>0</v>
      </c>
    </row>
    <row r="90" spans="1:25" x14ac:dyDescent="0.3">
      <c r="A90" s="12">
        <v>86</v>
      </c>
      <c r="B90" s="13">
        <v>20706981</v>
      </c>
      <c r="C90" s="11" t="s">
        <v>140</v>
      </c>
      <c r="D90" s="3"/>
      <c r="E90" s="3"/>
      <c r="F90" s="3"/>
      <c r="G90" s="3"/>
      <c r="H90" s="3"/>
      <c r="I90" s="3"/>
      <c r="J90" s="17">
        <f t="shared" si="4"/>
        <v>0</v>
      </c>
      <c r="K90" s="3"/>
      <c r="L90" s="3"/>
      <c r="M90" s="3"/>
      <c r="N90" s="3"/>
      <c r="O90" s="3"/>
      <c r="P90" s="3"/>
      <c r="Q90" s="8">
        <f t="shared" si="5"/>
        <v>0</v>
      </c>
      <c r="R90" s="3"/>
      <c r="S90" s="3"/>
      <c r="T90" s="3"/>
      <c r="U90" s="3"/>
      <c r="V90" s="3"/>
      <c r="W90" s="3"/>
      <c r="X90" s="8">
        <f t="shared" si="6"/>
        <v>0</v>
      </c>
      <c r="Y90" s="9">
        <f t="shared" si="7"/>
        <v>0</v>
      </c>
    </row>
    <row r="91" spans="1:25" x14ac:dyDescent="0.3">
      <c r="A91" s="12">
        <v>87</v>
      </c>
      <c r="B91" s="13">
        <v>20717101</v>
      </c>
      <c r="C91" s="11" t="s">
        <v>163</v>
      </c>
      <c r="D91" s="3"/>
      <c r="E91" s="3"/>
      <c r="F91" s="3"/>
      <c r="G91" s="3"/>
      <c r="H91" s="3"/>
      <c r="I91" s="3"/>
      <c r="J91" s="17">
        <f t="shared" si="4"/>
        <v>0</v>
      </c>
      <c r="K91" s="3"/>
      <c r="L91" s="3"/>
      <c r="M91" s="3"/>
      <c r="N91" s="3"/>
      <c r="O91" s="3"/>
      <c r="P91" s="3"/>
      <c r="Q91" s="8">
        <f t="shared" si="5"/>
        <v>0</v>
      </c>
      <c r="R91" s="3"/>
      <c r="S91" s="3"/>
      <c r="T91" s="3"/>
      <c r="U91" s="3"/>
      <c r="V91" s="3"/>
      <c r="W91" s="3"/>
      <c r="X91" s="8">
        <f t="shared" si="6"/>
        <v>0</v>
      </c>
      <c r="Y91" s="9">
        <f t="shared" si="7"/>
        <v>0</v>
      </c>
    </row>
    <row r="92" spans="1:25" x14ac:dyDescent="0.3">
      <c r="A92" s="12">
        <v>88</v>
      </c>
      <c r="B92" s="13">
        <v>20612781</v>
      </c>
      <c r="C92" s="11" t="s">
        <v>70</v>
      </c>
      <c r="D92" s="3"/>
      <c r="E92" s="3"/>
      <c r="F92" s="3"/>
      <c r="G92" s="3"/>
      <c r="H92" s="3"/>
      <c r="I92" s="3"/>
      <c r="J92" s="17">
        <f t="shared" si="4"/>
        <v>0</v>
      </c>
      <c r="K92" s="3"/>
      <c r="L92" s="3"/>
      <c r="M92" s="3"/>
      <c r="N92" s="3"/>
      <c r="O92" s="3"/>
      <c r="P92" s="3"/>
      <c r="Q92" s="8">
        <f t="shared" si="5"/>
        <v>0</v>
      </c>
      <c r="R92" s="3"/>
      <c r="S92" s="3"/>
      <c r="T92" s="3"/>
      <c r="U92" s="3"/>
      <c r="V92" s="3"/>
      <c r="W92" s="3"/>
      <c r="X92" s="8">
        <f t="shared" si="6"/>
        <v>0</v>
      </c>
      <c r="Y92" s="9">
        <f t="shared" si="7"/>
        <v>0</v>
      </c>
    </row>
    <row r="93" spans="1:25" x14ac:dyDescent="0.3">
      <c r="A93" s="12">
        <v>89</v>
      </c>
      <c r="B93" s="13">
        <v>20591632</v>
      </c>
      <c r="C93" s="11" t="s">
        <v>22</v>
      </c>
      <c r="D93" s="3"/>
      <c r="E93" s="3"/>
      <c r="F93" s="3"/>
      <c r="G93" s="3"/>
      <c r="H93" s="3"/>
      <c r="I93" s="3"/>
      <c r="J93" s="17">
        <f t="shared" si="4"/>
        <v>0</v>
      </c>
      <c r="K93" s="3"/>
      <c r="L93" s="3"/>
      <c r="M93" s="3"/>
      <c r="N93" s="3"/>
      <c r="O93" s="3"/>
      <c r="P93" s="3"/>
      <c r="Q93" s="8">
        <f t="shared" si="5"/>
        <v>0</v>
      </c>
      <c r="R93" s="3"/>
      <c r="S93" s="3"/>
      <c r="T93" s="3"/>
      <c r="U93" s="3"/>
      <c r="V93" s="3"/>
      <c r="W93" s="3"/>
      <c r="X93" s="8">
        <f t="shared" si="6"/>
        <v>0</v>
      </c>
      <c r="Y93" s="9">
        <f t="shared" si="7"/>
        <v>0</v>
      </c>
    </row>
    <row r="94" spans="1:25" x14ac:dyDescent="0.3">
      <c r="A94" s="12">
        <v>90</v>
      </c>
      <c r="B94" s="13">
        <v>20715036</v>
      </c>
      <c r="C94" s="11" t="s">
        <v>157</v>
      </c>
      <c r="D94" s="3"/>
      <c r="E94" s="3"/>
      <c r="F94" s="3"/>
      <c r="G94" s="3"/>
      <c r="H94" s="3"/>
      <c r="I94" s="3"/>
      <c r="J94" s="17">
        <f t="shared" si="4"/>
        <v>0</v>
      </c>
      <c r="K94" s="3"/>
      <c r="L94" s="3"/>
      <c r="M94" s="3"/>
      <c r="N94" s="3"/>
      <c r="O94" s="3"/>
      <c r="P94" s="3"/>
      <c r="Q94" s="8">
        <f t="shared" si="5"/>
        <v>0</v>
      </c>
      <c r="R94" s="3"/>
      <c r="S94" s="3"/>
      <c r="T94" s="3"/>
      <c r="U94" s="3"/>
      <c r="V94" s="3"/>
      <c r="W94" s="3"/>
      <c r="X94" s="8">
        <f t="shared" si="6"/>
        <v>0</v>
      </c>
      <c r="Y94" s="9">
        <f t="shared" si="7"/>
        <v>0</v>
      </c>
    </row>
    <row r="95" spans="1:25" x14ac:dyDescent="0.3">
      <c r="A95" s="12">
        <v>91</v>
      </c>
      <c r="B95" s="13">
        <v>20720333</v>
      </c>
      <c r="C95" s="11" t="s">
        <v>175</v>
      </c>
      <c r="D95" s="3"/>
      <c r="E95" s="3"/>
      <c r="F95" s="3"/>
      <c r="G95" s="3"/>
      <c r="H95" s="3"/>
      <c r="I95" s="3"/>
      <c r="J95" s="17">
        <f t="shared" si="4"/>
        <v>0</v>
      </c>
      <c r="K95" s="3"/>
      <c r="L95" s="3"/>
      <c r="M95" s="3"/>
      <c r="N95" s="3"/>
      <c r="O95" s="3"/>
      <c r="P95" s="3"/>
      <c r="Q95" s="8">
        <f t="shared" si="5"/>
        <v>0</v>
      </c>
      <c r="R95" s="3"/>
      <c r="S95" s="3"/>
      <c r="T95" s="3"/>
      <c r="U95" s="3"/>
      <c r="V95" s="3"/>
      <c r="W95" s="3"/>
      <c r="X95" s="8">
        <f t="shared" si="6"/>
        <v>0</v>
      </c>
      <c r="Y95" s="9">
        <f t="shared" si="7"/>
        <v>0</v>
      </c>
    </row>
    <row r="96" spans="1:25" x14ac:dyDescent="0.3">
      <c r="A96" s="12">
        <v>92</v>
      </c>
      <c r="B96" s="13">
        <v>20613139</v>
      </c>
      <c r="C96" s="11" t="s">
        <v>75</v>
      </c>
      <c r="D96" s="3"/>
      <c r="E96" s="3"/>
      <c r="F96" s="3"/>
      <c r="G96" s="3"/>
      <c r="H96" s="3"/>
      <c r="I96" s="3"/>
      <c r="J96" s="17">
        <f t="shared" si="4"/>
        <v>0</v>
      </c>
      <c r="K96" s="3"/>
      <c r="L96" s="3"/>
      <c r="M96" s="3"/>
      <c r="N96" s="3"/>
      <c r="O96" s="3"/>
      <c r="P96" s="3"/>
      <c r="Q96" s="8">
        <f t="shared" si="5"/>
        <v>0</v>
      </c>
      <c r="R96" s="3"/>
      <c r="S96" s="3"/>
      <c r="T96" s="3"/>
      <c r="U96" s="3"/>
      <c r="V96" s="3"/>
      <c r="W96" s="3"/>
      <c r="X96" s="8">
        <f t="shared" si="6"/>
        <v>0</v>
      </c>
      <c r="Y96" s="9">
        <f t="shared" si="7"/>
        <v>0</v>
      </c>
    </row>
    <row r="97" spans="1:25" x14ac:dyDescent="0.3">
      <c r="A97" s="12">
        <v>93</v>
      </c>
      <c r="B97" s="13">
        <v>20722972</v>
      </c>
      <c r="C97" s="11" t="s">
        <v>183</v>
      </c>
      <c r="D97" s="3"/>
      <c r="E97" s="3"/>
      <c r="F97" s="3"/>
      <c r="G97" s="3"/>
      <c r="H97" s="3"/>
      <c r="I97" s="3"/>
      <c r="J97" s="17">
        <f t="shared" si="4"/>
        <v>0</v>
      </c>
      <c r="K97" s="3"/>
      <c r="L97" s="3"/>
      <c r="M97" s="3"/>
      <c r="N97" s="3"/>
      <c r="O97" s="3"/>
      <c r="P97" s="3"/>
      <c r="Q97" s="8">
        <f t="shared" si="5"/>
        <v>0</v>
      </c>
      <c r="R97" s="3"/>
      <c r="S97" s="3"/>
      <c r="T97" s="3"/>
      <c r="U97" s="3"/>
      <c r="V97" s="3"/>
      <c r="W97" s="3"/>
      <c r="X97" s="8">
        <f t="shared" si="6"/>
        <v>0</v>
      </c>
      <c r="Y97" s="9">
        <f t="shared" si="7"/>
        <v>0</v>
      </c>
    </row>
    <row r="98" spans="1:25" x14ac:dyDescent="0.3">
      <c r="A98" s="12">
        <v>94</v>
      </c>
      <c r="B98" s="13">
        <v>20576624</v>
      </c>
      <c r="C98" s="11" t="s">
        <v>11</v>
      </c>
      <c r="D98" s="3"/>
      <c r="E98" s="3"/>
      <c r="F98" s="3"/>
      <c r="G98" s="3"/>
      <c r="H98" s="3"/>
      <c r="I98" s="3"/>
      <c r="J98" s="17">
        <f t="shared" si="4"/>
        <v>0</v>
      </c>
      <c r="K98" s="3"/>
      <c r="L98" s="3"/>
      <c r="M98" s="3"/>
      <c r="N98" s="3"/>
      <c r="O98" s="3"/>
      <c r="P98" s="3"/>
      <c r="Q98" s="8">
        <f t="shared" si="5"/>
        <v>0</v>
      </c>
      <c r="R98" s="3"/>
      <c r="S98" s="3"/>
      <c r="T98" s="3"/>
      <c r="U98" s="3"/>
      <c r="V98" s="3"/>
      <c r="W98" s="3"/>
      <c r="X98" s="8">
        <f t="shared" si="6"/>
        <v>0</v>
      </c>
      <c r="Y98" s="9">
        <f t="shared" si="7"/>
        <v>0</v>
      </c>
    </row>
    <row r="99" spans="1:25" x14ac:dyDescent="0.3">
      <c r="A99" s="12">
        <v>95</v>
      </c>
      <c r="B99" s="13">
        <v>20593212</v>
      </c>
      <c r="C99" s="11" t="s">
        <v>25</v>
      </c>
      <c r="D99" s="3"/>
      <c r="E99" s="3"/>
      <c r="F99" s="3"/>
      <c r="G99" s="3"/>
      <c r="H99" s="3"/>
      <c r="I99" s="3"/>
      <c r="J99" s="17">
        <f t="shared" si="4"/>
        <v>0</v>
      </c>
      <c r="K99" s="3"/>
      <c r="L99" s="3"/>
      <c r="M99" s="3"/>
      <c r="N99" s="3"/>
      <c r="O99" s="3"/>
      <c r="P99" s="3"/>
      <c r="Q99" s="8">
        <f t="shared" si="5"/>
        <v>0</v>
      </c>
      <c r="R99" s="3"/>
      <c r="S99" s="3"/>
      <c r="T99" s="3"/>
      <c r="U99" s="3"/>
      <c r="V99" s="3"/>
      <c r="W99" s="3"/>
      <c r="X99" s="8">
        <f t="shared" si="6"/>
        <v>0</v>
      </c>
      <c r="Y99" s="9">
        <f t="shared" si="7"/>
        <v>0</v>
      </c>
    </row>
    <row r="100" spans="1:25" x14ac:dyDescent="0.3">
      <c r="A100" s="12">
        <v>96</v>
      </c>
      <c r="B100" s="13">
        <v>20606888</v>
      </c>
      <c r="C100" s="11" t="s">
        <v>46</v>
      </c>
      <c r="D100" s="3"/>
      <c r="E100" s="3"/>
      <c r="F100" s="3"/>
      <c r="G100" s="3"/>
      <c r="H100" s="3"/>
      <c r="I100" s="3"/>
      <c r="J100" s="17">
        <f t="shared" si="4"/>
        <v>0</v>
      </c>
      <c r="K100" s="3"/>
      <c r="L100" s="3"/>
      <c r="M100" s="3"/>
      <c r="N100" s="3"/>
      <c r="O100" s="3"/>
      <c r="P100" s="3"/>
      <c r="Q100" s="8">
        <f t="shared" si="5"/>
        <v>0</v>
      </c>
      <c r="R100" s="3"/>
      <c r="S100" s="3"/>
      <c r="T100" s="3"/>
      <c r="U100" s="3"/>
      <c r="V100" s="3"/>
      <c r="W100" s="3"/>
      <c r="X100" s="8">
        <f t="shared" si="6"/>
        <v>0</v>
      </c>
      <c r="Y100" s="9">
        <f t="shared" si="7"/>
        <v>0</v>
      </c>
    </row>
    <row r="101" spans="1:25" x14ac:dyDescent="0.3">
      <c r="A101" s="12">
        <v>97</v>
      </c>
      <c r="B101" s="13">
        <v>20509169</v>
      </c>
      <c r="C101" s="11" t="s">
        <v>7</v>
      </c>
      <c r="D101" s="3"/>
      <c r="E101" s="3"/>
      <c r="F101" s="3"/>
      <c r="G101" s="3"/>
      <c r="H101" s="3"/>
      <c r="I101" s="3"/>
      <c r="J101" s="17">
        <f t="shared" si="4"/>
        <v>0</v>
      </c>
      <c r="K101" s="3"/>
      <c r="L101" s="3"/>
      <c r="M101" s="3"/>
      <c r="N101" s="3"/>
      <c r="O101" s="3"/>
      <c r="P101" s="3"/>
      <c r="Q101" s="8">
        <f t="shared" si="5"/>
        <v>0</v>
      </c>
      <c r="R101" s="3"/>
      <c r="S101" s="3"/>
      <c r="T101" s="3"/>
      <c r="U101" s="3"/>
      <c r="V101" s="3"/>
      <c r="W101" s="3"/>
      <c r="X101" s="8">
        <f t="shared" si="6"/>
        <v>0</v>
      </c>
      <c r="Y101" s="9">
        <f t="shared" si="7"/>
        <v>0</v>
      </c>
    </row>
    <row r="102" spans="1:25" x14ac:dyDescent="0.3">
      <c r="A102" s="12">
        <v>98</v>
      </c>
      <c r="B102" s="13">
        <v>20574289</v>
      </c>
      <c r="C102" s="11" t="s">
        <v>10</v>
      </c>
      <c r="D102" s="3"/>
      <c r="E102" s="3"/>
      <c r="F102" s="3"/>
      <c r="G102" s="3"/>
      <c r="H102" s="3"/>
      <c r="I102" s="3"/>
      <c r="J102" s="17">
        <f t="shared" si="4"/>
        <v>0</v>
      </c>
      <c r="K102" s="3"/>
      <c r="L102" s="3"/>
      <c r="M102" s="3"/>
      <c r="N102" s="3"/>
      <c r="O102" s="3"/>
      <c r="P102" s="3"/>
      <c r="Q102" s="8">
        <f t="shared" si="5"/>
        <v>0</v>
      </c>
      <c r="R102" s="3"/>
      <c r="S102" s="3"/>
      <c r="T102" s="3"/>
      <c r="U102" s="3"/>
      <c r="V102" s="3"/>
      <c r="W102" s="3"/>
      <c r="X102" s="8">
        <f t="shared" si="6"/>
        <v>0</v>
      </c>
      <c r="Y102" s="9">
        <f t="shared" si="7"/>
        <v>0</v>
      </c>
    </row>
    <row r="103" spans="1:25" x14ac:dyDescent="0.3">
      <c r="A103" s="12">
        <v>99</v>
      </c>
      <c r="B103" s="13">
        <v>20618336</v>
      </c>
      <c r="C103" s="11" t="s">
        <v>91</v>
      </c>
      <c r="D103" s="3"/>
      <c r="E103" s="3"/>
      <c r="F103" s="3"/>
      <c r="G103" s="3"/>
      <c r="H103" s="3"/>
      <c r="I103" s="3"/>
      <c r="J103" s="17">
        <f t="shared" si="4"/>
        <v>0</v>
      </c>
      <c r="K103" s="3"/>
      <c r="L103" s="3"/>
      <c r="M103" s="3"/>
      <c r="N103" s="3"/>
      <c r="O103" s="3"/>
      <c r="P103" s="3"/>
      <c r="Q103" s="8">
        <f t="shared" si="5"/>
        <v>0</v>
      </c>
      <c r="R103" s="3"/>
      <c r="S103" s="3"/>
      <c r="T103" s="3"/>
      <c r="U103" s="3"/>
      <c r="V103" s="3"/>
      <c r="W103" s="3"/>
      <c r="X103" s="8">
        <f t="shared" si="6"/>
        <v>0</v>
      </c>
      <c r="Y103" s="9">
        <f t="shared" si="7"/>
        <v>0</v>
      </c>
    </row>
    <row r="104" spans="1:25" x14ac:dyDescent="0.3">
      <c r="A104" s="12">
        <v>100</v>
      </c>
      <c r="B104" s="13">
        <v>20677103</v>
      </c>
      <c r="C104" s="11" t="s">
        <v>102</v>
      </c>
      <c r="D104" s="3"/>
      <c r="E104" s="3"/>
      <c r="F104" s="3"/>
      <c r="G104" s="3"/>
      <c r="H104" s="3"/>
      <c r="I104" s="3"/>
      <c r="J104" s="17">
        <f t="shared" si="4"/>
        <v>0</v>
      </c>
      <c r="K104" s="3"/>
      <c r="L104" s="3"/>
      <c r="M104" s="3"/>
      <c r="N104" s="3"/>
      <c r="O104" s="3"/>
      <c r="P104" s="3"/>
      <c r="Q104" s="8">
        <f t="shared" si="5"/>
        <v>0</v>
      </c>
      <c r="R104" s="3"/>
      <c r="S104" s="3"/>
      <c r="T104" s="3"/>
      <c r="U104" s="3"/>
      <c r="V104" s="3"/>
      <c r="W104" s="3"/>
      <c r="X104" s="8">
        <f t="shared" si="6"/>
        <v>0</v>
      </c>
      <c r="Y104" s="9">
        <f t="shared" si="7"/>
        <v>0</v>
      </c>
    </row>
    <row r="105" spans="1:25" x14ac:dyDescent="0.3">
      <c r="A105" s="12">
        <v>101</v>
      </c>
      <c r="B105" s="13">
        <v>20506128</v>
      </c>
      <c r="C105" s="11" t="s">
        <v>6</v>
      </c>
      <c r="D105" s="3"/>
      <c r="E105" s="3"/>
      <c r="F105" s="3"/>
      <c r="G105" s="3"/>
      <c r="H105" s="3"/>
      <c r="I105" s="3"/>
      <c r="J105" s="17">
        <f t="shared" si="4"/>
        <v>0</v>
      </c>
      <c r="K105" s="3"/>
      <c r="L105" s="3"/>
      <c r="M105" s="3"/>
      <c r="N105" s="3"/>
      <c r="O105" s="3"/>
      <c r="P105" s="3"/>
      <c r="Q105" s="8">
        <f t="shared" si="5"/>
        <v>0</v>
      </c>
      <c r="R105" s="3"/>
      <c r="S105" s="3"/>
      <c r="T105" s="3"/>
      <c r="U105" s="3"/>
      <c r="V105" s="3"/>
      <c r="W105" s="3"/>
      <c r="X105" s="8">
        <f t="shared" si="6"/>
        <v>0</v>
      </c>
      <c r="Y105" s="9">
        <f t="shared" si="7"/>
        <v>0</v>
      </c>
    </row>
    <row r="106" spans="1:25" x14ac:dyDescent="0.3">
      <c r="A106" s="12">
        <v>102</v>
      </c>
      <c r="B106" s="13">
        <v>20673433</v>
      </c>
      <c r="C106" s="11" t="s">
        <v>101</v>
      </c>
      <c r="D106" s="3"/>
      <c r="E106" s="3"/>
      <c r="F106" s="3"/>
      <c r="G106" s="3"/>
      <c r="H106" s="3"/>
      <c r="I106" s="3"/>
      <c r="J106" s="17">
        <f t="shared" si="4"/>
        <v>0</v>
      </c>
      <c r="K106" s="3"/>
      <c r="L106" s="3"/>
      <c r="M106" s="3"/>
      <c r="N106" s="3"/>
      <c r="O106" s="3"/>
      <c r="P106" s="3"/>
      <c r="Q106" s="8">
        <f t="shared" si="5"/>
        <v>0</v>
      </c>
      <c r="R106" s="3"/>
      <c r="S106" s="3"/>
      <c r="T106" s="3"/>
      <c r="U106" s="3"/>
      <c r="V106" s="3"/>
      <c r="W106" s="3"/>
      <c r="X106" s="8">
        <f t="shared" si="6"/>
        <v>0</v>
      </c>
      <c r="Y106" s="9">
        <f t="shared" si="7"/>
        <v>0</v>
      </c>
    </row>
    <row r="107" spans="1:25" x14ac:dyDescent="0.3">
      <c r="A107" s="12">
        <v>103</v>
      </c>
      <c r="B107" s="13">
        <v>20702811</v>
      </c>
      <c r="C107" s="11" t="s">
        <v>124</v>
      </c>
      <c r="D107" s="3"/>
      <c r="E107" s="3"/>
      <c r="F107" s="3"/>
      <c r="G107" s="3"/>
      <c r="H107" s="3"/>
      <c r="I107" s="3"/>
      <c r="J107" s="17">
        <f t="shared" si="4"/>
        <v>0</v>
      </c>
      <c r="K107" s="3"/>
      <c r="L107" s="3"/>
      <c r="M107" s="3"/>
      <c r="N107" s="3"/>
      <c r="O107" s="3"/>
      <c r="P107" s="3"/>
      <c r="Q107" s="8">
        <f t="shared" si="5"/>
        <v>0</v>
      </c>
      <c r="R107" s="3"/>
      <c r="S107" s="3"/>
      <c r="T107" s="3"/>
      <c r="U107" s="3"/>
      <c r="V107" s="3"/>
      <c r="W107" s="3"/>
      <c r="X107" s="8">
        <f t="shared" si="6"/>
        <v>0</v>
      </c>
      <c r="Y107" s="9">
        <f t="shared" si="7"/>
        <v>0</v>
      </c>
    </row>
    <row r="108" spans="1:25" x14ac:dyDescent="0.3">
      <c r="A108" s="12">
        <v>104</v>
      </c>
      <c r="B108" s="13">
        <v>20712881</v>
      </c>
      <c r="C108" s="11" t="s">
        <v>147</v>
      </c>
      <c r="D108" s="3"/>
      <c r="E108" s="3"/>
      <c r="F108" s="3"/>
      <c r="G108" s="3"/>
      <c r="H108" s="3"/>
      <c r="I108" s="3"/>
      <c r="J108" s="17">
        <f t="shared" si="4"/>
        <v>0</v>
      </c>
      <c r="K108" s="3"/>
      <c r="L108" s="3"/>
      <c r="M108" s="3"/>
      <c r="N108" s="3"/>
      <c r="O108" s="3"/>
      <c r="P108" s="3"/>
      <c r="Q108" s="8">
        <f t="shared" si="5"/>
        <v>0</v>
      </c>
      <c r="R108" s="3"/>
      <c r="S108" s="3"/>
      <c r="T108" s="3"/>
      <c r="U108" s="3"/>
      <c r="V108" s="3"/>
      <c r="W108" s="3"/>
      <c r="X108" s="8">
        <f t="shared" si="6"/>
        <v>0</v>
      </c>
      <c r="Y108" s="9">
        <f t="shared" si="7"/>
        <v>0</v>
      </c>
    </row>
    <row r="109" spans="1:25" x14ac:dyDescent="0.3">
      <c r="A109" s="12">
        <v>105</v>
      </c>
      <c r="B109" s="13">
        <v>20607094</v>
      </c>
      <c r="C109" s="11" t="s">
        <v>47</v>
      </c>
      <c r="D109" s="3"/>
      <c r="E109" s="3"/>
      <c r="F109" s="3"/>
      <c r="G109" s="3"/>
      <c r="H109" s="3"/>
      <c r="I109" s="3"/>
      <c r="J109" s="17">
        <f t="shared" si="4"/>
        <v>0</v>
      </c>
      <c r="K109" s="3"/>
      <c r="L109" s="3"/>
      <c r="M109" s="3"/>
      <c r="N109" s="3"/>
      <c r="O109" s="3"/>
      <c r="P109" s="3"/>
      <c r="Q109" s="8">
        <f t="shared" si="5"/>
        <v>0</v>
      </c>
      <c r="R109" s="3"/>
      <c r="S109" s="3"/>
      <c r="T109" s="3"/>
      <c r="U109" s="3"/>
      <c r="V109" s="3"/>
      <c r="W109" s="3"/>
      <c r="X109" s="8">
        <f t="shared" si="6"/>
        <v>0</v>
      </c>
      <c r="Y109" s="9">
        <f t="shared" si="7"/>
        <v>0</v>
      </c>
    </row>
    <row r="110" spans="1:25" x14ac:dyDescent="0.3">
      <c r="A110" s="12">
        <v>106</v>
      </c>
      <c r="B110" s="13">
        <v>20705922</v>
      </c>
      <c r="C110" s="11" t="s">
        <v>135</v>
      </c>
      <c r="D110" s="3"/>
      <c r="E110" s="3"/>
      <c r="F110" s="3"/>
      <c r="G110" s="3"/>
      <c r="H110" s="3"/>
      <c r="I110" s="3"/>
      <c r="J110" s="17">
        <f t="shared" si="4"/>
        <v>0</v>
      </c>
      <c r="K110" s="3"/>
      <c r="L110" s="3"/>
      <c r="M110" s="3"/>
      <c r="N110" s="3"/>
      <c r="O110" s="3"/>
      <c r="P110" s="3"/>
      <c r="Q110" s="8">
        <f t="shared" si="5"/>
        <v>0</v>
      </c>
      <c r="R110" s="3"/>
      <c r="S110" s="3"/>
      <c r="T110" s="3"/>
      <c r="U110" s="3"/>
      <c r="V110" s="3"/>
      <c r="W110" s="3"/>
      <c r="X110" s="8">
        <f t="shared" si="6"/>
        <v>0</v>
      </c>
      <c r="Y110" s="9">
        <f t="shared" si="7"/>
        <v>0</v>
      </c>
    </row>
    <row r="111" spans="1:25" x14ac:dyDescent="0.3">
      <c r="A111" s="12">
        <v>107</v>
      </c>
      <c r="B111" s="13">
        <v>20609412</v>
      </c>
      <c r="C111" s="11" t="s">
        <v>51</v>
      </c>
      <c r="D111" s="3"/>
      <c r="E111" s="3"/>
      <c r="F111" s="3"/>
      <c r="G111" s="3"/>
      <c r="H111" s="3"/>
      <c r="I111" s="3"/>
      <c r="J111" s="17">
        <f t="shared" si="4"/>
        <v>0</v>
      </c>
      <c r="K111" s="3"/>
      <c r="L111" s="3"/>
      <c r="M111" s="3"/>
      <c r="N111" s="3"/>
      <c r="O111" s="3"/>
      <c r="P111" s="3"/>
      <c r="Q111" s="8">
        <f t="shared" si="5"/>
        <v>0</v>
      </c>
      <c r="R111" s="3"/>
      <c r="S111" s="3"/>
      <c r="T111" s="3"/>
      <c r="U111" s="3"/>
      <c r="V111" s="3"/>
      <c r="W111" s="3"/>
      <c r="X111" s="8">
        <f t="shared" si="6"/>
        <v>0</v>
      </c>
      <c r="Y111" s="9">
        <f t="shared" si="7"/>
        <v>0</v>
      </c>
    </row>
    <row r="112" spans="1:25" x14ac:dyDescent="0.3">
      <c r="A112" s="12">
        <v>108</v>
      </c>
      <c r="B112" s="13">
        <v>20607620</v>
      </c>
      <c r="C112" s="11" t="s">
        <v>48</v>
      </c>
      <c r="D112" s="3"/>
      <c r="E112" s="3"/>
      <c r="F112" s="3"/>
      <c r="G112" s="3"/>
      <c r="H112" s="3"/>
      <c r="I112" s="3"/>
      <c r="J112" s="17">
        <f t="shared" si="4"/>
        <v>0</v>
      </c>
      <c r="K112" s="3"/>
      <c r="L112" s="3"/>
      <c r="M112" s="3"/>
      <c r="N112" s="3"/>
      <c r="O112" s="3"/>
      <c r="P112" s="3"/>
      <c r="Q112" s="8">
        <f t="shared" si="5"/>
        <v>0</v>
      </c>
      <c r="R112" s="3"/>
      <c r="S112" s="3"/>
      <c r="T112" s="3"/>
      <c r="U112" s="3"/>
      <c r="V112" s="3"/>
      <c r="W112" s="3"/>
      <c r="X112" s="8">
        <f t="shared" si="6"/>
        <v>0</v>
      </c>
      <c r="Y112" s="9">
        <f t="shared" si="7"/>
        <v>0</v>
      </c>
    </row>
    <row r="113" spans="1:25" x14ac:dyDescent="0.3">
      <c r="A113" s="12">
        <v>109</v>
      </c>
      <c r="B113" s="13">
        <v>20723870</v>
      </c>
      <c r="C113" s="11" t="s">
        <v>187</v>
      </c>
      <c r="D113" s="3"/>
      <c r="E113" s="3"/>
      <c r="F113" s="3"/>
      <c r="G113" s="3"/>
      <c r="H113" s="3"/>
      <c r="I113" s="3"/>
      <c r="J113" s="17">
        <f t="shared" si="4"/>
        <v>0</v>
      </c>
      <c r="K113" s="3"/>
      <c r="L113" s="3"/>
      <c r="M113" s="3"/>
      <c r="N113" s="3"/>
      <c r="O113" s="3"/>
      <c r="P113" s="3"/>
      <c r="Q113" s="8">
        <f t="shared" si="5"/>
        <v>0</v>
      </c>
      <c r="R113" s="3"/>
      <c r="S113" s="3"/>
      <c r="T113" s="3"/>
      <c r="U113" s="3"/>
      <c r="V113" s="3"/>
      <c r="W113" s="3"/>
      <c r="X113" s="8">
        <f t="shared" si="6"/>
        <v>0</v>
      </c>
      <c r="Y113" s="9">
        <f t="shared" si="7"/>
        <v>0</v>
      </c>
    </row>
    <row r="114" spans="1:25" x14ac:dyDescent="0.3">
      <c r="A114" s="12">
        <v>110</v>
      </c>
      <c r="B114" s="13">
        <v>20715960</v>
      </c>
      <c r="C114" s="11" t="s">
        <v>160</v>
      </c>
      <c r="D114" s="3"/>
      <c r="E114" s="3"/>
      <c r="F114" s="3"/>
      <c r="G114" s="3"/>
      <c r="H114" s="3"/>
      <c r="I114" s="3"/>
      <c r="J114" s="17">
        <f t="shared" si="4"/>
        <v>0</v>
      </c>
      <c r="K114" s="3"/>
      <c r="L114" s="3"/>
      <c r="M114" s="3"/>
      <c r="N114" s="3"/>
      <c r="O114" s="3"/>
      <c r="P114" s="3"/>
      <c r="Q114" s="8">
        <f t="shared" si="5"/>
        <v>0</v>
      </c>
      <c r="R114" s="3"/>
      <c r="S114" s="3"/>
      <c r="T114" s="3"/>
      <c r="U114" s="3"/>
      <c r="V114" s="3"/>
      <c r="W114" s="3"/>
      <c r="X114" s="8">
        <f t="shared" si="6"/>
        <v>0</v>
      </c>
      <c r="Y114" s="9">
        <f t="shared" si="7"/>
        <v>0</v>
      </c>
    </row>
    <row r="115" spans="1:25" x14ac:dyDescent="0.3">
      <c r="A115" s="12">
        <v>111</v>
      </c>
      <c r="B115" s="13">
        <v>20714680</v>
      </c>
      <c r="C115" s="11" t="s">
        <v>155</v>
      </c>
      <c r="D115" s="3"/>
      <c r="E115" s="3"/>
      <c r="F115" s="3"/>
      <c r="G115" s="3"/>
      <c r="H115" s="3"/>
      <c r="I115" s="3"/>
      <c r="J115" s="17">
        <f t="shared" si="4"/>
        <v>0</v>
      </c>
      <c r="K115" s="3"/>
      <c r="L115" s="3"/>
      <c r="M115" s="3"/>
      <c r="N115" s="3"/>
      <c r="O115" s="3"/>
      <c r="P115" s="3"/>
      <c r="Q115" s="8">
        <f t="shared" si="5"/>
        <v>0</v>
      </c>
      <c r="R115" s="3"/>
      <c r="S115" s="3"/>
      <c r="T115" s="3"/>
      <c r="U115" s="3"/>
      <c r="V115" s="3"/>
      <c r="W115" s="3"/>
      <c r="X115" s="8">
        <f t="shared" si="6"/>
        <v>0</v>
      </c>
      <c r="Y115" s="9">
        <f t="shared" si="7"/>
        <v>0</v>
      </c>
    </row>
    <row r="116" spans="1:25" x14ac:dyDescent="0.3">
      <c r="A116" s="12">
        <v>112</v>
      </c>
      <c r="B116" s="13">
        <v>20705519</v>
      </c>
      <c r="C116" s="11" t="s">
        <v>133</v>
      </c>
      <c r="D116" s="3"/>
      <c r="E116" s="3"/>
      <c r="F116" s="3"/>
      <c r="G116" s="3"/>
      <c r="H116" s="3"/>
      <c r="I116" s="3"/>
      <c r="J116" s="17">
        <f t="shared" si="4"/>
        <v>0</v>
      </c>
      <c r="K116" s="3"/>
      <c r="L116" s="3"/>
      <c r="M116" s="3"/>
      <c r="N116" s="3"/>
      <c r="O116" s="3"/>
      <c r="P116" s="3"/>
      <c r="Q116" s="8">
        <f t="shared" si="5"/>
        <v>0</v>
      </c>
      <c r="R116" s="3"/>
      <c r="S116" s="3"/>
      <c r="T116" s="3"/>
      <c r="U116" s="3"/>
      <c r="V116" s="3"/>
      <c r="W116" s="3"/>
      <c r="X116" s="8">
        <f t="shared" si="6"/>
        <v>0</v>
      </c>
      <c r="Y116" s="9">
        <f t="shared" si="7"/>
        <v>0</v>
      </c>
    </row>
    <row r="117" spans="1:25" x14ac:dyDescent="0.3">
      <c r="A117" s="12">
        <v>113</v>
      </c>
      <c r="B117" s="13">
        <v>20699501</v>
      </c>
      <c r="C117" s="11" t="s">
        <v>114</v>
      </c>
      <c r="D117" s="3"/>
      <c r="E117" s="3"/>
      <c r="F117" s="3"/>
      <c r="G117" s="3"/>
      <c r="H117" s="3"/>
      <c r="I117" s="3"/>
      <c r="J117" s="17">
        <f t="shared" si="4"/>
        <v>0</v>
      </c>
      <c r="K117" s="3"/>
      <c r="L117" s="3"/>
      <c r="M117" s="3"/>
      <c r="N117" s="3"/>
      <c r="O117" s="3"/>
      <c r="P117" s="3"/>
      <c r="Q117" s="8">
        <f t="shared" si="5"/>
        <v>0</v>
      </c>
      <c r="R117" s="3"/>
      <c r="S117" s="3"/>
      <c r="T117" s="3"/>
      <c r="U117" s="3"/>
      <c r="V117" s="3"/>
      <c r="W117" s="3"/>
      <c r="X117" s="8">
        <f t="shared" si="6"/>
        <v>0</v>
      </c>
      <c r="Y117" s="9">
        <f t="shared" si="7"/>
        <v>0</v>
      </c>
    </row>
    <row r="118" spans="1:25" x14ac:dyDescent="0.3">
      <c r="A118" s="12">
        <v>114</v>
      </c>
      <c r="B118" s="13">
        <v>20611298</v>
      </c>
      <c r="C118" s="11" t="s">
        <v>59</v>
      </c>
      <c r="D118" s="3"/>
      <c r="E118" s="3"/>
      <c r="F118" s="3"/>
      <c r="G118" s="3"/>
      <c r="H118" s="3"/>
      <c r="I118" s="3"/>
      <c r="J118" s="17">
        <f t="shared" si="4"/>
        <v>0</v>
      </c>
      <c r="K118" s="3"/>
      <c r="L118" s="3"/>
      <c r="M118" s="3"/>
      <c r="N118" s="3"/>
      <c r="O118" s="3"/>
      <c r="P118" s="3"/>
      <c r="Q118" s="8">
        <f t="shared" si="5"/>
        <v>0</v>
      </c>
      <c r="R118" s="3"/>
      <c r="S118" s="3"/>
      <c r="T118" s="3"/>
      <c r="U118" s="3"/>
      <c r="V118" s="3"/>
      <c r="W118" s="3"/>
      <c r="X118" s="8">
        <f t="shared" si="6"/>
        <v>0</v>
      </c>
      <c r="Y118" s="9">
        <f t="shared" si="7"/>
        <v>0</v>
      </c>
    </row>
    <row r="119" spans="1:25" x14ac:dyDescent="0.3">
      <c r="A119" s="12">
        <v>115</v>
      </c>
      <c r="B119" s="13">
        <v>20609660</v>
      </c>
      <c r="C119" s="11" t="s">
        <v>52</v>
      </c>
      <c r="D119" s="3"/>
      <c r="E119" s="3"/>
      <c r="F119" s="3"/>
      <c r="G119" s="3"/>
      <c r="H119" s="3"/>
      <c r="I119" s="3"/>
      <c r="J119" s="17">
        <f t="shared" si="4"/>
        <v>0</v>
      </c>
      <c r="K119" s="3"/>
      <c r="L119" s="3"/>
      <c r="M119" s="3"/>
      <c r="N119" s="3"/>
      <c r="O119" s="3"/>
      <c r="P119" s="3"/>
      <c r="Q119" s="8">
        <f t="shared" si="5"/>
        <v>0</v>
      </c>
      <c r="R119" s="3"/>
      <c r="S119" s="3"/>
      <c r="T119" s="3"/>
      <c r="U119" s="3"/>
      <c r="V119" s="3"/>
      <c r="W119" s="3"/>
      <c r="X119" s="8">
        <f t="shared" si="6"/>
        <v>0</v>
      </c>
      <c r="Y119" s="9">
        <f t="shared" si="7"/>
        <v>0</v>
      </c>
    </row>
    <row r="120" spans="1:25" x14ac:dyDescent="0.3">
      <c r="A120" s="12">
        <v>116</v>
      </c>
      <c r="B120" s="13">
        <v>20700412</v>
      </c>
      <c r="C120" s="11" t="s">
        <v>115</v>
      </c>
      <c r="D120" s="3"/>
      <c r="E120" s="3"/>
      <c r="F120" s="3"/>
      <c r="G120" s="3"/>
      <c r="H120" s="3"/>
      <c r="I120" s="3"/>
      <c r="J120" s="17">
        <f t="shared" si="4"/>
        <v>0</v>
      </c>
      <c r="K120" s="3"/>
      <c r="L120" s="3"/>
      <c r="M120" s="3"/>
      <c r="N120" s="3"/>
      <c r="O120" s="3"/>
      <c r="P120" s="3"/>
      <c r="Q120" s="8">
        <f t="shared" si="5"/>
        <v>0</v>
      </c>
      <c r="R120" s="3"/>
      <c r="S120" s="3"/>
      <c r="T120" s="3"/>
      <c r="U120" s="3"/>
      <c r="V120" s="3"/>
      <c r="W120" s="3"/>
      <c r="X120" s="8">
        <f t="shared" si="6"/>
        <v>0</v>
      </c>
      <c r="Y120" s="9">
        <f t="shared" si="7"/>
        <v>0</v>
      </c>
    </row>
    <row r="121" spans="1:25" x14ac:dyDescent="0.3">
      <c r="A121" s="12">
        <v>117</v>
      </c>
      <c r="B121" s="13">
        <v>20614437</v>
      </c>
      <c r="C121" s="11" t="s">
        <v>80</v>
      </c>
      <c r="D121" s="3"/>
      <c r="E121" s="3"/>
      <c r="F121" s="3"/>
      <c r="G121" s="3"/>
      <c r="H121" s="3"/>
      <c r="I121" s="3"/>
      <c r="J121" s="17">
        <f t="shared" si="4"/>
        <v>0</v>
      </c>
      <c r="K121" s="3"/>
      <c r="L121" s="3"/>
      <c r="M121" s="3"/>
      <c r="N121" s="3"/>
      <c r="O121" s="3"/>
      <c r="P121" s="3"/>
      <c r="Q121" s="8">
        <f t="shared" si="5"/>
        <v>0</v>
      </c>
      <c r="R121" s="3"/>
      <c r="S121" s="3"/>
      <c r="T121" s="3"/>
      <c r="U121" s="3"/>
      <c r="V121" s="3"/>
      <c r="W121" s="3"/>
      <c r="X121" s="8">
        <f t="shared" si="6"/>
        <v>0</v>
      </c>
      <c r="Y121" s="9">
        <f t="shared" si="7"/>
        <v>0</v>
      </c>
    </row>
    <row r="122" spans="1:25" x14ac:dyDescent="0.3">
      <c r="A122" s="12">
        <v>118</v>
      </c>
      <c r="B122" s="13">
        <v>20595637</v>
      </c>
      <c r="C122" s="11" t="s">
        <v>30</v>
      </c>
      <c r="D122" s="3"/>
      <c r="E122" s="3"/>
      <c r="F122" s="3"/>
      <c r="G122" s="3"/>
      <c r="H122" s="3"/>
      <c r="I122" s="3"/>
      <c r="J122" s="17">
        <f t="shared" si="4"/>
        <v>0</v>
      </c>
      <c r="K122" s="3"/>
      <c r="L122" s="3"/>
      <c r="M122" s="3"/>
      <c r="N122" s="3"/>
      <c r="O122" s="3"/>
      <c r="P122" s="3"/>
      <c r="Q122" s="8">
        <f t="shared" si="5"/>
        <v>0</v>
      </c>
      <c r="R122" s="3"/>
      <c r="S122" s="3"/>
      <c r="T122" s="3"/>
      <c r="U122" s="3"/>
      <c r="V122" s="3"/>
      <c r="W122" s="3"/>
      <c r="X122" s="8">
        <f t="shared" si="6"/>
        <v>0</v>
      </c>
      <c r="Y122" s="9">
        <f t="shared" si="7"/>
        <v>0</v>
      </c>
    </row>
    <row r="123" spans="1:25" x14ac:dyDescent="0.3">
      <c r="A123" s="12">
        <v>119</v>
      </c>
      <c r="B123" s="13">
        <v>20592884</v>
      </c>
      <c r="C123" s="11" t="s">
        <v>23</v>
      </c>
      <c r="D123" s="3"/>
      <c r="E123" s="3"/>
      <c r="F123" s="3"/>
      <c r="G123" s="3"/>
      <c r="H123" s="3"/>
      <c r="I123" s="3"/>
      <c r="J123" s="17">
        <f t="shared" si="4"/>
        <v>0</v>
      </c>
      <c r="K123" s="3"/>
      <c r="L123" s="3"/>
      <c r="M123" s="3"/>
      <c r="N123" s="3"/>
      <c r="O123" s="3"/>
      <c r="P123" s="3"/>
      <c r="Q123" s="8">
        <f t="shared" si="5"/>
        <v>0</v>
      </c>
      <c r="R123" s="3"/>
      <c r="S123" s="3"/>
      <c r="T123" s="3"/>
      <c r="U123" s="3"/>
      <c r="V123" s="3"/>
      <c r="W123" s="3"/>
      <c r="X123" s="8">
        <f t="shared" si="6"/>
        <v>0</v>
      </c>
      <c r="Y123" s="9">
        <f t="shared" si="7"/>
        <v>0</v>
      </c>
    </row>
    <row r="124" spans="1:25" x14ac:dyDescent="0.3">
      <c r="A124" s="12">
        <v>120</v>
      </c>
      <c r="B124" s="13">
        <v>20599269</v>
      </c>
      <c r="C124" s="11" t="s">
        <v>36</v>
      </c>
      <c r="D124" s="3"/>
      <c r="E124" s="3"/>
      <c r="F124" s="3"/>
      <c r="G124" s="3"/>
      <c r="H124" s="3"/>
      <c r="I124" s="3"/>
      <c r="J124" s="17">
        <f t="shared" si="4"/>
        <v>0</v>
      </c>
      <c r="K124" s="3"/>
      <c r="L124" s="3"/>
      <c r="M124" s="3"/>
      <c r="N124" s="3"/>
      <c r="O124" s="3"/>
      <c r="P124" s="3"/>
      <c r="Q124" s="8">
        <f t="shared" si="5"/>
        <v>0</v>
      </c>
      <c r="R124" s="3"/>
      <c r="S124" s="3"/>
      <c r="T124" s="3"/>
      <c r="U124" s="3"/>
      <c r="V124" s="3"/>
      <c r="W124" s="3"/>
      <c r="X124" s="8">
        <f t="shared" si="6"/>
        <v>0</v>
      </c>
      <c r="Y124" s="9">
        <f t="shared" si="7"/>
        <v>0</v>
      </c>
    </row>
    <row r="125" spans="1:25" x14ac:dyDescent="0.3">
      <c r="A125" s="12">
        <v>121</v>
      </c>
      <c r="B125" s="13">
        <v>20617520</v>
      </c>
      <c r="C125" s="11" t="s">
        <v>87</v>
      </c>
      <c r="D125" s="3"/>
      <c r="E125" s="3"/>
      <c r="F125" s="3"/>
      <c r="G125" s="3"/>
      <c r="H125" s="3"/>
      <c r="I125" s="3"/>
      <c r="J125" s="17">
        <f t="shared" si="4"/>
        <v>0</v>
      </c>
      <c r="K125" s="3"/>
      <c r="L125" s="3"/>
      <c r="M125" s="3"/>
      <c r="N125" s="3"/>
      <c r="O125" s="3"/>
      <c r="P125" s="3"/>
      <c r="Q125" s="8">
        <f t="shared" si="5"/>
        <v>0</v>
      </c>
      <c r="R125" s="3"/>
      <c r="S125" s="3"/>
      <c r="T125" s="3"/>
      <c r="U125" s="3"/>
      <c r="V125" s="3"/>
      <c r="W125" s="3"/>
      <c r="X125" s="8">
        <f t="shared" si="6"/>
        <v>0</v>
      </c>
      <c r="Y125" s="9">
        <f t="shared" si="7"/>
        <v>0</v>
      </c>
    </row>
    <row r="126" spans="1:25" x14ac:dyDescent="0.3">
      <c r="A126" s="12">
        <v>122</v>
      </c>
      <c r="B126" s="13">
        <v>20599677</v>
      </c>
      <c r="C126" s="11" t="s">
        <v>37</v>
      </c>
      <c r="D126" s="3"/>
      <c r="E126" s="3"/>
      <c r="F126" s="3"/>
      <c r="G126" s="3"/>
      <c r="H126" s="3"/>
      <c r="I126" s="3"/>
      <c r="J126" s="17">
        <f t="shared" si="4"/>
        <v>0</v>
      </c>
      <c r="K126" s="3"/>
      <c r="L126" s="3"/>
      <c r="M126" s="3"/>
      <c r="N126" s="3"/>
      <c r="O126" s="3"/>
      <c r="P126" s="3"/>
      <c r="Q126" s="8">
        <f t="shared" si="5"/>
        <v>0</v>
      </c>
      <c r="R126" s="3"/>
      <c r="S126" s="3"/>
      <c r="T126" s="3"/>
      <c r="U126" s="3"/>
      <c r="V126" s="3"/>
      <c r="W126" s="3"/>
      <c r="X126" s="8">
        <f t="shared" si="6"/>
        <v>0</v>
      </c>
      <c r="Y126" s="9">
        <f t="shared" si="7"/>
        <v>0</v>
      </c>
    </row>
    <row r="127" spans="1:25" x14ac:dyDescent="0.3">
      <c r="A127" s="12">
        <v>123</v>
      </c>
      <c r="B127" s="13">
        <v>20618300</v>
      </c>
      <c r="C127" s="11" t="s">
        <v>90</v>
      </c>
      <c r="D127" s="3"/>
      <c r="E127" s="3"/>
      <c r="F127" s="3"/>
      <c r="G127" s="3"/>
      <c r="H127" s="3"/>
      <c r="I127" s="3"/>
      <c r="J127" s="17">
        <f t="shared" si="4"/>
        <v>0</v>
      </c>
      <c r="K127" s="3"/>
      <c r="L127" s="3"/>
      <c r="M127" s="3"/>
      <c r="N127" s="3"/>
      <c r="O127" s="3"/>
      <c r="P127" s="3"/>
      <c r="Q127" s="8">
        <f t="shared" si="5"/>
        <v>0</v>
      </c>
      <c r="R127" s="3"/>
      <c r="S127" s="3"/>
      <c r="T127" s="3"/>
      <c r="U127" s="3"/>
      <c r="V127" s="3"/>
      <c r="W127" s="3"/>
      <c r="X127" s="8">
        <f t="shared" si="6"/>
        <v>0</v>
      </c>
      <c r="Y127" s="9">
        <f t="shared" si="7"/>
        <v>0</v>
      </c>
    </row>
    <row r="128" spans="1:25" x14ac:dyDescent="0.3">
      <c r="A128" s="12">
        <v>124</v>
      </c>
      <c r="B128" s="13">
        <v>20677174</v>
      </c>
      <c r="C128" s="11" t="s">
        <v>103</v>
      </c>
      <c r="D128" s="3"/>
      <c r="E128" s="3"/>
      <c r="F128" s="3"/>
      <c r="G128" s="3"/>
      <c r="H128" s="3"/>
      <c r="I128" s="3"/>
      <c r="J128" s="17">
        <f t="shared" si="4"/>
        <v>0</v>
      </c>
      <c r="K128" s="3"/>
      <c r="L128" s="3"/>
      <c r="M128" s="3"/>
      <c r="N128" s="3"/>
      <c r="O128" s="3"/>
      <c r="P128" s="3"/>
      <c r="Q128" s="8">
        <f t="shared" si="5"/>
        <v>0</v>
      </c>
      <c r="R128" s="3"/>
      <c r="S128" s="3"/>
      <c r="T128" s="3"/>
      <c r="U128" s="3"/>
      <c r="V128" s="3"/>
      <c r="W128" s="3"/>
      <c r="X128" s="8">
        <f t="shared" si="6"/>
        <v>0</v>
      </c>
      <c r="Y128" s="9">
        <f t="shared" si="7"/>
        <v>0</v>
      </c>
    </row>
    <row r="129" spans="1:25" x14ac:dyDescent="0.3">
      <c r="A129" s="12">
        <v>125</v>
      </c>
      <c r="B129" s="13">
        <v>20717554</v>
      </c>
      <c r="C129" s="11" t="s">
        <v>166</v>
      </c>
      <c r="D129" s="3"/>
      <c r="E129" s="3"/>
      <c r="F129" s="3"/>
      <c r="G129" s="3"/>
      <c r="H129" s="3"/>
      <c r="I129" s="3"/>
      <c r="J129" s="17">
        <f t="shared" si="4"/>
        <v>0</v>
      </c>
      <c r="K129" s="3"/>
      <c r="L129" s="3"/>
      <c r="M129" s="3"/>
      <c r="N129" s="3"/>
      <c r="O129" s="3"/>
      <c r="P129" s="3"/>
      <c r="Q129" s="8">
        <f t="shared" si="5"/>
        <v>0</v>
      </c>
      <c r="R129" s="3"/>
      <c r="S129" s="3"/>
      <c r="T129" s="3"/>
      <c r="U129" s="3"/>
      <c r="V129" s="3"/>
      <c r="W129" s="3"/>
      <c r="X129" s="8">
        <f t="shared" si="6"/>
        <v>0</v>
      </c>
      <c r="Y129" s="9">
        <f t="shared" si="7"/>
        <v>0</v>
      </c>
    </row>
    <row r="130" spans="1:25" x14ac:dyDescent="0.3">
      <c r="A130" s="12">
        <v>126</v>
      </c>
      <c r="B130" s="13">
        <v>20590948</v>
      </c>
      <c r="C130" s="11" t="s">
        <v>21</v>
      </c>
      <c r="D130" s="3"/>
      <c r="E130" s="3"/>
      <c r="F130" s="3"/>
      <c r="G130" s="3"/>
      <c r="H130" s="3"/>
      <c r="I130" s="3"/>
      <c r="J130" s="17">
        <f t="shared" si="4"/>
        <v>0</v>
      </c>
      <c r="K130" s="3"/>
      <c r="L130" s="3"/>
      <c r="M130" s="3"/>
      <c r="N130" s="3"/>
      <c r="O130" s="3"/>
      <c r="P130" s="3"/>
      <c r="Q130" s="8">
        <f t="shared" si="5"/>
        <v>0</v>
      </c>
      <c r="R130" s="3"/>
      <c r="S130" s="3"/>
      <c r="T130" s="3"/>
      <c r="U130" s="3"/>
      <c r="V130" s="3"/>
      <c r="W130" s="3"/>
      <c r="X130" s="8">
        <f t="shared" si="6"/>
        <v>0</v>
      </c>
      <c r="Y130" s="9">
        <f t="shared" si="7"/>
        <v>0</v>
      </c>
    </row>
    <row r="131" spans="1:25" x14ac:dyDescent="0.3">
      <c r="A131" s="12">
        <v>127</v>
      </c>
      <c r="B131" s="13">
        <v>20705932</v>
      </c>
      <c r="C131" s="11" t="s">
        <v>136</v>
      </c>
      <c r="D131" s="3"/>
      <c r="E131" s="3"/>
      <c r="F131" s="3"/>
      <c r="G131" s="3"/>
      <c r="H131" s="3"/>
      <c r="I131" s="3"/>
      <c r="J131" s="17">
        <f t="shared" si="4"/>
        <v>0</v>
      </c>
      <c r="K131" s="3"/>
      <c r="L131" s="3"/>
      <c r="M131" s="3"/>
      <c r="N131" s="3"/>
      <c r="O131" s="3"/>
      <c r="P131" s="3"/>
      <c r="Q131" s="8">
        <f t="shared" si="5"/>
        <v>0</v>
      </c>
      <c r="R131" s="3"/>
      <c r="S131" s="3"/>
      <c r="T131" s="3"/>
      <c r="U131" s="3"/>
      <c r="V131" s="3"/>
      <c r="W131" s="3"/>
      <c r="X131" s="8">
        <f t="shared" si="6"/>
        <v>0</v>
      </c>
      <c r="Y131" s="9">
        <f t="shared" si="7"/>
        <v>0</v>
      </c>
    </row>
    <row r="132" spans="1:25" x14ac:dyDescent="0.3">
      <c r="A132" s="12">
        <v>128</v>
      </c>
      <c r="B132" s="13">
        <v>20718385</v>
      </c>
      <c r="C132" s="11" t="s">
        <v>167</v>
      </c>
      <c r="D132" s="3"/>
      <c r="E132" s="3"/>
      <c r="F132" s="3"/>
      <c r="G132" s="3"/>
      <c r="H132" s="3"/>
      <c r="I132" s="3"/>
      <c r="J132" s="17">
        <f t="shared" si="4"/>
        <v>0</v>
      </c>
      <c r="K132" s="3"/>
      <c r="L132" s="3"/>
      <c r="M132" s="3"/>
      <c r="N132" s="3"/>
      <c r="O132" s="3"/>
      <c r="P132" s="3"/>
      <c r="Q132" s="8">
        <f t="shared" si="5"/>
        <v>0</v>
      </c>
      <c r="R132" s="3"/>
      <c r="S132" s="3"/>
      <c r="T132" s="3"/>
      <c r="U132" s="3"/>
      <c r="V132" s="3"/>
      <c r="W132" s="3"/>
      <c r="X132" s="8">
        <f t="shared" si="6"/>
        <v>0</v>
      </c>
      <c r="Y132" s="9">
        <f t="shared" si="7"/>
        <v>0</v>
      </c>
    </row>
    <row r="133" spans="1:25" x14ac:dyDescent="0.3">
      <c r="A133" s="12">
        <v>129</v>
      </c>
      <c r="B133" s="13">
        <v>20619091</v>
      </c>
      <c r="C133" s="11" t="s">
        <v>94</v>
      </c>
      <c r="D133" s="3"/>
      <c r="E133" s="3"/>
      <c r="F133" s="3"/>
      <c r="G133" s="3"/>
      <c r="H133" s="3"/>
      <c r="I133" s="3"/>
      <c r="J133" s="17">
        <f t="shared" ref="J133:J192" si="8">SUM(D133:I133)</f>
        <v>0</v>
      </c>
      <c r="K133" s="3"/>
      <c r="L133" s="3"/>
      <c r="M133" s="3"/>
      <c r="N133" s="3"/>
      <c r="O133" s="3"/>
      <c r="P133" s="3"/>
      <c r="Q133" s="8">
        <f t="shared" ref="Q133:Q192" si="9">SUM(K133:P133)</f>
        <v>0</v>
      </c>
      <c r="R133" s="3"/>
      <c r="S133" s="3"/>
      <c r="T133" s="3"/>
      <c r="U133" s="3"/>
      <c r="V133" s="3"/>
      <c r="W133" s="3"/>
      <c r="X133" s="8">
        <f t="shared" ref="X133:X192" si="10">SUM(R133:W133)</f>
        <v>0</v>
      </c>
      <c r="Y133" s="9">
        <f t="shared" ref="Y133:Y192" si="11">SUM(X133,Q133,J133)</f>
        <v>0</v>
      </c>
    </row>
    <row r="134" spans="1:25" x14ac:dyDescent="0.3">
      <c r="A134" s="12">
        <v>130</v>
      </c>
      <c r="B134" s="13">
        <v>20722404</v>
      </c>
      <c r="C134" s="11" t="s">
        <v>182</v>
      </c>
      <c r="D134" s="3"/>
      <c r="E134" s="3"/>
      <c r="F134" s="3"/>
      <c r="G134" s="3"/>
      <c r="H134" s="3"/>
      <c r="I134" s="3"/>
      <c r="J134" s="17">
        <f t="shared" si="8"/>
        <v>0</v>
      </c>
      <c r="K134" s="3"/>
      <c r="L134" s="3"/>
      <c r="M134" s="3"/>
      <c r="N134" s="3"/>
      <c r="O134" s="3"/>
      <c r="P134" s="3"/>
      <c r="Q134" s="8">
        <f t="shared" si="9"/>
        <v>0</v>
      </c>
      <c r="R134" s="3"/>
      <c r="S134" s="3"/>
      <c r="T134" s="3"/>
      <c r="U134" s="3"/>
      <c r="V134" s="3"/>
      <c r="W134" s="3"/>
      <c r="X134" s="8">
        <f t="shared" si="10"/>
        <v>0</v>
      </c>
      <c r="Y134" s="9">
        <f t="shared" si="11"/>
        <v>0</v>
      </c>
    </row>
    <row r="135" spans="1:25" x14ac:dyDescent="0.3">
      <c r="A135" s="12">
        <v>131</v>
      </c>
      <c r="B135" s="13">
        <v>20713832</v>
      </c>
      <c r="C135" s="11" t="s">
        <v>153</v>
      </c>
      <c r="D135" s="3"/>
      <c r="E135" s="3"/>
      <c r="F135" s="3"/>
      <c r="G135" s="3"/>
      <c r="H135" s="3"/>
      <c r="I135" s="3"/>
      <c r="J135" s="17">
        <f t="shared" si="8"/>
        <v>0</v>
      </c>
      <c r="K135" s="3"/>
      <c r="L135" s="3"/>
      <c r="M135" s="3"/>
      <c r="N135" s="3"/>
      <c r="O135" s="3"/>
      <c r="P135" s="3"/>
      <c r="Q135" s="8">
        <f t="shared" si="9"/>
        <v>0</v>
      </c>
      <c r="R135" s="3"/>
      <c r="S135" s="3"/>
      <c r="T135" s="3"/>
      <c r="U135" s="3"/>
      <c r="V135" s="3"/>
      <c r="W135" s="3"/>
      <c r="X135" s="8">
        <f t="shared" si="10"/>
        <v>0</v>
      </c>
      <c r="Y135" s="9">
        <f t="shared" si="11"/>
        <v>0</v>
      </c>
    </row>
    <row r="136" spans="1:25" x14ac:dyDescent="0.3">
      <c r="A136" s="12">
        <v>132</v>
      </c>
      <c r="B136" s="13">
        <v>20718943</v>
      </c>
      <c r="C136" s="11" t="s">
        <v>174</v>
      </c>
      <c r="D136" s="3"/>
      <c r="E136" s="3"/>
      <c r="F136" s="3"/>
      <c r="G136" s="3"/>
      <c r="H136" s="3"/>
      <c r="I136" s="3"/>
      <c r="J136" s="17">
        <f t="shared" si="8"/>
        <v>0</v>
      </c>
      <c r="K136" s="3"/>
      <c r="L136" s="3"/>
      <c r="M136" s="3"/>
      <c r="N136" s="3"/>
      <c r="O136" s="3"/>
      <c r="P136" s="3"/>
      <c r="Q136" s="8">
        <f t="shared" si="9"/>
        <v>0</v>
      </c>
      <c r="R136" s="3"/>
      <c r="S136" s="3"/>
      <c r="T136" s="3"/>
      <c r="U136" s="3"/>
      <c r="V136" s="3"/>
      <c r="W136" s="3"/>
      <c r="X136" s="8">
        <f t="shared" si="10"/>
        <v>0</v>
      </c>
      <c r="Y136" s="9">
        <f t="shared" si="11"/>
        <v>0</v>
      </c>
    </row>
    <row r="137" spans="1:25" x14ac:dyDescent="0.3">
      <c r="A137" s="12">
        <v>133</v>
      </c>
      <c r="B137" s="13">
        <v>20617662</v>
      </c>
      <c r="C137" s="11" t="s">
        <v>88</v>
      </c>
      <c r="D137" s="3"/>
      <c r="E137" s="3"/>
      <c r="F137" s="3"/>
      <c r="G137" s="3"/>
      <c r="H137" s="3"/>
      <c r="I137" s="3"/>
      <c r="J137" s="17">
        <f t="shared" si="8"/>
        <v>0</v>
      </c>
      <c r="K137" s="3"/>
      <c r="L137" s="3"/>
      <c r="M137" s="3"/>
      <c r="N137" s="3"/>
      <c r="O137" s="3"/>
      <c r="P137" s="3"/>
      <c r="Q137" s="8">
        <f t="shared" si="9"/>
        <v>0</v>
      </c>
      <c r="R137" s="3"/>
      <c r="S137" s="3"/>
      <c r="T137" s="3"/>
      <c r="U137" s="3"/>
      <c r="V137" s="3"/>
      <c r="W137" s="3"/>
      <c r="X137" s="8">
        <f t="shared" si="10"/>
        <v>0</v>
      </c>
      <c r="Y137" s="9">
        <f t="shared" si="11"/>
        <v>0</v>
      </c>
    </row>
    <row r="138" spans="1:25" x14ac:dyDescent="0.3">
      <c r="A138" s="12">
        <v>134</v>
      </c>
      <c r="B138" s="13">
        <v>20606861</v>
      </c>
      <c r="C138" s="11" t="s">
        <v>45</v>
      </c>
      <c r="D138" s="3"/>
      <c r="E138" s="3"/>
      <c r="F138" s="3"/>
      <c r="G138" s="3"/>
      <c r="H138" s="3"/>
      <c r="I138" s="3"/>
      <c r="J138" s="17">
        <f t="shared" si="8"/>
        <v>0</v>
      </c>
      <c r="K138" s="3"/>
      <c r="L138" s="3"/>
      <c r="M138" s="3"/>
      <c r="N138" s="3"/>
      <c r="O138" s="3"/>
      <c r="P138" s="3"/>
      <c r="Q138" s="8">
        <f t="shared" si="9"/>
        <v>0</v>
      </c>
      <c r="R138" s="3"/>
      <c r="S138" s="3"/>
      <c r="T138" s="3"/>
      <c r="U138" s="3"/>
      <c r="V138" s="3"/>
      <c r="W138" s="3"/>
      <c r="X138" s="8">
        <f t="shared" si="10"/>
        <v>0</v>
      </c>
      <c r="Y138" s="9">
        <f t="shared" si="11"/>
        <v>0</v>
      </c>
    </row>
    <row r="139" spans="1:25" x14ac:dyDescent="0.3">
      <c r="A139" s="12">
        <v>135</v>
      </c>
      <c r="B139" s="13">
        <v>20697136</v>
      </c>
      <c r="C139" s="11" t="s">
        <v>110</v>
      </c>
      <c r="D139" s="3"/>
      <c r="E139" s="3"/>
      <c r="F139" s="3"/>
      <c r="G139" s="3"/>
      <c r="H139" s="3"/>
      <c r="I139" s="3"/>
      <c r="J139" s="17">
        <f t="shared" si="8"/>
        <v>0</v>
      </c>
      <c r="K139" s="3"/>
      <c r="L139" s="3"/>
      <c r="M139" s="3"/>
      <c r="N139" s="3"/>
      <c r="O139" s="3"/>
      <c r="P139" s="3"/>
      <c r="Q139" s="8">
        <f t="shared" si="9"/>
        <v>0</v>
      </c>
      <c r="R139" s="3"/>
      <c r="S139" s="3"/>
      <c r="T139" s="3"/>
      <c r="U139" s="3"/>
      <c r="V139" s="3"/>
      <c r="W139" s="3"/>
      <c r="X139" s="8">
        <f t="shared" si="10"/>
        <v>0</v>
      </c>
      <c r="Y139" s="9">
        <f t="shared" si="11"/>
        <v>0</v>
      </c>
    </row>
    <row r="140" spans="1:25" x14ac:dyDescent="0.3">
      <c r="A140" s="12">
        <v>136</v>
      </c>
      <c r="B140" s="13">
        <v>20505065</v>
      </c>
      <c r="C140" s="11" t="s">
        <v>5</v>
      </c>
      <c r="D140" s="3"/>
      <c r="E140" s="3"/>
      <c r="F140" s="3"/>
      <c r="G140" s="3"/>
      <c r="H140" s="3"/>
      <c r="I140" s="3"/>
      <c r="J140" s="17">
        <f t="shared" si="8"/>
        <v>0</v>
      </c>
      <c r="K140" s="3"/>
      <c r="L140" s="3"/>
      <c r="M140" s="3"/>
      <c r="N140" s="3"/>
      <c r="O140" s="3"/>
      <c r="P140" s="3"/>
      <c r="Q140" s="8">
        <f t="shared" si="9"/>
        <v>0</v>
      </c>
      <c r="R140" s="3"/>
      <c r="S140" s="3"/>
      <c r="T140" s="3"/>
      <c r="U140" s="3"/>
      <c r="V140" s="3"/>
      <c r="W140" s="3"/>
      <c r="X140" s="8">
        <f t="shared" si="10"/>
        <v>0</v>
      </c>
      <c r="Y140" s="9">
        <f t="shared" si="11"/>
        <v>0</v>
      </c>
    </row>
    <row r="141" spans="1:25" x14ac:dyDescent="0.3">
      <c r="A141" s="12">
        <v>137</v>
      </c>
      <c r="B141" s="13">
        <v>20724197</v>
      </c>
      <c r="C141" s="11" t="s">
        <v>188</v>
      </c>
      <c r="D141" s="3"/>
      <c r="E141" s="3"/>
      <c r="F141" s="3"/>
      <c r="G141" s="3"/>
      <c r="H141" s="3"/>
      <c r="I141" s="3"/>
      <c r="J141" s="17">
        <f t="shared" si="8"/>
        <v>0</v>
      </c>
      <c r="K141" s="3"/>
      <c r="L141" s="3"/>
      <c r="M141" s="3"/>
      <c r="N141" s="3"/>
      <c r="O141" s="3"/>
      <c r="P141" s="3"/>
      <c r="Q141" s="8">
        <f t="shared" si="9"/>
        <v>0</v>
      </c>
      <c r="R141" s="3"/>
      <c r="S141" s="3"/>
      <c r="T141" s="3"/>
      <c r="U141" s="3"/>
      <c r="V141" s="3"/>
      <c r="W141" s="3"/>
      <c r="X141" s="8">
        <f t="shared" si="10"/>
        <v>0</v>
      </c>
      <c r="Y141" s="9">
        <f t="shared" si="11"/>
        <v>0</v>
      </c>
    </row>
    <row r="142" spans="1:25" x14ac:dyDescent="0.3">
      <c r="A142" s="12">
        <v>138</v>
      </c>
      <c r="B142" s="13">
        <v>20620222</v>
      </c>
      <c r="C142" s="11" t="s">
        <v>98</v>
      </c>
      <c r="D142" s="3"/>
      <c r="E142" s="3"/>
      <c r="F142" s="3"/>
      <c r="G142" s="3"/>
      <c r="H142" s="3"/>
      <c r="I142" s="3"/>
      <c r="J142" s="17">
        <f t="shared" si="8"/>
        <v>0</v>
      </c>
      <c r="K142" s="3"/>
      <c r="L142" s="3"/>
      <c r="M142" s="3"/>
      <c r="N142" s="3"/>
      <c r="O142" s="3"/>
      <c r="P142" s="3"/>
      <c r="Q142" s="8">
        <f t="shared" si="9"/>
        <v>0</v>
      </c>
      <c r="R142" s="3"/>
      <c r="S142" s="3"/>
      <c r="T142" s="3"/>
      <c r="U142" s="3"/>
      <c r="V142" s="3"/>
      <c r="W142" s="3"/>
      <c r="X142" s="8">
        <f t="shared" si="10"/>
        <v>0</v>
      </c>
      <c r="Y142" s="9">
        <f t="shared" si="11"/>
        <v>0</v>
      </c>
    </row>
    <row r="143" spans="1:25" x14ac:dyDescent="0.3">
      <c r="A143" s="12">
        <v>139</v>
      </c>
      <c r="B143" s="13">
        <v>20619473</v>
      </c>
      <c r="C143" s="11" t="s">
        <v>95</v>
      </c>
      <c r="D143" s="3"/>
      <c r="E143" s="3"/>
      <c r="F143" s="3"/>
      <c r="G143" s="3"/>
      <c r="H143" s="3"/>
      <c r="I143" s="3"/>
      <c r="J143" s="17">
        <f t="shared" si="8"/>
        <v>0</v>
      </c>
      <c r="K143" s="3"/>
      <c r="L143" s="3"/>
      <c r="M143" s="3"/>
      <c r="N143" s="3"/>
      <c r="O143" s="3"/>
      <c r="P143" s="3"/>
      <c r="Q143" s="8">
        <f t="shared" si="9"/>
        <v>0</v>
      </c>
      <c r="R143" s="3"/>
      <c r="S143" s="3"/>
      <c r="T143" s="3"/>
      <c r="U143" s="3"/>
      <c r="V143" s="3"/>
      <c r="W143" s="3"/>
      <c r="X143" s="8">
        <f t="shared" si="10"/>
        <v>0</v>
      </c>
      <c r="Y143" s="9">
        <f t="shared" si="11"/>
        <v>0</v>
      </c>
    </row>
    <row r="144" spans="1:25" x14ac:dyDescent="0.3">
      <c r="A144" s="12">
        <v>140</v>
      </c>
      <c r="B144" s="13">
        <v>20573337</v>
      </c>
      <c r="C144" s="11" t="s">
        <v>9</v>
      </c>
      <c r="D144" s="3"/>
      <c r="E144" s="3"/>
      <c r="F144" s="3"/>
      <c r="G144" s="3"/>
      <c r="H144" s="3"/>
      <c r="I144" s="3"/>
      <c r="J144" s="17">
        <f t="shared" si="8"/>
        <v>0</v>
      </c>
      <c r="K144" s="3"/>
      <c r="L144" s="3"/>
      <c r="M144" s="3"/>
      <c r="N144" s="3"/>
      <c r="O144" s="3"/>
      <c r="P144" s="3"/>
      <c r="Q144" s="8">
        <f t="shared" si="9"/>
        <v>0</v>
      </c>
      <c r="R144" s="3"/>
      <c r="S144" s="3"/>
      <c r="T144" s="3"/>
      <c r="U144" s="3"/>
      <c r="V144" s="3"/>
      <c r="W144" s="3"/>
      <c r="X144" s="8">
        <f t="shared" si="10"/>
        <v>0</v>
      </c>
      <c r="Y144" s="9">
        <f t="shared" si="11"/>
        <v>0</v>
      </c>
    </row>
    <row r="145" spans="1:25" x14ac:dyDescent="0.3">
      <c r="A145" s="12">
        <v>141</v>
      </c>
      <c r="B145" s="13">
        <v>20590530</v>
      </c>
      <c r="C145" s="11" t="s">
        <v>18</v>
      </c>
      <c r="D145" s="3"/>
      <c r="E145" s="3"/>
      <c r="F145" s="3"/>
      <c r="G145" s="3"/>
      <c r="H145" s="3"/>
      <c r="I145" s="3"/>
      <c r="J145" s="17">
        <f t="shared" si="8"/>
        <v>0</v>
      </c>
      <c r="K145" s="3"/>
      <c r="L145" s="3"/>
      <c r="M145" s="3"/>
      <c r="N145" s="3"/>
      <c r="O145" s="3"/>
      <c r="P145" s="3"/>
      <c r="Q145" s="8">
        <f t="shared" si="9"/>
        <v>0</v>
      </c>
      <c r="R145" s="3"/>
      <c r="S145" s="3"/>
      <c r="T145" s="3"/>
      <c r="U145" s="3"/>
      <c r="V145" s="3"/>
      <c r="W145" s="3"/>
      <c r="X145" s="8">
        <f t="shared" si="10"/>
        <v>0</v>
      </c>
      <c r="Y145" s="9">
        <f t="shared" si="11"/>
        <v>0</v>
      </c>
    </row>
    <row r="146" spans="1:25" x14ac:dyDescent="0.3">
      <c r="A146" s="12">
        <v>142</v>
      </c>
      <c r="B146" s="13">
        <v>20610102</v>
      </c>
      <c r="C146" s="11" t="s">
        <v>55</v>
      </c>
      <c r="D146" s="3"/>
      <c r="E146" s="3"/>
      <c r="F146" s="3"/>
      <c r="G146" s="3"/>
      <c r="H146" s="3"/>
      <c r="I146" s="3"/>
      <c r="J146" s="17">
        <f t="shared" si="8"/>
        <v>0</v>
      </c>
      <c r="K146" s="3"/>
      <c r="L146" s="3"/>
      <c r="M146" s="3"/>
      <c r="N146" s="3"/>
      <c r="O146" s="3"/>
      <c r="P146" s="3"/>
      <c r="Q146" s="8">
        <f t="shared" si="9"/>
        <v>0</v>
      </c>
      <c r="R146" s="3"/>
      <c r="S146" s="3"/>
      <c r="T146" s="3"/>
      <c r="U146" s="3"/>
      <c r="V146" s="3"/>
      <c r="W146" s="3"/>
      <c r="X146" s="8">
        <f t="shared" si="10"/>
        <v>0</v>
      </c>
      <c r="Y146" s="9">
        <f t="shared" si="11"/>
        <v>0</v>
      </c>
    </row>
    <row r="147" spans="1:25" x14ac:dyDescent="0.3">
      <c r="A147" s="12">
        <v>143</v>
      </c>
      <c r="B147" s="13">
        <v>20618865</v>
      </c>
      <c r="C147" s="11" t="s">
        <v>92</v>
      </c>
      <c r="D147" s="3"/>
      <c r="E147" s="3"/>
      <c r="F147" s="3"/>
      <c r="G147" s="3"/>
      <c r="H147" s="3"/>
      <c r="I147" s="3"/>
      <c r="J147" s="17">
        <f t="shared" si="8"/>
        <v>0</v>
      </c>
      <c r="K147" s="3"/>
      <c r="L147" s="3"/>
      <c r="M147" s="3"/>
      <c r="N147" s="3"/>
      <c r="O147" s="3"/>
      <c r="P147" s="3"/>
      <c r="Q147" s="8">
        <f t="shared" si="9"/>
        <v>0</v>
      </c>
      <c r="R147" s="3"/>
      <c r="S147" s="3"/>
      <c r="T147" s="3"/>
      <c r="U147" s="3"/>
      <c r="V147" s="3"/>
      <c r="W147" s="3"/>
      <c r="X147" s="8">
        <f t="shared" si="10"/>
        <v>0</v>
      </c>
      <c r="Y147" s="9">
        <f t="shared" si="11"/>
        <v>0</v>
      </c>
    </row>
    <row r="148" spans="1:25" x14ac:dyDescent="0.3">
      <c r="A148" s="12">
        <v>144</v>
      </c>
      <c r="B148" s="13">
        <v>20698118</v>
      </c>
      <c r="C148" s="11" t="s">
        <v>112</v>
      </c>
      <c r="D148" s="3"/>
      <c r="E148" s="3"/>
      <c r="F148" s="3"/>
      <c r="G148" s="3"/>
      <c r="H148" s="3"/>
      <c r="I148" s="3"/>
      <c r="J148" s="17">
        <f t="shared" si="8"/>
        <v>0</v>
      </c>
      <c r="K148" s="3"/>
      <c r="L148" s="3"/>
      <c r="M148" s="3"/>
      <c r="N148" s="3"/>
      <c r="O148" s="3"/>
      <c r="P148" s="3"/>
      <c r="Q148" s="8">
        <f t="shared" si="9"/>
        <v>0</v>
      </c>
      <c r="R148" s="3"/>
      <c r="S148" s="3"/>
      <c r="T148" s="3"/>
      <c r="U148" s="3"/>
      <c r="V148" s="3"/>
      <c r="W148" s="3"/>
      <c r="X148" s="8">
        <f t="shared" si="10"/>
        <v>0</v>
      </c>
      <c r="Y148" s="9">
        <f t="shared" si="11"/>
        <v>0</v>
      </c>
    </row>
    <row r="149" spans="1:25" x14ac:dyDescent="0.3">
      <c r="A149" s="12">
        <v>145</v>
      </c>
      <c r="B149" s="13">
        <v>20595218</v>
      </c>
      <c r="C149" s="11" t="s">
        <v>29</v>
      </c>
      <c r="D149" s="3"/>
      <c r="E149" s="3"/>
      <c r="F149" s="3"/>
      <c r="G149" s="3"/>
      <c r="H149" s="3"/>
      <c r="I149" s="3"/>
      <c r="J149" s="17">
        <f t="shared" si="8"/>
        <v>0</v>
      </c>
      <c r="K149" s="3"/>
      <c r="L149" s="3"/>
      <c r="M149" s="3"/>
      <c r="N149" s="3"/>
      <c r="O149" s="3"/>
      <c r="P149" s="3"/>
      <c r="Q149" s="8">
        <f t="shared" si="9"/>
        <v>0</v>
      </c>
      <c r="R149" s="3"/>
      <c r="S149" s="3"/>
      <c r="T149" s="3"/>
      <c r="U149" s="3"/>
      <c r="V149" s="3"/>
      <c r="W149" s="3"/>
      <c r="X149" s="8">
        <f t="shared" si="10"/>
        <v>0</v>
      </c>
      <c r="Y149" s="9">
        <f t="shared" si="11"/>
        <v>0</v>
      </c>
    </row>
    <row r="150" spans="1:25" x14ac:dyDescent="0.3">
      <c r="A150" s="12">
        <v>146</v>
      </c>
      <c r="B150" s="13">
        <v>20700473</v>
      </c>
      <c r="C150" s="11" t="s">
        <v>116</v>
      </c>
      <c r="D150" s="3"/>
      <c r="E150" s="3"/>
      <c r="F150" s="3"/>
      <c r="G150" s="3"/>
      <c r="H150" s="3"/>
      <c r="I150" s="3"/>
      <c r="J150" s="17">
        <f t="shared" si="8"/>
        <v>0</v>
      </c>
      <c r="K150" s="3"/>
      <c r="L150" s="3"/>
      <c r="M150" s="3"/>
      <c r="N150" s="3"/>
      <c r="O150" s="3"/>
      <c r="P150" s="3"/>
      <c r="Q150" s="8">
        <f t="shared" si="9"/>
        <v>0</v>
      </c>
      <c r="R150" s="3"/>
      <c r="S150" s="3"/>
      <c r="T150" s="3"/>
      <c r="U150" s="3"/>
      <c r="V150" s="3"/>
      <c r="W150" s="3"/>
      <c r="X150" s="8">
        <f t="shared" si="10"/>
        <v>0</v>
      </c>
      <c r="Y150" s="9">
        <f t="shared" si="11"/>
        <v>0</v>
      </c>
    </row>
    <row r="151" spans="1:25" x14ac:dyDescent="0.3">
      <c r="A151" s="12">
        <v>147</v>
      </c>
      <c r="B151" s="13">
        <v>20595032</v>
      </c>
      <c r="C151" s="11" t="s">
        <v>27</v>
      </c>
      <c r="D151" s="3"/>
      <c r="E151" s="3"/>
      <c r="F151" s="3"/>
      <c r="G151" s="3"/>
      <c r="H151" s="3"/>
      <c r="I151" s="3"/>
      <c r="J151" s="17">
        <f t="shared" si="8"/>
        <v>0</v>
      </c>
      <c r="K151" s="3"/>
      <c r="L151" s="3"/>
      <c r="M151" s="3"/>
      <c r="N151" s="3"/>
      <c r="O151" s="3"/>
      <c r="P151" s="3"/>
      <c r="Q151" s="8">
        <f t="shared" si="9"/>
        <v>0</v>
      </c>
      <c r="R151" s="3"/>
      <c r="S151" s="3"/>
      <c r="T151" s="3"/>
      <c r="U151" s="3"/>
      <c r="V151" s="3"/>
      <c r="W151" s="3"/>
      <c r="X151" s="8">
        <f t="shared" si="10"/>
        <v>0</v>
      </c>
      <c r="Y151" s="9">
        <f t="shared" si="11"/>
        <v>0</v>
      </c>
    </row>
    <row r="152" spans="1:25" x14ac:dyDescent="0.3">
      <c r="A152" s="12">
        <v>148</v>
      </c>
      <c r="B152" s="13">
        <v>20718618</v>
      </c>
      <c r="C152" s="11" t="s">
        <v>169</v>
      </c>
      <c r="D152" s="3"/>
      <c r="E152" s="3"/>
      <c r="F152" s="3"/>
      <c r="G152" s="3"/>
      <c r="H152" s="3"/>
      <c r="I152" s="3"/>
      <c r="J152" s="17">
        <f t="shared" si="8"/>
        <v>0</v>
      </c>
      <c r="K152" s="3"/>
      <c r="L152" s="3"/>
      <c r="M152" s="3"/>
      <c r="N152" s="3"/>
      <c r="O152" s="3"/>
      <c r="P152" s="3"/>
      <c r="Q152" s="8">
        <f t="shared" si="9"/>
        <v>0</v>
      </c>
      <c r="R152" s="3"/>
      <c r="S152" s="3"/>
      <c r="T152" s="3"/>
      <c r="U152" s="3"/>
      <c r="V152" s="3"/>
      <c r="W152" s="3"/>
      <c r="X152" s="8">
        <f t="shared" si="10"/>
        <v>0</v>
      </c>
      <c r="Y152" s="9">
        <f t="shared" si="11"/>
        <v>0</v>
      </c>
    </row>
    <row r="153" spans="1:25" x14ac:dyDescent="0.3">
      <c r="A153" s="12">
        <v>149</v>
      </c>
      <c r="B153" s="13">
        <v>20615047</v>
      </c>
      <c r="C153" s="11" t="s">
        <v>83</v>
      </c>
      <c r="D153" s="3"/>
      <c r="E153" s="3"/>
      <c r="F153" s="3"/>
      <c r="G153" s="3"/>
      <c r="H153" s="3"/>
      <c r="I153" s="3"/>
      <c r="J153" s="17">
        <f t="shared" si="8"/>
        <v>0</v>
      </c>
      <c r="K153" s="3"/>
      <c r="L153" s="3"/>
      <c r="M153" s="3"/>
      <c r="N153" s="3"/>
      <c r="O153" s="3"/>
      <c r="P153" s="3"/>
      <c r="Q153" s="8">
        <f t="shared" si="9"/>
        <v>0</v>
      </c>
      <c r="R153" s="3"/>
      <c r="S153" s="3"/>
      <c r="T153" s="3"/>
      <c r="U153" s="3"/>
      <c r="V153" s="3"/>
      <c r="W153" s="3"/>
      <c r="X153" s="8">
        <f t="shared" si="10"/>
        <v>0</v>
      </c>
      <c r="Y153" s="9">
        <f t="shared" si="11"/>
        <v>0</v>
      </c>
    </row>
    <row r="154" spans="1:25" x14ac:dyDescent="0.3">
      <c r="A154" s="12">
        <v>150</v>
      </c>
      <c r="B154" s="13">
        <v>20593018</v>
      </c>
      <c r="C154" s="11" t="s">
        <v>24</v>
      </c>
      <c r="D154" s="3"/>
      <c r="E154" s="3"/>
      <c r="F154" s="3"/>
      <c r="G154" s="3"/>
      <c r="H154" s="3"/>
      <c r="I154" s="3"/>
      <c r="J154" s="17">
        <f t="shared" si="8"/>
        <v>0</v>
      </c>
      <c r="K154" s="3"/>
      <c r="L154" s="3"/>
      <c r="M154" s="3"/>
      <c r="N154" s="3"/>
      <c r="O154" s="3"/>
      <c r="P154" s="3"/>
      <c r="Q154" s="8">
        <f t="shared" si="9"/>
        <v>0</v>
      </c>
      <c r="R154" s="3"/>
      <c r="S154" s="3"/>
      <c r="T154" s="3"/>
      <c r="U154" s="3"/>
      <c r="V154" s="3"/>
      <c r="W154" s="3"/>
      <c r="X154" s="8">
        <f t="shared" si="10"/>
        <v>0</v>
      </c>
      <c r="Y154" s="9">
        <f t="shared" si="11"/>
        <v>0</v>
      </c>
    </row>
    <row r="155" spans="1:25" x14ac:dyDescent="0.3">
      <c r="A155" s="12">
        <v>151</v>
      </c>
      <c r="B155" s="13">
        <v>20488702</v>
      </c>
      <c r="C155" s="11" t="s">
        <v>4</v>
      </c>
      <c r="D155" s="3"/>
      <c r="E155" s="3"/>
      <c r="F155" s="3"/>
      <c r="G155" s="3"/>
      <c r="H155" s="3"/>
      <c r="I155" s="3"/>
      <c r="J155" s="17">
        <f t="shared" si="8"/>
        <v>0</v>
      </c>
      <c r="K155" s="3"/>
      <c r="L155" s="3"/>
      <c r="M155" s="3"/>
      <c r="N155" s="3"/>
      <c r="O155" s="3"/>
      <c r="P155" s="3"/>
      <c r="Q155" s="8">
        <f t="shared" si="9"/>
        <v>0</v>
      </c>
      <c r="R155" s="3"/>
      <c r="S155" s="3"/>
      <c r="T155" s="3"/>
      <c r="U155" s="3"/>
      <c r="V155" s="3"/>
      <c r="W155" s="3"/>
      <c r="X155" s="8">
        <f t="shared" si="10"/>
        <v>0</v>
      </c>
      <c r="Y155" s="9">
        <f t="shared" si="11"/>
        <v>0</v>
      </c>
    </row>
    <row r="156" spans="1:25" x14ac:dyDescent="0.3">
      <c r="A156" s="12">
        <v>152</v>
      </c>
      <c r="B156" s="13">
        <v>20612945</v>
      </c>
      <c r="C156" s="11" t="s">
        <v>72</v>
      </c>
      <c r="D156" s="3"/>
      <c r="E156" s="3"/>
      <c r="F156" s="3"/>
      <c r="G156" s="3"/>
      <c r="H156" s="3"/>
      <c r="I156" s="3"/>
      <c r="J156" s="17">
        <f t="shared" si="8"/>
        <v>0</v>
      </c>
      <c r="K156" s="3"/>
      <c r="L156" s="3"/>
      <c r="M156" s="3"/>
      <c r="N156" s="3"/>
      <c r="O156" s="3"/>
      <c r="P156" s="3"/>
      <c r="Q156" s="8">
        <f t="shared" si="9"/>
        <v>0</v>
      </c>
      <c r="R156" s="3"/>
      <c r="S156" s="3"/>
      <c r="T156" s="3"/>
      <c r="U156" s="3"/>
      <c r="V156" s="3"/>
      <c r="W156" s="3"/>
      <c r="X156" s="8">
        <f t="shared" si="10"/>
        <v>0</v>
      </c>
      <c r="Y156" s="9">
        <f t="shared" si="11"/>
        <v>0</v>
      </c>
    </row>
    <row r="157" spans="1:25" x14ac:dyDescent="0.3">
      <c r="A157" s="12">
        <v>153</v>
      </c>
      <c r="B157" s="13">
        <v>20619586</v>
      </c>
      <c r="C157" s="11" t="s">
        <v>96</v>
      </c>
      <c r="D157" s="3"/>
      <c r="E157" s="3"/>
      <c r="F157" s="3"/>
      <c r="G157" s="3"/>
      <c r="H157" s="3"/>
      <c r="I157" s="3"/>
      <c r="J157" s="17">
        <f t="shared" si="8"/>
        <v>0</v>
      </c>
      <c r="K157" s="3"/>
      <c r="L157" s="3"/>
      <c r="M157" s="3"/>
      <c r="N157" s="3"/>
      <c r="O157" s="3"/>
      <c r="P157" s="3"/>
      <c r="Q157" s="8">
        <f t="shared" si="9"/>
        <v>0</v>
      </c>
      <c r="R157" s="3"/>
      <c r="S157" s="3"/>
      <c r="T157" s="3"/>
      <c r="U157" s="3"/>
      <c r="V157" s="3"/>
      <c r="W157" s="3"/>
      <c r="X157" s="8">
        <f t="shared" si="10"/>
        <v>0</v>
      </c>
      <c r="Y157" s="9">
        <f t="shared" si="11"/>
        <v>0</v>
      </c>
    </row>
    <row r="158" spans="1:25" x14ac:dyDescent="0.3">
      <c r="A158" s="12">
        <v>154</v>
      </c>
      <c r="B158" s="13">
        <v>20611068</v>
      </c>
      <c r="C158" s="11" t="s">
        <v>57</v>
      </c>
      <c r="D158" s="3"/>
      <c r="E158" s="3"/>
      <c r="F158" s="3"/>
      <c r="G158" s="3"/>
      <c r="H158" s="3"/>
      <c r="I158" s="3"/>
      <c r="J158" s="17">
        <f t="shared" si="8"/>
        <v>0</v>
      </c>
      <c r="K158" s="3"/>
      <c r="L158" s="3"/>
      <c r="M158" s="3"/>
      <c r="N158" s="3"/>
      <c r="O158" s="3"/>
      <c r="P158" s="3"/>
      <c r="Q158" s="8">
        <f t="shared" si="9"/>
        <v>0</v>
      </c>
      <c r="R158" s="3"/>
      <c r="S158" s="3"/>
      <c r="T158" s="3"/>
      <c r="U158" s="3"/>
      <c r="V158" s="3"/>
      <c r="W158" s="3"/>
      <c r="X158" s="8">
        <f t="shared" si="10"/>
        <v>0</v>
      </c>
      <c r="Y158" s="9">
        <f t="shared" si="11"/>
        <v>0</v>
      </c>
    </row>
    <row r="159" spans="1:25" x14ac:dyDescent="0.3">
      <c r="A159" s="12">
        <v>155</v>
      </c>
      <c r="B159" s="13">
        <v>20611302</v>
      </c>
      <c r="C159" s="11" t="s">
        <v>60</v>
      </c>
      <c r="D159" s="3"/>
      <c r="E159" s="3"/>
      <c r="F159" s="3"/>
      <c r="G159" s="3"/>
      <c r="H159" s="3"/>
      <c r="I159" s="3"/>
      <c r="J159" s="17">
        <f t="shared" si="8"/>
        <v>0</v>
      </c>
      <c r="K159" s="3"/>
      <c r="L159" s="3"/>
      <c r="M159" s="3"/>
      <c r="N159" s="3"/>
      <c r="O159" s="3"/>
      <c r="P159" s="3"/>
      <c r="Q159" s="8">
        <f t="shared" si="9"/>
        <v>0</v>
      </c>
      <c r="R159" s="3"/>
      <c r="S159" s="3"/>
      <c r="T159" s="3"/>
      <c r="U159" s="3"/>
      <c r="V159" s="3"/>
      <c r="W159" s="3"/>
      <c r="X159" s="8">
        <f t="shared" si="10"/>
        <v>0</v>
      </c>
      <c r="Y159" s="9">
        <f t="shared" si="11"/>
        <v>0</v>
      </c>
    </row>
    <row r="160" spans="1:25" x14ac:dyDescent="0.3">
      <c r="A160" s="12">
        <v>156</v>
      </c>
      <c r="B160" s="13">
        <v>20612965</v>
      </c>
      <c r="C160" s="11" t="s">
        <v>73</v>
      </c>
      <c r="D160" s="3"/>
      <c r="E160" s="3"/>
      <c r="F160" s="3"/>
      <c r="G160" s="3"/>
      <c r="H160" s="3"/>
      <c r="I160" s="3"/>
      <c r="J160" s="17">
        <f t="shared" si="8"/>
        <v>0</v>
      </c>
      <c r="K160" s="3"/>
      <c r="L160" s="3"/>
      <c r="M160" s="3"/>
      <c r="N160" s="3"/>
      <c r="O160" s="3"/>
      <c r="P160" s="3"/>
      <c r="Q160" s="8">
        <f t="shared" si="9"/>
        <v>0</v>
      </c>
      <c r="R160" s="3"/>
      <c r="S160" s="3"/>
      <c r="T160" s="3"/>
      <c r="U160" s="3"/>
      <c r="V160" s="3"/>
      <c r="W160" s="3"/>
      <c r="X160" s="8">
        <f t="shared" si="10"/>
        <v>0</v>
      </c>
      <c r="Y160" s="9">
        <f t="shared" si="11"/>
        <v>0</v>
      </c>
    </row>
    <row r="161" spans="1:25" x14ac:dyDescent="0.3">
      <c r="A161" s="12">
        <v>157</v>
      </c>
      <c r="B161" s="13">
        <v>20614355</v>
      </c>
      <c r="C161" s="11" t="s">
        <v>79</v>
      </c>
      <c r="D161" s="3"/>
      <c r="E161" s="3"/>
      <c r="F161" s="3"/>
      <c r="G161" s="3"/>
      <c r="H161" s="3"/>
      <c r="I161" s="3"/>
      <c r="J161" s="17">
        <f t="shared" si="8"/>
        <v>0</v>
      </c>
      <c r="K161" s="3"/>
      <c r="L161" s="3"/>
      <c r="M161" s="3"/>
      <c r="N161" s="3"/>
      <c r="O161" s="3"/>
      <c r="P161" s="3"/>
      <c r="Q161" s="8">
        <f t="shared" si="9"/>
        <v>0</v>
      </c>
      <c r="R161" s="3"/>
      <c r="S161" s="3"/>
      <c r="T161" s="3"/>
      <c r="U161" s="3"/>
      <c r="V161" s="3"/>
      <c r="W161" s="3"/>
      <c r="X161" s="8">
        <f t="shared" si="10"/>
        <v>0</v>
      </c>
      <c r="Y161" s="9">
        <f t="shared" si="11"/>
        <v>0</v>
      </c>
    </row>
    <row r="162" spans="1:25" x14ac:dyDescent="0.3">
      <c r="A162" s="12">
        <v>158</v>
      </c>
      <c r="B162" s="13">
        <v>20611657</v>
      </c>
      <c r="C162" s="11" t="s">
        <v>65</v>
      </c>
      <c r="D162" s="3"/>
      <c r="E162" s="3"/>
      <c r="F162" s="3"/>
      <c r="G162" s="3"/>
      <c r="H162" s="3"/>
      <c r="I162" s="3"/>
      <c r="J162" s="17">
        <f t="shared" si="8"/>
        <v>0</v>
      </c>
      <c r="K162" s="3"/>
      <c r="L162" s="3"/>
      <c r="M162" s="3"/>
      <c r="N162" s="3"/>
      <c r="O162" s="3"/>
      <c r="P162" s="3"/>
      <c r="Q162" s="8">
        <f t="shared" si="9"/>
        <v>0</v>
      </c>
      <c r="R162" s="3"/>
      <c r="S162" s="3"/>
      <c r="T162" s="3"/>
      <c r="U162" s="3"/>
      <c r="V162" s="3"/>
      <c r="W162" s="3"/>
      <c r="X162" s="8">
        <f t="shared" si="10"/>
        <v>0</v>
      </c>
      <c r="Y162" s="9">
        <f t="shared" si="11"/>
        <v>0</v>
      </c>
    </row>
    <row r="163" spans="1:25" x14ac:dyDescent="0.3">
      <c r="A163" s="12">
        <v>159</v>
      </c>
      <c r="B163" s="13">
        <v>20611327</v>
      </c>
      <c r="C163" s="11" t="s">
        <v>62</v>
      </c>
      <c r="D163" s="3"/>
      <c r="E163" s="3"/>
      <c r="F163" s="3"/>
      <c r="G163" s="3"/>
      <c r="H163" s="3"/>
      <c r="I163" s="3"/>
      <c r="J163" s="17">
        <f t="shared" si="8"/>
        <v>0</v>
      </c>
      <c r="K163" s="3"/>
      <c r="L163" s="3"/>
      <c r="M163" s="3"/>
      <c r="N163" s="3"/>
      <c r="O163" s="3"/>
      <c r="P163" s="3"/>
      <c r="Q163" s="8">
        <f t="shared" si="9"/>
        <v>0</v>
      </c>
      <c r="R163" s="3"/>
      <c r="S163" s="3"/>
      <c r="T163" s="3"/>
      <c r="U163" s="3"/>
      <c r="V163" s="3"/>
      <c r="W163" s="3"/>
      <c r="X163" s="8">
        <f t="shared" si="10"/>
        <v>0</v>
      </c>
      <c r="Y163" s="9">
        <f t="shared" si="11"/>
        <v>0</v>
      </c>
    </row>
    <row r="164" spans="1:25" x14ac:dyDescent="0.3">
      <c r="A164" s="12">
        <v>160</v>
      </c>
      <c r="B164" s="13">
        <v>20585127</v>
      </c>
      <c r="C164" s="11" t="s">
        <v>16</v>
      </c>
      <c r="D164" s="3"/>
      <c r="E164" s="3"/>
      <c r="F164" s="3"/>
      <c r="G164" s="3"/>
      <c r="H164" s="3"/>
      <c r="I164" s="3"/>
      <c r="J164" s="17">
        <f t="shared" si="8"/>
        <v>0</v>
      </c>
      <c r="K164" s="3"/>
      <c r="L164" s="3"/>
      <c r="M164" s="3"/>
      <c r="N164" s="3"/>
      <c r="O164" s="3"/>
      <c r="P164" s="3"/>
      <c r="Q164" s="8">
        <f t="shared" si="9"/>
        <v>0</v>
      </c>
      <c r="R164" s="3"/>
      <c r="S164" s="3"/>
      <c r="T164" s="3"/>
      <c r="U164" s="3"/>
      <c r="V164" s="3"/>
      <c r="W164" s="3"/>
      <c r="X164" s="8">
        <f t="shared" si="10"/>
        <v>0</v>
      </c>
      <c r="Y164" s="9">
        <f t="shared" si="11"/>
        <v>0</v>
      </c>
    </row>
    <row r="165" spans="1:25" x14ac:dyDescent="0.3">
      <c r="A165" s="12">
        <v>161</v>
      </c>
      <c r="B165" s="13">
        <v>20723819</v>
      </c>
      <c r="C165" s="11" t="s">
        <v>186</v>
      </c>
      <c r="D165" s="3"/>
      <c r="E165" s="3"/>
      <c r="F165" s="3"/>
      <c r="G165" s="3"/>
      <c r="H165" s="3"/>
      <c r="I165" s="3"/>
      <c r="J165" s="17">
        <f t="shared" si="8"/>
        <v>0</v>
      </c>
      <c r="K165" s="3"/>
      <c r="L165" s="3"/>
      <c r="M165" s="3"/>
      <c r="N165" s="3"/>
      <c r="O165" s="3"/>
      <c r="P165" s="3"/>
      <c r="Q165" s="8">
        <f t="shared" si="9"/>
        <v>0</v>
      </c>
      <c r="R165" s="3"/>
      <c r="S165" s="3"/>
      <c r="T165" s="3"/>
      <c r="U165" s="3"/>
      <c r="V165" s="3"/>
      <c r="W165" s="3"/>
      <c r="X165" s="8">
        <f t="shared" si="10"/>
        <v>0</v>
      </c>
      <c r="Y165" s="9">
        <f t="shared" si="11"/>
        <v>0</v>
      </c>
    </row>
    <row r="166" spans="1:25" x14ac:dyDescent="0.3">
      <c r="A166" s="12">
        <v>162</v>
      </c>
      <c r="B166" s="13">
        <v>20712242</v>
      </c>
      <c r="C166" s="11" t="s">
        <v>144</v>
      </c>
      <c r="D166" s="3"/>
      <c r="E166" s="3"/>
      <c r="F166" s="3"/>
      <c r="G166" s="3"/>
      <c r="H166" s="3"/>
      <c r="I166" s="3"/>
      <c r="J166" s="17">
        <f t="shared" si="8"/>
        <v>0</v>
      </c>
      <c r="K166" s="3"/>
      <c r="L166" s="3"/>
      <c r="M166" s="3"/>
      <c r="N166" s="3"/>
      <c r="O166" s="3"/>
      <c r="P166" s="3"/>
      <c r="Q166" s="8">
        <f t="shared" si="9"/>
        <v>0</v>
      </c>
      <c r="R166" s="3"/>
      <c r="S166" s="3"/>
      <c r="T166" s="3"/>
      <c r="U166" s="3"/>
      <c r="V166" s="3"/>
      <c r="W166" s="3"/>
      <c r="X166" s="8">
        <f t="shared" si="10"/>
        <v>0</v>
      </c>
      <c r="Y166" s="9">
        <f t="shared" si="11"/>
        <v>0</v>
      </c>
    </row>
    <row r="167" spans="1:25" x14ac:dyDescent="0.3">
      <c r="A167" s="12">
        <v>163</v>
      </c>
      <c r="B167" s="13">
        <v>20703544</v>
      </c>
      <c r="C167" s="11" t="s">
        <v>127</v>
      </c>
      <c r="D167" s="3"/>
      <c r="E167" s="3"/>
      <c r="F167" s="3"/>
      <c r="G167" s="3"/>
      <c r="H167" s="3"/>
      <c r="I167" s="3"/>
      <c r="J167" s="17">
        <f t="shared" si="8"/>
        <v>0</v>
      </c>
      <c r="K167" s="3"/>
      <c r="L167" s="3"/>
      <c r="M167" s="3"/>
      <c r="N167" s="3"/>
      <c r="O167" s="3"/>
      <c r="P167" s="3"/>
      <c r="Q167" s="8">
        <f t="shared" si="9"/>
        <v>0</v>
      </c>
      <c r="R167" s="3"/>
      <c r="S167" s="3"/>
      <c r="T167" s="3"/>
      <c r="U167" s="3"/>
      <c r="V167" s="3"/>
      <c r="W167" s="3"/>
      <c r="X167" s="8">
        <f t="shared" si="10"/>
        <v>0</v>
      </c>
      <c r="Y167" s="9">
        <f t="shared" si="11"/>
        <v>0</v>
      </c>
    </row>
    <row r="168" spans="1:25" x14ac:dyDescent="0.3">
      <c r="A168" s="12">
        <v>164</v>
      </c>
      <c r="B168" s="13">
        <v>20511126</v>
      </c>
      <c r="C168" s="11" t="s">
        <v>8</v>
      </c>
      <c r="D168" s="3"/>
      <c r="E168" s="3"/>
      <c r="F168" s="3"/>
      <c r="G168" s="3"/>
      <c r="H168" s="3"/>
      <c r="I168" s="3"/>
      <c r="J168" s="17">
        <f t="shared" si="8"/>
        <v>0</v>
      </c>
      <c r="K168" s="3"/>
      <c r="L168" s="3"/>
      <c r="M168" s="3"/>
      <c r="N168" s="3"/>
      <c r="O168" s="3"/>
      <c r="P168" s="3"/>
      <c r="Q168" s="8">
        <f t="shared" si="9"/>
        <v>0</v>
      </c>
      <c r="R168" s="3"/>
      <c r="S168" s="3"/>
      <c r="T168" s="3"/>
      <c r="U168" s="3"/>
      <c r="V168" s="3"/>
      <c r="W168" s="3"/>
      <c r="X168" s="8">
        <f t="shared" si="10"/>
        <v>0</v>
      </c>
      <c r="Y168" s="9">
        <f t="shared" si="11"/>
        <v>0</v>
      </c>
    </row>
    <row r="169" spans="1:25" x14ac:dyDescent="0.3">
      <c r="A169" s="12">
        <v>165</v>
      </c>
      <c r="B169" s="13">
        <v>20616849</v>
      </c>
      <c r="C169" s="11" t="s">
        <v>86</v>
      </c>
      <c r="D169" s="3"/>
      <c r="E169" s="3"/>
      <c r="F169" s="3"/>
      <c r="G169" s="3"/>
      <c r="H169" s="3"/>
      <c r="I169" s="3"/>
      <c r="J169" s="17">
        <f t="shared" si="8"/>
        <v>0</v>
      </c>
      <c r="K169" s="3"/>
      <c r="L169" s="3"/>
      <c r="M169" s="3"/>
      <c r="N169" s="3"/>
      <c r="O169" s="3"/>
      <c r="P169" s="3"/>
      <c r="Q169" s="8">
        <f t="shared" si="9"/>
        <v>0</v>
      </c>
      <c r="R169" s="3"/>
      <c r="S169" s="3"/>
      <c r="T169" s="3"/>
      <c r="U169" s="3"/>
      <c r="V169" s="3"/>
      <c r="W169" s="3"/>
      <c r="X169" s="8">
        <f t="shared" si="10"/>
        <v>0</v>
      </c>
      <c r="Y169" s="9">
        <f t="shared" si="11"/>
        <v>0</v>
      </c>
    </row>
    <row r="170" spans="1:25" x14ac:dyDescent="0.3">
      <c r="A170" s="12">
        <v>166</v>
      </c>
      <c r="B170" s="13">
        <v>20620220</v>
      </c>
      <c r="C170" s="11" t="s">
        <v>97</v>
      </c>
      <c r="D170" s="3"/>
      <c r="E170" s="3"/>
      <c r="F170" s="3"/>
      <c r="G170" s="3"/>
      <c r="H170" s="3"/>
      <c r="I170" s="3"/>
      <c r="J170" s="17">
        <f t="shared" si="8"/>
        <v>0</v>
      </c>
      <c r="K170" s="3"/>
      <c r="L170" s="3"/>
      <c r="M170" s="3"/>
      <c r="N170" s="3"/>
      <c r="O170" s="3"/>
      <c r="P170" s="3"/>
      <c r="Q170" s="8">
        <f t="shared" si="9"/>
        <v>0</v>
      </c>
      <c r="R170" s="3"/>
      <c r="S170" s="3"/>
      <c r="T170" s="3"/>
      <c r="U170" s="3"/>
      <c r="V170" s="3"/>
      <c r="W170" s="3"/>
      <c r="X170" s="8">
        <f t="shared" si="10"/>
        <v>0</v>
      </c>
      <c r="Y170" s="9">
        <f t="shared" si="11"/>
        <v>0</v>
      </c>
    </row>
    <row r="171" spans="1:25" x14ac:dyDescent="0.3">
      <c r="A171" s="12">
        <v>167</v>
      </c>
      <c r="B171" s="13">
        <v>20704636</v>
      </c>
      <c r="C171" s="11" t="s">
        <v>129</v>
      </c>
      <c r="D171" s="3"/>
      <c r="E171" s="3"/>
      <c r="F171" s="3"/>
      <c r="G171" s="3"/>
      <c r="H171" s="3"/>
      <c r="I171" s="3"/>
      <c r="J171" s="17">
        <f t="shared" si="8"/>
        <v>0</v>
      </c>
      <c r="K171" s="3"/>
      <c r="L171" s="3"/>
      <c r="M171" s="3"/>
      <c r="N171" s="3"/>
      <c r="O171" s="3"/>
      <c r="P171" s="3"/>
      <c r="Q171" s="8">
        <f t="shared" si="9"/>
        <v>0</v>
      </c>
      <c r="R171" s="3"/>
      <c r="S171" s="3"/>
      <c r="T171" s="3"/>
      <c r="U171" s="3"/>
      <c r="V171" s="3"/>
      <c r="W171" s="3"/>
      <c r="X171" s="8">
        <f t="shared" si="10"/>
        <v>0</v>
      </c>
      <c r="Y171" s="9">
        <f t="shared" si="11"/>
        <v>0</v>
      </c>
    </row>
    <row r="172" spans="1:25" x14ac:dyDescent="0.3">
      <c r="A172" s="12">
        <v>168</v>
      </c>
      <c r="B172" s="13">
        <v>20697931</v>
      </c>
      <c r="C172" s="11" t="s">
        <v>111</v>
      </c>
      <c r="D172" s="3"/>
      <c r="E172" s="3"/>
      <c r="F172" s="3"/>
      <c r="G172" s="3"/>
      <c r="H172" s="3"/>
      <c r="I172" s="3"/>
      <c r="J172" s="17">
        <f t="shared" si="8"/>
        <v>0</v>
      </c>
      <c r="K172" s="3"/>
      <c r="L172" s="3"/>
      <c r="M172" s="3"/>
      <c r="N172" s="3"/>
      <c r="O172" s="3"/>
      <c r="P172" s="3"/>
      <c r="Q172" s="8">
        <f t="shared" si="9"/>
        <v>0</v>
      </c>
      <c r="R172" s="3"/>
      <c r="S172" s="3"/>
      <c r="T172" s="3"/>
      <c r="U172" s="3"/>
      <c r="V172" s="3"/>
      <c r="W172" s="3"/>
      <c r="X172" s="8">
        <f t="shared" si="10"/>
        <v>0</v>
      </c>
      <c r="Y172" s="9">
        <f t="shared" si="11"/>
        <v>0</v>
      </c>
    </row>
    <row r="173" spans="1:25" x14ac:dyDescent="0.3">
      <c r="A173" s="12">
        <v>169</v>
      </c>
      <c r="B173" s="13">
        <v>20602511</v>
      </c>
      <c r="C173" s="11" t="s">
        <v>40</v>
      </c>
      <c r="D173" s="3"/>
      <c r="E173" s="3"/>
      <c r="F173" s="3"/>
      <c r="G173" s="3"/>
      <c r="H173" s="3"/>
      <c r="I173" s="3"/>
      <c r="J173" s="17">
        <f t="shared" si="8"/>
        <v>0</v>
      </c>
      <c r="K173" s="3"/>
      <c r="L173" s="3"/>
      <c r="M173" s="3"/>
      <c r="N173" s="3"/>
      <c r="O173" s="3"/>
      <c r="P173" s="3"/>
      <c r="Q173" s="8">
        <f t="shared" si="9"/>
        <v>0</v>
      </c>
      <c r="R173" s="3"/>
      <c r="S173" s="3"/>
      <c r="T173" s="3"/>
      <c r="U173" s="3"/>
      <c r="V173" s="3"/>
      <c r="W173" s="3"/>
      <c r="X173" s="8">
        <f t="shared" si="10"/>
        <v>0</v>
      </c>
      <c r="Y173" s="9">
        <f t="shared" si="11"/>
        <v>0</v>
      </c>
    </row>
    <row r="174" spans="1:25" x14ac:dyDescent="0.3">
      <c r="A174" s="12">
        <v>170</v>
      </c>
      <c r="B174" s="13">
        <v>20618167</v>
      </c>
      <c r="C174" s="11" t="s">
        <v>89</v>
      </c>
      <c r="D174" s="3"/>
      <c r="E174" s="3"/>
      <c r="F174" s="3"/>
      <c r="G174" s="3"/>
      <c r="H174" s="3"/>
      <c r="I174" s="3"/>
      <c r="J174" s="17">
        <f t="shared" si="8"/>
        <v>0</v>
      </c>
      <c r="K174" s="3"/>
      <c r="L174" s="3"/>
      <c r="M174" s="3"/>
      <c r="N174" s="3"/>
      <c r="O174" s="3"/>
      <c r="P174" s="3"/>
      <c r="Q174" s="8">
        <f t="shared" si="9"/>
        <v>0</v>
      </c>
      <c r="R174" s="3"/>
      <c r="S174" s="3"/>
      <c r="T174" s="3"/>
      <c r="U174" s="3"/>
      <c r="V174" s="3"/>
      <c r="W174" s="3"/>
      <c r="X174" s="8">
        <f t="shared" si="10"/>
        <v>0</v>
      </c>
      <c r="Y174" s="9">
        <f t="shared" si="11"/>
        <v>0</v>
      </c>
    </row>
    <row r="175" spans="1:25" x14ac:dyDescent="0.3">
      <c r="A175" s="12">
        <v>171</v>
      </c>
      <c r="B175" s="13">
        <v>20603953</v>
      </c>
      <c r="C175" s="11" t="s">
        <v>41</v>
      </c>
      <c r="D175" s="3"/>
      <c r="E175" s="3"/>
      <c r="F175" s="3"/>
      <c r="G175" s="3"/>
      <c r="H175" s="3"/>
      <c r="I175" s="3"/>
      <c r="J175" s="17">
        <f t="shared" si="8"/>
        <v>0</v>
      </c>
      <c r="K175" s="3"/>
      <c r="L175" s="3"/>
      <c r="M175" s="3"/>
      <c r="N175" s="3"/>
      <c r="O175" s="3"/>
      <c r="P175" s="3"/>
      <c r="Q175" s="8">
        <f t="shared" si="9"/>
        <v>0</v>
      </c>
      <c r="R175" s="3"/>
      <c r="S175" s="3"/>
      <c r="T175" s="3"/>
      <c r="U175" s="3"/>
      <c r="V175" s="3"/>
      <c r="W175" s="3"/>
      <c r="X175" s="8">
        <f t="shared" si="10"/>
        <v>0</v>
      </c>
      <c r="Y175" s="9">
        <f t="shared" si="11"/>
        <v>0</v>
      </c>
    </row>
    <row r="176" spans="1:25" x14ac:dyDescent="0.3">
      <c r="A176" s="12">
        <v>172</v>
      </c>
      <c r="B176" s="13">
        <v>20718893</v>
      </c>
      <c r="C176" s="11" t="s">
        <v>172</v>
      </c>
      <c r="D176" s="3"/>
      <c r="E176" s="3"/>
      <c r="F176" s="3"/>
      <c r="G176" s="3"/>
      <c r="H176" s="3"/>
      <c r="I176" s="3"/>
      <c r="J176" s="17">
        <f t="shared" si="8"/>
        <v>0</v>
      </c>
      <c r="K176" s="3"/>
      <c r="L176" s="3"/>
      <c r="M176" s="3"/>
      <c r="N176" s="3"/>
      <c r="O176" s="3"/>
      <c r="P176" s="3"/>
      <c r="Q176" s="8">
        <f t="shared" si="9"/>
        <v>0</v>
      </c>
      <c r="R176" s="3"/>
      <c r="S176" s="3"/>
      <c r="T176" s="3"/>
      <c r="U176" s="3"/>
      <c r="V176" s="3"/>
      <c r="W176" s="3"/>
      <c r="X176" s="8">
        <f t="shared" si="10"/>
        <v>0</v>
      </c>
      <c r="Y176" s="9">
        <f t="shared" si="11"/>
        <v>0</v>
      </c>
    </row>
    <row r="177" spans="1:25" x14ac:dyDescent="0.3">
      <c r="A177" s="12">
        <v>173</v>
      </c>
      <c r="B177" s="13">
        <v>20704944</v>
      </c>
      <c r="C177" s="11" t="s">
        <v>130</v>
      </c>
      <c r="D177" s="3"/>
      <c r="E177" s="3"/>
      <c r="F177" s="3"/>
      <c r="G177" s="3"/>
      <c r="H177" s="3"/>
      <c r="I177" s="3"/>
      <c r="J177" s="17">
        <f t="shared" si="8"/>
        <v>0</v>
      </c>
      <c r="K177" s="3"/>
      <c r="L177" s="3"/>
      <c r="M177" s="3"/>
      <c r="N177" s="3"/>
      <c r="O177" s="3"/>
      <c r="P177" s="3"/>
      <c r="Q177" s="8">
        <f t="shared" si="9"/>
        <v>0</v>
      </c>
      <c r="R177" s="3"/>
      <c r="S177" s="3"/>
      <c r="T177" s="3"/>
      <c r="U177" s="3"/>
      <c r="V177" s="3"/>
      <c r="W177" s="3"/>
      <c r="X177" s="8">
        <f t="shared" si="10"/>
        <v>0</v>
      </c>
      <c r="Y177" s="9">
        <f t="shared" si="11"/>
        <v>0</v>
      </c>
    </row>
    <row r="178" spans="1:25" x14ac:dyDescent="0.3">
      <c r="A178" s="12">
        <v>174</v>
      </c>
      <c r="B178" s="13">
        <v>20682988</v>
      </c>
      <c r="C178" s="11" t="s">
        <v>105</v>
      </c>
      <c r="D178" s="3"/>
      <c r="E178" s="3"/>
      <c r="F178" s="3"/>
      <c r="G178" s="3"/>
      <c r="H178" s="3"/>
      <c r="I178" s="3"/>
      <c r="J178" s="17">
        <f t="shared" si="8"/>
        <v>0</v>
      </c>
      <c r="K178" s="3"/>
      <c r="L178" s="3"/>
      <c r="M178" s="3"/>
      <c r="N178" s="3"/>
      <c r="O178" s="3"/>
      <c r="P178" s="3"/>
      <c r="Q178" s="8">
        <f t="shared" si="9"/>
        <v>0</v>
      </c>
      <c r="R178" s="3"/>
      <c r="S178" s="3"/>
      <c r="T178" s="3"/>
      <c r="U178" s="3"/>
      <c r="V178" s="3"/>
      <c r="W178" s="3"/>
      <c r="X178" s="8">
        <f t="shared" si="10"/>
        <v>0</v>
      </c>
      <c r="Y178" s="9">
        <f t="shared" si="11"/>
        <v>0</v>
      </c>
    </row>
    <row r="179" spans="1:25" x14ac:dyDescent="0.3">
      <c r="A179" s="12">
        <v>175</v>
      </c>
      <c r="B179" s="13">
        <v>20714775</v>
      </c>
      <c r="C179" s="11" t="s">
        <v>156</v>
      </c>
      <c r="D179" s="3"/>
      <c r="E179" s="3"/>
      <c r="F179" s="3"/>
      <c r="G179" s="3"/>
      <c r="H179" s="3"/>
      <c r="I179" s="3"/>
      <c r="J179" s="17">
        <f t="shared" si="8"/>
        <v>0</v>
      </c>
      <c r="K179" s="3"/>
      <c r="L179" s="3"/>
      <c r="M179" s="3"/>
      <c r="N179" s="3"/>
      <c r="O179" s="3"/>
      <c r="P179" s="3"/>
      <c r="Q179" s="8">
        <f t="shared" si="9"/>
        <v>0</v>
      </c>
      <c r="R179" s="3"/>
      <c r="S179" s="3"/>
      <c r="T179" s="3"/>
      <c r="U179" s="3"/>
      <c r="V179" s="3"/>
      <c r="W179" s="3"/>
      <c r="X179" s="8">
        <f t="shared" si="10"/>
        <v>0</v>
      </c>
      <c r="Y179" s="9">
        <f t="shared" si="11"/>
        <v>0</v>
      </c>
    </row>
    <row r="180" spans="1:25" x14ac:dyDescent="0.3">
      <c r="A180" s="12">
        <v>176</v>
      </c>
      <c r="B180" s="13">
        <v>20700664</v>
      </c>
      <c r="C180" s="11" t="s">
        <v>117</v>
      </c>
      <c r="D180" s="3"/>
      <c r="E180" s="3"/>
      <c r="F180" s="3"/>
      <c r="G180" s="3"/>
      <c r="H180" s="3"/>
      <c r="I180" s="3"/>
      <c r="J180" s="17">
        <f t="shared" si="8"/>
        <v>0</v>
      </c>
      <c r="K180" s="3"/>
      <c r="L180" s="3"/>
      <c r="M180" s="3"/>
      <c r="N180" s="3"/>
      <c r="O180" s="3"/>
      <c r="P180" s="3"/>
      <c r="Q180" s="8">
        <f t="shared" si="9"/>
        <v>0</v>
      </c>
      <c r="R180" s="3"/>
      <c r="S180" s="3"/>
      <c r="T180" s="3"/>
      <c r="U180" s="3"/>
      <c r="V180" s="3"/>
      <c r="W180" s="3"/>
      <c r="X180" s="8">
        <f t="shared" si="10"/>
        <v>0</v>
      </c>
      <c r="Y180" s="9">
        <f t="shared" si="11"/>
        <v>0</v>
      </c>
    </row>
    <row r="181" spans="1:25" x14ac:dyDescent="0.3">
      <c r="A181" s="12">
        <v>177</v>
      </c>
      <c r="B181" s="13">
        <v>20718629</v>
      </c>
      <c r="C181" s="11" t="s">
        <v>170</v>
      </c>
      <c r="D181" s="3"/>
      <c r="E181" s="3"/>
      <c r="F181" s="3"/>
      <c r="G181" s="3"/>
      <c r="H181" s="3"/>
      <c r="I181" s="3"/>
      <c r="J181" s="17">
        <f t="shared" si="8"/>
        <v>0</v>
      </c>
      <c r="K181" s="3"/>
      <c r="L181" s="3"/>
      <c r="M181" s="3"/>
      <c r="N181" s="3"/>
      <c r="O181" s="3"/>
      <c r="P181" s="3"/>
      <c r="Q181" s="8">
        <f t="shared" si="9"/>
        <v>0</v>
      </c>
      <c r="R181" s="3"/>
      <c r="S181" s="3"/>
      <c r="T181" s="3"/>
      <c r="U181" s="3"/>
      <c r="V181" s="3"/>
      <c r="W181" s="3"/>
      <c r="X181" s="8">
        <f t="shared" si="10"/>
        <v>0</v>
      </c>
      <c r="Y181" s="9">
        <f t="shared" si="11"/>
        <v>0</v>
      </c>
    </row>
    <row r="182" spans="1:25" x14ac:dyDescent="0.3">
      <c r="A182" s="12">
        <v>178</v>
      </c>
      <c r="B182" s="13">
        <v>20712314</v>
      </c>
      <c r="C182" s="11" t="s">
        <v>146</v>
      </c>
      <c r="D182" s="3"/>
      <c r="E182" s="3"/>
      <c r="F182" s="3"/>
      <c r="G182" s="3"/>
      <c r="H182" s="3"/>
      <c r="I182" s="3"/>
      <c r="J182" s="17">
        <f t="shared" si="8"/>
        <v>0</v>
      </c>
      <c r="K182" s="3"/>
      <c r="L182" s="3"/>
      <c r="M182" s="3"/>
      <c r="N182" s="3"/>
      <c r="O182" s="3"/>
      <c r="P182" s="3"/>
      <c r="Q182" s="8">
        <f t="shared" si="9"/>
        <v>0</v>
      </c>
      <c r="R182" s="3"/>
      <c r="S182" s="3"/>
      <c r="T182" s="3"/>
      <c r="U182" s="3"/>
      <c r="V182" s="3"/>
      <c r="W182" s="3"/>
      <c r="X182" s="8">
        <f t="shared" si="10"/>
        <v>0</v>
      </c>
      <c r="Y182" s="9">
        <f t="shared" si="11"/>
        <v>0</v>
      </c>
    </row>
    <row r="183" spans="1:25" x14ac:dyDescent="0.3">
      <c r="A183" s="12">
        <v>179</v>
      </c>
      <c r="B183" s="13">
        <v>20615031</v>
      </c>
      <c r="C183" s="11" t="s">
        <v>82</v>
      </c>
      <c r="D183" s="3"/>
      <c r="E183" s="3"/>
      <c r="F183" s="3"/>
      <c r="G183" s="3"/>
      <c r="H183" s="3"/>
      <c r="I183" s="3"/>
      <c r="J183" s="17">
        <f t="shared" si="8"/>
        <v>0</v>
      </c>
      <c r="K183" s="3"/>
      <c r="L183" s="3"/>
      <c r="M183" s="3"/>
      <c r="N183" s="3"/>
      <c r="O183" s="3"/>
      <c r="P183" s="3"/>
      <c r="Q183" s="8">
        <f t="shared" si="9"/>
        <v>0</v>
      </c>
      <c r="R183" s="3"/>
      <c r="S183" s="3"/>
      <c r="T183" s="3"/>
      <c r="U183" s="3"/>
      <c r="V183" s="3"/>
      <c r="W183" s="3"/>
      <c r="X183" s="8">
        <f t="shared" si="10"/>
        <v>0</v>
      </c>
      <c r="Y183" s="9">
        <f t="shared" si="11"/>
        <v>0</v>
      </c>
    </row>
    <row r="184" spans="1:25" x14ac:dyDescent="0.3">
      <c r="A184" s="12">
        <v>180</v>
      </c>
      <c r="B184" s="13">
        <v>20612641</v>
      </c>
      <c r="C184" s="11" t="s">
        <v>68</v>
      </c>
      <c r="D184" s="3"/>
      <c r="E184" s="3"/>
      <c r="F184" s="3"/>
      <c r="G184" s="3"/>
      <c r="H184" s="3"/>
      <c r="I184" s="3"/>
      <c r="J184" s="17">
        <f t="shared" si="8"/>
        <v>0</v>
      </c>
      <c r="K184" s="3"/>
      <c r="L184" s="3"/>
      <c r="M184" s="3"/>
      <c r="N184" s="3"/>
      <c r="O184" s="3"/>
      <c r="P184" s="3"/>
      <c r="Q184" s="8">
        <f t="shared" si="9"/>
        <v>0</v>
      </c>
      <c r="R184" s="3"/>
      <c r="S184" s="3"/>
      <c r="T184" s="3"/>
      <c r="U184" s="3"/>
      <c r="V184" s="3"/>
      <c r="W184" s="3"/>
      <c r="X184" s="8">
        <f t="shared" si="10"/>
        <v>0</v>
      </c>
      <c r="Y184" s="9">
        <f t="shared" si="11"/>
        <v>0</v>
      </c>
    </row>
    <row r="185" spans="1:25" x14ac:dyDescent="0.3">
      <c r="A185" s="12">
        <v>181</v>
      </c>
      <c r="B185" s="13">
        <v>20698295</v>
      </c>
      <c r="C185" s="11" t="s">
        <v>113</v>
      </c>
      <c r="D185" s="3"/>
      <c r="E185" s="3"/>
      <c r="F185" s="3"/>
      <c r="G185" s="3"/>
      <c r="H185" s="3"/>
      <c r="I185" s="3"/>
      <c r="J185" s="17">
        <f t="shared" si="8"/>
        <v>0</v>
      </c>
      <c r="K185" s="3"/>
      <c r="L185" s="3"/>
      <c r="M185" s="3"/>
      <c r="N185" s="3"/>
      <c r="O185" s="3"/>
      <c r="P185" s="3"/>
      <c r="Q185" s="8">
        <f t="shared" si="9"/>
        <v>0</v>
      </c>
      <c r="R185" s="3"/>
      <c r="S185" s="3"/>
      <c r="T185" s="3"/>
      <c r="U185" s="3"/>
      <c r="V185" s="3"/>
      <c r="W185" s="3"/>
      <c r="X185" s="8">
        <f t="shared" si="10"/>
        <v>0</v>
      </c>
      <c r="Y185" s="9">
        <f t="shared" si="11"/>
        <v>0</v>
      </c>
    </row>
    <row r="186" spans="1:25" x14ac:dyDescent="0.3">
      <c r="A186" s="12">
        <v>182</v>
      </c>
      <c r="B186" s="13">
        <v>20720379</v>
      </c>
      <c r="C186" s="11" t="s">
        <v>176</v>
      </c>
      <c r="D186" s="3"/>
      <c r="E186" s="3"/>
      <c r="F186" s="3"/>
      <c r="G186" s="3"/>
      <c r="H186" s="3"/>
      <c r="I186" s="3"/>
      <c r="J186" s="17">
        <f t="shared" si="8"/>
        <v>0</v>
      </c>
      <c r="K186" s="3"/>
      <c r="L186" s="3"/>
      <c r="M186" s="3"/>
      <c r="N186" s="3"/>
      <c r="O186" s="3"/>
      <c r="P186" s="3"/>
      <c r="Q186" s="8">
        <f t="shared" si="9"/>
        <v>0</v>
      </c>
      <c r="R186" s="3"/>
      <c r="S186" s="3"/>
      <c r="T186" s="3"/>
      <c r="U186" s="3"/>
      <c r="V186" s="3"/>
      <c r="W186" s="3"/>
      <c r="X186" s="8">
        <f t="shared" si="10"/>
        <v>0</v>
      </c>
      <c r="Y186" s="9">
        <f t="shared" si="11"/>
        <v>0</v>
      </c>
    </row>
    <row r="187" spans="1:25" x14ac:dyDescent="0.3">
      <c r="A187" s="12">
        <v>183</v>
      </c>
      <c r="B187" s="13">
        <v>20705228</v>
      </c>
      <c r="C187" s="11" t="s">
        <v>132</v>
      </c>
      <c r="D187" s="3"/>
      <c r="E187" s="3"/>
      <c r="F187" s="3"/>
      <c r="G187" s="3"/>
      <c r="H187" s="3"/>
      <c r="I187" s="3"/>
      <c r="J187" s="17">
        <f t="shared" si="8"/>
        <v>0</v>
      </c>
      <c r="K187" s="3"/>
      <c r="L187" s="3"/>
      <c r="M187" s="3"/>
      <c r="N187" s="3"/>
      <c r="O187" s="3"/>
      <c r="P187" s="3"/>
      <c r="Q187" s="8">
        <f t="shared" si="9"/>
        <v>0</v>
      </c>
      <c r="R187" s="3"/>
      <c r="S187" s="3"/>
      <c r="T187" s="3"/>
      <c r="U187" s="3"/>
      <c r="V187" s="3"/>
      <c r="W187" s="3"/>
      <c r="X187" s="8">
        <f t="shared" si="10"/>
        <v>0</v>
      </c>
      <c r="Y187" s="9">
        <f t="shared" si="11"/>
        <v>0</v>
      </c>
    </row>
    <row r="188" spans="1:25" x14ac:dyDescent="0.3">
      <c r="A188" s="12">
        <v>184</v>
      </c>
      <c r="B188" s="13">
        <v>20701305</v>
      </c>
      <c r="C188" s="11" t="s">
        <v>119</v>
      </c>
      <c r="D188" s="3"/>
      <c r="E188" s="3"/>
      <c r="F188" s="3"/>
      <c r="G188" s="3"/>
      <c r="H188" s="3"/>
      <c r="I188" s="3"/>
      <c r="J188" s="17">
        <f t="shared" si="8"/>
        <v>0</v>
      </c>
      <c r="K188" s="3"/>
      <c r="L188" s="3"/>
      <c r="M188" s="3"/>
      <c r="N188" s="3"/>
      <c r="O188" s="3"/>
      <c r="P188" s="3"/>
      <c r="Q188" s="8">
        <f t="shared" si="9"/>
        <v>0</v>
      </c>
      <c r="R188" s="3"/>
      <c r="S188" s="3"/>
      <c r="T188" s="3"/>
      <c r="U188" s="3"/>
      <c r="V188" s="3"/>
      <c r="W188" s="3"/>
      <c r="X188" s="8">
        <f t="shared" si="10"/>
        <v>0</v>
      </c>
      <c r="Y188" s="9">
        <f t="shared" si="11"/>
        <v>0</v>
      </c>
    </row>
    <row r="189" spans="1:25" x14ac:dyDescent="0.3">
      <c r="A189" s="12">
        <v>185</v>
      </c>
      <c r="B189" s="13">
        <v>20701283</v>
      </c>
      <c r="C189" s="11" t="s">
        <v>118</v>
      </c>
      <c r="D189" s="3"/>
      <c r="E189" s="3"/>
      <c r="F189" s="3"/>
      <c r="G189" s="3"/>
      <c r="H189" s="3"/>
      <c r="I189" s="3"/>
      <c r="J189" s="17">
        <f t="shared" si="8"/>
        <v>0</v>
      </c>
      <c r="K189" s="3"/>
      <c r="L189" s="3"/>
      <c r="M189" s="3"/>
      <c r="N189" s="3"/>
      <c r="O189" s="3"/>
      <c r="P189" s="3"/>
      <c r="Q189" s="8">
        <f t="shared" si="9"/>
        <v>0</v>
      </c>
      <c r="R189" s="3"/>
      <c r="S189" s="3"/>
      <c r="T189" s="3"/>
      <c r="U189" s="3"/>
      <c r="V189" s="3"/>
      <c r="W189" s="3"/>
      <c r="X189" s="8">
        <f t="shared" si="10"/>
        <v>0</v>
      </c>
      <c r="Y189" s="9">
        <f t="shared" si="11"/>
        <v>0</v>
      </c>
    </row>
    <row r="190" spans="1:25" x14ac:dyDescent="0.3">
      <c r="A190" s="12">
        <v>186</v>
      </c>
      <c r="B190" s="13">
        <v>20701628</v>
      </c>
      <c r="C190" s="11" t="s">
        <v>122</v>
      </c>
      <c r="D190" s="3"/>
      <c r="E190" s="3"/>
      <c r="F190" s="3"/>
      <c r="G190" s="3"/>
      <c r="H190" s="3"/>
      <c r="I190" s="3"/>
      <c r="J190" s="17">
        <f t="shared" si="8"/>
        <v>0</v>
      </c>
      <c r="K190" s="3"/>
      <c r="L190" s="3"/>
      <c r="M190" s="3"/>
      <c r="N190" s="3"/>
      <c r="O190" s="3"/>
      <c r="P190" s="3"/>
      <c r="Q190" s="8">
        <f t="shared" si="9"/>
        <v>0</v>
      </c>
      <c r="R190" s="3"/>
      <c r="S190" s="3"/>
      <c r="T190" s="3"/>
      <c r="U190" s="3"/>
      <c r="V190" s="3"/>
      <c r="W190" s="3"/>
      <c r="X190" s="8">
        <f t="shared" si="10"/>
        <v>0</v>
      </c>
      <c r="Y190" s="9">
        <f t="shared" si="11"/>
        <v>0</v>
      </c>
    </row>
    <row r="191" spans="1:25" x14ac:dyDescent="0.3">
      <c r="A191" s="12">
        <v>187</v>
      </c>
      <c r="B191" s="13">
        <v>20712310</v>
      </c>
      <c r="C191" s="11" t="s">
        <v>145</v>
      </c>
      <c r="D191" s="3"/>
      <c r="E191" s="3"/>
      <c r="F191" s="3"/>
      <c r="G191" s="3"/>
      <c r="H191" s="3"/>
      <c r="I191" s="3"/>
      <c r="J191" s="17">
        <f t="shared" si="8"/>
        <v>0</v>
      </c>
      <c r="K191" s="3"/>
      <c r="L191" s="3"/>
      <c r="M191" s="3"/>
      <c r="N191" s="3"/>
      <c r="O191" s="3"/>
      <c r="P191" s="3"/>
      <c r="Q191" s="8">
        <f t="shared" si="9"/>
        <v>0</v>
      </c>
      <c r="R191" s="3"/>
      <c r="S191" s="3"/>
      <c r="T191" s="3"/>
      <c r="U191" s="3"/>
      <c r="V191" s="3"/>
      <c r="W191" s="3"/>
      <c r="X191" s="8">
        <f t="shared" si="10"/>
        <v>0</v>
      </c>
      <c r="Y191" s="9">
        <f t="shared" si="11"/>
        <v>0</v>
      </c>
    </row>
    <row r="192" spans="1:25" x14ac:dyDescent="0.3">
      <c r="A192" s="12">
        <v>188</v>
      </c>
      <c r="B192" s="13">
        <v>20610050</v>
      </c>
      <c r="C192" s="11" t="s">
        <v>54</v>
      </c>
      <c r="D192" s="3"/>
      <c r="E192" s="3"/>
      <c r="F192" s="3"/>
      <c r="G192" s="3"/>
      <c r="H192" s="3"/>
      <c r="I192" s="3"/>
      <c r="J192" s="17">
        <f t="shared" si="8"/>
        <v>0</v>
      </c>
      <c r="K192" s="3"/>
      <c r="L192" s="3"/>
      <c r="M192" s="3"/>
      <c r="N192" s="3"/>
      <c r="O192" s="3"/>
      <c r="P192" s="3"/>
      <c r="Q192" s="8">
        <f t="shared" si="9"/>
        <v>0</v>
      </c>
      <c r="R192" s="3"/>
      <c r="S192" s="3"/>
      <c r="T192" s="3"/>
      <c r="U192" s="3"/>
      <c r="V192" s="3"/>
      <c r="W192" s="3"/>
      <c r="X192" s="8">
        <f t="shared" si="10"/>
        <v>0</v>
      </c>
      <c r="Y192" s="9">
        <f t="shared" si="11"/>
        <v>0</v>
      </c>
    </row>
  </sheetData>
  <mergeCells count="7">
    <mergeCell ref="D1:W1"/>
    <mergeCell ref="D2:J2"/>
    <mergeCell ref="K2:Q2"/>
    <mergeCell ref="R2:X2"/>
    <mergeCell ref="D3:E3"/>
    <mergeCell ref="F3:G3"/>
    <mergeCell ref="H3:I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70663-97B0-4F8E-A467-74EBEA2BE521}">
  <dimension ref="A1:AG213"/>
  <sheetViews>
    <sheetView tabSelected="1" zoomScale="85" zoomScaleNormal="85" workbookViewId="0">
      <selection activeCell="B6" sqref="B6"/>
    </sheetView>
  </sheetViews>
  <sheetFormatPr defaultRowHeight="14.4" x14ac:dyDescent="0.3"/>
  <cols>
    <col min="1" max="1" width="8.88671875" style="1"/>
    <col min="2" max="2" width="11" customWidth="1"/>
    <col min="3" max="3" width="13.77734375" customWidth="1"/>
    <col min="4" max="4" width="12.109375" hidden="1" customWidth="1"/>
    <col min="5" max="5" width="10.21875" hidden="1" customWidth="1"/>
    <col min="6" max="6" width="8.21875" hidden="1" customWidth="1"/>
    <col min="7" max="7" width="8.44140625" hidden="1" customWidth="1"/>
    <col min="8" max="8" width="8.109375" hidden="1" customWidth="1"/>
    <col min="9" max="9" width="8.33203125" hidden="1" customWidth="1"/>
    <col min="10" max="10" width="9.77734375" hidden="1" customWidth="1"/>
    <col min="11" max="11" width="9.33203125" hidden="1" customWidth="1"/>
    <col min="12" max="12" width="7.77734375" hidden="1" customWidth="1"/>
    <col min="13" max="13" width="13.21875" style="1" customWidth="1"/>
    <col min="14" max="14" width="20.77734375" hidden="1" customWidth="1"/>
    <col min="15" max="15" width="18.77734375" hidden="1" customWidth="1"/>
    <col min="16" max="16" width="20.77734375" hidden="1" customWidth="1"/>
    <col min="17" max="17" width="18.77734375" hidden="1" customWidth="1"/>
    <col min="18" max="18" width="19.21875" hidden="1" customWidth="1"/>
    <col min="19" max="19" width="17.21875" hidden="1" customWidth="1"/>
    <col min="20" max="20" width="15.6640625" style="1" hidden="1" customWidth="1"/>
    <col min="21" max="21" width="19.77734375" hidden="1" customWidth="1"/>
    <col min="22" max="22" width="17.77734375" hidden="1" customWidth="1"/>
    <col min="23" max="23" width="21.77734375" hidden="1" customWidth="1"/>
    <col min="24" max="24" width="19.77734375" hidden="1" customWidth="1"/>
    <col min="25" max="25" width="6.5546875" hidden="1" customWidth="1"/>
    <col min="26" max="26" width="12.44140625" hidden="1" customWidth="1"/>
    <col min="27" max="27" width="13.77734375" hidden="1" customWidth="1"/>
    <col min="28" max="28" width="11.77734375" hidden="1" customWidth="1"/>
    <col min="29" max="29" width="18" hidden="1" customWidth="1"/>
    <col min="30" max="30" width="16.33203125" hidden="1" customWidth="1"/>
    <col min="31" max="31" width="19.21875" hidden="1" customWidth="1"/>
    <col min="32" max="32" width="0.44140625" hidden="1" customWidth="1"/>
    <col min="33" max="33" width="143.77734375" customWidth="1"/>
  </cols>
  <sheetData>
    <row r="1" spans="1:33" ht="18" x14ac:dyDescent="0.35">
      <c r="B1" s="2"/>
      <c r="C1" s="3"/>
      <c r="D1" s="43" t="s">
        <v>191</v>
      </c>
      <c r="E1" s="44"/>
      <c r="F1" s="44"/>
      <c r="G1" s="44"/>
      <c r="H1" s="44"/>
      <c r="I1" s="44"/>
      <c r="J1" s="44"/>
      <c r="K1" s="44"/>
      <c r="L1" s="44"/>
      <c r="M1" s="44"/>
      <c r="N1" s="44"/>
      <c r="O1" s="44"/>
      <c r="P1" s="44"/>
      <c r="Q1" s="44"/>
      <c r="R1" s="44"/>
      <c r="S1" s="44"/>
      <c r="T1" s="44"/>
      <c r="U1" s="44"/>
      <c r="V1" s="44"/>
      <c r="W1" s="44"/>
      <c r="X1" s="44"/>
      <c r="Y1" s="44"/>
      <c r="Z1" s="44"/>
      <c r="AA1" s="4"/>
      <c r="AB1" s="5"/>
    </row>
    <row r="2" spans="1:33" x14ac:dyDescent="0.3">
      <c r="B2" s="2"/>
      <c r="C2" s="3"/>
      <c r="D2" s="45" t="s">
        <v>199</v>
      </c>
      <c r="E2" s="46"/>
      <c r="F2" s="46"/>
      <c r="G2" s="46"/>
      <c r="H2" s="46"/>
      <c r="I2" s="46"/>
      <c r="J2" s="46"/>
      <c r="K2" s="46"/>
      <c r="L2" s="46"/>
      <c r="M2" s="47"/>
      <c r="N2" s="45" t="s">
        <v>200</v>
      </c>
      <c r="O2" s="46"/>
      <c r="P2" s="46"/>
      <c r="Q2" s="46"/>
      <c r="R2" s="46"/>
      <c r="S2" s="46"/>
      <c r="T2" s="47"/>
      <c r="U2" s="45" t="s">
        <v>201</v>
      </c>
      <c r="V2" s="46"/>
      <c r="W2" s="46"/>
      <c r="X2" s="46"/>
      <c r="Y2" s="46"/>
      <c r="Z2" s="46"/>
      <c r="AA2" s="47"/>
      <c r="AB2" s="6" t="s">
        <v>190</v>
      </c>
    </row>
    <row r="3" spans="1:33" x14ac:dyDescent="0.3">
      <c r="B3" s="2"/>
      <c r="C3" s="3"/>
      <c r="D3" s="48" t="s">
        <v>192</v>
      </c>
      <c r="E3" s="49"/>
      <c r="F3" s="4"/>
      <c r="G3" s="48" t="s">
        <v>193</v>
      </c>
      <c r="H3" s="49"/>
      <c r="I3" s="4"/>
      <c r="J3" s="48" t="s">
        <v>194</v>
      </c>
      <c r="K3" s="49"/>
      <c r="L3" s="5"/>
      <c r="M3" s="15"/>
      <c r="N3" s="4" t="s">
        <v>192</v>
      </c>
      <c r="O3" s="4"/>
      <c r="P3" s="7" t="s">
        <v>193</v>
      </c>
      <c r="Q3" s="4"/>
      <c r="R3" s="7" t="s">
        <v>194</v>
      </c>
      <c r="S3" s="4"/>
      <c r="T3" s="7"/>
      <c r="U3" s="7" t="s">
        <v>206</v>
      </c>
      <c r="V3" s="4"/>
      <c r="W3" s="7" t="s">
        <v>204</v>
      </c>
      <c r="X3" s="4"/>
      <c r="Y3" s="7" t="s">
        <v>205</v>
      </c>
      <c r="Z3" s="4"/>
      <c r="AA3" s="7"/>
      <c r="AB3" s="6"/>
    </row>
    <row r="4" spans="1:33" x14ac:dyDescent="0.3">
      <c r="A4" s="10" t="s">
        <v>210</v>
      </c>
      <c r="B4" s="10" t="s">
        <v>0</v>
      </c>
      <c r="C4" s="10" t="s">
        <v>1</v>
      </c>
      <c r="D4" s="10" t="s">
        <v>195</v>
      </c>
      <c r="E4" s="10" t="s">
        <v>196</v>
      </c>
      <c r="F4" s="10" t="s">
        <v>693</v>
      </c>
      <c r="G4" s="10" t="s">
        <v>211</v>
      </c>
      <c r="H4" s="10" t="s">
        <v>212</v>
      </c>
      <c r="I4" s="10" t="s">
        <v>694</v>
      </c>
      <c r="J4" s="10" t="s">
        <v>197</v>
      </c>
      <c r="K4" s="10" t="s">
        <v>198</v>
      </c>
      <c r="L4" s="10" t="s">
        <v>695</v>
      </c>
      <c r="M4" s="16" t="s">
        <v>203</v>
      </c>
      <c r="N4" s="10" t="s">
        <v>213</v>
      </c>
      <c r="O4" s="10" t="s">
        <v>214</v>
      </c>
      <c r="P4" s="10" t="s">
        <v>215</v>
      </c>
      <c r="Q4" s="10" t="s">
        <v>216</v>
      </c>
      <c r="R4" s="10" t="s">
        <v>217</v>
      </c>
      <c r="S4" s="10" t="s">
        <v>218</v>
      </c>
      <c r="T4" s="10" t="s">
        <v>219</v>
      </c>
      <c r="U4" s="10" t="s">
        <v>207</v>
      </c>
      <c r="V4" s="10" t="s">
        <v>208</v>
      </c>
      <c r="W4" s="10" t="s">
        <v>220</v>
      </c>
      <c r="X4" s="10" t="s">
        <v>221</v>
      </c>
      <c r="Y4" s="10" t="s">
        <v>222</v>
      </c>
      <c r="Z4" s="10" t="s">
        <v>223</v>
      </c>
      <c r="AA4" s="10" t="s">
        <v>202</v>
      </c>
      <c r="AB4" s="10" t="s">
        <v>209</v>
      </c>
      <c r="AC4" s="10" t="s">
        <v>224</v>
      </c>
      <c r="AD4" s="10" t="s">
        <v>225</v>
      </c>
      <c r="AE4" s="10" t="s">
        <v>226</v>
      </c>
      <c r="AF4" s="10" t="s">
        <v>438</v>
      </c>
      <c r="AG4" s="10" t="s">
        <v>691</v>
      </c>
    </row>
    <row r="5" spans="1:33" x14ac:dyDescent="0.3">
      <c r="A5" s="12">
        <v>1</v>
      </c>
      <c r="B5" s="13">
        <v>20409676</v>
      </c>
      <c r="C5" s="11" t="s">
        <v>2</v>
      </c>
      <c r="D5" s="18">
        <v>1.5</v>
      </c>
      <c r="E5" s="18">
        <v>1.5</v>
      </c>
      <c r="F5" s="18">
        <f>SUM(Table13572[[#This Row],[Run and Output (1.5)]:[Code Quality (1.5)]])</f>
        <v>3</v>
      </c>
      <c r="G5" s="18">
        <v>1</v>
      </c>
      <c r="H5" s="18">
        <v>1</v>
      </c>
      <c r="I5" s="18">
        <f>SUM(Table13572[[#This Row],[Run and Output (1.5)2]],Table13572[[#This Row],[Code Quality (1.5)3]])</f>
        <v>2</v>
      </c>
      <c r="J5" s="18">
        <v>1</v>
      </c>
      <c r="K5" s="18">
        <v>1</v>
      </c>
      <c r="L5" s="18">
        <f>SUM(Table13572[[#This Row],[Run and Output (2)]],Table13572[[#This Row],[Code Quality (2)]])</f>
        <v>2</v>
      </c>
      <c r="M5" s="41">
        <f>SUM(Table13572[[#This Row],[Q1]],Table13572[[#This Row],[Q2]],Table13572[[#This Row],[Q3]])</f>
        <v>7</v>
      </c>
      <c r="N5" s="3"/>
      <c r="O5" s="3"/>
      <c r="P5" s="3"/>
      <c r="Q5" s="3"/>
      <c r="R5" s="3"/>
      <c r="S5" s="3"/>
      <c r="T5" s="8">
        <f t="shared" ref="T5:T68" si="0">SUM(N5:S5)</f>
        <v>0</v>
      </c>
      <c r="U5" s="3"/>
      <c r="V5" s="3"/>
      <c r="W5" s="3"/>
      <c r="X5" s="3"/>
      <c r="Y5" s="3"/>
      <c r="Z5" s="3"/>
      <c r="AA5" s="8">
        <f t="shared" ref="AA5:AA68" si="1">SUM(U5:Z5)</f>
        <v>0</v>
      </c>
      <c r="AB5" s="9">
        <f t="shared" ref="AB5:AB68" si="2">SUM(AA5,T5,M5)</f>
        <v>7</v>
      </c>
      <c r="AC5" s="20" t="s">
        <v>329</v>
      </c>
      <c r="AD5" s="20" t="s">
        <v>332</v>
      </c>
      <c r="AE5" s="21" t="s">
        <v>478</v>
      </c>
      <c r="AF5" s="20" t="str">
        <f>CONCATENATE(Table13572[[#This Row],[Feedback Q1]],Table13572[[#This Row],[Feedback Q2]],Table13572[[#This Row],[Feedback Q3]])</f>
        <v>q1:The program correctly prompts the user for the number of rows and columns and uses nested loops to print a grid of asterisks based on that input. The logic is sound and produces the expected output.q2:The calculation of the smallest number has a logical flaw. Specifically, the last condition for finding the smallest number incorrectly compares number2 to number3 instead of number1. It should be if (number1 &gt;= number2 &amp;&amp; number1 &gt;= number3) to correctly identify the smallest value.q3: syntax error. Code ot runnable. The discounted price calculation is incorrect. The formula discprice = cost / discount; When printing the total cost and discounted price, the use of &amp;cost and &amp;discprice is incorrect.The program has a case for exiting (case 5), but this should be case 0 as per your initial prompt. The switch statement should include a proper handling for the exit condition.The code for each case is largely identical. You could create a function to handle the input and calculations to avoid redundancy.</v>
      </c>
      <c r="AG5" s="20" t="s">
        <v>594</v>
      </c>
    </row>
    <row r="6" spans="1:33" x14ac:dyDescent="0.3">
      <c r="A6" s="12">
        <v>2</v>
      </c>
      <c r="B6" s="13">
        <v>20480891</v>
      </c>
      <c r="C6" s="11" t="s">
        <v>3</v>
      </c>
      <c r="D6" s="18">
        <v>1.5</v>
      </c>
      <c r="E6" s="18">
        <v>1.5</v>
      </c>
      <c r="F6" s="18">
        <f>SUM(Table13572[[#This Row],[Run and Output (1.5)]:[Code Quality (1.5)]])</f>
        <v>3</v>
      </c>
      <c r="G6" s="18">
        <v>1</v>
      </c>
      <c r="H6" s="18">
        <v>1</v>
      </c>
      <c r="I6" s="18">
        <f>SUM(Table13572[[#This Row],[Run and Output (1.5)2]],Table13572[[#This Row],[Code Quality (1.5)3]])</f>
        <v>2</v>
      </c>
      <c r="J6" s="24">
        <v>0</v>
      </c>
      <c r="K6" s="24">
        <v>0</v>
      </c>
      <c r="L6" s="24">
        <f>SUM(Table13572[[#This Row],[Run and Output (2)]],Table13572[[#This Row],[Code Quality (2)]])</f>
        <v>0</v>
      </c>
      <c r="M6" s="41">
        <f>SUM(Table13572[[#This Row],[Q1]],Table13572[[#This Row],[Q2]],Table13572[[#This Row],[Q3]])</f>
        <v>5</v>
      </c>
      <c r="N6" s="3"/>
      <c r="O6" s="3"/>
      <c r="P6" s="3"/>
      <c r="Q6" s="3"/>
      <c r="R6" s="3"/>
      <c r="S6" s="3"/>
      <c r="T6" s="8">
        <f t="shared" si="0"/>
        <v>0</v>
      </c>
      <c r="U6" s="3"/>
      <c r="V6" s="3"/>
      <c r="W6" s="3"/>
      <c r="X6" s="3"/>
      <c r="Y6" s="3"/>
      <c r="Z6" s="3"/>
      <c r="AA6" s="8">
        <f t="shared" si="1"/>
        <v>0</v>
      </c>
      <c r="AB6" s="9">
        <f t="shared" si="2"/>
        <v>5</v>
      </c>
      <c r="AC6" s="20" t="s">
        <v>383</v>
      </c>
      <c r="AD6" s="20" t="s">
        <v>384</v>
      </c>
      <c r="AE6" s="20" t="s">
        <v>280</v>
      </c>
      <c r="AF6" s="20" t="str">
        <f>CONCATENATE(Table13572[[#This Row],[Feedback Q1]],Table13572[[#This Row],[Feedback Q2]],Table13572[[#This Row],[Feedback Q3]])</f>
        <v>q1:Add the missing semicolon after the printf("\n") statement to prevent compilation errors.q2:The program intends to compute the sum, average, product, smallest, and largest of three integers. However, there are several logical and syntactical errors that prevent it from functioning correctly.q3: no submission</v>
      </c>
      <c r="AG6" s="20" t="s">
        <v>597</v>
      </c>
    </row>
    <row r="7" spans="1:33" x14ac:dyDescent="0.3">
      <c r="A7" s="12">
        <v>3</v>
      </c>
      <c r="B7" s="13">
        <v>20488702</v>
      </c>
      <c r="C7" s="11" t="s">
        <v>4</v>
      </c>
      <c r="D7" s="18">
        <v>0.5</v>
      </c>
      <c r="E7" s="18">
        <v>0.5</v>
      </c>
      <c r="F7" s="18">
        <f>SUM(Table13572[[#This Row],[Run and Output (1.5)]:[Code Quality (1.5)]])</f>
        <v>1</v>
      </c>
      <c r="G7" s="18">
        <v>1</v>
      </c>
      <c r="H7" s="18">
        <v>1</v>
      </c>
      <c r="I7" s="18">
        <f>SUM(Table13572[[#This Row],[Run and Output (1.5)2]],Table13572[[#This Row],[Code Quality (1.5)3]])</f>
        <v>2</v>
      </c>
      <c r="J7" s="18">
        <v>1</v>
      </c>
      <c r="K7" s="18">
        <v>1</v>
      </c>
      <c r="L7" s="18">
        <f>SUM(Table13572[[#This Row],[Run and Output (2)]],Table13572[[#This Row],[Code Quality (2)]])</f>
        <v>2</v>
      </c>
      <c r="M7" s="41">
        <f>SUM(Table13572[[#This Row],[Q1]],Table13572[[#This Row],[Q2]],Table13572[[#This Row],[Q3]])</f>
        <v>5</v>
      </c>
      <c r="N7" s="3"/>
      <c r="O7" s="3"/>
      <c r="P7" s="3"/>
      <c r="Q7" s="3"/>
      <c r="R7" s="3"/>
      <c r="S7" s="3"/>
      <c r="T7" s="8">
        <f t="shared" si="0"/>
        <v>0</v>
      </c>
      <c r="U7" s="3"/>
      <c r="V7" s="3"/>
      <c r="W7" s="3"/>
      <c r="X7" s="3"/>
      <c r="Y7" s="3"/>
      <c r="Z7" s="3"/>
      <c r="AA7" s="8">
        <f t="shared" si="1"/>
        <v>0</v>
      </c>
      <c r="AB7" s="9">
        <f t="shared" si="2"/>
        <v>5</v>
      </c>
      <c r="AC7" s="20" t="s">
        <v>441</v>
      </c>
      <c r="AD7" s="20" t="s">
        <v>440</v>
      </c>
      <c r="AE7" s="20" t="s">
        <v>442</v>
      </c>
      <c r="AF7" s="20" t="str">
        <f>CONCATENATE(Table13572[[#This Row],[Feedback Q1]],Table13572[[#This Row],[Feedback Q2]],Table13572[[#This Row],[Feedback Q3]])</f>
        <v xml:space="preserve">q1: Incorrect output due to logical errors. The intention of the program is to print a grid of asterisks based on user-defined rows and columns. However, the implementation does not correctly produce the desired grid format.q2: The logic for summing and averaging is correct, but there are errors in handling the product calculation.The product calculation is outside the loop and only uses the last entered number. Instead, you should multiply every number as it is read inq3:there are some critical issues that prevent it from functioning as intended.  The scanf function for reading the discount percentage is incorrectly formatted. </v>
      </c>
      <c r="AG7" s="20" t="s">
        <v>663</v>
      </c>
    </row>
    <row r="8" spans="1:33" x14ac:dyDescent="0.3">
      <c r="A8" s="12">
        <v>4</v>
      </c>
      <c r="B8" s="13">
        <v>20505065</v>
      </c>
      <c r="C8" s="11" t="s">
        <v>5</v>
      </c>
      <c r="D8" s="18">
        <v>1.5</v>
      </c>
      <c r="E8" s="18">
        <v>1.5</v>
      </c>
      <c r="F8" s="18">
        <f>SUM(Table13572[[#This Row],[Run and Output (1.5)]:[Code Quality (1.5)]])</f>
        <v>3</v>
      </c>
      <c r="G8" s="18">
        <v>1.5</v>
      </c>
      <c r="H8" s="18">
        <v>1.5</v>
      </c>
      <c r="I8" s="18">
        <f>SUM(Table13572[[#This Row],[Run and Output (1.5)2]],Table13572[[#This Row],[Code Quality (1.5)3]])</f>
        <v>3</v>
      </c>
      <c r="J8" s="26">
        <v>1.5</v>
      </c>
      <c r="K8" s="26">
        <v>1.5</v>
      </c>
      <c r="L8" s="26">
        <f>SUM(Table13572[[#This Row],[Run and Output (2)]],Table13572[[#This Row],[Code Quality (2)]])</f>
        <v>3</v>
      </c>
      <c r="M8" s="41">
        <f>SUM(Table13572[[#This Row],[Q1]],Table13572[[#This Row],[Q2]],Table13572[[#This Row],[Q3]])</f>
        <v>9</v>
      </c>
      <c r="N8" s="3"/>
      <c r="O8" s="3"/>
      <c r="P8" s="3"/>
      <c r="Q8" s="3"/>
      <c r="R8" s="3"/>
      <c r="S8" s="3"/>
      <c r="T8" s="8">
        <f t="shared" si="0"/>
        <v>0</v>
      </c>
      <c r="U8" s="3"/>
      <c r="V8" s="3"/>
      <c r="W8" s="3"/>
      <c r="X8" s="3"/>
      <c r="Y8" s="3"/>
      <c r="Z8" s="3"/>
      <c r="AA8" s="8">
        <f t="shared" si="1"/>
        <v>0</v>
      </c>
      <c r="AB8" s="9">
        <f t="shared" si="2"/>
        <v>9</v>
      </c>
      <c r="AC8" s="20" t="s">
        <v>273</v>
      </c>
      <c r="AD8" s="20" t="s">
        <v>525</v>
      </c>
      <c r="AE8" t="s">
        <v>524</v>
      </c>
      <c r="AF8"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1 syntax error but overall ok.Q3: incorrect discounted price</v>
      </c>
      <c r="AG8" s="20" t="s">
        <v>657</v>
      </c>
    </row>
    <row r="9" spans="1:33" x14ac:dyDescent="0.3">
      <c r="A9" s="12">
        <v>5</v>
      </c>
      <c r="B9" s="13">
        <v>20506128</v>
      </c>
      <c r="C9" s="11" t="s">
        <v>6</v>
      </c>
      <c r="D9" s="18">
        <v>1.5</v>
      </c>
      <c r="E9" s="18">
        <v>1.5</v>
      </c>
      <c r="F9" s="18">
        <f>SUM(Table13572[[#This Row],[Run and Output (1.5)]:[Code Quality (1.5)]])</f>
        <v>3</v>
      </c>
      <c r="G9" s="18">
        <v>1.5</v>
      </c>
      <c r="H9" s="18">
        <v>1.5</v>
      </c>
      <c r="I9" s="18">
        <f>SUM(Table13572[[#This Row],[Run and Output (1.5)2]],Table13572[[#This Row],[Code Quality (1.5)3]])</f>
        <v>3</v>
      </c>
      <c r="J9" s="18">
        <v>2</v>
      </c>
      <c r="K9" s="18">
        <v>2</v>
      </c>
      <c r="L9" s="18">
        <f>SUM(Table13572[[#This Row],[Run and Output (2)]],Table13572[[#This Row],[Code Quality (2)]])</f>
        <v>4</v>
      </c>
      <c r="M9" s="41">
        <f>SUM(Table13572[[#This Row],[Q1]],Table13572[[#This Row],[Q2]],Table13572[[#This Row],[Q3]])</f>
        <v>10</v>
      </c>
      <c r="N9" s="3"/>
      <c r="O9" s="3"/>
      <c r="P9" s="3"/>
      <c r="Q9" s="3"/>
      <c r="R9" s="3"/>
      <c r="S9" s="3"/>
      <c r="T9" s="8">
        <f t="shared" si="0"/>
        <v>0</v>
      </c>
      <c r="U9" s="3"/>
      <c r="V9" s="3"/>
      <c r="W9" s="3"/>
      <c r="X9" s="3"/>
      <c r="Y9" s="3"/>
      <c r="Z9" s="3"/>
      <c r="AA9" s="8">
        <f t="shared" si="1"/>
        <v>0</v>
      </c>
      <c r="AB9" s="9">
        <f t="shared" si="2"/>
        <v>10</v>
      </c>
      <c r="AC9" s="20" t="s">
        <v>273</v>
      </c>
      <c r="AD9" s="20" t="s">
        <v>488</v>
      </c>
      <c r="AE9" s="20" t="s">
        <v>435</v>
      </c>
      <c r="AF9"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9" s="20" t="s">
        <v>600</v>
      </c>
    </row>
    <row r="10" spans="1:33" x14ac:dyDescent="0.3">
      <c r="A10" s="12">
        <v>6</v>
      </c>
      <c r="B10" s="13">
        <v>20509169</v>
      </c>
      <c r="C10" s="11" t="s">
        <v>7</v>
      </c>
      <c r="D10" s="18">
        <v>1.5</v>
      </c>
      <c r="E10" s="18">
        <v>1.5</v>
      </c>
      <c r="F10" s="18">
        <f>SUM(Table13572[[#This Row],[Run and Output (1.5)]:[Code Quality (1.5)]])</f>
        <v>3</v>
      </c>
      <c r="G10" s="18">
        <v>1.5</v>
      </c>
      <c r="H10" s="18">
        <v>1.5</v>
      </c>
      <c r="I10" s="18">
        <f>SUM(Table13572[[#This Row],[Run and Output (1.5)2]],Table13572[[#This Row],[Code Quality (1.5)3]])</f>
        <v>3</v>
      </c>
      <c r="J10" s="26">
        <v>0.5</v>
      </c>
      <c r="K10" s="26">
        <v>0.5</v>
      </c>
      <c r="L10" s="26">
        <f>SUM(Table13572[[#This Row],[Run and Output (2)]],Table13572[[#This Row],[Code Quality (2)]])</f>
        <v>1</v>
      </c>
      <c r="M10" s="41">
        <f>SUM(Table13572[[#This Row],[Q1]],Table13572[[#This Row],[Q2]],Table13572[[#This Row],[Q3]])</f>
        <v>7</v>
      </c>
      <c r="N10" s="3"/>
      <c r="O10" s="3"/>
      <c r="P10" s="3"/>
      <c r="Q10" s="3"/>
      <c r="R10" s="3"/>
      <c r="S10" s="3"/>
      <c r="T10" s="8">
        <f t="shared" si="0"/>
        <v>0</v>
      </c>
      <c r="U10" s="3"/>
      <c r="V10" s="3"/>
      <c r="W10" s="3"/>
      <c r="X10" s="3"/>
      <c r="Y10" s="3"/>
      <c r="Z10" s="3"/>
      <c r="AA10" s="8">
        <f t="shared" si="1"/>
        <v>0</v>
      </c>
      <c r="AB10" s="9">
        <f t="shared" si="2"/>
        <v>7</v>
      </c>
      <c r="AC10" s="20" t="s">
        <v>273</v>
      </c>
      <c r="AD10" s="20" t="s">
        <v>488</v>
      </c>
      <c r="AE10" s="20" t="s">
        <v>506</v>
      </c>
      <c r="AF10"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inputs.q3:Q3: incorrect output (no break in switch case)</v>
      </c>
      <c r="AG10" s="20" t="s">
        <v>634</v>
      </c>
    </row>
    <row r="11" spans="1:33" ht="12.6" customHeight="1" x14ac:dyDescent="0.3">
      <c r="A11" s="12">
        <v>7</v>
      </c>
      <c r="B11" s="13">
        <v>20511126</v>
      </c>
      <c r="C11" s="11" t="s">
        <v>8</v>
      </c>
      <c r="D11" s="18">
        <v>1.5</v>
      </c>
      <c r="E11" s="18">
        <v>1.5</v>
      </c>
      <c r="F11" s="18">
        <f>SUM(Table13572[[#This Row],[Run and Output (1.5)]:[Code Quality (1.5)]])</f>
        <v>3</v>
      </c>
      <c r="G11" s="18">
        <v>1.5</v>
      </c>
      <c r="H11" s="18">
        <v>1.5</v>
      </c>
      <c r="I11" s="18">
        <f>SUM(Table13572[[#This Row],[Run and Output (1.5)2]],Table13572[[#This Row],[Code Quality (1.5)3]])</f>
        <v>3</v>
      </c>
      <c r="J11" s="18">
        <v>2</v>
      </c>
      <c r="K11" s="18">
        <v>2</v>
      </c>
      <c r="L11" s="18">
        <f>SUM(Table13572[[#This Row],[Run and Output (2)]],Table13572[[#This Row],[Code Quality (2)]])</f>
        <v>4</v>
      </c>
      <c r="M11" s="41">
        <f>SUM(Table13572[[#This Row],[Q1]],Table13572[[#This Row],[Q2]],Table13572[[#This Row],[Q3]])</f>
        <v>10</v>
      </c>
      <c r="N11" s="3"/>
      <c r="O11" s="3"/>
      <c r="P11" s="3"/>
      <c r="Q11" s="3"/>
      <c r="R11" s="3"/>
      <c r="S11" s="3"/>
      <c r="T11" s="8">
        <f t="shared" si="0"/>
        <v>0</v>
      </c>
      <c r="U11" s="3"/>
      <c r="V11" s="3"/>
      <c r="W11" s="3"/>
      <c r="X11" s="3"/>
      <c r="Y11" s="3"/>
      <c r="Z11" s="3"/>
      <c r="AA11" s="8">
        <f t="shared" si="1"/>
        <v>0</v>
      </c>
      <c r="AB11" s="9">
        <f t="shared" si="2"/>
        <v>10</v>
      </c>
      <c r="AC11" s="20" t="s">
        <v>273</v>
      </c>
      <c r="AD11" s="20" t="s">
        <v>488</v>
      </c>
      <c r="AE11" s="20" t="s">
        <v>435</v>
      </c>
      <c r="AF11"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1" s="20" t="s">
        <v>600</v>
      </c>
    </row>
    <row r="12" spans="1:33" x14ac:dyDescent="0.3">
      <c r="A12" s="12">
        <v>8</v>
      </c>
      <c r="B12" s="13">
        <v>20573337</v>
      </c>
      <c r="C12" s="11" t="s">
        <v>9</v>
      </c>
      <c r="D12" s="18">
        <v>1.5</v>
      </c>
      <c r="E12" s="18">
        <v>1.5</v>
      </c>
      <c r="F12" s="18">
        <f>SUM(Table13572[[#This Row],[Run and Output (1.5)]:[Code Quality (1.5)]])</f>
        <v>3</v>
      </c>
      <c r="G12" s="18">
        <v>1.5</v>
      </c>
      <c r="H12" s="18">
        <v>1.5</v>
      </c>
      <c r="I12" s="18">
        <f>SUM(Table13572[[#This Row],[Run and Output (1.5)2]],Table13572[[#This Row],[Code Quality (1.5)3]])</f>
        <v>3</v>
      </c>
      <c r="J12" s="18">
        <v>2</v>
      </c>
      <c r="K12" s="18">
        <v>2</v>
      </c>
      <c r="L12" s="18">
        <f>SUM(Table13572[[#This Row],[Run and Output (2)]],Table13572[[#This Row],[Code Quality (2)]])</f>
        <v>4</v>
      </c>
      <c r="M12" s="41">
        <f>SUM(Table13572[[#This Row],[Q1]],Table13572[[#This Row],[Q2]],Table13572[[#This Row],[Q3]])</f>
        <v>10</v>
      </c>
      <c r="N12" s="3"/>
      <c r="O12" s="3"/>
      <c r="P12" s="3"/>
      <c r="Q12" s="3"/>
      <c r="R12" s="3"/>
      <c r="S12" s="3"/>
      <c r="T12" s="8">
        <f t="shared" si="0"/>
        <v>0</v>
      </c>
      <c r="U12" s="3"/>
      <c r="V12" s="3"/>
      <c r="W12" s="3"/>
      <c r="X12" s="3"/>
      <c r="Y12" s="3"/>
      <c r="Z12" s="3"/>
      <c r="AA12" s="8">
        <f t="shared" si="1"/>
        <v>0</v>
      </c>
      <c r="AB12" s="9">
        <f t="shared" si="2"/>
        <v>10</v>
      </c>
      <c r="AC12" s="20" t="s">
        <v>273</v>
      </c>
      <c r="AD12" s="20" t="s">
        <v>488</v>
      </c>
      <c r="AE12" s="20" t="s">
        <v>435</v>
      </c>
      <c r="AF12"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2" s="20" t="s">
        <v>600</v>
      </c>
    </row>
    <row r="13" spans="1:33" x14ac:dyDescent="0.3">
      <c r="A13" s="12">
        <v>9</v>
      </c>
      <c r="B13" s="13">
        <v>20574289</v>
      </c>
      <c r="C13" s="11" t="s">
        <v>10</v>
      </c>
      <c r="D13" s="18">
        <v>1.5</v>
      </c>
      <c r="E13" s="18">
        <v>1.5</v>
      </c>
      <c r="F13" s="18">
        <f>SUM(Table13572[[#This Row],[Run and Output (1.5)]:[Code Quality (1.5)]])</f>
        <v>3</v>
      </c>
      <c r="G13" s="18">
        <v>1.5</v>
      </c>
      <c r="H13" s="18">
        <v>1.5</v>
      </c>
      <c r="I13" s="18">
        <f>SUM(Table13572[[#This Row],[Run and Output (1.5)2]],Table13572[[#This Row],[Code Quality (1.5)3]])</f>
        <v>3</v>
      </c>
      <c r="J13" s="26">
        <v>0.5</v>
      </c>
      <c r="K13" s="26">
        <v>0.5</v>
      </c>
      <c r="L13" s="26">
        <f>SUM(Table13572[[#This Row],[Run and Output (2)]],Table13572[[#This Row],[Code Quality (2)]])</f>
        <v>1</v>
      </c>
      <c r="M13" s="41">
        <f>SUM(Table13572[[#This Row],[Q1]],Table13572[[#This Row],[Q2]],Table13572[[#This Row],[Q3]])</f>
        <v>7</v>
      </c>
      <c r="N13" s="3"/>
      <c r="O13" s="3"/>
      <c r="P13" s="3"/>
      <c r="Q13" s="3"/>
      <c r="R13" s="3"/>
      <c r="S13" s="3"/>
      <c r="T13" s="8">
        <f t="shared" si="0"/>
        <v>0</v>
      </c>
      <c r="U13" s="3"/>
      <c r="V13" s="3"/>
      <c r="W13" s="3"/>
      <c r="X13" s="3"/>
      <c r="Y13" s="3"/>
      <c r="Z13" s="3"/>
      <c r="AA13" s="8">
        <f t="shared" si="1"/>
        <v>0</v>
      </c>
      <c r="AB13" s="9">
        <f t="shared" si="2"/>
        <v>7</v>
      </c>
      <c r="AC13" s="20" t="s">
        <v>273</v>
      </c>
      <c r="AD13" s="20" t="s">
        <v>488</v>
      </c>
      <c r="AE13" s="20" t="s">
        <v>512</v>
      </c>
      <c r="AF13"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there are numerous syntax and logical errors that prevent it from functioning correctly. </v>
      </c>
      <c r="AG13" s="20" t="s">
        <v>635</v>
      </c>
    </row>
    <row r="14" spans="1:33" x14ac:dyDescent="0.3">
      <c r="A14" s="12">
        <v>10</v>
      </c>
      <c r="B14" s="13">
        <v>20576624</v>
      </c>
      <c r="C14" s="11" t="s">
        <v>11</v>
      </c>
      <c r="D14" s="18">
        <v>0.5</v>
      </c>
      <c r="E14" s="18">
        <v>0.5</v>
      </c>
      <c r="F14" s="18">
        <f>SUM(Table13572[[#This Row],[Run and Output (1.5)]:[Code Quality (1.5)]])</f>
        <v>1</v>
      </c>
      <c r="G14" s="18">
        <v>1.5</v>
      </c>
      <c r="H14" s="18">
        <v>1.5</v>
      </c>
      <c r="I14" s="18">
        <f>SUM(Table13572[[#This Row],[Run and Output (1.5)2]],Table13572[[#This Row],[Code Quality (1.5)3]])</f>
        <v>3</v>
      </c>
      <c r="J14" s="18">
        <v>2</v>
      </c>
      <c r="K14" s="18">
        <v>2</v>
      </c>
      <c r="L14" s="18">
        <f>SUM(Table13572[[#This Row],[Run and Output (2)]],Table13572[[#This Row],[Code Quality (2)]])</f>
        <v>4</v>
      </c>
      <c r="M14" s="41">
        <f>SUM(Table13572[[#This Row],[Q1]],Table13572[[#This Row],[Q2]],Table13572[[#This Row],[Q3]])</f>
        <v>8</v>
      </c>
      <c r="N14" s="3"/>
      <c r="O14" s="3"/>
      <c r="P14" s="3"/>
      <c r="Q14" s="3"/>
      <c r="R14" s="3"/>
      <c r="S14" s="3"/>
      <c r="T14" s="8">
        <f t="shared" si="0"/>
        <v>0</v>
      </c>
      <c r="U14" s="3"/>
      <c r="V14" s="3"/>
      <c r="W14" s="3"/>
      <c r="X14" s="3"/>
      <c r="Y14" s="3"/>
      <c r="Z14" s="3"/>
      <c r="AA14" s="8">
        <f t="shared" si="1"/>
        <v>0</v>
      </c>
      <c r="AB14" s="9">
        <f t="shared" si="2"/>
        <v>8</v>
      </c>
      <c r="AC14" s="20"/>
      <c r="AD14" s="20" t="s">
        <v>345</v>
      </c>
      <c r="AE14" s="20" t="s">
        <v>346</v>
      </c>
      <c r="AF14" s="20" t="str">
        <f>CONCATENATE(Table13572[[#This Row],[Feedback Q1]],Table13572[[#This Row],[Feedback Q2]],Table13572[[#This Row],[Feedback Q3]])</f>
        <v>q2:The program correctly prompts the user for three integers, calculates their sum, product, average, and identifies the largest and smallest numbers. The calculations and comparisons are implemented correctly.q3:The program correctly implements a menu-driven system for calculating costs of different grocery items based on user inputs. It handles various product types and correctly applies discounts, producing accurate results.</v>
      </c>
      <c r="AG14" s="20" t="s">
        <v>632</v>
      </c>
    </row>
    <row r="15" spans="1:33" x14ac:dyDescent="0.3">
      <c r="A15" s="12">
        <v>11</v>
      </c>
      <c r="B15" s="13">
        <v>20577892</v>
      </c>
      <c r="C15" s="11" t="s">
        <v>12</v>
      </c>
      <c r="D15" s="18">
        <v>0</v>
      </c>
      <c r="E15" s="18">
        <v>0</v>
      </c>
      <c r="F15" s="18">
        <f>SUM(Table13572[[#This Row],[Run and Output (1.5)]:[Code Quality (1.5)]])</f>
        <v>0</v>
      </c>
      <c r="G15" s="18">
        <v>1.5</v>
      </c>
      <c r="H15" s="18">
        <v>1.5</v>
      </c>
      <c r="I15" s="18">
        <f>SUM(Table13572[[#This Row],[Run and Output (1.5)2]],Table13572[[#This Row],[Code Quality (1.5)3]])</f>
        <v>3</v>
      </c>
      <c r="J15" s="26">
        <v>1.5</v>
      </c>
      <c r="K15" s="18">
        <v>1.5</v>
      </c>
      <c r="L15" s="18">
        <f>SUM(Table13572[[#This Row],[Run and Output (2)]],Table13572[[#This Row],[Code Quality (2)]])</f>
        <v>3</v>
      </c>
      <c r="M15" s="41">
        <f>SUM(Table13572[[#This Row],[Q1]],Table13572[[#This Row],[Q2]],Table13572[[#This Row],[Q3]])</f>
        <v>6</v>
      </c>
      <c r="N15" s="3"/>
      <c r="O15" s="3"/>
      <c r="P15" s="3"/>
      <c r="Q15" s="3"/>
      <c r="R15" s="3"/>
      <c r="S15" s="3"/>
      <c r="T15" s="8">
        <f t="shared" si="0"/>
        <v>0</v>
      </c>
      <c r="U15" s="3"/>
      <c r="V15" s="3"/>
      <c r="W15" s="3"/>
      <c r="X15" s="3"/>
      <c r="Y15" s="3"/>
      <c r="Z15" s="3"/>
      <c r="AA15" s="8">
        <f t="shared" si="1"/>
        <v>0</v>
      </c>
      <c r="AB15" s="9">
        <f t="shared" si="2"/>
        <v>6</v>
      </c>
      <c r="AC15" s="20" t="s">
        <v>251</v>
      </c>
      <c r="AD15" s="20" t="s">
        <v>252</v>
      </c>
      <c r="AE15" s="20" t="s">
        <v>485</v>
      </c>
      <c r="AF15" s="20" t="str">
        <f>CONCATENATE(Table13572[[#This Row],[Feedback Q1]],Table13572[[#This Row],[Feedback Q2]],Table13572[[#This Row],[Feedback Q3]])</f>
        <v>q1:The program has several issues, particularly with variable naming and loop control. The outer loop uses j but references i in the inner loop, leading to a compilation error. Additionally, width is not defined, which will cause further errors.q2:The program effectively implements the required functionality, but consider modifying the average calculation to ensure it reflects a floating-point result.q3:The program calculates the total cost based on user input for different product types and applies a discount. However, the discount application logic is incorrect; it should calculate the discount based on the original price rather than subtracting the discount percentage directly.  incomplete output (case 3 not taking quantity)</v>
      </c>
      <c r="AG15" s="20" t="s">
        <v>558</v>
      </c>
    </row>
    <row r="16" spans="1:33" x14ac:dyDescent="0.3">
      <c r="A16" s="12">
        <v>12</v>
      </c>
      <c r="B16" s="13">
        <v>20579147</v>
      </c>
      <c r="C16" s="11" t="s">
        <v>13</v>
      </c>
      <c r="D16" s="18">
        <v>1.5</v>
      </c>
      <c r="E16" s="18">
        <v>1.5</v>
      </c>
      <c r="F16" s="18">
        <f>SUM(Table13572[[#This Row],[Run and Output (1.5)]:[Code Quality (1.5)]])</f>
        <v>3</v>
      </c>
      <c r="G16" s="26">
        <v>0.5</v>
      </c>
      <c r="H16" s="26">
        <v>0.5</v>
      </c>
      <c r="I16" s="26">
        <f>SUM(Table13572[[#This Row],[Run and Output (1.5)2]],Table13572[[#This Row],[Code Quality (1.5)3]])</f>
        <v>1</v>
      </c>
      <c r="J16" s="24">
        <v>0</v>
      </c>
      <c r="K16" s="24">
        <v>0</v>
      </c>
      <c r="L16" s="24">
        <f>SUM(Table13572[[#This Row],[Run and Output (2)]],Table13572[[#This Row],[Code Quality (2)]])</f>
        <v>0</v>
      </c>
      <c r="M16" s="41">
        <f>SUM(Table13572[[#This Row],[Q1]],Table13572[[#This Row],[Q2]],Table13572[[#This Row],[Q3]])</f>
        <v>4</v>
      </c>
      <c r="N16" s="3"/>
      <c r="O16" s="3"/>
      <c r="P16" s="3"/>
      <c r="Q16" s="3"/>
      <c r="R16" s="3"/>
      <c r="S16" s="3"/>
      <c r="T16" s="8">
        <f t="shared" si="0"/>
        <v>0</v>
      </c>
      <c r="U16" s="3"/>
      <c r="V16" s="3"/>
      <c r="W16" s="3"/>
      <c r="X16" s="3"/>
      <c r="Y16" s="3"/>
      <c r="Z16" s="3"/>
      <c r="AA16" s="8">
        <f t="shared" si="1"/>
        <v>0</v>
      </c>
      <c r="AB16" s="9">
        <f t="shared" si="2"/>
        <v>4</v>
      </c>
      <c r="AC16" s="20" t="s">
        <v>273</v>
      </c>
      <c r="AD16" s="20" t="s">
        <v>494</v>
      </c>
      <c r="AE16" s="20" t="s">
        <v>280</v>
      </c>
      <c r="AF16"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incorrect output (missing smallest/largest) The format string in scanf() has unnecessary escape characters (\).The logic for determining the smallest and largest integers is incomplete. The current conditions do not assign or print the smallest and largest values.The sum calculation is correctq3: no submission</v>
      </c>
      <c r="AG16" s="20" t="s">
        <v>615</v>
      </c>
    </row>
    <row r="17" spans="1:33" x14ac:dyDescent="0.3">
      <c r="A17" s="12">
        <v>13</v>
      </c>
      <c r="B17" s="13">
        <v>20580127</v>
      </c>
      <c r="C17" s="11" t="s">
        <v>14</v>
      </c>
      <c r="D17" s="18">
        <v>1.5</v>
      </c>
      <c r="E17" s="18">
        <v>1.5</v>
      </c>
      <c r="F17" s="18">
        <f>SUM(Table13572[[#This Row],[Run and Output (1.5)]:[Code Quality (1.5)]])</f>
        <v>3</v>
      </c>
      <c r="G17" s="18">
        <v>1.5</v>
      </c>
      <c r="H17" s="18">
        <v>1.5</v>
      </c>
      <c r="I17" s="18">
        <f>SUM(Table13572[[#This Row],[Run and Output (1.5)2]],Table13572[[#This Row],[Code Quality (1.5)3]])</f>
        <v>3</v>
      </c>
      <c r="J17" s="18">
        <v>1.5</v>
      </c>
      <c r="K17" s="18">
        <v>1.5</v>
      </c>
      <c r="L17" s="18">
        <f>SUM(Table13572[[#This Row],[Run and Output (2)]],Table13572[[#This Row],[Code Quality (2)]])</f>
        <v>3</v>
      </c>
      <c r="M17" s="41">
        <f>SUM(Table13572[[#This Row],[Q1]],Table13572[[#This Row],[Q2]],Table13572[[#This Row],[Q3]])</f>
        <v>9</v>
      </c>
      <c r="N17" s="3"/>
      <c r="O17" s="3"/>
      <c r="P17" s="3"/>
      <c r="Q17" s="3"/>
      <c r="R17" s="3"/>
      <c r="S17" s="3"/>
      <c r="T17" s="8">
        <f t="shared" si="0"/>
        <v>0</v>
      </c>
      <c r="U17" s="3"/>
      <c r="V17" s="3"/>
      <c r="W17" s="3"/>
      <c r="X17" s="3"/>
      <c r="Y17" s="3"/>
      <c r="Z17" s="3"/>
      <c r="AA17" s="8">
        <f t="shared" si="1"/>
        <v>0</v>
      </c>
      <c r="AB17" s="9">
        <f t="shared" si="2"/>
        <v>9</v>
      </c>
      <c r="AC17" s="20" t="s">
        <v>253</v>
      </c>
      <c r="AD17" s="20" t="s">
        <v>254</v>
      </c>
      <c r="AE17" s="20" t="s">
        <v>255</v>
      </c>
      <c r="AF17" s="20" t="str">
        <f>CONCATENATE(Table13572[[#This Row],[Feedback Q1]],Table13572[[#This Row],[Feedback Q2]],Table13572[[#This Row],[Feedback Q3]])</f>
        <v>q1:The code effectively prints a grid of asterisks, but ensure that loop variables are uniquely named to avoid conflicts. q2: The code effectively implements the required functionality, but to improve accuracy, consider calculating the average using floating-point arithmetic (e.g., float average = (num1 + num2 + num3) / 3.0;). This would ensure that the average is displayed correctly. The code for calculating largest and smallest can be streamlined further.q3:  The program does not correctly handle the discount application, as it should be calculated based on the most recent total cost from the product type selected. Additionally, the output for total costs is not consistent, as it should be displayed every time a cost is calculated.</v>
      </c>
      <c r="AG17" s="20" t="s">
        <v>559</v>
      </c>
    </row>
    <row r="18" spans="1:33" ht="13.8" customHeight="1" x14ac:dyDescent="0.3">
      <c r="A18" s="12">
        <v>14</v>
      </c>
      <c r="B18" s="13">
        <v>20581109</v>
      </c>
      <c r="C18" s="11" t="s">
        <v>15</v>
      </c>
      <c r="D18" s="18">
        <v>1</v>
      </c>
      <c r="E18" s="18">
        <v>1</v>
      </c>
      <c r="F18" s="18">
        <f>SUM(Table13572[[#This Row],[Run and Output (1.5)]:[Code Quality (1.5)]])</f>
        <v>2</v>
      </c>
      <c r="G18" s="18">
        <v>1.5</v>
      </c>
      <c r="H18" s="18">
        <v>1.5</v>
      </c>
      <c r="I18" s="18">
        <f>SUM(Table13572[[#This Row],[Run and Output (1.5)2]],Table13572[[#This Row],[Code Quality (1.5)3]])</f>
        <v>3</v>
      </c>
      <c r="J18" s="18">
        <v>1</v>
      </c>
      <c r="K18" s="18">
        <v>1</v>
      </c>
      <c r="L18" s="18">
        <f>SUM(Table13572[[#This Row],[Run and Output (2)]],Table13572[[#This Row],[Code Quality (2)]])</f>
        <v>2</v>
      </c>
      <c r="M18" s="41">
        <f>SUM(Table13572[[#This Row],[Q1]],Table13572[[#This Row],[Q2]],Table13572[[#This Row],[Q3]])</f>
        <v>7</v>
      </c>
      <c r="N18" s="3"/>
      <c r="O18" s="3"/>
      <c r="P18" s="3"/>
      <c r="Q18" s="3"/>
      <c r="R18" s="3"/>
      <c r="S18" s="3"/>
      <c r="T18" s="8">
        <f t="shared" si="0"/>
        <v>0</v>
      </c>
      <c r="U18" s="3"/>
      <c r="V18" s="3"/>
      <c r="W18" s="3"/>
      <c r="X18" s="3"/>
      <c r="Y18" s="3"/>
      <c r="Z18" s="3"/>
      <c r="AA18" s="8">
        <f t="shared" si="1"/>
        <v>0</v>
      </c>
      <c r="AB18" s="9">
        <f t="shared" si="2"/>
        <v>7</v>
      </c>
      <c r="AC18" s="20" t="s">
        <v>378</v>
      </c>
      <c r="AD18" s="20" t="s">
        <v>230</v>
      </c>
      <c r="AE18" s="20" t="s">
        <v>231</v>
      </c>
      <c r="AF18" s="20" t="str">
        <f>CONCATENATE(Table13572[[#This Row],[Feedback Q1]],Table13572[[#This Row],[Feedback Q2]],Table13572[[#This Row],[Feedback Q3]])</f>
        <v>q1: The code structure is mostly clear, but the logic inside the nested loop is flawed.q2: The program correctly calculates the sum, average, product, smallest, and largest values, but it uses if statements that could be simplified.q3: While the code successfully calculates costs for fruits, it needs expansion to address all product types and improve variable naming for clarity.</v>
      </c>
      <c r="AG18" s="20" t="s">
        <v>550</v>
      </c>
    </row>
    <row r="19" spans="1:33" x14ac:dyDescent="0.3">
      <c r="A19" s="12">
        <v>15</v>
      </c>
      <c r="B19" s="13">
        <v>20585127</v>
      </c>
      <c r="C19" s="11" t="s">
        <v>16</v>
      </c>
      <c r="D19" s="18">
        <v>1.5</v>
      </c>
      <c r="E19" s="18">
        <v>1.5</v>
      </c>
      <c r="F19" s="18">
        <f>SUM(Table13572[[#This Row],[Run and Output (1.5)]:[Code Quality (1.5)]])</f>
        <v>3</v>
      </c>
      <c r="G19" s="18">
        <v>1.5</v>
      </c>
      <c r="H19" s="18">
        <v>1.5</v>
      </c>
      <c r="I19" s="18">
        <f>SUM(Table13572[[#This Row],[Run and Output (1.5)2]],Table13572[[#This Row],[Code Quality (1.5)3]])</f>
        <v>3</v>
      </c>
      <c r="J19" s="18">
        <v>2</v>
      </c>
      <c r="K19" s="18">
        <v>2</v>
      </c>
      <c r="L19" s="18">
        <f>SUM(Table13572[[#This Row],[Run and Output (2)]],Table13572[[#This Row],[Code Quality (2)]])</f>
        <v>4</v>
      </c>
      <c r="M19" s="41">
        <f>SUM(Table13572[[#This Row],[Q1]],Table13572[[#This Row],[Q2]],Table13572[[#This Row],[Q3]])</f>
        <v>10</v>
      </c>
      <c r="N19" s="3"/>
      <c r="O19" s="3"/>
      <c r="P19" s="3"/>
      <c r="Q19" s="3"/>
      <c r="R19" s="3"/>
      <c r="S19" s="3"/>
      <c r="T19" s="8">
        <f t="shared" si="0"/>
        <v>0</v>
      </c>
      <c r="U19" s="3"/>
      <c r="V19" s="3"/>
      <c r="W19" s="3"/>
      <c r="X19" s="3"/>
      <c r="Y19" s="3"/>
      <c r="Z19" s="3"/>
      <c r="AA19" s="8">
        <f t="shared" si="1"/>
        <v>0</v>
      </c>
      <c r="AB19" s="9">
        <f t="shared" si="2"/>
        <v>10</v>
      </c>
      <c r="AC19" s="20" t="s">
        <v>273</v>
      </c>
      <c r="AD19" s="20" t="s">
        <v>488</v>
      </c>
      <c r="AE19" s="20" t="s">
        <v>435</v>
      </c>
      <c r="AF19"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9" s="20" t="s">
        <v>600</v>
      </c>
    </row>
    <row r="20" spans="1:33" x14ac:dyDescent="0.3">
      <c r="A20" s="12">
        <v>16</v>
      </c>
      <c r="B20" s="13">
        <v>20590120</v>
      </c>
      <c r="C20" s="11" t="s">
        <v>17</v>
      </c>
      <c r="D20" s="18">
        <v>0.5</v>
      </c>
      <c r="E20" s="18">
        <v>0.5</v>
      </c>
      <c r="F20" s="18">
        <f>SUM(Table13572[[#This Row],[Run and Output (1.5)]:[Code Quality (1.5)]])</f>
        <v>1</v>
      </c>
      <c r="G20" s="26">
        <v>0.5</v>
      </c>
      <c r="H20" s="18">
        <v>0.5</v>
      </c>
      <c r="I20" s="18">
        <f>SUM(Table13572[[#This Row],[Run and Output (1.5)2]],Table13572[[#This Row],[Code Quality (1.5)3]])</f>
        <v>1</v>
      </c>
      <c r="J20" s="18">
        <v>0.5</v>
      </c>
      <c r="K20" s="18">
        <v>0.5</v>
      </c>
      <c r="L20" s="18">
        <f>SUM(Table13572[[#This Row],[Run and Output (2)]],Table13572[[#This Row],[Code Quality (2)]])</f>
        <v>1</v>
      </c>
      <c r="M20" s="41">
        <f>SUM(Table13572[[#This Row],[Q1]],Table13572[[#This Row],[Q2]],Table13572[[#This Row],[Q3]])</f>
        <v>3</v>
      </c>
      <c r="N20" s="3"/>
      <c r="O20" s="3"/>
      <c r="P20" s="3"/>
      <c r="Q20" s="3"/>
      <c r="R20" s="3"/>
      <c r="S20" s="3"/>
      <c r="T20" s="8">
        <f t="shared" si="0"/>
        <v>0</v>
      </c>
      <c r="U20" s="3"/>
      <c r="V20" s="3"/>
      <c r="W20" s="3"/>
      <c r="X20" s="3"/>
      <c r="Y20" s="3"/>
      <c r="Z20" s="3"/>
      <c r="AA20" s="8">
        <f t="shared" si="1"/>
        <v>0</v>
      </c>
      <c r="AB20" s="9">
        <f t="shared" si="2"/>
        <v>3</v>
      </c>
      <c r="AC20" s="20" t="s">
        <v>381</v>
      </c>
      <c r="AD20" s="20" t="s">
        <v>468</v>
      </c>
      <c r="AE20" s="20" t="s">
        <v>469</v>
      </c>
      <c r="AF20" s="20" t="str">
        <f>CONCATENATE(Table13572[[#This Row],[Feedback Q1]],Table13572[[#This Row],[Feedback Q2]],Table13572[[#This Row],[Feedback Q3]])</f>
        <v>q1:The program intends to print a grid of asterisks based on user-defined rows and columns. However, there are multiple syntax errors and logical issues that prevent it from functioning correctly.q2:The program aims to calculate the sum, average, product, smallest, and largest of three integers. However, there are multiple syntax and logical errors that prevent it from functioning correctly.q3:The program is intended to calculate the total and final costs of various grocery items based on user input. However, there are numerous syntax and logical errors that prevent the program from compiling and functioning correctly.</v>
      </c>
      <c r="AG20" s="20" t="s">
        <v>586</v>
      </c>
    </row>
    <row r="21" spans="1:33" x14ac:dyDescent="0.3">
      <c r="A21" s="12">
        <v>17</v>
      </c>
      <c r="B21" s="13">
        <v>20590530</v>
      </c>
      <c r="C21" s="11" t="s">
        <v>18</v>
      </c>
      <c r="D21" s="18">
        <v>0.5</v>
      </c>
      <c r="E21" s="18">
        <v>0.5</v>
      </c>
      <c r="F21" s="18">
        <f>SUM(Table13572[[#This Row],[Run and Output (1.5)]:[Code Quality (1.5)]])</f>
        <v>1</v>
      </c>
      <c r="G21" s="18">
        <v>1</v>
      </c>
      <c r="H21" s="18">
        <v>1</v>
      </c>
      <c r="I21" s="18">
        <f>SUM(Table13572[[#This Row],[Run and Output (1.5)2]],Table13572[[#This Row],[Code Quality (1.5)3]])</f>
        <v>2</v>
      </c>
      <c r="J21" s="18">
        <v>1</v>
      </c>
      <c r="K21" s="18">
        <v>1</v>
      </c>
      <c r="L21" s="18">
        <f>SUM(Table13572[[#This Row],[Run and Output (2)]],Table13572[[#This Row],[Code Quality (2)]])</f>
        <v>2</v>
      </c>
      <c r="M21" s="41">
        <f>SUM(Table13572[[#This Row],[Q1]],Table13572[[#This Row],[Q2]],Table13572[[#This Row],[Q3]])</f>
        <v>5</v>
      </c>
      <c r="N21" s="3"/>
      <c r="O21" s="3"/>
      <c r="P21" s="3"/>
      <c r="Q21" s="3"/>
      <c r="R21" s="3"/>
      <c r="S21" s="3"/>
      <c r="T21" s="8">
        <f t="shared" si="0"/>
        <v>0</v>
      </c>
      <c r="U21" s="3"/>
      <c r="V21" s="3"/>
      <c r="W21" s="3"/>
      <c r="X21" s="3"/>
      <c r="Y21" s="3"/>
      <c r="Z21" s="3"/>
      <c r="AA21" s="8">
        <f t="shared" si="1"/>
        <v>0</v>
      </c>
      <c r="AB21" s="9">
        <f t="shared" si="2"/>
        <v>5</v>
      </c>
      <c r="AC21" s="20" t="s">
        <v>422</v>
      </c>
      <c r="AD21" s="20" t="s">
        <v>423</v>
      </c>
      <c r="AE21" s="20" t="s">
        <v>424</v>
      </c>
      <c r="AF21" s="20" t="str">
        <f>CONCATENATE(Table13572[[#This Row],[Feedback Q1]],Table13572[[#This Row],[Feedback Q2]],Table13572[[#This Row],[Feedback Q3]])</f>
        <v xml:space="preserve">q1:The outer loop (the do-while) does not correctly control the number of rows. The variable j is never incremented, leading to an infinite loop.q2:  The conditions to determine the smallest and largest numbers are incorrect. Incorrect output.q3: The dairy products case does not calculate or display the final cost after applying any discounts. Add similar logic as in other cases. The variable discount is declared twice, which leads to a compilation error. The calculation of the final cost uses integer division, which can lead to incorrect results when discount is not a multiple of 100. </v>
      </c>
      <c r="AG21" s="20" t="s">
        <v>659</v>
      </c>
    </row>
    <row r="22" spans="1:33" x14ac:dyDescent="0.3">
      <c r="A22" s="12">
        <v>18</v>
      </c>
      <c r="B22" s="13">
        <v>20590531</v>
      </c>
      <c r="C22" s="11" t="s">
        <v>19</v>
      </c>
      <c r="D22" s="18">
        <v>1.5</v>
      </c>
      <c r="E22" s="18">
        <v>1.5</v>
      </c>
      <c r="F22" s="18">
        <f>SUM(Table13572[[#This Row],[Run and Output (1.5)]:[Code Quality (1.5)]])</f>
        <v>3</v>
      </c>
      <c r="G22" s="18">
        <v>1.5</v>
      </c>
      <c r="H22" s="18">
        <v>1.5</v>
      </c>
      <c r="I22" s="18">
        <f>SUM(Table13572[[#This Row],[Run and Output (1.5)2]],Table13572[[#This Row],[Code Quality (1.5)3]])</f>
        <v>3</v>
      </c>
      <c r="J22" s="18">
        <v>2</v>
      </c>
      <c r="K22" s="18">
        <v>2</v>
      </c>
      <c r="L22" s="18">
        <f>SUM(Table13572[[#This Row],[Run and Output (2)]],Table13572[[#This Row],[Code Quality (2)]])</f>
        <v>4</v>
      </c>
      <c r="M22" s="41">
        <f>SUM(Table13572[[#This Row],[Q1]],Table13572[[#This Row],[Q2]],Table13572[[#This Row],[Q3]])</f>
        <v>10</v>
      </c>
      <c r="N22" s="3"/>
      <c r="O22" s="3"/>
      <c r="P22" s="3"/>
      <c r="Q22" s="3"/>
      <c r="R22" s="3"/>
      <c r="S22" s="3"/>
      <c r="T22" s="8">
        <f t="shared" si="0"/>
        <v>0</v>
      </c>
      <c r="U22" s="3"/>
      <c r="V22" s="3"/>
      <c r="W22" s="3"/>
      <c r="X22" s="3"/>
      <c r="Y22" s="3"/>
      <c r="Z22" s="3"/>
      <c r="AA22" s="8">
        <f t="shared" si="1"/>
        <v>0</v>
      </c>
      <c r="AB22" s="9">
        <f t="shared" si="2"/>
        <v>10</v>
      </c>
      <c r="AC22" s="20" t="s">
        <v>273</v>
      </c>
      <c r="AD22" s="20" t="s">
        <v>466</v>
      </c>
      <c r="AE22" s="20" t="s">
        <v>467</v>
      </c>
      <c r="AF22"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three integers provided by the user. The use of functions to determine the smallest and largest values is a good programming practice.The average is calculated using integer division because both sum and 3 are integers, which can lead to incorrect results. q3:While using int for price and quantitySold is acceptable, it's worth noting that price can sometimes be a floating-point number (especially when dealing with cents in currencies). Consider using double for price if necessary.</v>
      </c>
      <c r="AG22" s="20" t="s">
        <v>584</v>
      </c>
    </row>
    <row r="23" spans="1:33" ht="16.2" customHeight="1" x14ac:dyDescent="0.3">
      <c r="A23" s="12">
        <v>19</v>
      </c>
      <c r="B23" s="13">
        <v>20590645</v>
      </c>
      <c r="C23" s="11" t="s">
        <v>20</v>
      </c>
      <c r="D23" s="18">
        <v>1.5</v>
      </c>
      <c r="E23" s="18">
        <v>1.5</v>
      </c>
      <c r="F23" s="18">
        <f>SUM(Table13572[[#This Row],[Run and Output (1.5)]:[Code Quality (1.5)]])</f>
        <v>3</v>
      </c>
      <c r="G23" s="18">
        <v>1.5</v>
      </c>
      <c r="H23" s="18">
        <v>1.5</v>
      </c>
      <c r="I23" s="18">
        <f>SUM(Table13572[[#This Row],[Run and Output (1.5)2]],Table13572[[#This Row],[Code Quality (1.5)3]])</f>
        <v>3</v>
      </c>
      <c r="J23" s="18">
        <v>2</v>
      </c>
      <c r="K23" s="18">
        <v>1.5</v>
      </c>
      <c r="L23" s="18">
        <f>SUM(Table13572[[#This Row],[Run and Output (2)]],Table13572[[#This Row],[Code Quality (2)]])</f>
        <v>3.5</v>
      </c>
      <c r="M23" s="41">
        <f>SUM(Table13572[[#This Row],[Q1]],Table13572[[#This Row],[Q2]],Table13572[[#This Row],[Q3]])</f>
        <v>9.5</v>
      </c>
      <c r="N23" s="3"/>
      <c r="O23" s="3"/>
      <c r="P23" s="3"/>
      <c r="Q23" s="3"/>
      <c r="R23" s="3"/>
      <c r="S23" s="3"/>
      <c r="T23" s="8">
        <f t="shared" si="0"/>
        <v>0</v>
      </c>
      <c r="U23" s="3"/>
      <c r="V23" s="3"/>
      <c r="W23" s="3"/>
      <c r="X23" s="3"/>
      <c r="Y23" s="3"/>
      <c r="Z23" s="3"/>
      <c r="AA23" s="8">
        <f t="shared" si="1"/>
        <v>0</v>
      </c>
      <c r="AB23" s="9">
        <f t="shared" si="2"/>
        <v>9.5</v>
      </c>
      <c r="AC23" s="20" t="s">
        <v>237</v>
      </c>
      <c r="AD23" s="20" t="s">
        <v>238</v>
      </c>
      <c r="AE23" s="20" t="s">
        <v>239</v>
      </c>
      <c r="AF23" s="20" t="str">
        <f>CONCATENATE(Table13572[[#This Row],[Feedback Q1]],Table13572[[#This Row],[Feedback Q2]],Table13572[[#This Row],[Feedback Q3]])</f>
        <v>q1:The code effectively fulfills the assignment requirements and demonstrates a solid understanding of nested loops for printing asterisks.q2:The program correctly calculates the sum, product, average, smallest, middle, and largest values of the three integers.q3: did not use switch case instead of if…else. The code effectively calculates costs and applies discounts, but it could be streamlined to avoid repetition</v>
      </c>
      <c r="AG23" s="20" t="s">
        <v>553</v>
      </c>
    </row>
    <row r="24" spans="1:33" x14ac:dyDescent="0.3">
      <c r="A24" s="12">
        <v>20</v>
      </c>
      <c r="B24" s="13">
        <v>20590948</v>
      </c>
      <c r="C24" s="11" t="s">
        <v>21</v>
      </c>
      <c r="D24" s="18">
        <v>1.5</v>
      </c>
      <c r="E24" s="18">
        <v>1.5</v>
      </c>
      <c r="F24" s="18">
        <f>SUM(Table13572[[#This Row],[Run and Output (1.5)]:[Code Quality (1.5)]])</f>
        <v>3</v>
      </c>
      <c r="G24" s="18">
        <v>1.5</v>
      </c>
      <c r="H24" s="18">
        <v>1.5</v>
      </c>
      <c r="I24" s="18">
        <f>SUM(Table13572[[#This Row],[Run and Output (1.5)2]],Table13572[[#This Row],[Code Quality (1.5)3]])</f>
        <v>3</v>
      </c>
      <c r="J24" s="18">
        <v>2</v>
      </c>
      <c r="K24" s="18">
        <v>2</v>
      </c>
      <c r="L24" s="18">
        <f>SUM(Table13572[[#This Row],[Run and Output (2)]],Table13572[[#This Row],[Code Quality (2)]])</f>
        <v>4</v>
      </c>
      <c r="M24" s="41">
        <f>SUM(Table13572[[#This Row],[Q1]],Table13572[[#This Row],[Q2]],Table13572[[#This Row],[Q3]])</f>
        <v>10</v>
      </c>
      <c r="N24" s="3"/>
      <c r="O24" s="3"/>
      <c r="P24" s="3"/>
      <c r="Q24" s="3"/>
      <c r="R24" s="3"/>
      <c r="S24" s="3"/>
      <c r="T24" s="8">
        <f t="shared" si="0"/>
        <v>0</v>
      </c>
      <c r="U24" s="3"/>
      <c r="V24" s="3"/>
      <c r="W24" s="3"/>
      <c r="X24" s="3"/>
      <c r="Y24" s="3"/>
      <c r="Z24" s="3"/>
      <c r="AA24" s="8">
        <f t="shared" si="1"/>
        <v>0</v>
      </c>
      <c r="AB24" s="9">
        <f t="shared" si="2"/>
        <v>10</v>
      </c>
      <c r="AC24" s="20" t="s">
        <v>273</v>
      </c>
      <c r="AD24" s="20" t="s">
        <v>488</v>
      </c>
      <c r="AE24" s="20" t="s">
        <v>435</v>
      </c>
      <c r="AF24"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24" s="20" t="s">
        <v>600</v>
      </c>
    </row>
    <row r="25" spans="1:33" x14ac:dyDescent="0.3">
      <c r="A25" s="12">
        <v>21</v>
      </c>
      <c r="B25" s="13">
        <v>20591632</v>
      </c>
      <c r="C25" s="11" t="s">
        <v>22</v>
      </c>
      <c r="D25" s="18">
        <v>1.5</v>
      </c>
      <c r="E25" s="18">
        <v>1.5</v>
      </c>
      <c r="F25" s="18">
        <f>SUM(Table13572[[#This Row],[Run and Output (1.5)]:[Code Quality (1.5)]])</f>
        <v>3</v>
      </c>
      <c r="G25" s="18">
        <v>1.5</v>
      </c>
      <c r="H25" s="18">
        <v>1.5</v>
      </c>
      <c r="I25" s="18">
        <f>SUM(Table13572[[#This Row],[Run and Output (1.5)2]],Table13572[[#This Row],[Code Quality (1.5)3]])</f>
        <v>3</v>
      </c>
      <c r="J25" s="18">
        <v>2</v>
      </c>
      <c r="K25" s="18">
        <v>2</v>
      </c>
      <c r="L25" s="18">
        <f>SUM(Table13572[[#This Row],[Run and Output (2)]],Table13572[[#This Row],[Code Quality (2)]])</f>
        <v>4</v>
      </c>
      <c r="M25" s="41">
        <f>SUM(Table13572[[#This Row],[Q1]],Table13572[[#This Row],[Q2]],Table13572[[#This Row],[Q3]])</f>
        <v>10</v>
      </c>
      <c r="N25" s="3"/>
      <c r="O25" s="3"/>
      <c r="P25" s="3"/>
      <c r="Q25" s="3"/>
      <c r="R25" s="3"/>
      <c r="S25" s="3"/>
      <c r="T25" s="8">
        <f t="shared" si="0"/>
        <v>0</v>
      </c>
      <c r="U25" s="3"/>
      <c r="V25" s="3"/>
      <c r="W25" s="3"/>
      <c r="X25" s="3"/>
      <c r="Y25" s="3"/>
      <c r="Z25" s="3"/>
      <c r="AA25" s="8">
        <f t="shared" si="1"/>
        <v>0</v>
      </c>
      <c r="AB25" s="9">
        <f t="shared" si="2"/>
        <v>10</v>
      </c>
      <c r="AC25" s="19" t="s">
        <v>305</v>
      </c>
      <c r="AD25" s="20" t="s">
        <v>306</v>
      </c>
      <c r="AE25" s="20" t="s">
        <v>307</v>
      </c>
      <c r="AF25" s="20" t="str">
        <f>CONCATENATE(Table13572[[#This Row],[Feedback Q1]],Table13572[[#This Row],[Feedback Q2]],Table13572[[#This Row],[Feedback Q3]])</f>
        <v>q1:The program correctly prompts the user for the number of rows and columns and prints a grid of asterisks according to the specified dimensions. The logic is sound, and the output is as expected.q2: The program accurately calculates the sum, average, product, smallest, and largest of three integers input by the user. The use of separate functions to find the largest and smallest values is a good design choice that enhances modularity and clarity. The average is currently calculated using the individual numbers again after the sum. Instead, you could directly use the sumq3:The program correctly prompts the user for product details based on the selected product code and calculates the total and discounted costs appropriately. It handles various product types and calculates costs based on weight or quantity, as intended.</v>
      </c>
      <c r="AG25" s="20" t="s">
        <v>628</v>
      </c>
    </row>
    <row r="26" spans="1:33" x14ac:dyDescent="0.3">
      <c r="A26" s="12">
        <v>22</v>
      </c>
      <c r="B26" s="13">
        <v>20592884</v>
      </c>
      <c r="C26" s="11" t="s">
        <v>23</v>
      </c>
      <c r="D26" s="18">
        <v>1.5</v>
      </c>
      <c r="E26" s="18">
        <v>1.5</v>
      </c>
      <c r="F26" s="18">
        <f>SUM(Table13572[[#This Row],[Run and Output (1.5)]:[Code Quality (1.5)]])</f>
        <v>3</v>
      </c>
      <c r="G26" s="18">
        <v>1.5</v>
      </c>
      <c r="H26" s="18">
        <v>1.5</v>
      </c>
      <c r="I26" s="18">
        <f>SUM(Table13572[[#This Row],[Run and Output (1.5)2]],Table13572[[#This Row],[Code Quality (1.5)3]])</f>
        <v>3</v>
      </c>
      <c r="J26" s="18">
        <v>2</v>
      </c>
      <c r="K26" s="18">
        <v>2</v>
      </c>
      <c r="L26" s="18">
        <f>SUM(Table13572[[#This Row],[Run and Output (2)]],Table13572[[#This Row],[Code Quality (2)]])</f>
        <v>4</v>
      </c>
      <c r="M26" s="41">
        <f>SUM(Table13572[[#This Row],[Q1]],Table13572[[#This Row],[Q2]],Table13572[[#This Row],[Q3]])</f>
        <v>10</v>
      </c>
      <c r="N26" s="3"/>
      <c r="O26" s="3"/>
      <c r="P26" s="3"/>
      <c r="Q26" s="3"/>
      <c r="R26" s="3"/>
      <c r="S26" s="3"/>
      <c r="T26" s="8">
        <f t="shared" si="0"/>
        <v>0</v>
      </c>
      <c r="U26" s="3"/>
      <c r="V26" s="3"/>
      <c r="W26" s="3"/>
      <c r="X26" s="3"/>
      <c r="Y26" s="3"/>
      <c r="Z26" s="3"/>
      <c r="AA26" s="8">
        <f t="shared" si="1"/>
        <v>0</v>
      </c>
      <c r="AB26" s="9">
        <f t="shared" si="2"/>
        <v>10</v>
      </c>
      <c r="AC26" s="20" t="s">
        <v>273</v>
      </c>
      <c r="AD26" s="20" t="s">
        <v>488</v>
      </c>
      <c r="AE26" s="20" t="s">
        <v>435</v>
      </c>
      <c r="AF26"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26" s="20" t="s">
        <v>600</v>
      </c>
    </row>
    <row r="27" spans="1:33" x14ac:dyDescent="0.3">
      <c r="A27" s="12">
        <v>23</v>
      </c>
      <c r="B27" s="13">
        <v>20593018</v>
      </c>
      <c r="C27" s="11" t="s">
        <v>24</v>
      </c>
      <c r="D27" s="18">
        <v>1.25</v>
      </c>
      <c r="E27" s="18">
        <v>1.25</v>
      </c>
      <c r="F27" s="18">
        <f>SUM(Table13572[[#This Row],[Run and Output (1.5)]:[Code Quality (1.5)]])</f>
        <v>2.5</v>
      </c>
      <c r="G27" s="18">
        <v>1.5</v>
      </c>
      <c r="H27" s="18">
        <v>1.5</v>
      </c>
      <c r="I27" s="18">
        <f>SUM(Table13572[[#This Row],[Run and Output (1.5)2]],Table13572[[#This Row],[Code Quality (1.5)3]])</f>
        <v>3</v>
      </c>
      <c r="J27" s="18">
        <v>1.5</v>
      </c>
      <c r="K27" s="18">
        <v>1.5</v>
      </c>
      <c r="L27" s="18">
        <f>SUM(Table13572[[#This Row],[Run and Output (2)]],Table13572[[#This Row],[Code Quality (2)]])</f>
        <v>3</v>
      </c>
      <c r="M27" s="41">
        <f>SUM(Table13572[[#This Row],[Q1]],Table13572[[#This Row],[Q2]],Table13572[[#This Row],[Q3]])</f>
        <v>8.5</v>
      </c>
      <c r="N27" s="3"/>
      <c r="O27" s="3"/>
      <c r="P27" s="3"/>
      <c r="Q27" s="3"/>
      <c r="R27" s="3"/>
      <c r="S27" s="3"/>
      <c r="T27" s="8">
        <f t="shared" si="0"/>
        <v>0</v>
      </c>
      <c r="U27" s="3"/>
      <c r="V27" s="3"/>
      <c r="W27" s="3"/>
      <c r="X27" s="3"/>
      <c r="Y27" s="3"/>
      <c r="Z27" s="3"/>
      <c r="AA27" s="8">
        <f t="shared" si="1"/>
        <v>0</v>
      </c>
      <c r="AB27" s="9">
        <f t="shared" si="2"/>
        <v>8.5</v>
      </c>
      <c r="AC27" s="20" t="s">
        <v>298</v>
      </c>
      <c r="AD27" s="20" t="s">
        <v>299</v>
      </c>
      <c r="AE27" s="20" t="s">
        <v>482</v>
      </c>
      <c r="AF27" s="20" t="str">
        <f>CONCATENATE(Table13572[[#This Row],[Feedback Q1]],Table13572[[#This Row],[Feedback Q2]],Table13572[[#This Row],[Feedback Q3]])</f>
        <v>q1:The program prompts the user for the number of rows and columns and prints a grid of asterisks. However, the first nested loop is empty and does not contribute to the output, which indicates a misunderstanding of the loop structure.q2:The program accurately calculates the sum, average, product, smallest, and largest of three integers input by the user.Move variable declarations (num1, num2, num3, Sum, product, and Average) inside the main function to avoid using global variables, which enhances code maintainability.Consider simplifying the logic for finding the smallest and largest values. You can initialize smallest and largest with the first number and then update them based on comparisons, which would also handle cases with equal numbers more effectively. q3: The implementation meets the basic requirements, including calculations for costs based on weight and discounts.The code is repetitive, especially in the sections that handle different product codes. This redundancy could be reduced by consolidating the common logic into a single section or function, improving readability and maintainability. However, asking weight instead of quantity for case 3 &amp; 4</v>
      </c>
      <c r="AG27" s="20" t="s">
        <v>662</v>
      </c>
    </row>
    <row r="28" spans="1:33" x14ac:dyDescent="0.3">
      <c r="A28" s="12">
        <v>24</v>
      </c>
      <c r="B28" s="30">
        <v>20593212</v>
      </c>
      <c r="C28" s="22" t="s">
        <v>25</v>
      </c>
      <c r="D28" s="24">
        <v>0</v>
      </c>
      <c r="E28" s="24">
        <v>0</v>
      </c>
      <c r="F28" s="24">
        <f>SUM(Table13572[[#This Row],[Run and Output (1.5)]:[Code Quality (1.5)]])</f>
        <v>0</v>
      </c>
      <c r="G28" s="24">
        <v>0</v>
      </c>
      <c r="H28" s="24">
        <v>0</v>
      </c>
      <c r="I28" s="24">
        <f>SUM(Table13572[[#This Row],[Run and Output (1.5)2]],Table13572[[#This Row],[Code Quality (1.5)3]])</f>
        <v>0</v>
      </c>
      <c r="J28" s="24">
        <v>0</v>
      </c>
      <c r="K28" s="24">
        <v>0</v>
      </c>
      <c r="L28" s="24">
        <f>SUM(Table13572[[#This Row],[Run and Output (2)]],Table13572[[#This Row],[Code Quality (2)]])</f>
        <v>0</v>
      </c>
      <c r="M28" s="41">
        <f>SUM(Table13572[[#This Row],[Q1]],Table13572[[#This Row],[Q2]],Table13572[[#This Row],[Q3]])</f>
        <v>0</v>
      </c>
      <c r="N28" s="3"/>
      <c r="O28" s="3"/>
      <c r="P28" s="3"/>
      <c r="Q28" s="3"/>
      <c r="R28" s="3"/>
      <c r="S28" s="3"/>
      <c r="T28" s="8">
        <f t="shared" si="0"/>
        <v>0</v>
      </c>
      <c r="U28" s="3"/>
      <c r="V28" s="3"/>
      <c r="W28" s="3"/>
      <c r="X28" s="3"/>
      <c r="Y28" s="3"/>
      <c r="Z28" s="3"/>
      <c r="AA28" s="8">
        <f t="shared" si="1"/>
        <v>0</v>
      </c>
      <c r="AB28" s="34">
        <f t="shared" si="2"/>
        <v>0</v>
      </c>
      <c r="AC28" s="25" t="s">
        <v>376</v>
      </c>
      <c r="AD28" s="20"/>
      <c r="AE28" s="20"/>
      <c r="AF28" s="20" t="str">
        <f>CONCATENATE(Table13572[[#This Row],[Feedback Q1]],Table13572[[#This Row],[Feedback Q2]],Table13572[[#This Row],[Feedback Q3]])</f>
        <v>No submission</v>
      </c>
      <c r="AG28" s="25" t="s">
        <v>376</v>
      </c>
    </row>
    <row r="29" spans="1:33" ht="15.6" customHeight="1" x14ac:dyDescent="0.3">
      <c r="A29" s="12">
        <v>25</v>
      </c>
      <c r="B29" s="13">
        <v>20593889</v>
      </c>
      <c r="C29" s="11" t="s">
        <v>26</v>
      </c>
      <c r="D29" s="18">
        <v>1.5</v>
      </c>
      <c r="E29" s="18">
        <v>1.5</v>
      </c>
      <c r="F29" s="18">
        <f>SUM(Table13572[[#This Row],[Run and Output (1.5)]:[Code Quality (1.5)]])</f>
        <v>3</v>
      </c>
      <c r="G29" s="18">
        <v>1.5</v>
      </c>
      <c r="H29" s="18">
        <v>1.5</v>
      </c>
      <c r="I29" s="18">
        <f>SUM(Table13572[[#This Row],[Run and Output (1.5)2]],Table13572[[#This Row],[Code Quality (1.5)3]])</f>
        <v>3</v>
      </c>
      <c r="J29" s="18">
        <v>2</v>
      </c>
      <c r="K29" s="18">
        <v>2</v>
      </c>
      <c r="L29" s="18">
        <f>SUM(Table13572[[#This Row],[Run and Output (2)]],Table13572[[#This Row],[Code Quality (2)]])</f>
        <v>4</v>
      </c>
      <c r="M29" s="41">
        <f>SUM(Table13572[[#This Row],[Q1]],Table13572[[#This Row],[Q2]],Table13572[[#This Row],[Q3]])</f>
        <v>10</v>
      </c>
      <c r="N29" s="3"/>
      <c r="O29" s="3"/>
      <c r="P29" s="3"/>
      <c r="Q29" s="3"/>
      <c r="R29" s="3"/>
      <c r="S29" s="3"/>
      <c r="T29" s="8">
        <f t="shared" si="0"/>
        <v>0</v>
      </c>
      <c r="U29" s="3"/>
      <c r="V29" s="3"/>
      <c r="W29" s="3"/>
      <c r="X29" s="3"/>
      <c r="Y29" s="3"/>
      <c r="Z29" s="3"/>
      <c r="AA29" s="8">
        <f t="shared" si="1"/>
        <v>0</v>
      </c>
      <c r="AB29" s="9">
        <f t="shared" si="2"/>
        <v>10</v>
      </c>
      <c r="AC29" s="19" t="s">
        <v>273</v>
      </c>
      <c r="AD29" s="20" t="s">
        <v>393</v>
      </c>
      <c r="AE29" s="20" t="s">
        <v>392</v>
      </c>
      <c r="AF29"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output.q2:The program correctly calculates the sum, average, product, and identifies both the smallest and largest of three integers entered by the user. The logic is clear and yields the expected results.q3:The program effectively calculates the total cost and final cost after applying a discount based on user input for different product types. The flow of logic is clear and well-structured.While scanf_s is a safer version of scanf, it is not universally supported across all compilers. If you are using a compiler that supports it, that’s fine, but consider using scanf for broader compatibility</v>
      </c>
      <c r="AG29" s="20" t="s">
        <v>617</v>
      </c>
    </row>
    <row r="30" spans="1:33" x14ac:dyDescent="0.3">
      <c r="A30" s="12">
        <v>26</v>
      </c>
      <c r="B30" s="13">
        <v>20595032</v>
      </c>
      <c r="C30" s="11" t="s">
        <v>27</v>
      </c>
      <c r="D30" s="18">
        <v>1.5</v>
      </c>
      <c r="E30" s="18">
        <v>1.5</v>
      </c>
      <c r="F30" s="18">
        <f>SUM(Table13572[[#This Row],[Run and Output (1.5)]:[Code Quality (1.5)]])</f>
        <v>3</v>
      </c>
      <c r="G30" s="18">
        <v>1.5</v>
      </c>
      <c r="H30" s="18">
        <v>1.5</v>
      </c>
      <c r="I30" s="18">
        <f>SUM(Table13572[[#This Row],[Run and Output (1.5)2]],Table13572[[#This Row],[Code Quality (1.5)3]])</f>
        <v>3</v>
      </c>
      <c r="J30" s="18">
        <v>2</v>
      </c>
      <c r="K30" s="18">
        <v>2</v>
      </c>
      <c r="L30" s="18">
        <f>SUM(Table13572[[#This Row],[Run and Output (2)]],Table13572[[#This Row],[Code Quality (2)]])</f>
        <v>4</v>
      </c>
      <c r="M30" s="41">
        <f>SUM(Table13572[[#This Row],[Q1]],Table13572[[#This Row],[Q2]],Table13572[[#This Row],[Q3]])</f>
        <v>10</v>
      </c>
      <c r="N30" s="3"/>
      <c r="O30" s="3"/>
      <c r="P30" s="3"/>
      <c r="Q30" s="3"/>
      <c r="R30" s="3"/>
      <c r="S30" s="3"/>
      <c r="T30" s="8">
        <f t="shared" si="0"/>
        <v>0</v>
      </c>
      <c r="U30" s="3"/>
      <c r="V30" s="3"/>
      <c r="W30" s="3"/>
      <c r="X30" s="3"/>
      <c r="Y30" s="3"/>
      <c r="Z30" s="3"/>
      <c r="AA30" s="8">
        <f t="shared" si="1"/>
        <v>0</v>
      </c>
      <c r="AB30" s="9">
        <f t="shared" si="2"/>
        <v>10</v>
      </c>
      <c r="AC30" s="19" t="s">
        <v>273</v>
      </c>
      <c r="AD30" s="20" t="s">
        <v>488</v>
      </c>
      <c r="AE30" t="s">
        <v>520</v>
      </c>
      <c r="AF30"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asking weight instead of quantity for case 3 &amp; 4</v>
      </c>
      <c r="AG30" s="20" t="s">
        <v>661</v>
      </c>
    </row>
    <row r="31" spans="1:33" x14ac:dyDescent="0.3">
      <c r="A31" s="12">
        <v>27</v>
      </c>
      <c r="B31" s="13">
        <v>20595191</v>
      </c>
      <c r="C31" s="11" t="s">
        <v>28</v>
      </c>
      <c r="D31" s="18">
        <v>1.25</v>
      </c>
      <c r="E31" s="18">
        <v>1.25</v>
      </c>
      <c r="F31" s="18">
        <f>SUM(Table13572[[#This Row],[Run and Output (1.5)]:[Code Quality (1.5)]])</f>
        <v>2.5</v>
      </c>
      <c r="G31" s="18">
        <v>1.5</v>
      </c>
      <c r="H31" s="18">
        <v>1.5</v>
      </c>
      <c r="I31" s="18">
        <f>SUM(Table13572[[#This Row],[Run and Output (1.5)2]],Table13572[[#This Row],[Code Quality (1.5)3]])</f>
        <v>3</v>
      </c>
      <c r="J31" s="26">
        <v>1.5</v>
      </c>
      <c r="K31" s="26">
        <v>1.5</v>
      </c>
      <c r="L31" s="26">
        <f>SUM(Table13572[[#This Row],[Run and Output (2)]],Table13572[[#This Row],[Code Quality (2)]])</f>
        <v>3</v>
      </c>
      <c r="M31" s="41">
        <f>SUM(Table13572[[#This Row],[Q1]],Table13572[[#This Row],[Q2]],Table13572[[#This Row],[Q3]])</f>
        <v>8.5</v>
      </c>
      <c r="N31" s="3"/>
      <c r="O31" s="3"/>
      <c r="P31" s="3"/>
      <c r="Q31" s="3"/>
      <c r="R31" s="3"/>
      <c r="S31" s="3"/>
      <c r="T31" s="8">
        <f t="shared" si="0"/>
        <v>0</v>
      </c>
      <c r="U31" s="3"/>
      <c r="V31" s="3"/>
      <c r="W31" s="3"/>
      <c r="X31" s="3"/>
      <c r="Y31" s="3"/>
      <c r="Z31" s="3"/>
      <c r="AA31" s="8">
        <f t="shared" si="1"/>
        <v>0</v>
      </c>
      <c r="AB31" s="9">
        <f t="shared" si="2"/>
        <v>8.5</v>
      </c>
      <c r="AC31" s="19" t="s">
        <v>367</v>
      </c>
      <c r="AD31" s="20" t="s">
        <v>368</v>
      </c>
      <c r="AE31" s="20" t="s">
        <v>369</v>
      </c>
      <c r="AF31" s="20" t="str">
        <f>CONCATENATE(Table13572[[#This Row],[Feedback Q1]],Table13572[[#This Row],[Feedback Q2]],Table13572[[#This Row],[Feedback Q3]])</f>
        <v>q1:The program successfully prompts the user for the number of rows and columns and prints a grid of asterisks (*). The outer loop iterates through the rows, while the inner loop iterates through the columns, which is appropriate.The variable i is reused in both the outer and inner loops, which can lead to confusion and potential logical errors. q2:The program correctly prompts the user for three integers, calculates their sum, average, product, and determines the smallest and largest values. The logic is sound, and it produces the expected results.The average is computed as an integer, which can lead to truncation if the sum is not divisible by 3. Using float for average calculation would provide a more accurate result. The logic for determining the smallest and largest values can be simplified. Instead of multiple if statements, using else if can make the code cleanerq3:The program correctly implements a menu-driven interface to allow users to enter product types and calculate costs based on weight/quantity and price, along with applying a discount. The discount calculation formula is incorrect. Instead of subtracting the discount percentage from the price directly, you should calculate the amount to subtract based on the price</v>
      </c>
      <c r="AG31" s="20" t="s">
        <v>613</v>
      </c>
    </row>
    <row r="32" spans="1:33" x14ac:dyDescent="0.3">
      <c r="A32" s="12">
        <v>28</v>
      </c>
      <c r="B32" s="13">
        <v>20595218</v>
      </c>
      <c r="C32" s="11" t="s">
        <v>29</v>
      </c>
      <c r="D32" s="18">
        <v>1.5</v>
      </c>
      <c r="E32" s="18">
        <v>1.5</v>
      </c>
      <c r="F32" s="18">
        <f>SUM(Table13572[[#This Row],[Run and Output (1.5)]:[Code Quality (1.5)]])</f>
        <v>3</v>
      </c>
      <c r="G32" s="18">
        <v>1.5</v>
      </c>
      <c r="H32" s="18">
        <v>1.5</v>
      </c>
      <c r="I32" s="18">
        <f>SUM(Table13572[[#This Row],[Run and Output (1.5)2]],Table13572[[#This Row],[Code Quality (1.5)3]])</f>
        <v>3</v>
      </c>
      <c r="J32" s="18">
        <v>2</v>
      </c>
      <c r="K32" s="18">
        <v>2</v>
      </c>
      <c r="L32" s="18">
        <f>SUM(Table13572[[#This Row],[Run and Output (2)]],Table13572[[#This Row],[Code Quality (2)]])</f>
        <v>4</v>
      </c>
      <c r="M32" s="41">
        <f>SUM(Table13572[[#This Row],[Q1]],Table13572[[#This Row],[Q2]],Table13572[[#This Row],[Q3]])</f>
        <v>10</v>
      </c>
      <c r="N32" s="3"/>
      <c r="O32" s="3"/>
      <c r="P32" s="3"/>
      <c r="Q32" s="3"/>
      <c r="R32" s="3"/>
      <c r="S32" s="3"/>
      <c r="T32" s="8">
        <f t="shared" si="0"/>
        <v>0</v>
      </c>
      <c r="U32" s="3"/>
      <c r="V32" s="3"/>
      <c r="W32" s="3"/>
      <c r="X32" s="3"/>
      <c r="Y32" s="3"/>
      <c r="Z32" s="3"/>
      <c r="AA32" s="8">
        <f t="shared" si="1"/>
        <v>0</v>
      </c>
      <c r="AB32" s="9">
        <f t="shared" si="2"/>
        <v>10</v>
      </c>
      <c r="AC32" s="20" t="s">
        <v>273</v>
      </c>
      <c r="AD32" s="20" t="s">
        <v>488</v>
      </c>
      <c r="AE32" s="20" t="s">
        <v>435</v>
      </c>
      <c r="AF32"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32" s="20" t="s">
        <v>600</v>
      </c>
    </row>
    <row r="33" spans="1:33" x14ac:dyDescent="0.3">
      <c r="A33" s="12">
        <v>29</v>
      </c>
      <c r="B33" s="13">
        <v>20595637</v>
      </c>
      <c r="C33" s="11" t="s">
        <v>30</v>
      </c>
      <c r="D33" s="18">
        <v>1.5</v>
      </c>
      <c r="E33" s="18">
        <v>1.5</v>
      </c>
      <c r="F33" s="18">
        <f>SUM(Table13572[[#This Row],[Run and Output (1.5)]:[Code Quality (1.5)]])</f>
        <v>3</v>
      </c>
      <c r="G33" s="18">
        <v>1.5</v>
      </c>
      <c r="H33" s="18">
        <v>1.5</v>
      </c>
      <c r="I33" s="18">
        <f>SUM(Table13572[[#This Row],[Run and Output (1.5)2]],Table13572[[#This Row],[Code Quality (1.5)3]])</f>
        <v>3</v>
      </c>
      <c r="J33" s="26">
        <v>1.5</v>
      </c>
      <c r="K33" s="26">
        <v>1.5</v>
      </c>
      <c r="L33" s="26">
        <f>SUM(Table13572[[#This Row],[Run and Output (2)]],Table13572[[#This Row],[Code Quality (2)]])</f>
        <v>3</v>
      </c>
      <c r="M33" s="41">
        <f>SUM(Table13572[[#This Row],[Q1]],Table13572[[#This Row],[Q2]],Table13572[[#This Row],[Q3]])</f>
        <v>9</v>
      </c>
      <c r="N33" s="3"/>
      <c r="O33" s="3"/>
      <c r="P33" s="3"/>
      <c r="Q33" s="3"/>
      <c r="R33" s="3"/>
      <c r="S33" s="3"/>
      <c r="T33" s="8">
        <f t="shared" si="0"/>
        <v>0</v>
      </c>
      <c r="U33" s="3"/>
      <c r="V33" s="3"/>
      <c r="W33" s="3"/>
      <c r="X33" s="3"/>
      <c r="Y33" s="3"/>
      <c r="Z33" s="3"/>
      <c r="AA33" s="8">
        <f t="shared" si="1"/>
        <v>0</v>
      </c>
      <c r="AB33" s="9">
        <f t="shared" si="2"/>
        <v>9</v>
      </c>
      <c r="AC33" s="19" t="s">
        <v>273</v>
      </c>
      <c r="AD33" s="39" t="s">
        <v>545</v>
      </c>
      <c r="AE33" s="20" t="s">
        <v>546</v>
      </c>
      <c r="AF33"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prompts the user for a number of integers, calculates the sum, average, product, smallest, and largest values. It also enforces a minimum requirement of three integers, which is great for input validation.q3: there are several issues with the implementation, particularly with input handling and structure that need addressing for proper functionality. The structure is mostly logical, but there are redundancy and syntax errors that hinder its effectiveness.The code does not currently handle discounts, even though the discount variable is declared. You may want to incorporate functionality to apply a discount based on user input.</v>
      </c>
      <c r="AG33" s="20" t="s">
        <v>646</v>
      </c>
    </row>
    <row r="34" spans="1:33" x14ac:dyDescent="0.3">
      <c r="A34" s="12">
        <v>30</v>
      </c>
      <c r="B34" s="13">
        <v>20596548</v>
      </c>
      <c r="C34" s="11" t="s">
        <v>31</v>
      </c>
      <c r="D34" s="18">
        <v>1.5</v>
      </c>
      <c r="E34" s="18">
        <v>1.5</v>
      </c>
      <c r="F34" s="18">
        <f>SUM(Table13572[[#This Row],[Run and Output (1.5)]:[Code Quality (1.5)]])</f>
        <v>3</v>
      </c>
      <c r="G34" s="18">
        <v>1.5</v>
      </c>
      <c r="H34" s="18">
        <v>1.5</v>
      </c>
      <c r="I34" s="18">
        <f>SUM(Table13572[[#This Row],[Run and Output (1.5)2]],Table13572[[#This Row],[Code Quality (1.5)3]])</f>
        <v>3</v>
      </c>
      <c r="J34" s="18">
        <v>2</v>
      </c>
      <c r="K34" s="18">
        <v>2</v>
      </c>
      <c r="L34" s="18">
        <f>SUM(Table13572[[#This Row],[Run and Output (2)]],Table13572[[#This Row],[Code Quality (2)]])</f>
        <v>4</v>
      </c>
      <c r="M34" s="41">
        <f>SUM(Table13572[[#This Row],[Q1]],Table13572[[#This Row],[Q2]],Table13572[[#This Row],[Q3]])</f>
        <v>10</v>
      </c>
      <c r="N34" s="3"/>
      <c r="O34" s="3"/>
      <c r="P34" s="3"/>
      <c r="Q34" s="3"/>
      <c r="R34" s="3"/>
      <c r="S34" s="3"/>
      <c r="T34" s="8">
        <f t="shared" si="0"/>
        <v>0</v>
      </c>
      <c r="U34" s="3"/>
      <c r="V34" s="3"/>
      <c r="W34" s="3"/>
      <c r="X34" s="3"/>
      <c r="Y34" s="3"/>
      <c r="Z34" s="3"/>
      <c r="AA34" s="8">
        <f t="shared" si="1"/>
        <v>0</v>
      </c>
      <c r="AB34" s="9">
        <f t="shared" si="2"/>
        <v>10</v>
      </c>
      <c r="AC34" s="20" t="s">
        <v>277</v>
      </c>
      <c r="AD34" s="20" t="s">
        <v>278</v>
      </c>
      <c r="AE34" s="20" t="s">
        <v>279</v>
      </c>
      <c r="AF34" s="20" t="str">
        <f>CONCATENATE(Table13572[[#This Row],[Feedback Q1]],Table13572[[#This Row],[Feedback Q2]],Table13572[[#This Row],[Feedback Q3]])</f>
        <v xml:space="preserve">q1:The program correctly prompts for the number of rows and columns and prints a grid of asterisks as expected. However, there is a small issue with variable shadowing in the inner loop.q2:The program correctly computes the sum, average, product, smallest, and largest of three integers based on user input. Ensure that the average calculation uses floating-point division by modifying it to average = sum / 3.0; to retain precision. Consider using a simpler approach to find the smallest and largest numbers. You could initialize smallest and largest with num1 and then update them based on comparisons.q3:The program correctly calculates the total cost based on user input for various product types and applies a discount at the end. </v>
      </c>
      <c r="AG34" s="20" t="s">
        <v>571</v>
      </c>
    </row>
    <row r="35" spans="1:33" x14ac:dyDescent="0.3">
      <c r="A35" s="12">
        <v>31</v>
      </c>
      <c r="B35" s="13">
        <v>20596870</v>
      </c>
      <c r="C35" s="11" t="s">
        <v>32</v>
      </c>
      <c r="D35" s="18">
        <v>1.5</v>
      </c>
      <c r="E35" s="18">
        <v>1.5</v>
      </c>
      <c r="F35" s="18">
        <f>SUM(Table13572[[#This Row],[Run and Output (1.5)]:[Code Quality (1.5)]])</f>
        <v>3</v>
      </c>
      <c r="G35" s="18">
        <v>1.5</v>
      </c>
      <c r="H35" s="18">
        <v>1.5</v>
      </c>
      <c r="I35" s="18">
        <f>SUM(Table13572[[#This Row],[Run and Output (1.5)2]],Table13572[[#This Row],[Code Quality (1.5)3]])</f>
        <v>3</v>
      </c>
      <c r="J35" s="18">
        <v>1.5</v>
      </c>
      <c r="K35" s="18">
        <v>1.5</v>
      </c>
      <c r="L35" s="18">
        <f>SUM(Table13572[[#This Row],[Run and Output (2)]],Table13572[[#This Row],[Code Quality (2)]])</f>
        <v>3</v>
      </c>
      <c r="M35" s="41">
        <f>SUM(Table13572[[#This Row],[Q1]],Table13572[[#This Row],[Q2]],Table13572[[#This Row],[Q3]])</f>
        <v>9</v>
      </c>
      <c r="N35" s="3"/>
      <c r="O35" s="3"/>
      <c r="P35" s="3"/>
      <c r="Q35" s="3"/>
      <c r="R35" s="3"/>
      <c r="S35" s="3"/>
      <c r="T35" s="8">
        <f t="shared" si="0"/>
        <v>0</v>
      </c>
      <c r="U35" s="3"/>
      <c r="V35" s="3"/>
      <c r="W35" s="3"/>
      <c r="X35" s="3"/>
      <c r="Y35" s="3"/>
      <c r="Z35" s="3"/>
      <c r="AA35" s="8">
        <f t="shared" si="1"/>
        <v>0</v>
      </c>
      <c r="AB35" s="9">
        <f t="shared" si="2"/>
        <v>9</v>
      </c>
      <c r="AC35" s="20" t="s">
        <v>273</v>
      </c>
      <c r="AD35" s="20" t="s">
        <v>488</v>
      </c>
      <c r="AE35" s="20" t="s">
        <v>495</v>
      </c>
      <c r="AF35"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calculates the total cost and final cost after applying a discount for different grocery items.The variable weight should be a float when reading the number of items (for dairy and canned goods)The case 0 currently just breaks out of the switch statement but does not exit the program. </v>
      </c>
      <c r="AG35" s="20" t="s">
        <v>618</v>
      </c>
    </row>
    <row r="36" spans="1:33" ht="13.8" customHeight="1" x14ac:dyDescent="0.3">
      <c r="A36" s="12">
        <v>32</v>
      </c>
      <c r="B36" s="13">
        <v>20598080</v>
      </c>
      <c r="C36" s="11" t="s">
        <v>33</v>
      </c>
      <c r="D36" s="18">
        <v>0.5</v>
      </c>
      <c r="E36" s="18">
        <v>0.5</v>
      </c>
      <c r="F36" s="18">
        <f>SUM(Table13572[[#This Row],[Run and Output (1.5)]:[Code Quality (1.5)]])</f>
        <v>1</v>
      </c>
      <c r="G36" s="18">
        <v>1.5</v>
      </c>
      <c r="H36" s="18">
        <v>1.5</v>
      </c>
      <c r="I36" s="18">
        <f>SUM(Table13572[[#This Row],[Run and Output (1.5)2]],Table13572[[#This Row],[Code Quality (1.5)3]])</f>
        <v>3</v>
      </c>
      <c r="J36" s="18">
        <v>1</v>
      </c>
      <c r="K36" s="18">
        <v>1</v>
      </c>
      <c r="L36" s="18">
        <f>SUM(Table13572[[#This Row],[Run and Output (2)]],Table13572[[#This Row],[Code Quality (2)]])</f>
        <v>2</v>
      </c>
      <c r="M36" s="41">
        <f>SUM(Table13572[[#This Row],[Q1]],Table13572[[#This Row],[Q2]],Table13572[[#This Row],[Q3]])</f>
        <v>6</v>
      </c>
      <c r="N36" s="3"/>
      <c r="O36" s="3"/>
      <c r="P36" s="3"/>
      <c r="Q36" s="3"/>
      <c r="R36" s="3"/>
      <c r="S36" s="3"/>
      <c r="T36" s="8">
        <f t="shared" si="0"/>
        <v>0</v>
      </c>
      <c r="U36" s="3"/>
      <c r="V36" s="3"/>
      <c r="W36" s="3"/>
      <c r="X36" s="3"/>
      <c r="Y36" s="3"/>
      <c r="Z36" s="3"/>
      <c r="AA36" s="8">
        <f t="shared" si="1"/>
        <v>0</v>
      </c>
      <c r="AB36" s="9">
        <f t="shared" si="2"/>
        <v>6</v>
      </c>
      <c r="AC36" s="20" t="s">
        <v>380</v>
      </c>
      <c r="AD36" s="20" t="s">
        <v>461</v>
      </c>
      <c r="AE36" s="20" t="s">
        <v>460</v>
      </c>
      <c r="AF36" s="20" t="str">
        <f>CONCATENATE(Table13572[[#This Row],[Feedback Q1]],Table13572[[#This Row],[Feedback Q2]],Table13572[[#This Row],[Feedback Q3]])</f>
        <v>q1:The program prompts the user for the number of rows and columns but does not use these inputs to generate the grid dynamically. Instead, it prints a fixed set of asterisks, which does not fulfill the requirement of creating a grid based on user input.q2:The program correctly computes the sum, average, product, smallest, and largest of three integers input by the user. q3:The line discountPercentage = discountPercentage / 100; before reading the input is incorrect. It should be calculated after the user input.The prompts for weight and price are hardcoded for fruits, regardless of the product code. These prompts should be updated to reflect the correct product based on the user's choice.The return 0; statement is incorrectly placed inside the loop. It should be placed at the end of the main function to allow multiple iterations until the user decides to exit</v>
      </c>
      <c r="AG36" s="20" t="s">
        <v>576</v>
      </c>
    </row>
    <row r="37" spans="1:33" x14ac:dyDescent="0.3">
      <c r="A37" s="12">
        <v>33</v>
      </c>
      <c r="B37" s="13">
        <v>20598184</v>
      </c>
      <c r="C37" s="11" t="s">
        <v>34</v>
      </c>
      <c r="D37" s="18">
        <v>1.5</v>
      </c>
      <c r="E37" s="18">
        <v>1.5</v>
      </c>
      <c r="F37" s="18">
        <f>SUM(Table13572[[#This Row],[Run and Output (1.5)]:[Code Quality (1.5)]])</f>
        <v>3</v>
      </c>
      <c r="G37" s="18">
        <v>1.5</v>
      </c>
      <c r="H37" s="18">
        <v>1.5</v>
      </c>
      <c r="I37" s="18">
        <f>SUM(Table13572[[#This Row],[Run and Output (1.5)2]],Table13572[[#This Row],[Code Quality (1.5)3]])</f>
        <v>3</v>
      </c>
      <c r="J37" s="18">
        <v>2</v>
      </c>
      <c r="K37" s="18">
        <v>2</v>
      </c>
      <c r="L37" s="18">
        <f>SUM(Table13572[[#This Row],[Run and Output (2)]],Table13572[[#This Row],[Code Quality (2)]])</f>
        <v>4</v>
      </c>
      <c r="M37" s="41">
        <f>SUM(Table13572[[#This Row],[Q1]],Table13572[[#This Row],[Q2]],Table13572[[#This Row],[Q3]])</f>
        <v>10</v>
      </c>
      <c r="N37" s="3"/>
      <c r="O37" s="3"/>
      <c r="P37" s="3"/>
      <c r="Q37" s="3"/>
      <c r="R37" s="3"/>
      <c r="S37" s="3"/>
      <c r="T37" s="8">
        <f t="shared" si="0"/>
        <v>0</v>
      </c>
      <c r="U37" s="3"/>
      <c r="V37" s="3"/>
      <c r="W37" s="3"/>
      <c r="X37" s="3"/>
      <c r="Y37" s="3"/>
      <c r="Z37" s="3"/>
      <c r="AA37" s="8">
        <f t="shared" si="1"/>
        <v>0</v>
      </c>
      <c r="AB37" s="9">
        <f t="shared" si="2"/>
        <v>10</v>
      </c>
      <c r="AC37" s="20" t="s">
        <v>273</v>
      </c>
      <c r="AD37" s="20" t="s">
        <v>488</v>
      </c>
      <c r="AE37" s="20" t="s">
        <v>435</v>
      </c>
      <c r="AF37"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37" s="20" t="s">
        <v>600</v>
      </c>
    </row>
    <row r="38" spans="1:33" x14ac:dyDescent="0.3">
      <c r="A38" s="12">
        <v>34</v>
      </c>
      <c r="B38" s="13">
        <v>20598255</v>
      </c>
      <c r="C38" s="11" t="s">
        <v>35</v>
      </c>
      <c r="D38" s="18">
        <v>1.5</v>
      </c>
      <c r="E38" s="18">
        <v>1.5</v>
      </c>
      <c r="F38" s="18">
        <f>SUM(Table13572[[#This Row],[Run and Output (1.5)]:[Code Quality (1.5)]])</f>
        <v>3</v>
      </c>
      <c r="G38" s="18">
        <v>1.5</v>
      </c>
      <c r="H38" s="18">
        <v>1.5</v>
      </c>
      <c r="I38" s="18">
        <f>SUM(Table13572[[#This Row],[Run and Output (1.5)2]],Table13572[[#This Row],[Code Quality (1.5)3]])</f>
        <v>3</v>
      </c>
      <c r="J38" s="18">
        <v>1.5</v>
      </c>
      <c r="K38" s="18">
        <v>1.5</v>
      </c>
      <c r="L38" s="18">
        <f>SUM(Table13572[[#This Row],[Run and Output (2)]],Table13572[[#This Row],[Code Quality (2)]])</f>
        <v>3</v>
      </c>
      <c r="M38" s="41">
        <f>SUM(Table13572[[#This Row],[Q1]],Table13572[[#This Row],[Q2]],Table13572[[#This Row],[Q3]])</f>
        <v>9</v>
      </c>
      <c r="N38" s="3"/>
      <c r="O38" s="3"/>
      <c r="P38" s="3"/>
      <c r="Q38" s="3"/>
      <c r="R38" s="3"/>
      <c r="S38" s="3"/>
      <c r="T38" s="8">
        <f t="shared" si="0"/>
        <v>0</v>
      </c>
      <c r="U38" s="3"/>
      <c r="V38" s="3"/>
      <c r="W38" s="3"/>
      <c r="X38" s="3"/>
      <c r="Y38" s="3"/>
      <c r="Z38" s="3"/>
      <c r="AA38" s="8">
        <f t="shared" si="1"/>
        <v>0</v>
      </c>
      <c r="AB38" s="9">
        <f t="shared" si="2"/>
        <v>9</v>
      </c>
      <c r="AC38" s="20" t="s">
        <v>273</v>
      </c>
      <c r="AD38" s="20" t="s">
        <v>486</v>
      </c>
      <c r="AE38" s="20" t="s">
        <v>487</v>
      </c>
      <c r="AF38"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output.q2:The variable smallest is used before it’s initialized. This leads to undefined behavior. You should initialize it to a value that ensures proper comparison, such as setting it to the first element of the arrayThe average calculation sould cast one of the operands to floatq3: The program calculates the total cost of various grocery items based on user input and applies a discount correctly. The program prompts for "number of dairy products" but uses weight to store this value, which is confusing. It should use an int type for quantity to reflect that it's a count</v>
      </c>
      <c r="AG38" s="20" t="s">
        <v>599</v>
      </c>
    </row>
    <row r="39" spans="1:33" x14ac:dyDescent="0.3">
      <c r="A39" s="12">
        <v>35</v>
      </c>
      <c r="B39" s="13">
        <v>20599269</v>
      </c>
      <c r="C39" s="11" t="s">
        <v>36</v>
      </c>
      <c r="D39" s="18">
        <v>0.5</v>
      </c>
      <c r="E39" s="18">
        <v>0.5</v>
      </c>
      <c r="F39" s="18">
        <f>SUM(Table13572[[#This Row],[Run and Output (1.5)]:[Code Quality (1.5)]])</f>
        <v>1</v>
      </c>
      <c r="G39" s="18">
        <v>1.5</v>
      </c>
      <c r="H39" s="18">
        <v>1.5</v>
      </c>
      <c r="I39" s="18">
        <f>SUM(Table13572[[#This Row],[Run and Output (1.5)2]],Table13572[[#This Row],[Code Quality (1.5)3]])</f>
        <v>3</v>
      </c>
      <c r="J39" s="18">
        <v>2</v>
      </c>
      <c r="K39" s="18">
        <v>2</v>
      </c>
      <c r="L39" s="18">
        <f>SUM(Table13572[[#This Row],[Run and Output (2)]],Table13572[[#This Row],[Code Quality (2)]])</f>
        <v>4</v>
      </c>
      <c r="M39" s="41">
        <f>SUM(Table13572[[#This Row],[Q1]],Table13572[[#This Row],[Q2]],Table13572[[#This Row],[Q3]])</f>
        <v>8</v>
      </c>
      <c r="N39" s="3"/>
      <c r="O39" s="3"/>
      <c r="P39" s="3"/>
      <c r="Q39" s="3"/>
      <c r="R39" s="3"/>
      <c r="S39" s="3"/>
      <c r="T39" s="8">
        <f t="shared" si="0"/>
        <v>0</v>
      </c>
      <c r="U39" s="3"/>
      <c r="V39" s="3"/>
      <c r="W39" s="3"/>
      <c r="X39" s="3"/>
      <c r="Y39" s="3"/>
      <c r="Z39" s="3"/>
      <c r="AA39" s="8">
        <f t="shared" si="1"/>
        <v>0</v>
      </c>
      <c r="AB39" s="9">
        <f t="shared" si="2"/>
        <v>8</v>
      </c>
      <c r="AC39" s="20" t="s">
        <v>412</v>
      </c>
      <c r="AD39" s="20" t="s">
        <v>413</v>
      </c>
      <c r="AE39" s="20" t="s">
        <v>414</v>
      </c>
      <c r="AF39" s="20" t="str">
        <f>CONCATENATE(Table13572[[#This Row],[Feedback Q1]],Table13572[[#This Row],[Feedback Q2]],Table13572[[#This Row],[Feedback Q3]])</f>
        <v>q1: Syntax errors. The program aims to print a grid of asterisks based on user-defined rows and columns, but there are critical issues in the loop structure that prevent it from functioning correctly. The outer loop incorrectly uses i instead of r, and the inner loop incorrectly uses j instead of c. This will lead to compilation errors because i and j are not defined in the loopq2: The program correctly takes three integers from the user and calculates the maximum, minimum, sum, product, and average of the entered numbers. The average is calculated using integer division, which can lead to truncation.q3:The program successfully calculates the total cost for various product types based on user input for weight, price, and quantity. The logic for handling discounts is also implemented correctly.</v>
      </c>
      <c r="AG39" s="20" t="s">
        <v>647</v>
      </c>
    </row>
    <row r="40" spans="1:33" x14ac:dyDescent="0.3">
      <c r="A40" s="12">
        <v>36</v>
      </c>
      <c r="B40" s="13">
        <v>20599677</v>
      </c>
      <c r="C40" s="11" t="s">
        <v>37</v>
      </c>
      <c r="D40" s="18">
        <v>1.5</v>
      </c>
      <c r="E40" s="18">
        <v>1.5</v>
      </c>
      <c r="F40" s="18">
        <f>SUM(Table13572[[#This Row],[Run and Output (1.5)]:[Code Quality (1.5)]])</f>
        <v>3</v>
      </c>
      <c r="G40" s="18">
        <v>1.5</v>
      </c>
      <c r="H40" s="18">
        <v>1.5</v>
      </c>
      <c r="I40" s="18">
        <f>SUM(Table13572[[#This Row],[Run and Output (1.5)2]],Table13572[[#This Row],[Code Quality (1.5)3]])</f>
        <v>3</v>
      </c>
      <c r="J40" s="18">
        <v>2</v>
      </c>
      <c r="K40" s="18">
        <v>2</v>
      </c>
      <c r="L40" s="18">
        <f>SUM(Table13572[[#This Row],[Run and Output (2)]],Table13572[[#This Row],[Code Quality (2)]])</f>
        <v>4</v>
      </c>
      <c r="M40" s="41">
        <f>SUM(Table13572[[#This Row],[Q1]],Table13572[[#This Row],[Q2]],Table13572[[#This Row],[Q3]])</f>
        <v>10</v>
      </c>
      <c r="N40" s="3"/>
      <c r="O40" s="3"/>
      <c r="P40" s="3"/>
      <c r="Q40" s="3"/>
      <c r="R40" s="3"/>
      <c r="S40" s="3"/>
      <c r="T40" s="8">
        <f t="shared" si="0"/>
        <v>0</v>
      </c>
      <c r="U40" s="3"/>
      <c r="V40" s="3"/>
      <c r="W40" s="3"/>
      <c r="X40" s="3"/>
      <c r="Y40" s="3"/>
      <c r="Z40" s="3"/>
      <c r="AA40" s="8">
        <f t="shared" si="1"/>
        <v>0</v>
      </c>
      <c r="AB40" s="9">
        <f t="shared" si="2"/>
        <v>10</v>
      </c>
      <c r="AC40" s="20" t="s">
        <v>273</v>
      </c>
      <c r="AD40" s="20" t="s">
        <v>488</v>
      </c>
      <c r="AE40" s="20" t="s">
        <v>435</v>
      </c>
      <c r="AF40"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40" s="20" t="s">
        <v>600</v>
      </c>
    </row>
    <row r="41" spans="1:33" x14ac:dyDescent="0.3">
      <c r="A41" s="12">
        <v>37</v>
      </c>
      <c r="B41" s="13">
        <v>20601157</v>
      </c>
      <c r="C41" s="11" t="s">
        <v>38</v>
      </c>
      <c r="D41" s="18">
        <v>1.5</v>
      </c>
      <c r="E41" s="18">
        <v>1.5</v>
      </c>
      <c r="F41" s="18">
        <f>SUM(Table13572[[#This Row],[Run and Output (1.5)]:[Code Quality (1.5)]])</f>
        <v>3</v>
      </c>
      <c r="G41" s="18">
        <v>1.5</v>
      </c>
      <c r="H41" s="18">
        <v>1.5</v>
      </c>
      <c r="I41" s="18">
        <f>SUM(Table13572[[#This Row],[Run and Output (1.5)2]],Table13572[[#This Row],[Code Quality (1.5)3]])</f>
        <v>3</v>
      </c>
      <c r="J41" s="18">
        <v>1.5</v>
      </c>
      <c r="K41" s="18">
        <v>1.5</v>
      </c>
      <c r="L41" s="18">
        <f>SUM(Table13572[[#This Row],[Run and Output (2)]],Table13572[[#This Row],[Code Quality (2)]])</f>
        <v>3</v>
      </c>
      <c r="M41" s="41">
        <f>SUM(Table13572[[#This Row],[Q1]],Table13572[[#This Row],[Q2]],Table13572[[#This Row],[Q3]])</f>
        <v>9</v>
      </c>
      <c r="N41" s="3"/>
      <c r="O41" s="3"/>
      <c r="P41" s="3"/>
      <c r="Q41" s="3"/>
      <c r="R41" s="3"/>
      <c r="S41" s="3"/>
      <c r="T41" s="8">
        <f t="shared" si="0"/>
        <v>0</v>
      </c>
      <c r="U41" s="3"/>
      <c r="V41" s="3"/>
      <c r="W41" s="3"/>
      <c r="X41" s="3"/>
      <c r="Y41" s="3"/>
      <c r="Z41" s="3"/>
      <c r="AA41" s="8">
        <f t="shared" si="1"/>
        <v>0</v>
      </c>
      <c r="AB41" s="9">
        <f t="shared" si="2"/>
        <v>9</v>
      </c>
      <c r="AC41" s="20" t="s">
        <v>286</v>
      </c>
      <c r="AD41" s="20" t="s">
        <v>287</v>
      </c>
      <c r="AE41" s="20" t="s">
        <v>288</v>
      </c>
      <c r="AF41" s="20" t="str">
        <f>CONCATENATE(Table13572[[#This Row],[Feedback Q1]],Table13572[[#This Row],[Feedback Q2]],Table13572[[#This Row],[Feedback Q3]])</f>
        <v>q1:The program correctly prompts the user for the number of rows and columns, then prints a grid of asterisks as intended. The use of puts("") for new lines is effective and clear.q2: The program correctly computes the sum, average, product, smallest, and largest of three integers based on user input. The use of type casting for the average calculation is appropriate and ensures precision. the logic for finding the smallest and largest numbers is unnecessarily complex. There are redundancies in the comparison code that could be streamlined.q3:The program correctly allows the user to choose a product type, input weight and price, calculate the total and discounted costs, and display the results. However, it lacks a loop to allow multiple entries until the user decides to exit.there is a lot of repeated code for each product type, which could be consolidated</v>
      </c>
      <c r="AG41" s="20" t="s">
        <v>624</v>
      </c>
    </row>
    <row r="42" spans="1:33" x14ac:dyDescent="0.3">
      <c r="A42" s="12">
        <v>38</v>
      </c>
      <c r="B42" s="13">
        <v>20601165</v>
      </c>
      <c r="C42" s="11" t="s">
        <v>39</v>
      </c>
      <c r="D42" s="18">
        <v>1.5</v>
      </c>
      <c r="E42" s="18">
        <v>1.5</v>
      </c>
      <c r="F42" s="18">
        <f>SUM(Table13572[[#This Row],[Run and Output (1.5)]:[Code Quality (1.5)]])</f>
        <v>3</v>
      </c>
      <c r="G42" s="18">
        <v>1.5</v>
      </c>
      <c r="H42" s="18">
        <v>1.5</v>
      </c>
      <c r="I42" s="18">
        <f>SUM(Table13572[[#This Row],[Run and Output (1.5)2]],Table13572[[#This Row],[Code Quality (1.5)3]])</f>
        <v>3</v>
      </c>
      <c r="J42" s="18">
        <v>0.5</v>
      </c>
      <c r="K42" s="18">
        <v>0.5</v>
      </c>
      <c r="L42" s="18">
        <f>SUM(Table13572[[#This Row],[Run and Output (2)]],Table13572[[#This Row],[Code Quality (2)]])</f>
        <v>1</v>
      </c>
      <c r="M42" s="41">
        <f>SUM(Table13572[[#This Row],[Q1]],Table13572[[#This Row],[Q2]],Table13572[[#This Row],[Q3]])</f>
        <v>7</v>
      </c>
      <c r="N42" s="3"/>
      <c r="O42" s="3"/>
      <c r="P42" s="3"/>
      <c r="Q42" s="3"/>
      <c r="R42" s="3"/>
      <c r="S42" s="3"/>
      <c r="T42" s="8">
        <f t="shared" si="0"/>
        <v>0</v>
      </c>
      <c r="U42" s="3"/>
      <c r="V42" s="3"/>
      <c r="W42" s="3"/>
      <c r="X42" s="3"/>
      <c r="Y42" s="3"/>
      <c r="Z42" s="3"/>
      <c r="AA42" s="8">
        <f t="shared" si="1"/>
        <v>0</v>
      </c>
      <c r="AB42" s="9">
        <f t="shared" si="2"/>
        <v>7</v>
      </c>
      <c r="AC42" s="20" t="s">
        <v>319</v>
      </c>
      <c r="AD42" s="20" t="s">
        <v>459</v>
      </c>
      <c r="AE42" s="20" t="s">
        <v>458</v>
      </c>
      <c r="AF42" s="20" t="str">
        <f>CONCATENATE(Table13572[[#This Row],[Feedback Q1]],Table13572[[#This Row],[Feedback Q2]],Table13572[[#This Row],[Feedback Q3]])</f>
        <v>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average is calculated using integer division, which can lead to incorrect results if the sum is not divisible by 3.q3: incomplete attempt</v>
      </c>
      <c r="AG42" s="20" t="s">
        <v>575</v>
      </c>
    </row>
    <row r="43" spans="1:33" x14ac:dyDescent="0.3">
      <c r="A43" s="12">
        <v>39</v>
      </c>
      <c r="B43" s="13">
        <v>20602511</v>
      </c>
      <c r="C43" s="11" t="s">
        <v>40</v>
      </c>
      <c r="D43" s="18">
        <v>1.5</v>
      </c>
      <c r="E43" s="18">
        <v>1.5</v>
      </c>
      <c r="F43" s="18">
        <f>SUM(Table13572[[#This Row],[Run and Output (1.5)]:[Code Quality (1.5)]])</f>
        <v>3</v>
      </c>
      <c r="G43" s="18">
        <v>1.5</v>
      </c>
      <c r="H43" s="18">
        <v>1.5</v>
      </c>
      <c r="I43" s="18">
        <f>SUM(Table13572[[#This Row],[Run and Output (1.5)2]],Table13572[[#This Row],[Code Quality (1.5)3]])</f>
        <v>3</v>
      </c>
      <c r="J43" s="18">
        <v>2</v>
      </c>
      <c r="K43" s="18">
        <v>2</v>
      </c>
      <c r="L43" s="18">
        <f>SUM(Table13572[[#This Row],[Run and Output (2)]],Table13572[[#This Row],[Code Quality (2)]])</f>
        <v>4</v>
      </c>
      <c r="M43" s="41">
        <f>SUM(Table13572[[#This Row],[Q1]],Table13572[[#This Row],[Q2]],Table13572[[#This Row],[Q3]])</f>
        <v>10</v>
      </c>
      <c r="N43" s="3"/>
      <c r="O43" s="3"/>
      <c r="P43" s="3"/>
      <c r="Q43" s="3"/>
      <c r="R43" s="3"/>
      <c r="S43" s="3"/>
      <c r="T43" s="8">
        <f t="shared" si="0"/>
        <v>0</v>
      </c>
      <c r="U43" s="3"/>
      <c r="V43" s="3"/>
      <c r="W43" s="3"/>
      <c r="X43" s="3"/>
      <c r="Y43" s="3"/>
      <c r="Z43" s="3"/>
      <c r="AA43" s="8">
        <f t="shared" si="1"/>
        <v>0</v>
      </c>
      <c r="AB43" s="9">
        <f t="shared" si="2"/>
        <v>10</v>
      </c>
      <c r="AC43" s="20" t="s">
        <v>312</v>
      </c>
      <c r="AD43" s="20" t="s">
        <v>313</v>
      </c>
      <c r="AE43" s="20" t="s">
        <v>314</v>
      </c>
      <c r="AF43" s="20" t="str">
        <f>CONCATENATE(Table13572[[#This Row],[Feedback Q1]],Table13572[[#This Row],[Feedback Q2]],Table13572[[#This Row],[Feedback Q3]])</f>
        <v>q1:The program correctly prompts the user for the number of rows and columns and prints a grid of asterisks based on those dimensions. The logic is straightforward and functions as intended.q2:The program correctly reads three integers from the user, calculates their sum, average, and product, and identifies the smallest and largest values. However, there are some logical issues in the conditions for finding the smallest and largest numbers. The implementation meets the basic requirements but has redundant checks for equality in the smallest and largest calculations that could be streamlined.q3:The program correctly prompts the user for product details based on the selected product code and calculates the total cost and final cost after any discounts. The calculations for total cost and final cost are repeated in multiple branches of the if statements. You can simplify the logic by calculating the total cost once and then applying the discount if applicable.</v>
      </c>
      <c r="AG43" s="20" t="s">
        <v>673</v>
      </c>
    </row>
    <row r="44" spans="1:33" x14ac:dyDescent="0.3">
      <c r="A44" s="12">
        <v>40</v>
      </c>
      <c r="B44" s="13">
        <v>20603953</v>
      </c>
      <c r="C44" s="11" t="s">
        <v>41</v>
      </c>
      <c r="D44" s="18">
        <v>1.5</v>
      </c>
      <c r="E44" s="18">
        <v>1.5</v>
      </c>
      <c r="F44" s="18">
        <f>SUM(Table13572[[#This Row],[Run and Output (1.5)]:[Code Quality (1.5)]])</f>
        <v>3</v>
      </c>
      <c r="G44" s="18">
        <v>1.5</v>
      </c>
      <c r="H44" s="18">
        <v>1.5</v>
      </c>
      <c r="I44" s="18">
        <f>SUM(Table13572[[#This Row],[Run and Output (1.5)2]],Table13572[[#This Row],[Code Quality (1.5)3]])</f>
        <v>3</v>
      </c>
      <c r="J44" s="18">
        <v>2</v>
      </c>
      <c r="K44" s="18">
        <v>2</v>
      </c>
      <c r="L44" s="18">
        <f>SUM(Table13572[[#This Row],[Run and Output (2)]],Table13572[[#This Row],[Code Quality (2)]])</f>
        <v>4</v>
      </c>
      <c r="M44" s="41">
        <f>SUM(Table13572[[#This Row],[Q1]],Table13572[[#This Row],[Q2]],Table13572[[#This Row],[Q3]])</f>
        <v>10</v>
      </c>
      <c r="N44" s="3"/>
      <c r="O44" s="3"/>
      <c r="P44" s="3"/>
      <c r="Q44" s="3"/>
      <c r="R44" s="3"/>
      <c r="S44" s="3"/>
      <c r="T44" s="8">
        <f t="shared" si="0"/>
        <v>0</v>
      </c>
      <c r="U44" s="3"/>
      <c r="V44" s="3"/>
      <c r="W44" s="3"/>
      <c r="X44" s="3"/>
      <c r="Y44" s="3"/>
      <c r="Z44" s="3"/>
      <c r="AA44" s="8">
        <f t="shared" si="1"/>
        <v>0</v>
      </c>
      <c r="AB44" s="9">
        <f t="shared" si="2"/>
        <v>10</v>
      </c>
      <c r="AC44" s="20" t="s">
        <v>273</v>
      </c>
      <c r="AD44" s="20" t="s">
        <v>488</v>
      </c>
      <c r="AE44" s="20" t="s">
        <v>435</v>
      </c>
      <c r="AF44"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44" s="20" t="s">
        <v>600</v>
      </c>
    </row>
    <row r="45" spans="1:33" x14ac:dyDescent="0.3">
      <c r="A45" s="12">
        <v>41</v>
      </c>
      <c r="B45" s="13">
        <v>20604119</v>
      </c>
      <c r="C45" s="11" t="s">
        <v>42</v>
      </c>
      <c r="D45" s="18">
        <v>1.5</v>
      </c>
      <c r="E45" s="18">
        <v>1.5</v>
      </c>
      <c r="F45" s="18">
        <f>SUM(Table13572[[#This Row],[Run and Output (1.5)]:[Code Quality (1.5)]])</f>
        <v>3</v>
      </c>
      <c r="G45" s="18">
        <v>1.5</v>
      </c>
      <c r="H45" s="18">
        <v>1.5</v>
      </c>
      <c r="I45" s="18">
        <f>SUM(Table13572[[#This Row],[Run and Output (1.5)2]],Table13572[[#This Row],[Code Quality (1.5)3]])</f>
        <v>3</v>
      </c>
      <c r="J45" s="18">
        <v>2</v>
      </c>
      <c r="K45" s="18">
        <v>2</v>
      </c>
      <c r="L45" s="18">
        <f>SUM(Table13572[[#This Row],[Run and Output (2)]],Table13572[[#This Row],[Code Quality (2)]])</f>
        <v>4</v>
      </c>
      <c r="M45" s="41">
        <f>SUM(Table13572[[#This Row],[Q1]],Table13572[[#This Row],[Q2]],Table13572[[#This Row],[Q3]])</f>
        <v>10</v>
      </c>
      <c r="N45" s="3"/>
      <c r="O45" s="3"/>
      <c r="P45" s="3"/>
      <c r="Q45" s="3"/>
      <c r="R45" s="3"/>
      <c r="S45" s="3"/>
      <c r="T45" s="8">
        <f t="shared" si="0"/>
        <v>0</v>
      </c>
      <c r="U45" s="3"/>
      <c r="V45" s="3"/>
      <c r="W45" s="3"/>
      <c r="X45" s="3"/>
      <c r="Y45" s="3"/>
      <c r="Z45" s="3"/>
      <c r="AA45" s="8">
        <f t="shared" si="1"/>
        <v>0</v>
      </c>
      <c r="AB45" s="9">
        <f t="shared" si="2"/>
        <v>10</v>
      </c>
      <c r="AC45" s="20" t="s">
        <v>329</v>
      </c>
      <c r="AD45" s="20" t="s">
        <v>351</v>
      </c>
      <c r="AE45" s="20" t="s">
        <v>352</v>
      </c>
      <c r="AF45" s="20" t="str">
        <f>CONCATENATE(Table13572[[#This Row],[Feedback Q1]],Table13572[[#This Row],[Feedback Q2]],Table13572[[#This Row],[Feedback Q3]])</f>
        <v>q1:The program correctly prompts the user for the number of rows and columns and uses nested loops to print a grid of asterisks based on that input. The logic is sound and produces the expected output.q2:The program correctly reads three integers from the user and calculates their sum, average, product, smallest, and largest values. The logic is sound, and the expected output is achieved.q3:The program successfully implements a menu-driven system for calculating the costs of various grocery products based on user inputs. It handles different product types, applies discounts, and calculates the total cost effectively.</v>
      </c>
      <c r="AG45" s="20" t="s">
        <v>606</v>
      </c>
    </row>
    <row r="46" spans="1:33" x14ac:dyDescent="0.3">
      <c r="A46" s="12">
        <v>42</v>
      </c>
      <c r="B46" s="13">
        <v>20604846</v>
      </c>
      <c r="C46" s="11" t="s">
        <v>43</v>
      </c>
      <c r="D46" s="18">
        <v>1.5</v>
      </c>
      <c r="E46" s="18">
        <v>1.5</v>
      </c>
      <c r="F46" s="18">
        <f>SUM(Table13572[[#This Row],[Run and Output (1.5)]:[Code Quality (1.5)]])</f>
        <v>3</v>
      </c>
      <c r="G46" s="18">
        <v>1.5</v>
      </c>
      <c r="H46" s="18">
        <v>1.5</v>
      </c>
      <c r="I46" s="18">
        <f>SUM(Table13572[[#This Row],[Run and Output (1.5)2]],Table13572[[#This Row],[Code Quality (1.5)3]])</f>
        <v>3</v>
      </c>
      <c r="J46" s="18">
        <v>1.5</v>
      </c>
      <c r="K46" s="18">
        <v>1.5</v>
      </c>
      <c r="L46" s="18">
        <f>SUM(Table13572[[#This Row],[Run and Output (2)]],Table13572[[#This Row],[Code Quality (2)]])</f>
        <v>3</v>
      </c>
      <c r="M46" s="41">
        <f>SUM(Table13572[[#This Row],[Q1]],Table13572[[#This Row],[Q2]],Table13572[[#This Row],[Q3]])</f>
        <v>9</v>
      </c>
      <c r="N46" s="3"/>
      <c r="O46" s="3"/>
      <c r="P46" s="3"/>
      <c r="Q46" s="3"/>
      <c r="R46" s="3"/>
      <c r="S46" s="3"/>
      <c r="T46" s="8">
        <f t="shared" si="0"/>
        <v>0</v>
      </c>
      <c r="U46" s="3"/>
      <c r="V46" s="3"/>
      <c r="W46" s="3"/>
      <c r="X46" s="3"/>
      <c r="Y46" s="3"/>
      <c r="Z46" s="3"/>
      <c r="AA46" s="8">
        <f t="shared" si="1"/>
        <v>0</v>
      </c>
      <c r="AB46" s="9">
        <f t="shared" si="2"/>
        <v>9</v>
      </c>
      <c r="AC46" s="20" t="s">
        <v>326</v>
      </c>
      <c r="AD46" s="20" t="s">
        <v>327</v>
      </c>
      <c r="AE46" s="20" t="s">
        <v>328</v>
      </c>
      <c r="AF46" s="20" t="str">
        <f>CONCATENATE(Table13572[[#This Row],[Feedback Q1]],Table13572[[#This Row],[Feedback Q2]],Table13572[[#This Row],[Feedback Q3]])</f>
        <v>q1:The program correctly prompts the user for the number of rows and columns and uses nested loops to print a grid of asterisks based on that input. The loops are structured correctly to ensure the right number of asterisks is printed in each row and column.q2:The program successfully prompts the user for the number of integers and computes the smallest, largest, product, sum, and average of those integers. The use of control structures correctly updates the smallest and largest values based on user input.Casting one of the operands to float before division can ensure a correct average.q3:The program correctly implements a menu-driven approach, allowing the user to select different product types and input relevant data to calculate costs, including discounts.The comparison if (product != "exit") will always evaluate to true because string literals in C are compared by pointer address, not by content. Instead, you should use strcmp(product, "exit") for string comparison.</v>
      </c>
      <c r="AG46" s="20" t="s">
        <v>591</v>
      </c>
    </row>
    <row r="47" spans="1:33" x14ac:dyDescent="0.3">
      <c r="A47" s="12">
        <v>43</v>
      </c>
      <c r="B47" s="13">
        <v>20605542</v>
      </c>
      <c r="C47" s="11" t="s">
        <v>44</v>
      </c>
      <c r="D47" s="18">
        <v>1.5</v>
      </c>
      <c r="E47" s="18">
        <v>1.5</v>
      </c>
      <c r="F47" s="18">
        <f>SUM(Table13572[[#This Row],[Run and Output (1.5)]:[Code Quality (1.5)]])</f>
        <v>3</v>
      </c>
      <c r="G47" s="18">
        <v>1.5</v>
      </c>
      <c r="H47" s="18">
        <v>1.5</v>
      </c>
      <c r="I47" s="18">
        <f>SUM(Table13572[[#This Row],[Run and Output (1.5)2]],Table13572[[#This Row],[Code Quality (1.5)3]])</f>
        <v>3</v>
      </c>
      <c r="J47" s="18">
        <v>2</v>
      </c>
      <c r="K47" s="18">
        <v>2</v>
      </c>
      <c r="L47" s="18">
        <f>SUM(Table13572[[#This Row],[Run and Output (2)]],Table13572[[#This Row],[Code Quality (2)]])</f>
        <v>4</v>
      </c>
      <c r="M47" s="41">
        <f>SUM(Table13572[[#This Row],[Q1]],Table13572[[#This Row],[Q2]],Table13572[[#This Row],[Q3]])</f>
        <v>10</v>
      </c>
      <c r="N47" s="3"/>
      <c r="O47" s="3"/>
      <c r="P47" s="3"/>
      <c r="Q47" s="3"/>
      <c r="R47" s="3"/>
      <c r="S47" s="3"/>
      <c r="T47" s="8">
        <f t="shared" si="0"/>
        <v>0</v>
      </c>
      <c r="U47" s="3"/>
      <c r="V47" s="3"/>
      <c r="W47" s="3"/>
      <c r="X47" s="3"/>
      <c r="Y47" s="3"/>
      <c r="Z47" s="3"/>
      <c r="AA47" s="8">
        <f t="shared" si="1"/>
        <v>0</v>
      </c>
      <c r="AB47" s="9">
        <f t="shared" si="2"/>
        <v>10</v>
      </c>
      <c r="AC47" s="20" t="s">
        <v>273</v>
      </c>
      <c r="AD47" s="20" t="s">
        <v>488</v>
      </c>
      <c r="AE47" s="20" t="s">
        <v>435</v>
      </c>
      <c r="AF47"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47" s="20" t="s">
        <v>600</v>
      </c>
    </row>
    <row r="48" spans="1:33" x14ac:dyDescent="0.3">
      <c r="A48" s="12">
        <v>44</v>
      </c>
      <c r="B48" s="13">
        <v>20606861</v>
      </c>
      <c r="C48" s="11" t="s">
        <v>45</v>
      </c>
      <c r="D48" s="18">
        <v>0.5</v>
      </c>
      <c r="E48" s="18">
        <v>0.5</v>
      </c>
      <c r="F48" s="18">
        <f>SUM(Table13572[[#This Row],[Run and Output (1.5)]:[Code Quality (1.5)]])</f>
        <v>1</v>
      </c>
      <c r="G48" s="18">
        <v>0.5</v>
      </c>
      <c r="H48" s="18">
        <v>0.5</v>
      </c>
      <c r="I48" s="18">
        <f>SUM(Table13572[[#This Row],[Run and Output (1.5)2]],Table13572[[#This Row],[Code Quality (1.5)3]])</f>
        <v>1</v>
      </c>
      <c r="J48" s="18">
        <v>1</v>
      </c>
      <c r="K48" s="18">
        <v>1</v>
      </c>
      <c r="L48" s="18">
        <f>SUM(Table13572[[#This Row],[Run and Output (2)]],Table13572[[#This Row],[Code Quality (2)]])</f>
        <v>2</v>
      </c>
      <c r="M48" s="41">
        <f>SUM(Table13572[[#This Row],[Q1]],Table13572[[#This Row],[Q2]],Table13572[[#This Row],[Q3]])</f>
        <v>4</v>
      </c>
      <c r="N48" s="3"/>
      <c r="O48" s="3"/>
      <c r="P48" s="3"/>
      <c r="Q48" s="3"/>
      <c r="R48" s="3"/>
      <c r="S48" s="3"/>
      <c r="T48" s="8">
        <f t="shared" si="0"/>
        <v>0</v>
      </c>
      <c r="U48" s="3"/>
      <c r="V48" s="3"/>
      <c r="W48" s="3"/>
      <c r="X48" s="3"/>
      <c r="Y48" s="3"/>
      <c r="Z48" s="3"/>
      <c r="AA48" s="8">
        <f t="shared" si="1"/>
        <v>0</v>
      </c>
      <c r="AB48" s="9">
        <f t="shared" si="2"/>
        <v>4</v>
      </c>
      <c r="AC48" s="20" t="s">
        <v>419</v>
      </c>
      <c r="AD48" s="20" t="s">
        <v>420</v>
      </c>
      <c r="AE48" s="20" t="s">
        <v>421</v>
      </c>
      <c r="AF48" s="20" t="str">
        <f>CONCATENATE(Table13572[[#This Row],[Feedback Q1]],Table13572[[#This Row],[Feedback Q2]],Table13572[[#This Row],[Feedback Q3]])</f>
        <v>q1: syntax errors. The variables i and j used in the loops are not declared. You should declare them before using them.  There are unnecessary semicolons at the end of the for loop declarations. This effectively ends the loop early and results in incorrect behavior. The newline character is incorrectly written as /n. It should be \n. The loop should use &lt; instead of &lt;= to prevent accessing one extra row or column beyond the user's inputq2:  there are significant logical and syntax flaws that lead to incorrect behavior.q3: syntax and logical errors. The variable totalcost is used without being declared.The continue statement in the default case is inappropriate because it’s not inside a loop. Instead, you should simply return or break to end the program</v>
      </c>
      <c r="AG48" s="20" t="s">
        <v>655</v>
      </c>
    </row>
    <row r="49" spans="1:33" x14ac:dyDescent="0.3">
      <c r="A49" s="12">
        <v>45</v>
      </c>
      <c r="B49" s="13">
        <v>20606888</v>
      </c>
      <c r="C49" s="11" t="s">
        <v>46</v>
      </c>
      <c r="D49" s="18">
        <v>1</v>
      </c>
      <c r="E49" s="18">
        <v>1</v>
      </c>
      <c r="F49" s="18">
        <f>SUM(Table13572[[#This Row],[Run and Output (1.5)]:[Code Quality (1.5)]])</f>
        <v>2</v>
      </c>
      <c r="G49" s="18">
        <v>0.5</v>
      </c>
      <c r="H49" s="18">
        <v>0.5</v>
      </c>
      <c r="I49" s="18">
        <f>SUM(Table13572[[#This Row],[Run and Output (1.5)2]],Table13572[[#This Row],[Code Quality (1.5)3]])</f>
        <v>1</v>
      </c>
      <c r="J49" s="18">
        <v>0.5</v>
      </c>
      <c r="K49" s="18">
        <v>0.5</v>
      </c>
      <c r="L49" s="18">
        <f>SUM(Table13572[[#This Row],[Run and Output (2)]],Table13572[[#This Row],[Code Quality (2)]])</f>
        <v>1</v>
      </c>
      <c r="M49" s="41">
        <f>SUM(Table13572[[#This Row],[Q1]],Table13572[[#This Row],[Q2]],Table13572[[#This Row],[Q3]])</f>
        <v>4</v>
      </c>
      <c r="N49" s="3"/>
      <c r="O49" s="3"/>
      <c r="P49" s="3"/>
      <c r="Q49" s="3"/>
      <c r="R49" s="3"/>
      <c r="S49" s="3"/>
      <c r="T49" s="8">
        <f t="shared" si="0"/>
        <v>0</v>
      </c>
      <c r="U49" s="3"/>
      <c r="V49" s="3"/>
      <c r="W49" s="3"/>
      <c r="X49" s="3"/>
      <c r="Y49" s="3"/>
      <c r="Z49" s="3"/>
      <c r="AA49" s="8">
        <f t="shared" si="1"/>
        <v>0</v>
      </c>
      <c r="AB49" s="9">
        <f t="shared" si="2"/>
        <v>4</v>
      </c>
      <c r="AC49" s="20" t="s">
        <v>400</v>
      </c>
      <c r="AD49" s="20" t="s">
        <v>401</v>
      </c>
      <c r="AE49" s="20" t="s">
        <v>402</v>
      </c>
      <c r="AF49" s="20" t="str">
        <f>CONCATENATE(Table13572[[#This Row],[Feedback Q1]],Table13572[[#This Row],[Feedback Q2]],Table13572[[#This Row],[Feedback Q3]])</f>
        <v>q1: The intention of the program is to print a grid of asterisks based on user-defined rows and columns. However, there are issues with the loop structure that prevent it from functioning correctly.q2:The variables sum, average, and product are calculated before the values of a, b, and c are initialized through user input. This will lead to undefined behavior.The average calculation should be done after obtaining the sum, and it should correctly use floating-point arithmetic to avoid integer division truncation. The program currently does not implement logic to find the smallest and largest numbers. q3:The program is intended to calculate the total cost based on user input for different product types. However, there are several issues that prevent it from functioning correctly.</v>
      </c>
      <c r="AG49" s="20" t="s">
        <v>633</v>
      </c>
    </row>
    <row r="50" spans="1:33" ht="16.2" customHeight="1" x14ac:dyDescent="0.3">
      <c r="A50" s="12">
        <v>46</v>
      </c>
      <c r="B50" s="13">
        <v>20607094</v>
      </c>
      <c r="C50" s="11" t="s">
        <v>47</v>
      </c>
      <c r="D50" s="18">
        <v>1.5</v>
      </c>
      <c r="E50" s="18">
        <v>1.5</v>
      </c>
      <c r="F50" s="18">
        <f>SUM(Table13572[[#This Row],[Run and Output (1.5)]:[Code Quality (1.5)]])</f>
        <v>3</v>
      </c>
      <c r="G50" s="18">
        <v>1.5</v>
      </c>
      <c r="H50" s="18">
        <v>1.5</v>
      </c>
      <c r="I50" s="18">
        <f>SUM(Table13572[[#This Row],[Run and Output (1.5)2]],Table13572[[#This Row],[Code Quality (1.5)3]])</f>
        <v>3</v>
      </c>
      <c r="J50" s="18">
        <v>2</v>
      </c>
      <c r="K50" s="18">
        <v>2</v>
      </c>
      <c r="L50" s="18">
        <f>SUM(Table13572[[#This Row],[Run and Output (2)]],Table13572[[#This Row],[Code Quality (2)]])</f>
        <v>4</v>
      </c>
      <c r="M50" s="41">
        <f>SUM(Table13572[[#This Row],[Q1]],Table13572[[#This Row],[Q2]],Table13572[[#This Row],[Q3]])</f>
        <v>10</v>
      </c>
      <c r="N50" s="3"/>
      <c r="O50" s="3"/>
      <c r="P50" s="3"/>
      <c r="Q50" s="3"/>
      <c r="R50" s="3"/>
      <c r="S50" s="3"/>
      <c r="T50" s="8">
        <f t="shared" si="0"/>
        <v>0</v>
      </c>
      <c r="U50" s="3"/>
      <c r="V50" s="3"/>
      <c r="W50" s="3"/>
      <c r="X50" s="3"/>
      <c r="Y50" s="3"/>
      <c r="Z50" s="3"/>
      <c r="AA50" s="8">
        <f t="shared" si="1"/>
        <v>0</v>
      </c>
      <c r="AB50" s="9">
        <f t="shared" si="2"/>
        <v>10</v>
      </c>
      <c r="AC50" s="20" t="s">
        <v>273</v>
      </c>
      <c r="AD50" s="20" t="s">
        <v>488</v>
      </c>
      <c r="AE50" s="20" t="s">
        <v>435</v>
      </c>
      <c r="AF50"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50" s="20" t="s">
        <v>600</v>
      </c>
    </row>
    <row r="51" spans="1:33" x14ac:dyDescent="0.3">
      <c r="A51" s="12">
        <v>47</v>
      </c>
      <c r="B51" s="13">
        <v>20607620</v>
      </c>
      <c r="C51" s="11" t="s">
        <v>48</v>
      </c>
      <c r="D51" s="18">
        <v>1</v>
      </c>
      <c r="E51" s="18">
        <v>1</v>
      </c>
      <c r="F51" s="18">
        <f>SUM(Table13572[[#This Row],[Run and Output (1.5)]:[Code Quality (1.5)]])</f>
        <v>2</v>
      </c>
      <c r="G51" s="18">
        <v>1.5</v>
      </c>
      <c r="H51" s="18">
        <v>1.5</v>
      </c>
      <c r="I51" s="18">
        <f>SUM(Table13572[[#This Row],[Run and Output (1.5)2]],Table13572[[#This Row],[Code Quality (1.5)3]])</f>
        <v>3</v>
      </c>
      <c r="J51" s="18">
        <v>2</v>
      </c>
      <c r="K51" s="18">
        <v>2</v>
      </c>
      <c r="L51" s="18">
        <f>SUM(Table13572[[#This Row],[Run and Output (2)]],Table13572[[#This Row],[Code Quality (2)]])</f>
        <v>4</v>
      </c>
      <c r="M51" s="41">
        <f>SUM(Table13572[[#This Row],[Q1]],Table13572[[#This Row],[Q2]],Table13572[[#This Row],[Q3]])</f>
        <v>9</v>
      </c>
      <c r="N51" s="3"/>
      <c r="O51" s="3"/>
      <c r="P51" s="3"/>
      <c r="Q51" s="3"/>
      <c r="R51" s="3"/>
      <c r="S51" s="3"/>
      <c r="T51" s="8">
        <f t="shared" si="0"/>
        <v>0</v>
      </c>
      <c r="U51" s="3"/>
      <c r="V51" s="3"/>
      <c r="W51" s="3"/>
      <c r="X51" s="3"/>
      <c r="Y51" s="3"/>
      <c r="Z51" s="3"/>
      <c r="AA51" s="8">
        <f t="shared" si="1"/>
        <v>0</v>
      </c>
      <c r="AB51" s="9">
        <f t="shared" si="2"/>
        <v>9</v>
      </c>
      <c r="AC51" s="20" t="s">
        <v>406</v>
      </c>
      <c r="AD51" s="20" t="s">
        <v>407</v>
      </c>
      <c r="AE51" s="20" t="s">
        <v>408</v>
      </c>
      <c r="AF51" s="20" t="str">
        <f>CONCATENATE(Table13572[[#This Row],[Feedback Q1]],Table13572[[#This Row],[Feedback Q2]],Table13572[[#This Row],[Feedback Q3]])</f>
        <v>q1:The include directive has a syntax error. q2:The average is calculated as a float but is printed as an integer. This will lead to truncation of any decimal values. q3:The program correctly implements the functionality to calculate the total cost for various product types based on user input for weight, price, and discount. The logic for handling discounts and calculating costs is sound.</v>
      </c>
      <c r="AG51" s="20" t="s">
        <v>640</v>
      </c>
    </row>
    <row r="52" spans="1:33" x14ac:dyDescent="0.3">
      <c r="A52" s="12">
        <v>48</v>
      </c>
      <c r="B52" s="13">
        <v>20607863</v>
      </c>
      <c r="C52" s="11" t="s">
        <v>49</v>
      </c>
      <c r="D52" s="18">
        <v>1.5</v>
      </c>
      <c r="E52" s="18">
        <v>1.5</v>
      </c>
      <c r="F52" s="18">
        <f>SUM(Table13572[[#This Row],[Run and Output (1.5)]:[Code Quality (1.5)]])</f>
        <v>3</v>
      </c>
      <c r="G52" s="18">
        <v>1.5</v>
      </c>
      <c r="H52" s="18">
        <v>1.5</v>
      </c>
      <c r="I52" s="18">
        <f>SUM(Table13572[[#This Row],[Run and Output (1.5)2]],Table13572[[#This Row],[Code Quality (1.5)3]])</f>
        <v>3</v>
      </c>
      <c r="J52" s="18">
        <v>2</v>
      </c>
      <c r="K52" s="18">
        <v>2</v>
      </c>
      <c r="L52" s="18">
        <f>SUM(Table13572[[#This Row],[Run and Output (2)]],Table13572[[#This Row],[Code Quality (2)]])</f>
        <v>4</v>
      </c>
      <c r="M52" s="41">
        <f>SUM(Table13572[[#This Row],[Q1]],Table13572[[#This Row],[Q2]],Table13572[[#This Row],[Q3]])</f>
        <v>10</v>
      </c>
      <c r="N52" s="3"/>
      <c r="O52" s="3"/>
      <c r="P52" s="3"/>
      <c r="Q52" s="3"/>
      <c r="R52" s="3"/>
      <c r="S52" s="3"/>
      <c r="T52" s="8">
        <f t="shared" si="0"/>
        <v>0</v>
      </c>
      <c r="U52" s="3"/>
      <c r="V52" s="3"/>
      <c r="W52" s="3"/>
      <c r="X52" s="3"/>
      <c r="Y52" s="3"/>
      <c r="Z52" s="3"/>
      <c r="AA52" s="8">
        <f t="shared" si="1"/>
        <v>0</v>
      </c>
      <c r="AB52" s="9">
        <f t="shared" si="2"/>
        <v>10</v>
      </c>
      <c r="AC52" s="20" t="s">
        <v>323</v>
      </c>
      <c r="AD52" s="20" t="s">
        <v>324</v>
      </c>
      <c r="AE52" s="20" t="s">
        <v>325</v>
      </c>
      <c r="AF52" s="20" t="str">
        <f>CONCATENATE(Table13572[[#This Row],[Feedback Q1]],Table13572[[#This Row],[Feedback Q2]],Table13572[[#This Row],[Feedback Q3]])</f>
        <v xml:space="preserve">q1:The program effectively prompts the user for the number of rows and columns, and it correctly uses nested loops to print a grid of asterisks based on the user input. The logic is sound, and the output matches expectations.q2:The program correctly prompts the user for three integers and calculates the sum, average, product, smallest, and largest values. The logic used to determine the minimum and maximum values is accurate, and the calculations yield the expected results.q3:The program correctly implements a menu-based system to handle different product types and calculates total costs based on user input. The use of a while loop allows continuous input until the user chooses to exit, which is a good design choice. </v>
      </c>
      <c r="AG52" s="20" t="s">
        <v>590</v>
      </c>
    </row>
    <row r="53" spans="1:33" x14ac:dyDescent="0.3">
      <c r="A53" s="12">
        <v>49</v>
      </c>
      <c r="B53" s="13">
        <v>20607904</v>
      </c>
      <c r="C53" s="11" t="s">
        <v>50</v>
      </c>
      <c r="D53" s="18">
        <v>1.25</v>
      </c>
      <c r="E53" s="18">
        <v>1.25</v>
      </c>
      <c r="F53" s="18">
        <f>SUM(Table13572[[#This Row],[Run and Output (1.5)]:[Code Quality (1.5)]])</f>
        <v>2.5</v>
      </c>
      <c r="G53" s="18">
        <v>1.5</v>
      </c>
      <c r="H53" s="18">
        <v>1.5</v>
      </c>
      <c r="I53" s="18">
        <f>SUM(Table13572[[#This Row],[Run and Output (1.5)2]],Table13572[[#This Row],[Code Quality (1.5)3]])</f>
        <v>3</v>
      </c>
      <c r="J53" s="18">
        <v>1.5</v>
      </c>
      <c r="K53" s="18">
        <v>1.5</v>
      </c>
      <c r="L53" s="18">
        <f>SUM(Table13572[[#This Row],[Run and Output (2)]],Table13572[[#This Row],[Code Quality (2)]])</f>
        <v>3</v>
      </c>
      <c r="M53" s="41">
        <f>SUM(Table13572[[#This Row],[Q1]],Table13572[[#This Row],[Q2]],Table13572[[#This Row],[Q3]])</f>
        <v>8.5</v>
      </c>
      <c r="N53" s="3"/>
      <c r="O53" s="3"/>
      <c r="P53" s="3"/>
      <c r="Q53" s="3"/>
      <c r="R53" s="3"/>
      <c r="S53" s="3"/>
      <c r="T53" s="8">
        <f t="shared" si="0"/>
        <v>0</v>
      </c>
      <c r="U53" s="3"/>
      <c r="V53" s="3"/>
      <c r="W53" s="3"/>
      <c r="X53" s="3"/>
      <c r="Y53" s="3"/>
      <c r="Z53" s="3"/>
      <c r="AA53" s="8">
        <f t="shared" si="1"/>
        <v>0</v>
      </c>
      <c r="AB53" s="9">
        <f t="shared" si="2"/>
        <v>8.5</v>
      </c>
      <c r="AC53" s="20" t="s">
        <v>371</v>
      </c>
      <c r="AD53" s="20" t="s">
        <v>370</v>
      </c>
      <c r="AE53" s="20" t="s">
        <v>372</v>
      </c>
      <c r="AF53" s="20" t="str">
        <f>CONCATENATE(Table13572[[#This Row],[Feedback Q1]],Table13572[[#This Row],[Feedback Q2]],Table13572[[#This Row],[Feedback Q3]])</f>
        <v>q1:The code is generally well-structured, but there is an issue with variable reuse in the inner loop. Using the same variable name for both loops can lead to confusion and potential logical errors.q2:The program successfully prompts the user to enter three integers, calculates their sum, average, product, and identifies the smallest and largest values.The average calculation uses integer division, which can lead to truncation. q3:The program correctly implements a menu-driven interface that allows users to select a product type, input relevant data, and calculate the total cost with a discount applied. In each case of the switch statement, you declare and initialize local variables (weight_fruits, price_per_kg_fruits, etc.) but do not handle the case where no valid option is selected (i.e., the switch statement handles it correctly, but the total variable is used uninitialized if the user enters an invalid option). This could lead to undefined behavior. To fix this, consider initializing total to 0 at the start.</v>
      </c>
      <c r="AG53" s="20" t="s">
        <v>614</v>
      </c>
    </row>
    <row r="54" spans="1:33" ht="15" customHeight="1" x14ac:dyDescent="0.3">
      <c r="A54" s="12">
        <v>50</v>
      </c>
      <c r="B54" s="13">
        <v>20609412</v>
      </c>
      <c r="C54" s="11" t="s">
        <v>51</v>
      </c>
      <c r="D54" s="18">
        <v>1.5</v>
      </c>
      <c r="E54" s="18">
        <v>1.5</v>
      </c>
      <c r="F54" s="18">
        <f>SUM(Table13572[[#This Row],[Run and Output (1.5)]:[Code Quality (1.5)]])</f>
        <v>3</v>
      </c>
      <c r="G54" s="18">
        <v>1.5</v>
      </c>
      <c r="H54" s="18">
        <v>1.5</v>
      </c>
      <c r="I54" s="18">
        <f>SUM(Table13572[[#This Row],[Run and Output (1.5)2]],Table13572[[#This Row],[Code Quality (1.5)3]])</f>
        <v>3</v>
      </c>
      <c r="J54" s="18">
        <v>2</v>
      </c>
      <c r="K54" s="18">
        <v>2</v>
      </c>
      <c r="L54" s="18">
        <f>SUM(Table13572[[#This Row],[Run and Output (2)]],Table13572[[#This Row],[Code Quality (2)]])</f>
        <v>4</v>
      </c>
      <c r="M54" s="41">
        <f>SUM(Table13572[[#This Row],[Q1]],Table13572[[#This Row],[Q2]],Table13572[[#This Row],[Q3]])</f>
        <v>10</v>
      </c>
      <c r="N54" s="3"/>
      <c r="O54" s="3"/>
      <c r="P54" s="3"/>
      <c r="Q54" s="3"/>
      <c r="R54" s="3"/>
      <c r="S54" s="3"/>
      <c r="T54" s="8">
        <f t="shared" si="0"/>
        <v>0</v>
      </c>
      <c r="U54" s="3"/>
      <c r="V54" s="3"/>
      <c r="W54" s="3"/>
      <c r="X54" s="3"/>
      <c r="Y54" s="3"/>
      <c r="Z54" s="3"/>
      <c r="AA54" s="8">
        <f t="shared" si="1"/>
        <v>0</v>
      </c>
      <c r="AB54" s="9">
        <f t="shared" si="2"/>
        <v>10</v>
      </c>
      <c r="AC54" s="20" t="s">
        <v>273</v>
      </c>
      <c r="AD54" s="20" t="s">
        <v>488</v>
      </c>
      <c r="AE54" s="20" t="s">
        <v>435</v>
      </c>
      <c r="AF54"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54" s="20" t="s">
        <v>600</v>
      </c>
    </row>
    <row r="55" spans="1:33" x14ac:dyDescent="0.3">
      <c r="A55" s="12">
        <v>51</v>
      </c>
      <c r="B55" s="13">
        <v>20609660</v>
      </c>
      <c r="C55" s="11" t="s">
        <v>52</v>
      </c>
      <c r="D55" s="18">
        <v>1.5</v>
      </c>
      <c r="E55" s="18">
        <v>1.5</v>
      </c>
      <c r="F55" s="18">
        <f>SUM(Table13572[[#This Row],[Run and Output (1.5)]:[Code Quality (1.5)]])</f>
        <v>3</v>
      </c>
      <c r="G55" s="18">
        <v>1.5</v>
      </c>
      <c r="H55" s="18">
        <v>1.5</v>
      </c>
      <c r="I55" s="18">
        <f>SUM(Table13572[[#This Row],[Run and Output (1.5)2]],Table13572[[#This Row],[Code Quality (1.5)3]])</f>
        <v>3</v>
      </c>
      <c r="J55" s="18">
        <v>2</v>
      </c>
      <c r="K55" s="18">
        <v>2</v>
      </c>
      <c r="L55" s="18">
        <f>SUM(Table13572[[#This Row],[Run and Output (2)]],Table13572[[#This Row],[Code Quality (2)]])</f>
        <v>4</v>
      </c>
      <c r="M55" s="41">
        <f>SUM(Table13572[[#This Row],[Q1]],Table13572[[#This Row],[Q2]],Table13572[[#This Row],[Q3]])</f>
        <v>10</v>
      </c>
      <c r="N55" s="3"/>
      <c r="O55" s="3"/>
      <c r="P55" s="3"/>
      <c r="Q55" s="3"/>
      <c r="R55" s="3"/>
      <c r="S55" s="3"/>
      <c r="T55" s="8">
        <f t="shared" si="0"/>
        <v>0</v>
      </c>
      <c r="U55" s="3"/>
      <c r="V55" s="3"/>
      <c r="W55" s="3"/>
      <c r="X55" s="3"/>
      <c r="Y55" s="3"/>
      <c r="Z55" s="3"/>
      <c r="AA55" s="8">
        <f t="shared" si="1"/>
        <v>0</v>
      </c>
      <c r="AB55" s="9">
        <f t="shared" si="2"/>
        <v>10</v>
      </c>
      <c r="AC55" s="20" t="s">
        <v>273</v>
      </c>
      <c r="AD55" s="20" t="s">
        <v>488</v>
      </c>
      <c r="AE55" s="20" t="s">
        <v>435</v>
      </c>
      <c r="AF55"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55" s="20" t="s">
        <v>600</v>
      </c>
    </row>
    <row r="56" spans="1:33" x14ac:dyDescent="0.3">
      <c r="A56" s="12">
        <v>52</v>
      </c>
      <c r="B56" s="13">
        <v>20609983</v>
      </c>
      <c r="C56" s="23" t="s">
        <v>53</v>
      </c>
      <c r="D56" s="18">
        <v>1</v>
      </c>
      <c r="E56" s="18">
        <v>1</v>
      </c>
      <c r="F56" s="18">
        <f>SUM(Table13572[[#This Row],[Run and Output (1.5)]:[Code Quality (1.5)]])</f>
        <v>2</v>
      </c>
      <c r="G56" s="18">
        <v>1.5</v>
      </c>
      <c r="H56" s="18">
        <v>1.5</v>
      </c>
      <c r="I56" s="18">
        <f>SUM(Table13572[[#This Row],[Run and Output (1.5)2]],Table13572[[#This Row],[Code Quality (1.5)3]])</f>
        <v>3</v>
      </c>
      <c r="J56" s="18">
        <v>2</v>
      </c>
      <c r="K56" s="18">
        <v>2</v>
      </c>
      <c r="L56" s="18">
        <f>SUM(Table13572[[#This Row],[Run and Output (2)]],Table13572[[#This Row],[Code Quality (2)]])</f>
        <v>4</v>
      </c>
      <c r="M56" s="41">
        <f>SUM(Table13572[[#This Row],[Q1]],Table13572[[#This Row],[Q2]],Table13572[[#This Row],[Q3]])</f>
        <v>9</v>
      </c>
      <c r="N56" s="3"/>
      <c r="O56" s="3"/>
      <c r="P56" s="3"/>
      <c r="Q56" s="3"/>
      <c r="R56" s="3"/>
      <c r="S56" s="3"/>
      <c r="T56" s="8">
        <f t="shared" si="0"/>
        <v>0</v>
      </c>
      <c r="U56" s="3"/>
      <c r="V56" s="3"/>
      <c r="W56" s="3"/>
      <c r="X56" s="3"/>
      <c r="Y56" s="3"/>
      <c r="Z56" s="3"/>
      <c r="AA56" s="8">
        <f t="shared" si="1"/>
        <v>0</v>
      </c>
      <c r="AB56" s="9">
        <f t="shared" si="2"/>
        <v>9</v>
      </c>
      <c r="AC56" s="20" t="s">
        <v>321</v>
      </c>
      <c r="AD56" s="20" t="s">
        <v>320</v>
      </c>
      <c r="AE56" s="20" t="s">
        <v>322</v>
      </c>
      <c r="AF56" s="20" t="str">
        <f>CONCATENATE(Table13572[[#This Row],[Feedback Q1]],Table13572[[#This Row],[Feedback Q2]],Table13572[[#This Row],[Feedback Q3]])</f>
        <v>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printed.q2:The program correctly prompts the user for three floats (though it should be integers as per the original requirement) and calculates the sum, average, product, smallest, and largest values.The implementation meets most of the requirements and produces the expected output. However, the average calculation could benefit from using 3.0 instead of 3 to ensure floating-point divisionq3:The program correctly implements a menu system to handle different product types and calculates total and final costs based on user input.The cost calculation is repeated for each case. You could consider creating a function to handle the cost calculation logic to avoid code duplication and improve readability.</v>
      </c>
      <c r="AG56" s="20" t="s">
        <v>564</v>
      </c>
    </row>
    <row r="57" spans="1:33" x14ac:dyDescent="0.3">
      <c r="A57" s="12">
        <v>53</v>
      </c>
      <c r="B57" s="13">
        <v>20610050</v>
      </c>
      <c r="C57" s="11" t="s">
        <v>54</v>
      </c>
      <c r="D57" s="18">
        <v>1.5</v>
      </c>
      <c r="E57" s="18">
        <v>1.5</v>
      </c>
      <c r="F57" s="18">
        <f>SUM(Table13572[[#This Row],[Run and Output (1.5)]:[Code Quality (1.5)]])</f>
        <v>3</v>
      </c>
      <c r="G57" s="18">
        <v>1.5</v>
      </c>
      <c r="H57" s="18">
        <v>1.5</v>
      </c>
      <c r="I57" s="18">
        <f>SUM(Table13572[[#This Row],[Run and Output (1.5)2]],Table13572[[#This Row],[Code Quality (1.5)3]])</f>
        <v>3</v>
      </c>
      <c r="J57" s="18">
        <v>1</v>
      </c>
      <c r="K57" s="18">
        <v>1</v>
      </c>
      <c r="L57" s="18">
        <f>SUM(Table13572[[#This Row],[Run and Output (2)]],Table13572[[#This Row],[Code Quality (2)]])</f>
        <v>2</v>
      </c>
      <c r="M57" s="41">
        <f>SUM(Table13572[[#This Row],[Q1]],Table13572[[#This Row],[Q2]],Table13572[[#This Row],[Q3]])</f>
        <v>8</v>
      </c>
      <c r="N57" s="3"/>
      <c r="O57" s="3"/>
      <c r="P57" s="3"/>
      <c r="Q57" s="3"/>
      <c r="R57" s="3"/>
      <c r="S57" s="3"/>
      <c r="T57" s="8">
        <f t="shared" si="0"/>
        <v>0</v>
      </c>
      <c r="U57" s="3"/>
      <c r="V57" s="3"/>
      <c r="W57" s="3"/>
      <c r="X57" s="3"/>
      <c r="Y57" s="3"/>
      <c r="Z57" s="3"/>
      <c r="AA57" s="8">
        <f t="shared" si="1"/>
        <v>0</v>
      </c>
      <c r="AB57" s="9">
        <f t="shared" si="2"/>
        <v>8</v>
      </c>
      <c r="AC57" s="20" t="s">
        <v>273</v>
      </c>
      <c r="AD57" s="20" t="s">
        <v>476</v>
      </c>
      <c r="AE57" s="20" t="s">
        <v>479</v>
      </c>
      <c r="AF57"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q3: incorrect output, not prompting for price</v>
      </c>
      <c r="AG57" s="20" t="s">
        <v>690</v>
      </c>
    </row>
    <row r="58" spans="1:33" ht="15.6" customHeight="1" x14ac:dyDescent="0.3">
      <c r="A58" s="12">
        <v>54</v>
      </c>
      <c r="B58" s="13">
        <v>20610102</v>
      </c>
      <c r="C58" s="11" t="s">
        <v>55</v>
      </c>
      <c r="D58" s="18">
        <v>1.5</v>
      </c>
      <c r="E58" s="18">
        <v>1.5</v>
      </c>
      <c r="F58" s="18">
        <f>SUM(Table13572[[#This Row],[Run and Output (1.5)]:[Code Quality (1.5)]])</f>
        <v>3</v>
      </c>
      <c r="G58" s="18">
        <v>1.5</v>
      </c>
      <c r="H58" s="18">
        <v>1.5</v>
      </c>
      <c r="I58" s="18">
        <f>SUM(Table13572[[#This Row],[Run and Output (1.5)2]],Table13572[[#This Row],[Code Quality (1.5)3]])</f>
        <v>3</v>
      </c>
      <c r="J58" s="18">
        <v>2</v>
      </c>
      <c r="K58" s="18">
        <v>2</v>
      </c>
      <c r="L58" s="18">
        <f>SUM(Table13572[[#This Row],[Run and Output (2)]],Table13572[[#This Row],[Code Quality (2)]])</f>
        <v>4</v>
      </c>
      <c r="M58" s="41">
        <f>SUM(Table13572[[#This Row],[Q1]],Table13572[[#This Row],[Q2]],Table13572[[#This Row],[Q3]])</f>
        <v>10</v>
      </c>
      <c r="N58" s="3"/>
      <c r="O58" s="3"/>
      <c r="P58" s="3"/>
      <c r="Q58" s="3"/>
      <c r="R58" s="3"/>
      <c r="S58" s="3"/>
      <c r="T58" s="8">
        <f t="shared" si="0"/>
        <v>0</v>
      </c>
      <c r="U58" s="3"/>
      <c r="V58" s="3"/>
      <c r="W58" s="3"/>
      <c r="X58" s="3"/>
      <c r="Y58" s="3"/>
      <c r="Z58" s="3"/>
      <c r="AA58" s="8">
        <f t="shared" si="1"/>
        <v>0</v>
      </c>
      <c r="AB58" s="9">
        <f t="shared" si="2"/>
        <v>10</v>
      </c>
      <c r="AC58" s="20" t="s">
        <v>300</v>
      </c>
      <c r="AD58" s="20" t="s">
        <v>301</v>
      </c>
      <c r="AE58" s="20" t="s">
        <v>302</v>
      </c>
      <c r="AF58" s="20" t="str">
        <f>CONCATENATE(Table13572[[#This Row],[Feedback Q1]],Table13572[[#This Row],[Feedback Q2]],Table13572[[#This Row],[Feedback Q3]])</f>
        <v>q1:The program correctly prompts the user for the number of rows and columns and successfully prints a grid of asterisks according to the specified dimensions. The use of nested loops is appropriate and functions as intended.q2:The program correctly prompts the user for the number of integers, ensures that at least three integers are entered, and calculates the sum, average, product, smallest, and largest values effectively. The logic for comparisons is sound.q3: The program correctly prompts the user for product type and gathers necessary details to calculate the total and final costs after applying discounts. The logic for handling different product types is sound, and it successfully calculates the final cost based on user input.</v>
      </c>
      <c r="AG58" s="20" t="s">
        <v>660</v>
      </c>
    </row>
    <row r="59" spans="1:33" x14ac:dyDescent="0.3">
      <c r="A59" s="12">
        <v>55</v>
      </c>
      <c r="B59" s="13">
        <v>20610427</v>
      </c>
      <c r="C59" s="11" t="s">
        <v>56</v>
      </c>
      <c r="D59" s="18">
        <v>1.5</v>
      </c>
      <c r="E59" s="18">
        <v>1.5</v>
      </c>
      <c r="F59" s="18">
        <f>SUM(Table13572[[#This Row],[Run and Output (1.5)]:[Code Quality (1.5)]])</f>
        <v>3</v>
      </c>
      <c r="G59" s="18">
        <v>1.25</v>
      </c>
      <c r="H59" s="18">
        <v>1.25</v>
      </c>
      <c r="I59" s="18">
        <f>SUM(Table13572[[#This Row],[Run and Output (1.5)2]],Table13572[[#This Row],[Code Quality (1.5)3]])</f>
        <v>2.5</v>
      </c>
      <c r="J59" s="18">
        <v>1</v>
      </c>
      <c r="K59" s="18">
        <v>1</v>
      </c>
      <c r="L59" s="18">
        <f>SUM(Table13572[[#This Row],[Run and Output (2)]],Table13572[[#This Row],[Code Quality (2)]])</f>
        <v>2</v>
      </c>
      <c r="M59" s="41">
        <f>SUM(Table13572[[#This Row],[Q1]],Table13572[[#This Row],[Q2]],Table13572[[#This Row],[Q3]])</f>
        <v>7.5</v>
      </c>
      <c r="N59" s="3"/>
      <c r="O59" s="3"/>
      <c r="P59" s="3"/>
      <c r="Q59" s="3"/>
      <c r="R59" s="3"/>
      <c r="S59" s="3"/>
      <c r="T59" s="8">
        <f t="shared" si="0"/>
        <v>0</v>
      </c>
      <c r="U59" s="3"/>
      <c r="V59" s="3"/>
      <c r="W59" s="3"/>
      <c r="X59" s="3"/>
      <c r="Y59" s="3"/>
      <c r="Z59" s="3"/>
      <c r="AA59" s="8">
        <f t="shared" si="1"/>
        <v>0</v>
      </c>
      <c r="AB59" s="9">
        <f t="shared" si="2"/>
        <v>7.5</v>
      </c>
      <c r="AC59" s="20" t="s">
        <v>382</v>
      </c>
      <c r="AD59" s="20" t="s">
        <v>473</v>
      </c>
      <c r="AE59" s="20" t="s">
        <v>475</v>
      </c>
      <c r="AF59" s="20" t="str">
        <f>CONCATENATE(Table13572[[#This Row],[Feedback Q1]],Table13572[[#This Row],[Feedback Q2]],Table13572[[#This Row],[Feedback Q3]])</f>
        <v xml:space="preserve">q1:The program correctly prompts the user for the number of rows and columns, then uses nested loops to print a grid of asterisks (*) based on the user input. The logic is sound and produces the expected output.The main function should explicitly declare a return type. It’s best practice to define it as intq2:The nested if-else statements for finding the largest and smallest integers are a bit complex. You can simplify this process using a single pass through the integers. Syntax error due to wrong declaration of main function.q3: syntax error - wrong declaration of main function. there are some redundancies and inconsistencies that could be improved. The discount variable is declared as an int but is read as a float. This can lead to incorrect behavior when applying the discount. The calculation of the final cost currently uses the formula final = Total - (discount * Total); which is incorrect for percentage discounts. The default case in the switch statement should handle invalid input more gracefully. Currently, if the user enters 0, it skips the switch entirely. </v>
      </c>
      <c r="AG59" s="20" t="s">
        <v>589</v>
      </c>
    </row>
    <row r="60" spans="1:33" x14ac:dyDescent="0.3">
      <c r="A60" s="12">
        <v>56</v>
      </c>
      <c r="B60" s="13">
        <v>20611068</v>
      </c>
      <c r="C60" s="11" t="s">
        <v>57</v>
      </c>
      <c r="D60" s="18">
        <v>1.5</v>
      </c>
      <c r="E60" s="18">
        <v>1.5</v>
      </c>
      <c r="F60" s="18">
        <f>SUM(Table13572[[#This Row],[Run and Output (1.5)]:[Code Quality (1.5)]])</f>
        <v>3</v>
      </c>
      <c r="G60" s="18">
        <v>1.5</v>
      </c>
      <c r="H60" s="18">
        <v>1.5</v>
      </c>
      <c r="I60" s="18">
        <f>SUM(Table13572[[#This Row],[Run and Output (1.5)2]],Table13572[[#This Row],[Code Quality (1.5)3]])</f>
        <v>3</v>
      </c>
      <c r="J60" s="26">
        <v>1.5</v>
      </c>
      <c r="K60" s="26">
        <v>1.5</v>
      </c>
      <c r="L60" s="26">
        <f>SUM(Table13572[[#This Row],[Run and Output (2)]],Table13572[[#This Row],[Code Quality (2)]])</f>
        <v>3</v>
      </c>
      <c r="M60" s="41">
        <f>SUM(Table13572[[#This Row],[Q1]],Table13572[[#This Row],[Q2]],Table13572[[#This Row],[Q3]])</f>
        <v>9</v>
      </c>
      <c r="N60" s="3"/>
      <c r="O60" s="3"/>
      <c r="P60" s="3"/>
      <c r="Q60" s="3"/>
      <c r="R60" s="3"/>
      <c r="S60" s="3"/>
      <c r="T60" s="8">
        <f t="shared" si="0"/>
        <v>0</v>
      </c>
      <c r="U60" s="3"/>
      <c r="V60" s="3"/>
      <c r="W60" s="3"/>
      <c r="X60" s="3"/>
      <c r="Y60" s="3"/>
      <c r="Z60" s="3"/>
      <c r="AA60" s="8">
        <f t="shared" si="1"/>
        <v>0</v>
      </c>
      <c r="AB60" s="9">
        <f t="shared" si="2"/>
        <v>9</v>
      </c>
      <c r="AC60" s="20" t="s">
        <v>273</v>
      </c>
      <c r="AD60" s="20" t="s">
        <v>488</v>
      </c>
      <c r="AE60" s="20" t="s">
        <v>522</v>
      </c>
      <c r="AF60"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discount calculation</v>
      </c>
      <c r="AG60" s="20" t="s">
        <v>665</v>
      </c>
    </row>
    <row r="61" spans="1:33" x14ac:dyDescent="0.3">
      <c r="A61" s="12">
        <v>57</v>
      </c>
      <c r="B61" s="13">
        <v>20611251</v>
      </c>
      <c r="C61" s="11" t="s">
        <v>58</v>
      </c>
      <c r="D61" s="18">
        <v>1.5</v>
      </c>
      <c r="E61" s="18">
        <v>1.5</v>
      </c>
      <c r="F61" s="18">
        <f>SUM(Table13572[[#This Row],[Run and Output (1.5)]:[Code Quality (1.5)]])</f>
        <v>3</v>
      </c>
      <c r="G61" s="18">
        <v>1.5</v>
      </c>
      <c r="H61" s="18">
        <v>1.5</v>
      </c>
      <c r="I61" s="18">
        <f>SUM(Table13572[[#This Row],[Run and Output (1.5)2]],Table13572[[#This Row],[Code Quality (1.5)3]])</f>
        <v>3</v>
      </c>
      <c r="J61" s="18">
        <v>2</v>
      </c>
      <c r="K61" s="18">
        <v>2</v>
      </c>
      <c r="L61" s="18">
        <f>SUM(Table13572[[#This Row],[Run and Output (2)]],Table13572[[#This Row],[Code Quality (2)]])</f>
        <v>4</v>
      </c>
      <c r="M61" s="41">
        <f>SUM(Table13572[[#This Row],[Q1]],Table13572[[#This Row],[Q2]],Table13572[[#This Row],[Q3]])</f>
        <v>10</v>
      </c>
      <c r="N61" s="3"/>
      <c r="O61" s="3"/>
      <c r="P61" s="3"/>
      <c r="Q61" s="3"/>
      <c r="R61" s="3"/>
      <c r="S61" s="3"/>
      <c r="T61" s="8">
        <f t="shared" si="0"/>
        <v>0</v>
      </c>
      <c r="U61" s="3"/>
      <c r="V61" s="3"/>
      <c r="W61" s="3"/>
      <c r="X61" s="3"/>
      <c r="Y61" s="3"/>
      <c r="Z61" s="3"/>
      <c r="AA61" s="8">
        <f t="shared" si="1"/>
        <v>0</v>
      </c>
      <c r="AB61" s="9">
        <f t="shared" si="2"/>
        <v>10</v>
      </c>
      <c r="AC61" s="20" t="s">
        <v>240</v>
      </c>
      <c r="AD61" s="20" t="s">
        <v>241</v>
      </c>
      <c r="AE61" s="20" t="s">
        <v>242</v>
      </c>
      <c r="AF61" s="20" t="str">
        <f>CONCATENATE(Table13572[[#This Row],[Feedback Q1]],Table13572[[#This Row],[Feedback Q2]],Table13572[[#This Row],[Feedback Q3]])</f>
        <v>q1:The program correctly prints a grid of asterisks based on user-specified rows and columns.q2: The code effectively performs the required calculations, but it would benefit from using a float for the averageq3: The program correctly calculates the total cost and applies a discount based on the product type. It handles the exit condition properly as well.</v>
      </c>
      <c r="AG61" s="20" t="s">
        <v>554</v>
      </c>
    </row>
    <row r="62" spans="1:33" x14ac:dyDescent="0.3">
      <c r="A62" s="12">
        <v>58</v>
      </c>
      <c r="B62" s="13">
        <v>20611298</v>
      </c>
      <c r="C62" s="11" t="s">
        <v>59</v>
      </c>
      <c r="D62" s="18">
        <v>1.5</v>
      </c>
      <c r="E62" s="18">
        <v>1.5</v>
      </c>
      <c r="F62" s="18">
        <f>SUM(Table13572[[#This Row],[Run and Output (1.5)]:[Code Quality (1.5)]])</f>
        <v>3</v>
      </c>
      <c r="G62" s="18">
        <v>1.5</v>
      </c>
      <c r="H62" s="18">
        <v>1.5</v>
      </c>
      <c r="I62" s="18">
        <f>SUM(Table13572[[#This Row],[Run and Output (1.5)2]],Table13572[[#This Row],[Code Quality (1.5)3]])</f>
        <v>3</v>
      </c>
      <c r="J62" s="18">
        <v>2</v>
      </c>
      <c r="K62" s="18">
        <v>2</v>
      </c>
      <c r="L62" s="18">
        <f>SUM(Table13572[[#This Row],[Run and Output (2)]],Table13572[[#This Row],[Code Quality (2)]])</f>
        <v>4</v>
      </c>
      <c r="M62" s="41">
        <f>SUM(Table13572[[#This Row],[Q1]],Table13572[[#This Row],[Q2]],Table13572[[#This Row],[Q3]])</f>
        <v>10</v>
      </c>
      <c r="N62" s="3"/>
      <c r="O62" s="3"/>
      <c r="P62" s="3"/>
      <c r="Q62" s="3"/>
      <c r="R62" s="3"/>
      <c r="S62" s="3"/>
      <c r="T62" s="8">
        <f t="shared" si="0"/>
        <v>0</v>
      </c>
      <c r="U62" s="3"/>
      <c r="V62" s="3"/>
      <c r="W62" s="3"/>
      <c r="X62" s="3"/>
      <c r="Y62" s="3"/>
      <c r="Z62" s="3"/>
      <c r="AA62" s="8">
        <f t="shared" si="1"/>
        <v>0</v>
      </c>
      <c r="AB62" s="9">
        <f t="shared" si="2"/>
        <v>10</v>
      </c>
      <c r="AC62" s="20" t="s">
        <v>305</v>
      </c>
      <c r="AD62" s="20" t="s">
        <v>339</v>
      </c>
      <c r="AE62" s="20" t="s">
        <v>340</v>
      </c>
      <c r="AF62" s="20" t="str">
        <f>CONCATENATE(Table13572[[#This Row],[Feedback Q1]],Table13572[[#This Row],[Feedback Q2]],Table13572[[#This Row],[Feedback Q3]])</f>
        <v>q1:The program correctly prompts the user for the number of rows and columns and prints a grid of asterisks according to the specified dimensions. The logic is sound, and the output is as expected.q2:The program accurately prompts the user for three integers and computes the sum, average, product, smallest, and largest values. The calculations are implemented correctly, and the outputs are formatted well.The current logic does not account for the case where two or more numbers may be equal. This can lead to incorrect outputs. Using &lt;= and &gt;= instead of &lt; and &gt; would make it more robustq3:The program correctly implements a menu-driven system that allows users to input product details, calculate total costs, and apply discounts for various product types. The calculations for total and final costs are accurate.The calculations for total cost and final cost are repeated across cases. This could be refactored into a separate function to avoid redundancy.</v>
      </c>
      <c r="AG62" s="20" t="s">
        <v>644</v>
      </c>
    </row>
    <row r="63" spans="1:33" x14ac:dyDescent="0.3">
      <c r="A63" s="12">
        <v>59</v>
      </c>
      <c r="B63" s="13">
        <v>20611302</v>
      </c>
      <c r="C63" s="11" t="s">
        <v>60</v>
      </c>
      <c r="D63" s="18">
        <v>1.5</v>
      </c>
      <c r="E63" s="18">
        <v>1.5</v>
      </c>
      <c r="F63" s="18">
        <f>SUM(Table13572[[#This Row],[Run and Output (1.5)]:[Code Quality (1.5)]])</f>
        <v>3</v>
      </c>
      <c r="G63" s="18">
        <v>1.5</v>
      </c>
      <c r="H63" s="18">
        <v>1.5</v>
      </c>
      <c r="I63" s="18">
        <f>SUM(Table13572[[#This Row],[Run and Output (1.5)2]],Table13572[[#This Row],[Code Quality (1.5)3]])</f>
        <v>3</v>
      </c>
      <c r="J63" s="26">
        <v>1</v>
      </c>
      <c r="K63" s="26">
        <v>1</v>
      </c>
      <c r="L63" s="26">
        <f>SUM(Table13572[[#This Row],[Run and Output (2)]],Table13572[[#This Row],[Code Quality (2)]])</f>
        <v>2</v>
      </c>
      <c r="M63" s="41">
        <f>SUM(Table13572[[#This Row],[Q1]],Table13572[[#This Row],[Q2]],Table13572[[#This Row],[Q3]])</f>
        <v>8</v>
      </c>
      <c r="N63" s="3"/>
      <c r="O63" s="3"/>
      <c r="P63" s="3"/>
      <c r="Q63" s="3"/>
      <c r="R63" s="3"/>
      <c r="S63" s="3"/>
      <c r="T63" s="8">
        <f t="shared" si="0"/>
        <v>0</v>
      </c>
      <c r="U63" s="3"/>
      <c r="V63" s="3"/>
      <c r="W63" s="3"/>
      <c r="X63" s="3"/>
      <c r="Y63" s="3"/>
      <c r="Z63" s="3"/>
      <c r="AA63" s="8">
        <f t="shared" si="1"/>
        <v>0</v>
      </c>
      <c r="AB63" s="9">
        <f t="shared" si="2"/>
        <v>8</v>
      </c>
      <c r="AC63" s="20" t="s">
        <v>273</v>
      </c>
      <c r="AD63" s="20" t="s">
        <v>488</v>
      </c>
      <c r="AE63" s="20" t="s">
        <v>523</v>
      </c>
      <c r="AF63"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The loop condition while(choice == 0) is incorrect. It should be while(choice != 0) to continue the loop until the user enters 0. Currently, the program exits immediately if 0 is entered.</v>
      </c>
      <c r="AG63" s="20" t="s">
        <v>666</v>
      </c>
    </row>
    <row r="64" spans="1:33" x14ac:dyDescent="0.3">
      <c r="A64" s="12">
        <v>60</v>
      </c>
      <c r="B64" s="13">
        <v>20611325</v>
      </c>
      <c r="C64" s="11" t="s">
        <v>61</v>
      </c>
      <c r="D64" s="18">
        <v>1.5</v>
      </c>
      <c r="E64" s="18">
        <v>1.5</v>
      </c>
      <c r="F64" s="18">
        <f>SUM(Table13572[[#This Row],[Run and Output (1.5)]:[Code Quality (1.5)]])</f>
        <v>3</v>
      </c>
      <c r="G64" s="18">
        <v>1.5</v>
      </c>
      <c r="H64" s="18">
        <v>1.5</v>
      </c>
      <c r="I64" s="18">
        <f>SUM(Table13572[[#This Row],[Run and Output (1.5)2]],Table13572[[#This Row],[Code Quality (1.5)3]])</f>
        <v>3</v>
      </c>
      <c r="J64" s="18">
        <v>2</v>
      </c>
      <c r="K64" s="18">
        <v>2</v>
      </c>
      <c r="L64" s="18">
        <f>SUM(Table13572[[#This Row],[Run and Output (2)]],Table13572[[#This Row],[Code Quality (2)]])</f>
        <v>4</v>
      </c>
      <c r="M64" s="41">
        <f>SUM(Table13572[[#This Row],[Q1]],Table13572[[#This Row],[Q2]],Table13572[[#This Row],[Q3]])</f>
        <v>10</v>
      </c>
      <c r="N64" s="3"/>
      <c r="O64" s="3"/>
      <c r="P64" s="3"/>
      <c r="Q64" s="3"/>
      <c r="R64" s="3"/>
      <c r="S64" s="3"/>
      <c r="T64" s="8">
        <f t="shared" si="0"/>
        <v>0</v>
      </c>
      <c r="U64" s="3"/>
      <c r="V64" s="3"/>
      <c r="W64" s="3"/>
      <c r="X64" s="3"/>
      <c r="Y64" s="3"/>
      <c r="Z64" s="3"/>
      <c r="AA64" s="8">
        <f t="shared" si="1"/>
        <v>0</v>
      </c>
      <c r="AB64" s="9">
        <f t="shared" si="2"/>
        <v>10</v>
      </c>
      <c r="AC64" s="20" t="s">
        <v>319</v>
      </c>
      <c r="AD64" s="20" t="s">
        <v>456</v>
      </c>
      <c r="AE64" s="20" t="s">
        <v>457</v>
      </c>
      <c r="AF64" s="20" t="str">
        <f>CONCATENATE(Table13572[[#This Row],[Feedback Q1]],Table13572[[#This Row],[Feedback Q2]],Table13572[[#This Row],[Feedback Q3]])</f>
        <v xml:space="preserve">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average is calculated using integer division. This can lead to incorrect results if the sum is not perfectly divisible by 3. q3:The program effectively calculates the total price of groceries based on user input for weight and price, and it correctly applies discounts. </v>
      </c>
      <c r="AG64" s="20" t="s">
        <v>574</v>
      </c>
    </row>
    <row r="65" spans="1:33" x14ac:dyDescent="0.3">
      <c r="A65" s="12">
        <v>61</v>
      </c>
      <c r="B65" s="13">
        <v>20611327</v>
      </c>
      <c r="C65" s="11" t="s">
        <v>62</v>
      </c>
      <c r="D65" s="18">
        <v>1.5</v>
      </c>
      <c r="E65" s="18">
        <v>1.5</v>
      </c>
      <c r="F65" s="18">
        <f>SUM(Table13572[[#This Row],[Run and Output (1.5)]:[Code Quality (1.5)]])</f>
        <v>3</v>
      </c>
      <c r="G65" s="18">
        <v>1.5</v>
      </c>
      <c r="H65" s="18">
        <v>1.5</v>
      </c>
      <c r="I65" s="18">
        <f>SUM(Table13572[[#This Row],[Run and Output (1.5)2]],Table13572[[#This Row],[Code Quality (1.5)3]])</f>
        <v>3</v>
      </c>
      <c r="J65" s="18">
        <v>2</v>
      </c>
      <c r="K65" s="18">
        <v>2</v>
      </c>
      <c r="L65" s="18">
        <f>SUM(Table13572[[#This Row],[Run and Output (2)]],Table13572[[#This Row],[Code Quality (2)]])</f>
        <v>4</v>
      </c>
      <c r="M65" s="41">
        <f>SUM(Table13572[[#This Row],[Q1]],Table13572[[#This Row],[Q2]],Table13572[[#This Row],[Q3]])</f>
        <v>10</v>
      </c>
      <c r="N65" s="3"/>
      <c r="O65" s="3"/>
      <c r="P65" s="3"/>
      <c r="Q65" s="3"/>
      <c r="R65" s="3"/>
      <c r="S65" s="3"/>
      <c r="T65" s="8">
        <f t="shared" si="0"/>
        <v>0</v>
      </c>
      <c r="U65" s="3"/>
      <c r="V65" s="3"/>
      <c r="W65" s="3"/>
      <c r="X65" s="3"/>
      <c r="Y65" s="3"/>
      <c r="Z65" s="3"/>
      <c r="AA65" s="8">
        <f t="shared" si="1"/>
        <v>0</v>
      </c>
      <c r="AB65" s="9">
        <f t="shared" si="2"/>
        <v>10</v>
      </c>
      <c r="AC65" s="20" t="s">
        <v>273</v>
      </c>
      <c r="AD65" s="20" t="s">
        <v>488</v>
      </c>
      <c r="AE65" s="20" t="s">
        <v>435</v>
      </c>
      <c r="AF65"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65" s="20" t="s">
        <v>600</v>
      </c>
    </row>
    <row r="66" spans="1:33" x14ac:dyDescent="0.3">
      <c r="A66" s="12">
        <v>62</v>
      </c>
      <c r="B66" s="13">
        <v>20611470</v>
      </c>
      <c r="C66" s="11" t="s">
        <v>63</v>
      </c>
      <c r="D66" s="18">
        <v>1.5</v>
      </c>
      <c r="E66" s="18">
        <v>1.5</v>
      </c>
      <c r="F66" s="18">
        <f>SUM(Table13572[[#This Row],[Run and Output (1.5)]:[Code Quality (1.5)]])</f>
        <v>3</v>
      </c>
      <c r="G66" s="18">
        <v>1.5</v>
      </c>
      <c r="H66" s="18">
        <v>1.5</v>
      </c>
      <c r="I66" s="18">
        <f>SUM(Table13572[[#This Row],[Run and Output (1.5)2]],Table13572[[#This Row],[Code Quality (1.5)3]])</f>
        <v>3</v>
      </c>
      <c r="J66" s="18">
        <v>2</v>
      </c>
      <c r="K66" s="18">
        <v>2</v>
      </c>
      <c r="L66" s="18">
        <f>SUM(Table13572[[#This Row],[Run and Output (2)]],Table13572[[#This Row],[Code Quality (2)]])</f>
        <v>4</v>
      </c>
      <c r="M66" s="41">
        <f>SUM(Table13572[[#This Row],[Q1]],Table13572[[#This Row],[Q2]],Table13572[[#This Row],[Q3]])</f>
        <v>10</v>
      </c>
      <c r="N66" s="3"/>
      <c r="O66" s="3"/>
      <c r="P66" s="3"/>
      <c r="Q66" s="3"/>
      <c r="R66" s="3"/>
      <c r="S66" s="3"/>
      <c r="T66" s="8">
        <f t="shared" si="0"/>
        <v>0</v>
      </c>
      <c r="U66" s="3"/>
      <c r="V66" s="3"/>
      <c r="W66" s="3"/>
      <c r="X66" s="3"/>
      <c r="Y66" s="3"/>
      <c r="Z66" s="3"/>
      <c r="AA66" s="8">
        <f t="shared" si="1"/>
        <v>0</v>
      </c>
      <c r="AB66" s="9">
        <f t="shared" si="2"/>
        <v>10</v>
      </c>
      <c r="AC66" s="20" t="s">
        <v>303</v>
      </c>
      <c r="AD66" s="20" t="s">
        <v>341</v>
      </c>
      <c r="AE66" s="20" t="s">
        <v>342</v>
      </c>
      <c r="AF66" s="20" t="str">
        <f>CONCATENATE(Table13572[[#This Row],[Feedback Q1]],Table13572[[#This Row],[Feedback Q2]],Table13572[[#This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prompts the user for three integers, calculates their sum, average, product, smallest, and largest values. The logic used for calculations and comparisons is sound, and the expected results are accurately produced.q3:The program effectively implements a menu-driven system that allows users to input details for various product types, calculate total costs, and apply discounts.</v>
      </c>
      <c r="AG66" s="20" t="s">
        <v>583</v>
      </c>
    </row>
    <row r="67" spans="1:33" x14ac:dyDescent="0.3">
      <c r="A67" s="12">
        <v>63</v>
      </c>
      <c r="B67" s="13">
        <v>20611605</v>
      </c>
      <c r="C67" s="11" t="s">
        <v>64</v>
      </c>
      <c r="D67" s="18">
        <v>1.5</v>
      </c>
      <c r="E67" s="18">
        <v>1.5</v>
      </c>
      <c r="F67" s="18">
        <f>SUM(Table13572[[#This Row],[Run and Output (1.5)]:[Code Quality (1.5)]])</f>
        <v>3</v>
      </c>
      <c r="G67" s="18">
        <v>1.5</v>
      </c>
      <c r="H67" s="18">
        <v>1.5</v>
      </c>
      <c r="I67" s="18">
        <f>SUM(Table13572[[#This Row],[Run and Output (1.5)2]],Table13572[[#This Row],[Code Quality (1.5)3]])</f>
        <v>3</v>
      </c>
      <c r="J67" s="18">
        <v>2</v>
      </c>
      <c r="K67" s="18">
        <v>2</v>
      </c>
      <c r="L67" s="18">
        <f>SUM(Table13572[[#This Row],[Run and Output (2)]],Table13572[[#This Row],[Code Quality (2)]])</f>
        <v>4</v>
      </c>
      <c r="M67" s="41">
        <f>SUM(Table13572[[#This Row],[Q1]],Table13572[[#This Row],[Q2]],Table13572[[#This Row],[Q3]])</f>
        <v>10</v>
      </c>
      <c r="N67" s="3"/>
      <c r="O67" s="3"/>
      <c r="P67" s="3"/>
      <c r="Q67" s="3"/>
      <c r="R67" s="3"/>
      <c r="S67" s="3"/>
      <c r="T67" s="8">
        <f t="shared" si="0"/>
        <v>0</v>
      </c>
      <c r="U67" s="3"/>
      <c r="V67" s="3"/>
      <c r="W67" s="3"/>
      <c r="X67" s="3"/>
      <c r="Y67" s="3"/>
      <c r="Z67" s="3"/>
      <c r="AA67" s="8">
        <f t="shared" si="1"/>
        <v>0</v>
      </c>
      <c r="AB67" s="9">
        <f t="shared" si="2"/>
        <v>10</v>
      </c>
      <c r="AC67" s="20" t="s">
        <v>319</v>
      </c>
      <c r="AD67" s="20" t="s">
        <v>462</v>
      </c>
      <c r="AE67" s="20" t="s">
        <v>463</v>
      </c>
      <c r="AF67" s="20" t="str">
        <f>CONCATENATE(Table13572[[#This Row],[Feedback Q1]],Table13572[[#This Row],[Feedback Q2]],Table13572[[#This Row],[Feedback Q3]])</f>
        <v xml:space="preserve">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program correctly calculates and displays the sum, average, product, smallest, and largest of three numbers input by the user.q3:The variable total is used to accumulate costs but is not initialized before its first use. </v>
      </c>
      <c r="AG67" s="20" t="s">
        <v>577</v>
      </c>
    </row>
    <row r="68" spans="1:33" x14ac:dyDescent="0.3">
      <c r="A68" s="12">
        <v>64</v>
      </c>
      <c r="B68" s="13">
        <v>20611657</v>
      </c>
      <c r="C68" s="11" t="s">
        <v>65</v>
      </c>
      <c r="D68" s="18">
        <v>1.5</v>
      </c>
      <c r="E68" s="18">
        <v>1.5</v>
      </c>
      <c r="F68" s="18">
        <f>SUM(Table13572[[#This Row],[Run and Output (1.5)]:[Code Quality (1.5)]])</f>
        <v>3</v>
      </c>
      <c r="G68" s="18">
        <v>1.5</v>
      </c>
      <c r="H68" s="18">
        <v>1.5</v>
      </c>
      <c r="I68" s="18">
        <f>SUM(Table13572[[#This Row],[Run and Output (1.5)2]],Table13572[[#This Row],[Code Quality (1.5)3]])</f>
        <v>3</v>
      </c>
      <c r="J68" s="18">
        <v>2</v>
      </c>
      <c r="K68" s="18">
        <v>2</v>
      </c>
      <c r="L68" s="18">
        <f>SUM(Table13572[[#This Row],[Run and Output (2)]],Table13572[[#This Row],[Code Quality (2)]])</f>
        <v>4</v>
      </c>
      <c r="M68" s="41">
        <f>SUM(Table13572[[#This Row],[Q1]],Table13572[[#This Row],[Q2]],Table13572[[#This Row],[Q3]])</f>
        <v>10</v>
      </c>
      <c r="N68" s="3"/>
      <c r="O68" s="3"/>
      <c r="P68" s="3"/>
      <c r="Q68" s="3"/>
      <c r="R68" s="3"/>
      <c r="S68" s="3"/>
      <c r="T68" s="8">
        <f t="shared" si="0"/>
        <v>0</v>
      </c>
      <c r="U68" s="3"/>
      <c r="V68" s="3"/>
      <c r="W68" s="3"/>
      <c r="X68" s="3"/>
      <c r="Y68" s="3"/>
      <c r="Z68" s="3"/>
      <c r="AA68" s="8">
        <f t="shared" si="1"/>
        <v>0</v>
      </c>
      <c r="AB68" s="9">
        <f t="shared" si="2"/>
        <v>10</v>
      </c>
      <c r="AC68" s="20" t="s">
        <v>273</v>
      </c>
      <c r="AD68" s="20" t="s">
        <v>488</v>
      </c>
      <c r="AE68" s="20" t="s">
        <v>435</v>
      </c>
      <c r="AF68"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68" s="20" t="s">
        <v>600</v>
      </c>
    </row>
    <row r="69" spans="1:33" x14ac:dyDescent="0.3">
      <c r="A69" s="12">
        <v>65</v>
      </c>
      <c r="B69" s="13">
        <v>20612258</v>
      </c>
      <c r="C69" s="11" t="s">
        <v>66</v>
      </c>
      <c r="D69" s="18">
        <v>1.5</v>
      </c>
      <c r="E69" s="18">
        <v>1.5</v>
      </c>
      <c r="F69" s="18">
        <f>SUM(Table13572[[#This Row],[Run and Output (1.5)]:[Code Quality (1.5)]])</f>
        <v>3</v>
      </c>
      <c r="G69" s="18">
        <v>1.5</v>
      </c>
      <c r="H69" s="18">
        <v>1.5</v>
      </c>
      <c r="I69" s="18">
        <f>SUM(Table13572[[#This Row],[Run and Output (1.5)2]],Table13572[[#This Row],[Code Quality (1.5)3]])</f>
        <v>3</v>
      </c>
      <c r="J69" s="24">
        <v>0</v>
      </c>
      <c r="K69" s="24">
        <v>0</v>
      </c>
      <c r="L69" s="24">
        <f>SUM(Table13572[[#This Row],[Run and Output (2)]],Table13572[[#This Row],[Code Quality (2)]])</f>
        <v>0</v>
      </c>
      <c r="M69" s="41">
        <f>SUM(Table13572[[#This Row],[Q1]],Table13572[[#This Row],[Q2]],Table13572[[#This Row],[Q3]])</f>
        <v>6</v>
      </c>
      <c r="N69" s="3"/>
      <c r="O69" s="3"/>
      <c r="P69" s="3"/>
      <c r="Q69" s="3"/>
      <c r="R69" s="3"/>
      <c r="S69" s="3"/>
      <c r="T69" s="8">
        <f t="shared" ref="T69:T117" si="3">SUM(N69:S69)</f>
        <v>0</v>
      </c>
      <c r="U69" s="3"/>
      <c r="V69" s="3"/>
      <c r="W69" s="3"/>
      <c r="X69" s="3"/>
      <c r="Y69" s="3"/>
      <c r="Z69" s="3"/>
      <c r="AA69" s="8">
        <f t="shared" ref="AA69:AA117" si="4">SUM(U69:Z69)</f>
        <v>0</v>
      </c>
      <c r="AB69" s="9">
        <f t="shared" ref="AB69:AB131" si="5">SUM(AA69,T69,M69)</f>
        <v>6</v>
      </c>
      <c r="AC69" s="20" t="s">
        <v>281</v>
      </c>
      <c r="AD69" s="20" t="s">
        <v>282</v>
      </c>
      <c r="AE69" s="20" t="s">
        <v>280</v>
      </c>
      <c r="AF69" s="20" t="str">
        <f>CONCATENATE(Table13572[[#This Row],[Feedback Q1]],Table13572[[#This Row],[Feedback Q2]],Table13572[[#This Row],[Feedback Q3]])</f>
        <v>q1:The program correctly prompts the user for the number of rows and columns, then prints a grid of asterisks as expected. However, the declared but unused functions row and column may cause confusion.q2:The program accurately computes the sum, average, product, smallest, and largest of three integers based on user input. The use of a loop for comparisons is a nice touch, though it could be simplified further. While using a loop for comparisons is acceptable, it might be more straightforward to use simple conditional statements to find the smallest and largest numbers. q3: no submission</v>
      </c>
      <c r="AG69" s="20" t="s">
        <v>572</v>
      </c>
    </row>
    <row r="70" spans="1:33" x14ac:dyDescent="0.3">
      <c r="A70" s="12">
        <v>66</v>
      </c>
      <c r="B70" s="13">
        <v>20612400</v>
      </c>
      <c r="C70" s="11" t="s">
        <v>67</v>
      </c>
      <c r="D70" s="18">
        <v>0.5</v>
      </c>
      <c r="E70" s="18">
        <v>0.5</v>
      </c>
      <c r="F70" s="18">
        <f>SUM(Table13572[[#This Row],[Run and Output (1.5)]:[Code Quality (1.5)]])</f>
        <v>1</v>
      </c>
      <c r="G70" s="18">
        <v>1.5</v>
      </c>
      <c r="H70" s="18">
        <v>1.5</v>
      </c>
      <c r="I70" s="18">
        <f>SUM(Table13572[[#This Row],[Run and Output (1.5)2]],Table13572[[#This Row],[Code Quality (1.5)3]])</f>
        <v>3</v>
      </c>
      <c r="J70" s="18">
        <v>2</v>
      </c>
      <c r="K70" s="18">
        <v>2</v>
      </c>
      <c r="L70" s="18">
        <f>SUM(Table13572[[#This Row],[Run and Output (2)]],Table13572[[#This Row],[Code Quality (2)]])</f>
        <v>4</v>
      </c>
      <c r="M70" s="41">
        <f>SUM(Table13572[[#This Row],[Q1]],Table13572[[#This Row],[Q2]],Table13572[[#This Row],[Q3]])</f>
        <v>8</v>
      </c>
      <c r="N70" s="3"/>
      <c r="O70" s="3"/>
      <c r="P70" s="3"/>
      <c r="Q70" s="3"/>
      <c r="R70" s="3"/>
      <c r="S70" s="3"/>
      <c r="T70" s="8">
        <f t="shared" si="3"/>
        <v>0</v>
      </c>
      <c r="U70" s="3"/>
      <c r="V70" s="3"/>
      <c r="W70" s="3"/>
      <c r="X70" s="3"/>
      <c r="Y70" s="3"/>
      <c r="Z70" s="3"/>
      <c r="AA70" s="8">
        <f t="shared" si="4"/>
        <v>0</v>
      </c>
      <c r="AB70" s="9">
        <f t="shared" si="5"/>
        <v>8</v>
      </c>
      <c r="AC70" s="20" t="s">
        <v>357</v>
      </c>
      <c r="AD70" s="20" t="s">
        <v>358</v>
      </c>
      <c r="AE70" s="20" t="s">
        <v>359</v>
      </c>
      <c r="AF70" s="20" t="str">
        <f>CONCATENATE(Table13572[[#This Row],[Feedback Q1]],Table13572[[#This Row],[Feedback Q2]],Table13572[[#This Row],[Feedback Q3]])</f>
        <v>q1:The program is intended to print a grid of asterisks based on user-defined rows and columns. However, the nested loop implementation has the loop control variables incorrectly defined, which results in an incorrect output. The outer loop should iterate over rows, and the inner loop should iterate over columns.q2:The program effectively prompts the user for three integers and calculates their sum, average, product, smallest, and largest values. The logic is sound, and the expected output is achieved correctly.q3:The program is structured to handle user input for different product types, calculate total costs based on weights or quantities, and apply discounts correctly.The discount check could be made clearer. Instead of checking if discount != 0, you might want to explicitly check if the discount is greater than zero</v>
      </c>
      <c r="AG70" s="20" t="s">
        <v>609</v>
      </c>
    </row>
    <row r="71" spans="1:33" x14ac:dyDescent="0.3">
      <c r="A71" s="12">
        <v>67</v>
      </c>
      <c r="B71" s="13">
        <v>20612641</v>
      </c>
      <c r="C71" s="11" t="s">
        <v>68</v>
      </c>
      <c r="D71" s="18">
        <v>1.5</v>
      </c>
      <c r="E71" s="18">
        <v>1.5</v>
      </c>
      <c r="F71" s="18">
        <f>SUM(Table13572[[#This Row],[Run and Output (1.5)]:[Code Quality (1.5)]])</f>
        <v>3</v>
      </c>
      <c r="G71" s="18">
        <v>1.5</v>
      </c>
      <c r="H71" s="18">
        <v>1.5</v>
      </c>
      <c r="I71" s="18">
        <f>SUM(Table13572[[#This Row],[Run and Output (1.5)2]],Table13572[[#This Row],[Code Quality (1.5)3]])</f>
        <v>3</v>
      </c>
      <c r="J71" s="18">
        <v>1.5</v>
      </c>
      <c r="K71" s="18">
        <v>1.5</v>
      </c>
      <c r="L71" s="18">
        <f>SUM(Table13572[[#This Row],[Run and Output (2)]],Table13572[[#This Row],[Code Quality (2)]])</f>
        <v>3</v>
      </c>
      <c r="M71" s="41">
        <f>SUM(Table13572[[#This Row],[Q1]],Table13572[[#This Row],[Q2]],Table13572[[#This Row],[Q3]])</f>
        <v>9</v>
      </c>
      <c r="N71" s="3"/>
      <c r="O71" s="3"/>
      <c r="P71" s="3"/>
      <c r="Q71" s="3"/>
      <c r="R71" s="3"/>
      <c r="S71" s="3"/>
      <c r="T71" s="8">
        <f t="shared" si="3"/>
        <v>0</v>
      </c>
      <c r="U71" s="3"/>
      <c r="V71" s="3"/>
      <c r="W71" s="3"/>
      <c r="X71" s="3"/>
      <c r="Y71" s="3"/>
      <c r="Z71" s="3"/>
      <c r="AA71" s="8">
        <f t="shared" si="4"/>
        <v>0</v>
      </c>
      <c r="AB71" s="9">
        <f t="shared" si="5"/>
        <v>9</v>
      </c>
      <c r="AC71" s="20" t="s">
        <v>273</v>
      </c>
      <c r="AD71" s="20" t="s">
        <v>488</v>
      </c>
      <c r="AE71" t="s">
        <v>537</v>
      </c>
      <c r="AF71"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The calculation of TotalPrice and the way discounts are applied are incorrect.</v>
      </c>
      <c r="AG71" s="20" t="s">
        <v>682</v>
      </c>
    </row>
    <row r="72" spans="1:33" x14ac:dyDescent="0.3">
      <c r="A72" s="12">
        <v>68</v>
      </c>
      <c r="B72" s="13">
        <v>20612661</v>
      </c>
      <c r="C72" s="11" t="s">
        <v>69</v>
      </c>
      <c r="D72" s="18">
        <v>1.5</v>
      </c>
      <c r="E72" s="18">
        <v>1.5</v>
      </c>
      <c r="F72" s="18">
        <f>SUM(Table13572[[#This Row],[Run and Output (1.5)]:[Code Quality (1.5)]])</f>
        <v>3</v>
      </c>
      <c r="G72" s="18">
        <v>1.5</v>
      </c>
      <c r="H72" s="18">
        <v>1.5</v>
      </c>
      <c r="I72" s="18">
        <f>SUM(Table13572[[#This Row],[Run and Output (1.5)2]],Table13572[[#This Row],[Code Quality (1.5)3]])</f>
        <v>3</v>
      </c>
      <c r="J72" s="18">
        <v>2</v>
      </c>
      <c r="K72" s="18">
        <v>2</v>
      </c>
      <c r="L72" s="18">
        <f>SUM(Table13572[[#This Row],[Run and Output (2)]],Table13572[[#This Row],[Code Quality (2)]])</f>
        <v>4</v>
      </c>
      <c r="M72" s="41">
        <f>SUM(Table13572[[#This Row],[Q1]],Table13572[[#This Row],[Q2]],Table13572[[#This Row],[Q3]])</f>
        <v>10</v>
      </c>
      <c r="N72" s="3"/>
      <c r="O72" s="3"/>
      <c r="P72" s="3"/>
      <c r="Q72" s="3"/>
      <c r="R72" s="3"/>
      <c r="S72" s="3"/>
      <c r="T72" s="8">
        <f t="shared" si="3"/>
        <v>0</v>
      </c>
      <c r="U72" s="3"/>
      <c r="V72" s="3"/>
      <c r="W72" s="3"/>
      <c r="X72" s="3"/>
      <c r="Y72" s="3"/>
      <c r="Z72" s="3"/>
      <c r="AA72" s="8">
        <f t="shared" si="4"/>
        <v>0</v>
      </c>
      <c r="AB72" s="9">
        <f t="shared" si="5"/>
        <v>10</v>
      </c>
      <c r="AC72" s="20" t="s">
        <v>273</v>
      </c>
      <c r="AD72" s="20" t="s">
        <v>488</v>
      </c>
      <c r="AE72" s="20" t="s">
        <v>692</v>
      </c>
      <c r="AF72"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calculates the total cost for various grocery items based on user input. It handles different product types appropriately and allows for a discount to be applied, which is a solid feature.</v>
      </c>
      <c r="AG72" s="20" t="s">
        <v>704</v>
      </c>
    </row>
    <row r="73" spans="1:33" x14ac:dyDescent="0.3">
      <c r="A73" s="12">
        <v>69</v>
      </c>
      <c r="B73" s="13">
        <v>20612781</v>
      </c>
      <c r="C73" s="11" t="s">
        <v>70</v>
      </c>
      <c r="D73" s="18">
        <v>1.5</v>
      </c>
      <c r="E73" s="18">
        <v>1.5</v>
      </c>
      <c r="F73" s="18">
        <f>SUM(Table13572[[#This Row],[Run and Output (1.5)]:[Code Quality (1.5)]])</f>
        <v>3</v>
      </c>
      <c r="G73" s="18">
        <v>1.5</v>
      </c>
      <c r="H73" s="18">
        <v>1.5</v>
      </c>
      <c r="I73" s="18">
        <f>SUM(Table13572[[#This Row],[Run and Output (1.5)2]],Table13572[[#This Row],[Code Quality (1.5)3]])</f>
        <v>3</v>
      </c>
      <c r="J73" s="26">
        <v>1.5</v>
      </c>
      <c r="K73" s="26">
        <v>1.5</v>
      </c>
      <c r="L73" s="26">
        <f>SUM(Table13572[[#This Row],[Run and Output (2)]],Table13572[[#This Row],[Code Quality (2)]])</f>
        <v>3</v>
      </c>
      <c r="M73" s="41">
        <f>SUM(Table13572[[#This Row],[Q1]],Table13572[[#This Row],[Q2]],Table13572[[#This Row],[Q3]])</f>
        <v>9</v>
      </c>
      <c r="N73" s="3"/>
      <c r="O73" s="3"/>
      <c r="P73" s="3"/>
      <c r="Q73" s="3"/>
      <c r="R73" s="3"/>
      <c r="S73" s="3"/>
      <c r="T73" s="8">
        <f t="shared" si="3"/>
        <v>0</v>
      </c>
      <c r="U73" s="3"/>
      <c r="V73" s="3"/>
      <c r="W73" s="3"/>
      <c r="X73" s="3"/>
      <c r="Y73" s="3"/>
      <c r="Z73" s="3"/>
      <c r="AA73" s="8">
        <f t="shared" si="4"/>
        <v>0</v>
      </c>
      <c r="AB73" s="9">
        <f t="shared" si="5"/>
        <v>9</v>
      </c>
      <c r="AC73" s="20" t="s">
        <v>292</v>
      </c>
      <c r="AD73" s="20" t="s">
        <v>293</v>
      </c>
      <c r="AE73" s="20" t="s">
        <v>497</v>
      </c>
      <c r="AF73" s="20" t="str">
        <f>CONCATENATE(Table13572[[#This Row],[Feedback Q1]],Table13572[[#This Row],[Feedback Q2]],Table13572[[#This Row],[Feedback Q3]])</f>
        <v>q1:The program accurately prompts the user for the number of rows and columns, then prints a grid of asterisks as intended. The nested loops function correctly, producing the expected output format.q2:The program correctly calculates the sum, average, and product of three integers, and it identifies the smallest and largest values. However, the logic for determining the smallest and largest values is overly complex and doesn’t cover all scenarios, such as equal values.q3: case 3 &amp; 4 asking for weight instead of quantity. there is redundancy in the calculation and input prompts for different product types, which could be refactored into a single block of code to improve readability and maintainability.</v>
      </c>
      <c r="AG73" s="20" t="s">
        <v>627</v>
      </c>
    </row>
    <row r="74" spans="1:33" x14ac:dyDescent="0.3">
      <c r="A74" s="12">
        <v>70</v>
      </c>
      <c r="B74" s="13">
        <v>20612918</v>
      </c>
      <c r="C74" s="11" t="s">
        <v>71</v>
      </c>
      <c r="D74" s="18">
        <v>1.5</v>
      </c>
      <c r="E74" s="18">
        <v>1.5</v>
      </c>
      <c r="F74" s="18">
        <f>SUM(Table13572[[#This Row],[Run and Output (1.5)]:[Code Quality (1.5)]])</f>
        <v>3</v>
      </c>
      <c r="G74" s="18">
        <v>1.5</v>
      </c>
      <c r="H74" s="18">
        <v>1.5</v>
      </c>
      <c r="I74" s="18">
        <f>SUM(Table13572[[#This Row],[Run and Output (1.5)2]],Table13572[[#This Row],[Code Quality (1.5)3]])</f>
        <v>3</v>
      </c>
      <c r="J74" s="18">
        <v>2</v>
      </c>
      <c r="K74" s="18">
        <v>2</v>
      </c>
      <c r="L74" s="18">
        <f>SUM(Table13572[[#This Row],[Run and Output (2)]],Table13572[[#This Row],[Code Quality (2)]])</f>
        <v>4</v>
      </c>
      <c r="M74" s="41">
        <f>SUM(Table13572[[#This Row],[Q1]],Table13572[[#This Row],[Q2]],Table13572[[#This Row],[Q3]])</f>
        <v>10</v>
      </c>
      <c r="N74" s="3"/>
      <c r="O74" s="3"/>
      <c r="P74" s="3"/>
      <c r="Q74" s="3"/>
      <c r="R74" s="3"/>
      <c r="S74" s="3"/>
      <c r="T74" s="8">
        <f t="shared" si="3"/>
        <v>0</v>
      </c>
      <c r="U74" s="3"/>
      <c r="V74" s="3"/>
      <c r="W74" s="3"/>
      <c r="X74" s="3"/>
      <c r="Y74" s="3"/>
      <c r="Z74" s="3"/>
      <c r="AA74" s="8">
        <f t="shared" si="4"/>
        <v>0</v>
      </c>
      <c r="AB74" s="9">
        <f t="shared" si="5"/>
        <v>10</v>
      </c>
      <c r="AC74" s="20" t="s">
        <v>261</v>
      </c>
      <c r="AD74" s="20" t="s">
        <v>259</v>
      </c>
      <c r="AE74" s="20" t="s">
        <v>260</v>
      </c>
      <c r="AF74" s="20" t="str">
        <f>CONCATENATE(Table13572[[#This Row],[Feedback Q1]],Table13572[[#This Row],[Feedback Q2]],Table13572[[#This Row],[Feedback Q3]])</f>
        <v xml:space="preserve">q1:The program correctly prints a grid of asterisks based on user-defined rows and columns. The nested loops function as intended, producing the expected output.q2: The program correctly calculates the sum, average, product, smallest, and largest of three integers. However, the average calculation uses integer division, which can lead to loss of precision.q3:The code successfully performs calculations for different products and applies discounts, but you need to ensure that totalCost is initialized properly before it is used. and consider moving the discount calculation into the main loop </v>
      </c>
      <c r="AG74" s="20" t="s">
        <v>561</v>
      </c>
    </row>
    <row r="75" spans="1:33" x14ac:dyDescent="0.3">
      <c r="A75" s="12">
        <v>71</v>
      </c>
      <c r="B75" s="13">
        <v>20612945</v>
      </c>
      <c r="C75" s="11" t="s">
        <v>72</v>
      </c>
      <c r="D75" s="18">
        <v>1.5</v>
      </c>
      <c r="E75" s="18">
        <v>1.5</v>
      </c>
      <c r="F75" s="18">
        <f>SUM(Table13572[[#This Row],[Run and Output (1.5)]:[Code Quality (1.5)]])</f>
        <v>3</v>
      </c>
      <c r="G75" s="18">
        <v>1.5</v>
      </c>
      <c r="H75" s="18">
        <v>1.5</v>
      </c>
      <c r="I75" s="18">
        <f>SUM(Table13572[[#This Row],[Run and Output (1.5)2]],Table13572[[#This Row],[Code Quality (1.5)3]])</f>
        <v>3</v>
      </c>
      <c r="J75" s="18">
        <v>2</v>
      </c>
      <c r="K75" s="18">
        <v>2</v>
      </c>
      <c r="L75" s="18">
        <f>SUM(Table13572[[#This Row],[Run and Output (2)]],Table13572[[#This Row],[Code Quality (2)]])</f>
        <v>4</v>
      </c>
      <c r="M75" s="41">
        <f>SUM(Table13572[[#This Row],[Q1]],Table13572[[#This Row],[Q2]],Table13572[[#This Row],[Q3]])</f>
        <v>10</v>
      </c>
      <c r="N75" s="3"/>
      <c r="O75" s="3"/>
      <c r="P75" s="3"/>
      <c r="Q75" s="3"/>
      <c r="R75" s="3"/>
      <c r="S75" s="3"/>
      <c r="T75" s="8">
        <f t="shared" si="3"/>
        <v>0</v>
      </c>
      <c r="U75" s="3"/>
      <c r="V75" s="3"/>
      <c r="W75" s="3"/>
      <c r="X75" s="3"/>
      <c r="Y75" s="3"/>
      <c r="Z75" s="3"/>
      <c r="AA75" s="8">
        <f t="shared" si="4"/>
        <v>0</v>
      </c>
      <c r="AB75" s="9">
        <f t="shared" si="5"/>
        <v>10</v>
      </c>
      <c r="AC75" s="20" t="s">
        <v>273</v>
      </c>
      <c r="AD75" s="20" t="s">
        <v>488</v>
      </c>
      <c r="AE75" s="20" t="s">
        <v>435</v>
      </c>
      <c r="AF75"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75" s="20" t="s">
        <v>600</v>
      </c>
    </row>
    <row r="76" spans="1:33" x14ac:dyDescent="0.3">
      <c r="A76" s="12">
        <v>72</v>
      </c>
      <c r="B76" s="13">
        <v>20612965</v>
      </c>
      <c r="C76" s="11" t="s">
        <v>73</v>
      </c>
      <c r="D76" s="18">
        <v>1.5</v>
      </c>
      <c r="E76" s="18">
        <v>1.5</v>
      </c>
      <c r="F76" s="18">
        <f>SUM(Table13572[[#This Row],[Run and Output (1.5)]:[Code Quality (1.5)]])</f>
        <v>3</v>
      </c>
      <c r="G76" s="26">
        <v>1</v>
      </c>
      <c r="H76" s="18">
        <v>1</v>
      </c>
      <c r="I76" s="18">
        <f>SUM(Table13572[[#This Row],[Run and Output (1.5)2]],Table13572[[#This Row],[Code Quality (1.5)3]])</f>
        <v>2</v>
      </c>
      <c r="J76" s="18">
        <v>2</v>
      </c>
      <c r="K76" s="18">
        <v>2</v>
      </c>
      <c r="L76" s="18">
        <f>SUM(Table13572[[#This Row],[Run and Output (2)]],Table13572[[#This Row],[Code Quality (2)]])</f>
        <v>4</v>
      </c>
      <c r="M76" s="41">
        <f>SUM(Table13572[[#This Row],[Q1]],Table13572[[#This Row],[Q2]],Table13572[[#This Row],[Q3]])</f>
        <v>9</v>
      </c>
      <c r="N76" s="3"/>
      <c r="O76" s="3"/>
      <c r="P76" s="3"/>
      <c r="Q76" s="3"/>
      <c r="R76" s="3"/>
      <c r="S76" s="3"/>
      <c r="T76" s="8">
        <f t="shared" si="3"/>
        <v>0</v>
      </c>
      <c r="U76" s="3"/>
      <c r="V76" s="3"/>
      <c r="W76" s="3"/>
      <c r="X76" s="3"/>
      <c r="Y76" s="3"/>
      <c r="Z76" s="3"/>
      <c r="AA76" s="8">
        <f t="shared" si="4"/>
        <v>0</v>
      </c>
      <c r="AB76" s="9">
        <f t="shared" si="5"/>
        <v>9</v>
      </c>
      <c r="AC76" s="20" t="s">
        <v>273</v>
      </c>
      <c r="AD76" t="s">
        <v>530</v>
      </c>
      <c r="AE76" s="20" t="s">
        <v>435</v>
      </c>
      <c r="AF76"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incorrect smallest. The code does not check the third integer for updating the smallest and largest values. You need to repeat the logic used for the second integer for the third integer as well.q3:The program is designed to calculate the total cost of various grocery items based on user input, including handling discounts. </v>
      </c>
      <c r="AG76" s="20" t="s">
        <v>667</v>
      </c>
    </row>
    <row r="77" spans="1:33" x14ac:dyDescent="0.3">
      <c r="A77" s="12">
        <v>73</v>
      </c>
      <c r="B77" s="13">
        <v>20613019</v>
      </c>
      <c r="C77" s="11" t="s">
        <v>74</v>
      </c>
      <c r="D77" s="18">
        <v>1.5</v>
      </c>
      <c r="E77" s="18">
        <v>1.5</v>
      </c>
      <c r="F77" s="18">
        <f>SUM(Table13572[[#This Row],[Run and Output (1.5)]:[Code Quality (1.5)]])</f>
        <v>3</v>
      </c>
      <c r="G77" s="18">
        <v>1.5</v>
      </c>
      <c r="H77" s="18">
        <v>1.5</v>
      </c>
      <c r="I77" s="18">
        <f>SUM(Table13572[[#This Row],[Run and Output (1.5)2]],Table13572[[#This Row],[Code Quality (1.5)3]])</f>
        <v>3</v>
      </c>
      <c r="J77" s="26">
        <v>1.5</v>
      </c>
      <c r="K77" s="18">
        <v>1.5</v>
      </c>
      <c r="L77" s="18">
        <f>SUM(Table13572[[#This Row],[Run and Output (2)]],Table13572[[#This Row],[Code Quality (2)]])</f>
        <v>3</v>
      </c>
      <c r="M77" s="41">
        <f>SUM(Table13572[[#This Row],[Q1]],Table13572[[#This Row],[Q2]],Table13572[[#This Row],[Q3]])</f>
        <v>9</v>
      </c>
      <c r="N77" s="3"/>
      <c r="O77" s="3"/>
      <c r="P77" s="3"/>
      <c r="Q77" s="3"/>
      <c r="R77" s="3"/>
      <c r="S77" s="3"/>
      <c r="T77" s="8">
        <f t="shared" si="3"/>
        <v>0</v>
      </c>
      <c r="U77" s="3"/>
      <c r="V77" s="3"/>
      <c r="W77" s="3"/>
      <c r="X77" s="3"/>
      <c r="Y77" s="3"/>
      <c r="Z77" s="3"/>
      <c r="AA77" s="8">
        <f t="shared" si="4"/>
        <v>0</v>
      </c>
      <c r="AB77" s="9">
        <f t="shared" si="5"/>
        <v>9</v>
      </c>
      <c r="AC77" s="20" t="s">
        <v>273</v>
      </c>
      <c r="AD77" s="20" t="s">
        <v>488</v>
      </c>
      <c r="AE77" s="20" t="s">
        <v>490</v>
      </c>
      <c r="AF77"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calculates the total cost of various grocery items based on user input and applies a discount correctly.Incorrect Discount Calculation: The final cost calculation assumes that the discount is a flat amount deducted from the total cost, rather than a percentage reduction. </v>
      </c>
      <c r="AG77" s="20" t="s">
        <v>603</v>
      </c>
    </row>
    <row r="78" spans="1:33" x14ac:dyDescent="0.3">
      <c r="A78" s="12">
        <v>74</v>
      </c>
      <c r="B78" s="13">
        <v>20613139</v>
      </c>
      <c r="C78" s="11" t="s">
        <v>75</v>
      </c>
      <c r="D78" s="18">
        <v>0</v>
      </c>
      <c r="E78" s="18">
        <v>0</v>
      </c>
      <c r="F78" s="18">
        <f>SUM(Table13572[[#This Row],[Run and Output (1.5)]:[Code Quality (1.5)]])</f>
        <v>0</v>
      </c>
      <c r="G78" s="18">
        <v>1</v>
      </c>
      <c r="H78" s="18">
        <v>1</v>
      </c>
      <c r="I78" s="18">
        <f>SUM(Table13572[[#This Row],[Run and Output (1.5)2]],Table13572[[#This Row],[Code Quality (1.5)3]])</f>
        <v>2</v>
      </c>
      <c r="J78" s="18">
        <v>1</v>
      </c>
      <c r="K78" s="18">
        <v>1</v>
      </c>
      <c r="L78" s="18">
        <f>SUM(Table13572[[#This Row],[Run and Output (2)]],Table13572[[#This Row],[Code Quality (2)]])</f>
        <v>2</v>
      </c>
      <c r="M78" s="41">
        <f>SUM(Table13572[[#This Row],[Q1]],Table13572[[#This Row],[Q2]],Table13572[[#This Row],[Q3]])</f>
        <v>4</v>
      </c>
      <c r="N78" s="3"/>
      <c r="O78" s="3"/>
      <c r="P78" s="3"/>
      <c r="Q78" s="3"/>
      <c r="R78" s="3"/>
      <c r="S78" s="3"/>
      <c r="T78" s="8">
        <f t="shared" si="3"/>
        <v>0</v>
      </c>
      <c r="U78" s="3"/>
      <c r="V78" s="3"/>
      <c r="W78" s="3"/>
      <c r="X78" s="3"/>
      <c r="Y78" s="3"/>
      <c r="Z78" s="3"/>
      <c r="AA78" s="8">
        <f t="shared" si="4"/>
        <v>0</v>
      </c>
      <c r="AB78" s="9">
        <f t="shared" si="5"/>
        <v>4</v>
      </c>
      <c r="AC78" s="20" t="s">
        <v>397</v>
      </c>
      <c r="AD78" s="20" t="s">
        <v>398</v>
      </c>
      <c r="AE78" s="20" t="s">
        <v>399</v>
      </c>
      <c r="AF78" s="20" t="str">
        <f>CONCATENATE(Table13572[[#This Row],[Feedback Q1]],Table13572[[#This Row],[Feedback Q2]],Table13572[[#This Row],[Feedback Q3]])</f>
        <v>q1: no codeq2:The program aims to calculate the sum, average, product, and identify the smallest and largest of three integers entered by the user. However, there are logical flaws in how the largest and smallest numbers are determined.q3: Syntax error. When using scanf, the address of the variables must be passed. You need to use the address-of operator &amp; for all the scanf calls.The variable discount should be a float, which is appropriate, but it's also important to ensure that calculations involving percentages remain accurate. The calculation and output logic is repeated in multiple places. This could be refactored into a function to reduce redundancy.</v>
      </c>
      <c r="AG78" s="20" t="s">
        <v>631</v>
      </c>
    </row>
    <row r="79" spans="1:33" x14ac:dyDescent="0.3">
      <c r="A79" s="12">
        <v>76</v>
      </c>
      <c r="B79" s="13">
        <v>20613250</v>
      </c>
      <c r="C79" s="11" t="s">
        <v>77</v>
      </c>
      <c r="D79" s="18">
        <v>1.5</v>
      </c>
      <c r="E79" s="18">
        <v>1.5</v>
      </c>
      <c r="F79" s="18">
        <f>SUM(Table13572[[#This Row],[Run and Output (1.5)]:[Code Quality (1.5)]])</f>
        <v>3</v>
      </c>
      <c r="G79" s="18">
        <v>1.5</v>
      </c>
      <c r="H79" s="18">
        <v>1.5</v>
      </c>
      <c r="I79" s="18">
        <f>SUM(Table13572[[#This Row],[Run and Output (1.5)2]],Table13572[[#This Row],[Code Quality (1.5)3]])</f>
        <v>3</v>
      </c>
      <c r="J79" s="18">
        <v>2</v>
      </c>
      <c r="K79" s="18">
        <v>2</v>
      </c>
      <c r="L79" s="18">
        <f>SUM(Table13572[[#This Row],[Run and Output (2)]],Table13572[[#This Row],[Code Quality (2)]])</f>
        <v>4</v>
      </c>
      <c r="M79" s="41">
        <f>SUM(Table13572[[#This Row],[Q1]],Table13572[[#This Row],[Q2]],Table13572[[#This Row],[Q3]])</f>
        <v>10</v>
      </c>
      <c r="N79" s="3"/>
      <c r="O79" s="3"/>
      <c r="P79" s="3"/>
      <c r="Q79" s="3"/>
      <c r="R79" s="3"/>
      <c r="S79" s="3"/>
      <c r="T79" s="8">
        <f t="shared" si="3"/>
        <v>0</v>
      </c>
      <c r="U79" s="3"/>
      <c r="V79" s="3"/>
      <c r="W79" s="3"/>
      <c r="X79" s="3"/>
      <c r="Y79" s="3"/>
      <c r="Z79" s="3"/>
      <c r="AA79" s="8">
        <f t="shared" si="4"/>
        <v>0</v>
      </c>
      <c r="AB79" s="9">
        <f t="shared" si="5"/>
        <v>10</v>
      </c>
      <c r="AC79" s="20" t="s">
        <v>329</v>
      </c>
      <c r="AD79" s="20" t="s">
        <v>335</v>
      </c>
      <c r="AE79" s="20" t="s">
        <v>336</v>
      </c>
      <c r="AF79" s="20" t="str">
        <f>CONCATENATE(Table13572[[#This Row],[Feedback Q1]],Table13572[[#This Row],[Feedback Q2]],Table13572[[#This Row],[Feedback Q3]])</f>
        <v>q1:The program correctly prompts the user for the number of rows and columns and uses nested loops to print a grid of asterisks based on that input. The logic is sound and produces the expected output.q2:The average calculation should be performed as a floating-point operation to avoid integer division. Currently, casting only the final result may lead to incorrect averages if the sum is not perfectly divisible by 3. A better approach would be to cast the sum before divisionq3:The program correctly implements a menu-driven system that allows users to input product details, calculate initial and final costs based on discounts, and handle different product types. The logic is sound, and the calculations are performed accurately.The calculation for the final cost after applying the discount could be made clearer. The line disPer = 100 - disPer; might be confusing. It's better to directly calculate the discount amount and apply it, which could improve readability.</v>
      </c>
      <c r="AG79" s="20" t="s">
        <v>596</v>
      </c>
    </row>
    <row r="80" spans="1:33" x14ac:dyDescent="0.3">
      <c r="A80" s="12">
        <v>77</v>
      </c>
      <c r="B80" s="13">
        <v>20613314</v>
      </c>
      <c r="C80" s="11" t="s">
        <v>78</v>
      </c>
      <c r="D80" s="18">
        <v>1.5</v>
      </c>
      <c r="E80" s="18">
        <v>1.5</v>
      </c>
      <c r="F80" s="18">
        <f>SUM(Table13572[[#This Row],[Run and Output (1.5)]:[Code Quality (1.5)]])</f>
        <v>3</v>
      </c>
      <c r="G80" s="18">
        <v>1.5</v>
      </c>
      <c r="H80" s="18">
        <v>1.5</v>
      </c>
      <c r="I80" s="18">
        <f>SUM(Table13572[[#This Row],[Run and Output (1.5)2]],Table13572[[#This Row],[Code Quality (1.5)3]])</f>
        <v>3</v>
      </c>
      <c r="J80" s="18">
        <v>2</v>
      </c>
      <c r="K80" s="18">
        <v>2</v>
      </c>
      <c r="L80" s="18">
        <f>SUM(Table13572[[#This Row],[Run and Output (2)]],Table13572[[#This Row],[Code Quality (2)]])</f>
        <v>4</v>
      </c>
      <c r="M80" s="41">
        <f>SUM(Table13572[[#This Row],[Q1]],Table13572[[#This Row],[Q2]],Table13572[[#This Row],[Q3]])</f>
        <v>10</v>
      </c>
      <c r="N80" s="3"/>
      <c r="O80" s="3"/>
      <c r="P80" s="3"/>
      <c r="Q80" s="3"/>
      <c r="R80" s="3"/>
      <c r="S80" s="3"/>
      <c r="T80" s="8">
        <f t="shared" si="3"/>
        <v>0</v>
      </c>
      <c r="U80" s="3"/>
      <c r="V80" s="3"/>
      <c r="W80" s="3"/>
      <c r="X80" s="3"/>
      <c r="Y80" s="3"/>
      <c r="Z80" s="3"/>
      <c r="AA80" s="8">
        <f t="shared" si="4"/>
        <v>0</v>
      </c>
      <c r="AB80" s="9">
        <f t="shared" si="5"/>
        <v>10</v>
      </c>
      <c r="AC80" s="20" t="s">
        <v>360</v>
      </c>
      <c r="AD80" s="20" t="s">
        <v>363</v>
      </c>
      <c r="AE80" s="20" t="s">
        <v>364</v>
      </c>
      <c r="AF80" s="20" t="str">
        <f>CONCATENATE(Table13572[[#This Row],[Feedback Q1]],Table13572[[#This Row],[Feedback Q2]],Table13572[[#This Row],[Feedback Q3]])</f>
        <v xml:space="preserve">q1:The program correctly prompts the user for the number of rows and columns, and then uses nested loops to print a grid of asterisks (*). The output matches the expected result based on the user's inputs.q2:The average is calculated as an integer, which can lead to truncation if the sum is not divisible by 3. If you want a more precise average, consider using float for the average calculationq3:The program correctly implements a menu-driven interface to allow users to enter product types, prices, and weights. It calculates the total cost based on user inputs and applies a discount at the end. </v>
      </c>
      <c r="AG80" s="20" t="s">
        <v>611</v>
      </c>
    </row>
    <row r="81" spans="1:33" x14ac:dyDescent="0.3">
      <c r="A81" s="12">
        <v>78</v>
      </c>
      <c r="B81" s="13">
        <v>20614355</v>
      </c>
      <c r="C81" s="11" t="s">
        <v>79</v>
      </c>
      <c r="D81" s="18">
        <v>1.5</v>
      </c>
      <c r="E81" s="18">
        <v>1.5</v>
      </c>
      <c r="F81" s="18">
        <f>SUM(Table13572[[#This Row],[Run and Output (1.5)]:[Code Quality (1.5)]])</f>
        <v>3</v>
      </c>
      <c r="G81" s="26">
        <v>1</v>
      </c>
      <c r="H81" s="26">
        <v>1</v>
      </c>
      <c r="I81" s="26">
        <f>SUM(Table13572[[#This Row],[Run and Output (1.5)2]],Table13572[[#This Row],[Code Quality (1.5)3]])</f>
        <v>2</v>
      </c>
      <c r="J81" s="26">
        <v>1.5</v>
      </c>
      <c r="K81" s="26">
        <v>1.5</v>
      </c>
      <c r="L81" s="26">
        <f>SUM(Table13572[[#This Row],[Run and Output (2)]],Table13572[[#This Row],[Code Quality (2)]])</f>
        <v>3</v>
      </c>
      <c r="M81" s="41">
        <f>SUM(Table13572[[#This Row],[Q1]],Table13572[[#This Row],[Q2]],Table13572[[#This Row],[Q3]])</f>
        <v>8</v>
      </c>
      <c r="N81" s="3"/>
      <c r="O81" s="3"/>
      <c r="P81" s="3"/>
      <c r="Q81" s="3"/>
      <c r="R81" s="3"/>
      <c r="S81" s="3"/>
      <c r="T81" s="8">
        <f t="shared" si="3"/>
        <v>0</v>
      </c>
      <c r="U81" s="3"/>
      <c r="V81" s="3"/>
      <c r="W81" s="3"/>
      <c r="X81" s="3"/>
      <c r="Y81" s="3"/>
      <c r="Z81" s="3"/>
      <c r="AA81" s="8">
        <f t="shared" si="4"/>
        <v>0</v>
      </c>
      <c r="AB81" s="9">
        <f t="shared" si="5"/>
        <v>8</v>
      </c>
      <c r="AC81" s="20" t="s">
        <v>273</v>
      </c>
      <c r="AD81" s="20" t="s">
        <v>529</v>
      </c>
      <c r="AE81" t="s">
        <v>528</v>
      </c>
      <c r="AF81"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incorrect largest value. The average is currently calculated using integer division, which will yield an incorrect result if the sum is not divisible by 3.The condition used to determine the smallest and largest numbers is incorrect. The expressions num1 &lt; num2 &lt; num3 do not work as expected in C.Q3: incorrect discount (int)</v>
      </c>
      <c r="AG81" s="20" t="s">
        <v>668</v>
      </c>
    </row>
    <row r="82" spans="1:33" x14ac:dyDescent="0.3">
      <c r="A82" s="12">
        <v>79</v>
      </c>
      <c r="B82" s="13">
        <v>20614437</v>
      </c>
      <c r="C82" s="11" t="s">
        <v>80</v>
      </c>
      <c r="D82" s="18">
        <v>1.5</v>
      </c>
      <c r="E82" s="18">
        <v>1.5</v>
      </c>
      <c r="F82" s="18">
        <f>SUM(Table13572[[#This Row],[Run and Output (1.5)]:[Code Quality (1.5)]])</f>
        <v>3</v>
      </c>
      <c r="G82" s="18">
        <v>1.5</v>
      </c>
      <c r="H82" s="18">
        <v>1.5</v>
      </c>
      <c r="I82" s="18">
        <f>SUM(Table13572[[#This Row],[Run and Output (1.5)2]],Table13572[[#This Row],[Code Quality (1.5)3]])</f>
        <v>3</v>
      </c>
      <c r="J82" s="26">
        <v>1.5</v>
      </c>
      <c r="K82" s="18">
        <v>1.5</v>
      </c>
      <c r="L82" s="18">
        <f>SUM(Table13572[[#This Row],[Run and Output (2)]],Table13572[[#This Row],[Code Quality (2)]])</f>
        <v>3</v>
      </c>
      <c r="M82" s="41">
        <f>SUM(Table13572[[#This Row],[Q1]],Table13572[[#This Row],[Q2]],Table13572[[#This Row],[Q3]])</f>
        <v>9</v>
      </c>
      <c r="N82" s="3"/>
      <c r="O82" s="3"/>
      <c r="P82" s="3"/>
      <c r="Q82" s="3"/>
      <c r="R82" s="3"/>
      <c r="S82" s="3"/>
      <c r="T82" s="8">
        <f t="shared" si="3"/>
        <v>0</v>
      </c>
      <c r="U82" s="3"/>
      <c r="V82" s="3"/>
      <c r="W82" s="3"/>
      <c r="X82" s="3"/>
      <c r="Y82" s="3"/>
      <c r="Z82" s="3"/>
      <c r="AA82" s="8">
        <f t="shared" si="4"/>
        <v>0</v>
      </c>
      <c r="AB82" s="9">
        <f t="shared" si="5"/>
        <v>9</v>
      </c>
      <c r="AC82" s="20" t="s">
        <v>273</v>
      </c>
      <c r="AD82" s="20" t="s">
        <v>488</v>
      </c>
      <c r="AE82" s="20" t="s">
        <v>514</v>
      </c>
      <c r="AF82"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accepts user input for product types, calculates costs based on weight and price, and applies discounts.Calling main() recursively in the default case is not a good practice. Instead, consider using a loop to repeat the input prompt until a valid selection is made. The variables weight, price, and discountpercent can be declared as float if you want to handle scenarios where prices or weights may include decimal values </v>
      </c>
      <c r="AG82" s="20" t="s">
        <v>645</v>
      </c>
    </row>
    <row r="83" spans="1:33" x14ac:dyDescent="0.3">
      <c r="A83" s="12">
        <v>80</v>
      </c>
      <c r="B83" s="13">
        <v>20614522</v>
      </c>
      <c r="C83" s="11" t="s">
        <v>81</v>
      </c>
      <c r="D83" s="18">
        <v>1.5</v>
      </c>
      <c r="E83" s="18">
        <v>1.5</v>
      </c>
      <c r="F83" s="18">
        <f>SUM(Table13572[[#This Row],[Run and Output (1.5)]:[Code Quality (1.5)]])</f>
        <v>3</v>
      </c>
      <c r="G83" s="18">
        <v>1.5</v>
      </c>
      <c r="H83" s="18">
        <v>1.5</v>
      </c>
      <c r="I83" s="18">
        <f>SUM(Table13572[[#This Row],[Run and Output (1.5)2]],Table13572[[#This Row],[Code Quality (1.5)3]])</f>
        <v>3</v>
      </c>
      <c r="J83" s="18">
        <v>2</v>
      </c>
      <c r="K83" s="18">
        <v>2</v>
      </c>
      <c r="L83" s="18">
        <f>SUM(Table13572[[#This Row],[Run and Output (2)]],Table13572[[#This Row],[Code Quality (2)]])</f>
        <v>4</v>
      </c>
      <c r="M83" s="41">
        <f>SUM(Table13572[[#This Row],[Q1]],Table13572[[#This Row],[Q2]],Table13572[[#This Row],[Q3]])</f>
        <v>10</v>
      </c>
      <c r="N83" s="3"/>
      <c r="O83" s="3"/>
      <c r="P83" s="3"/>
      <c r="Q83" s="3"/>
      <c r="R83" s="3"/>
      <c r="S83" s="3"/>
      <c r="T83" s="8">
        <f t="shared" si="3"/>
        <v>0</v>
      </c>
      <c r="U83" s="3"/>
      <c r="V83" s="3"/>
      <c r="W83" s="3"/>
      <c r="X83" s="3"/>
      <c r="Y83" s="3"/>
      <c r="Z83" s="3"/>
      <c r="AA83" s="8">
        <f t="shared" si="4"/>
        <v>0</v>
      </c>
      <c r="AB83" s="9">
        <f t="shared" si="5"/>
        <v>10</v>
      </c>
      <c r="AC83" s="20" t="s">
        <v>360</v>
      </c>
      <c r="AD83" s="20" t="s">
        <v>362</v>
      </c>
      <c r="AE83" s="20" t="s">
        <v>707</v>
      </c>
      <c r="AF83" s="20" t="str">
        <f>CONCATENATE(Table13572[[#This Row],[Feedback Q1]],Table13572[[#This Row],[Feedback Q2]],Table13572[[#This Row],[Feedback Q3]])</f>
        <v>q1:The program correctly prompts the user for the number of rows and columns, and then uses nested loops to print a grid of asterisks (*). The output matches the expected result based on the user's inputs.q2:The program correctly defines functions to calculate the sum, average, product, smallest, and largest of three integers input by the user. The calculations are logically sound, and the expected outputs are achieved.The logic for determining the smallest and largest is not entirely correct. In the findSmallest function, if y is less than x, it should not check z against x again; instead, it should compare z with y. Similarly for the findLargest function.q3:The program effectively prompts the user for a product choice, weight, price, and discount percentage, and it calculates both the total cost and the final cost after the discount. The calculations are generally correct, but there are minor issues in the discount calculation logic.</v>
      </c>
      <c r="AG83" s="20" t="s">
        <v>708</v>
      </c>
    </row>
    <row r="84" spans="1:33" x14ac:dyDescent="0.3">
      <c r="A84" s="12">
        <v>81</v>
      </c>
      <c r="B84" s="13">
        <v>20615031</v>
      </c>
      <c r="C84" s="11" t="s">
        <v>82</v>
      </c>
      <c r="D84" s="18">
        <v>1.5</v>
      </c>
      <c r="E84" s="18">
        <v>1.5</v>
      </c>
      <c r="F84" s="18">
        <f>SUM(Table13572[[#This Row],[Run and Output (1.5)]:[Code Quality (1.5)]])</f>
        <v>3</v>
      </c>
      <c r="G84" s="18">
        <v>1.5</v>
      </c>
      <c r="H84" s="18">
        <v>1.5</v>
      </c>
      <c r="I84" s="18">
        <f>SUM(Table13572[[#This Row],[Run and Output (1.5)2]],Table13572[[#This Row],[Code Quality (1.5)3]])</f>
        <v>3</v>
      </c>
      <c r="J84" s="18">
        <v>2</v>
      </c>
      <c r="K84" s="18">
        <v>2</v>
      </c>
      <c r="L84" s="18">
        <f>SUM(Table13572[[#This Row],[Run and Output (2)]],Table13572[[#This Row],[Code Quality (2)]])</f>
        <v>4</v>
      </c>
      <c r="M84" s="41">
        <f>SUM(Table13572[[#This Row],[Q1]],Table13572[[#This Row],[Q2]],Table13572[[#This Row],[Q3]])</f>
        <v>10</v>
      </c>
      <c r="N84" s="3"/>
      <c r="O84" s="3"/>
      <c r="P84" s="3"/>
      <c r="Q84" s="3"/>
      <c r="R84" s="3"/>
      <c r="S84" s="3"/>
      <c r="T84" s="8">
        <f t="shared" si="3"/>
        <v>0</v>
      </c>
      <c r="U84" s="3"/>
      <c r="V84" s="3"/>
      <c r="W84" s="3"/>
      <c r="X84" s="3"/>
      <c r="Y84" s="3"/>
      <c r="Z84" s="3"/>
      <c r="AA84" s="8">
        <f t="shared" si="4"/>
        <v>0</v>
      </c>
      <c r="AB84" s="9">
        <f t="shared" si="5"/>
        <v>10</v>
      </c>
      <c r="AC84" s="20" t="s">
        <v>273</v>
      </c>
      <c r="AD84" s="20" t="s">
        <v>488</v>
      </c>
      <c r="AE84" s="20" t="s">
        <v>435</v>
      </c>
      <c r="AF84"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84" s="20" t="s">
        <v>600</v>
      </c>
    </row>
    <row r="85" spans="1:33" x14ac:dyDescent="0.3">
      <c r="A85" s="12">
        <v>82</v>
      </c>
      <c r="B85" s="13">
        <v>20615047</v>
      </c>
      <c r="C85" s="11" t="s">
        <v>83</v>
      </c>
      <c r="D85" s="18">
        <v>1.5</v>
      </c>
      <c r="E85" s="18">
        <v>1.5</v>
      </c>
      <c r="F85" s="18">
        <f>SUM(Table13572[[#This Row],[Run and Output (1.5)]:[Code Quality (1.5)]])</f>
        <v>3</v>
      </c>
      <c r="G85" s="18">
        <v>1.5</v>
      </c>
      <c r="H85" s="18">
        <v>1.5</v>
      </c>
      <c r="I85" s="18">
        <f>SUM(Table13572[[#This Row],[Run and Output (1.5)2]],Table13572[[#This Row],[Code Quality (1.5)3]])</f>
        <v>3</v>
      </c>
      <c r="J85" s="18">
        <v>2</v>
      </c>
      <c r="K85" s="18">
        <v>2</v>
      </c>
      <c r="L85" s="18">
        <f>SUM(Table13572[[#This Row],[Run and Output (2)]],Table13572[[#This Row],[Code Quality (2)]])</f>
        <v>4</v>
      </c>
      <c r="M85" s="41">
        <f>SUM(Table13572[[#This Row],[Q1]],Table13572[[#This Row],[Q2]],Table13572[[#This Row],[Q3]])</f>
        <v>10</v>
      </c>
      <c r="N85" s="3"/>
      <c r="O85" s="3"/>
      <c r="P85" s="3"/>
      <c r="Q85" s="3"/>
      <c r="R85" s="3"/>
      <c r="S85" s="3"/>
      <c r="T85" s="8">
        <f t="shared" si="3"/>
        <v>0</v>
      </c>
      <c r="U85" s="3"/>
      <c r="V85" s="3"/>
      <c r="W85" s="3"/>
      <c r="X85" s="3"/>
      <c r="Y85" s="3"/>
      <c r="Z85" s="3"/>
      <c r="AA85" s="8">
        <f t="shared" si="4"/>
        <v>0</v>
      </c>
      <c r="AB85" s="9">
        <f t="shared" si="5"/>
        <v>10</v>
      </c>
      <c r="AC85" s="20" t="s">
        <v>273</v>
      </c>
      <c r="AD85" s="20" t="s">
        <v>488</v>
      </c>
      <c r="AE85" s="20" t="s">
        <v>435</v>
      </c>
      <c r="AF85"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85" s="20" t="s">
        <v>600</v>
      </c>
    </row>
    <row r="86" spans="1:33" x14ac:dyDescent="0.3">
      <c r="A86" s="12">
        <v>83</v>
      </c>
      <c r="B86" s="13">
        <v>20615192</v>
      </c>
      <c r="C86" s="23" t="s">
        <v>84</v>
      </c>
      <c r="D86" s="18">
        <v>1.5</v>
      </c>
      <c r="E86" s="18">
        <v>1.5</v>
      </c>
      <c r="F86" s="18">
        <f>SUM(Table13572[[#This Row],[Run and Output (1.5)]:[Code Quality (1.5)]])</f>
        <v>3</v>
      </c>
      <c r="G86" s="18">
        <v>1.5</v>
      </c>
      <c r="H86" s="18">
        <v>1.5</v>
      </c>
      <c r="I86" s="18">
        <f>SUM(Table13572[[#This Row],[Run and Output (1.5)2]],Table13572[[#This Row],[Code Quality (1.5)3]])</f>
        <v>3</v>
      </c>
      <c r="J86" s="18">
        <v>1.5</v>
      </c>
      <c r="K86" s="18">
        <v>1.5</v>
      </c>
      <c r="L86" s="18">
        <f>SUM(Table13572[[#This Row],[Run and Output (2)]],Table13572[[#This Row],[Code Quality (2)]])</f>
        <v>3</v>
      </c>
      <c r="M86" s="41">
        <f>SUM(Table13572[[#This Row],[Q1]],Table13572[[#This Row],[Q2]],Table13572[[#This Row],[Q3]])</f>
        <v>9</v>
      </c>
      <c r="N86" s="3"/>
      <c r="O86" s="3"/>
      <c r="P86" s="3"/>
      <c r="Q86" s="3"/>
      <c r="R86" s="3"/>
      <c r="S86" s="3"/>
      <c r="T86" s="8">
        <f t="shared" si="3"/>
        <v>0</v>
      </c>
      <c r="U86" s="3"/>
      <c r="V86" s="3"/>
      <c r="W86" s="3"/>
      <c r="X86" s="3"/>
      <c r="Y86" s="3"/>
      <c r="Z86" s="3"/>
      <c r="AA86" s="8">
        <f t="shared" si="4"/>
        <v>0</v>
      </c>
      <c r="AB86" s="9">
        <f t="shared" si="5"/>
        <v>9</v>
      </c>
      <c r="AC86" s="20" t="s">
        <v>321</v>
      </c>
      <c r="AD86" s="20" t="s">
        <v>454</v>
      </c>
      <c r="AE86" s="20" t="s">
        <v>453</v>
      </c>
      <c r="AF86" s="20" t="str">
        <f>CONCATENATE(Table13572[[#This Row],[Feedback Q1]],Table13572[[#This Row],[Feedback Q2]],Table13572[[#This Row],[Feedback Q3]])</f>
        <v>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printed.q2:The program correctly computes the sum, average, product, smallest, and largest of three integers input by the user. The logic is sound and handles all calculations as intended.q3:The program is designed to calculate the total cost of grocery items based on user input, including handling discounts. Instead of calling main() recursively for invalid input, consider using a loop to keep asking for input until a valid selection is made.The variables total_cost and final_cost should be of type float to accurately represent monetary values, especially if prices or discounts can be fractional.</v>
      </c>
      <c r="AG86" s="20" t="s">
        <v>565</v>
      </c>
    </row>
    <row r="87" spans="1:33" x14ac:dyDescent="0.3">
      <c r="A87" s="12">
        <v>84</v>
      </c>
      <c r="B87" s="13">
        <v>20615279</v>
      </c>
      <c r="C87" s="11" t="s">
        <v>85</v>
      </c>
      <c r="D87" s="18">
        <v>1.5</v>
      </c>
      <c r="E87" s="18">
        <v>1.5</v>
      </c>
      <c r="F87" s="18">
        <f>SUM(Table13572[[#This Row],[Run and Output (1.5)]:[Code Quality (1.5)]])</f>
        <v>3</v>
      </c>
      <c r="G87" s="26">
        <v>0.5</v>
      </c>
      <c r="H87" s="18">
        <v>0.5</v>
      </c>
      <c r="I87" s="18">
        <f>SUM(Table13572[[#This Row],[Run and Output (1.5)2]],Table13572[[#This Row],[Code Quality (1.5)3]])</f>
        <v>1</v>
      </c>
      <c r="J87" s="18">
        <v>2</v>
      </c>
      <c r="K87" s="18">
        <v>2</v>
      </c>
      <c r="L87" s="18">
        <f>SUM(Table13572[[#This Row],[Run and Output (2)]],Table13572[[#This Row],[Code Quality (2)]])</f>
        <v>4</v>
      </c>
      <c r="M87" s="41">
        <f>SUM(Table13572[[#This Row],[Q1]],Table13572[[#This Row],[Q2]],Table13572[[#This Row],[Q3]])</f>
        <v>8</v>
      </c>
      <c r="N87" s="3"/>
      <c r="O87" s="3"/>
      <c r="P87" s="3"/>
      <c r="Q87" s="3"/>
      <c r="R87" s="3"/>
      <c r="S87" s="3"/>
      <c r="T87" s="8">
        <f t="shared" si="3"/>
        <v>0</v>
      </c>
      <c r="U87" s="3"/>
      <c r="V87" s="3"/>
      <c r="W87" s="3"/>
      <c r="X87" s="3"/>
      <c r="Y87" s="3"/>
      <c r="Z87" s="3"/>
      <c r="AA87" s="8">
        <f t="shared" si="4"/>
        <v>0</v>
      </c>
      <c r="AB87" s="9">
        <f t="shared" si="5"/>
        <v>8</v>
      </c>
      <c r="AC87" s="20" t="s">
        <v>308</v>
      </c>
      <c r="AD87" s="20" t="s">
        <v>455</v>
      </c>
      <c r="AE87" s="20" t="s">
        <v>309</v>
      </c>
      <c r="AF87" s="20" t="str">
        <f>CONCATENATE(Table13572[[#This Row],[Feedback Q1]],Table13572[[#This Row],[Feedback Q2]],Table13572[[#This Row],[Feedback Q3]])</f>
        <v>q1:The program correctly prompts the user for the number of rows and columns and successfully prints a grid of asterisks according to the specified dimensions. The logic is sound and functions as intended.q2: Program unable to run correctly, logic error.q3:The program correctly prompts the user for product details, calculates the total price based on the product type, and applies a discount if provided. The logic flows well and achieves the intended functionality.</v>
      </c>
      <c r="AG87" s="20" t="s">
        <v>585</v>
      </c>
    </row>
    <row r="88" spans="1:33" x14ac:dyDescent="0.3">
      <c r="A88" s="12">
        <v>85</v>
      </c>
      <c r="B88" s="13">
        <v>20616849</v>
      </c>
      <c r="C88" s="11" t="s">
        <v>86</v>
      </c>
      <c r="D88" s="18">
        <v>1.5</v>
      </c>
      <c r="E88" s="18">
        <v>1.5</v>
      </c>
      <c r="F88" s="18">
        <f>SUM(Table13572[[#This Row],[Run and Output (1.5)]:[Code Quality (1.5)]])</f>
        <v>3</v>
      </c>
      <c r="G88" s="26">
        <v>1</v>
      </c>
      <c r="H88" s="26">
        <v>1</v>
      </c>
      <c r="I88" s="26">
        <f>SUM(Table13572[[#This Row],[Run and Output (1.5)2]],Table13572[[#This Row],[Code Quality (1.5)3]])</f>
        <v>2</v>
      </c>
      <c r="J88" s="26">
        <v>0.5</v>
      </c>
      <c r="K88" s="18">
        <v>0.5</v>
      </c>
      <c r="L88" s="18">
        <f>SUM(Table13572[[#This Row],[Run and Output (2)]],Table13572[[#This Row],[Code Quality (2)]])</f>
        <v>1</v>
      </c>
      <c r="M88" s="41">
        <f>SUM(Table13572[[#This Row],[Q1]],Table13572[[#This Row],[Q2]],Table13572[[#This Row],[Q3]])</f>
        <v>6</v>
      </c>
      <c r="N88" s="3"/>
      <c r="O88" s="3"/>
      <c r="P88" s="3"/>
      <c r="Q88" s="3"/>
      <c r="R88" s="3"/>
      <c r="S88" s="3"/>
      <c r="T88" s="8">
        <f t="shared" si="3"/>
        <v>0</v>
      </c>
      <c r="U88" s="3"/>
      <c r="V88" s="3"/>
      <c r="W88" s="3"/>
      <c r="X88" s="3"/>
      <c r="Y88" s="3"/>
      <c r="Z88" s="3"/>
      <c r="AA88" s="8">
        <f t="shared" si="4"/>
        <v>0</v>
      </c>
      <c r="AB88" s="9">
        <f t="shared" si="5"/>
        <v>6</v>
      </c>
      <c r="AC88" s="20" t="s">
        <v>273</v>
      </c>
      <c r="AD88" t="s">
        <v>531</v>
      </c>
      <c r="AE88" s="20" t="s">
        <v>532</v>
      </c>
      <c r="AF88"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incorrect smallest.  there are logical errors in the conditions used to determine the smallest and largest values.q3: syntax errors. The program is intended to calculate the total cost of various products based on user input for weight, price, and discount percentage. However, there are several logical issues and improper initializations that need to be addressed.</v>
      </c>
      <c r="AG88" s="20" t="s">
        <v>671</v>
      </c>
    </row>
    <row r="89" spans="1:33" x14ac:dyDescent="0.3">
      <c r="A89" s="12">
        <v>86</v>
      </c>
      <c r="B89" s="13">
        <v>20617520</v>
      </c>
      <c r="C89" s="11" t="s">
        <v>87</v>
      </c>
      <c r="D89" s="18">
        <v>1.5</v>
      </c>
      <c r="E89" s="18">
        <v>1.5</v>
      </c>
      <c r="F89" s="18">
        <f>SUM(Table13572[[#This Row],[Run and Output (1.5)]:[Code Quality (1.5)]])</f>
        <v>3</v>
      </c>
      <c r="G89" s="18">
        <v>1.5</v>
      </c>
      <c r="H89" s="18">
        <v>1.5</v>
      </c>
      <c r="I89" s="18">
        <f>SUM(Table13572[[#This Row],[Run and Output (1.5)2]],Table13572[[#This Row],[Code Quality (1.5)3]])</f>
        <v>3</v>
      </c>
      <c r="J89" s="26">
        <v>1</v>
      </c>
      <c r="K89" s="18">
        <v>1</v>
      </c>
      <c r="L89" s="18">
        <f>SUM(Table13572[[#This Row],[Run and Output (2)]],Table13572[[#This Row],[Code Quality (2)]])</f>
        <v>2</v>
      </c>
      <c r="M89" s="41">
        <f>SUM(Table13572[[#This Row],[Q1]],Table13572[[#This Row],[Q2]],Table13572[[#This Row],[Q3]])</f>
        <v>8</v>
      </c>
      <c r="N89" s="3"/>
      <c r="O89" s="3"/>
      <c r="P89" s="3"/>
      <c r="Q89" s="3"/>
      <c r="R89" s="3"/>
      <c r="S89" s="3"/>
      <c r="T89" s="8">
        <f t="shared" si="3"/>
        <v>0</v>
      </c>
      <c r="U89" s="3"/>
      <c r="V89" s="3"/>
      <c r="W89" s="3"/>
      <c r="X89" s="3"/>
      <c r="Y89" s="3"/>
      <c r="Z89" s="3"/>
      <c r="AA89" s="8">
        <f t="shared" si="4"/>
        <v>0</v>
      </c>
      <c r="AB89" s="9">
        <f t="shared" si="5"/>
        <v>8</v>
      </c>
      <c r="AC89" s="20" t="s">
        <v>273</v>
      </c>
      <c r="AD89" s="20" t="s">
        <v>515</v>
      </c>
      <c r="AE89" t="s">
        <v>516</v>
      </c>
      <c r="AF89"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takes three integers from the user and calculates the maximum, minimum, sum, product, and average of the entered numbers. Q3: incorrect output for case 3 &amp; 4</v>
      </c>
      <c r="AG89" s="20" t="s">
        <v>648</v>
      </c>
    </row>
    <row r="90" spans="1:33" x14ac:dyDescent="0.3">
      <c r="A90" s="12">
        <v>87</v>
      </c>
      <c r="B90" s="13">
        <v>20617662</v>
      </c>
      <c r="C90" s="11" t="s">
        <v>88</v>
      </c>
      <c r="D90" s="18">
        <v>1.25</v>
      </c>
      <c r="E90" s="18">
        <v>1.25</v>
      </c>
      <c r="F90" s="18">
        <f>SUM(Table13572[[#This Row],[Run and Output (1.5)]:[Code Quality (1.5)]])</f>
        <v>2.5</v>
      </c>
      <c r="G90" s="18">
        <v>1.5</v>
      </c>
      <c r="H90" s="18">
        <v>1.5</v>
      </c>
      <c r="I90" s="18">
        <f>SUM(Table13572[[#This Row],[Run and Output (1.5)2]],Table13572[[#This Row],[Code Quality (1.5)3]])</f>
        <v>3</v>
      </c>
      <c r="J90" s="18">
        <v>1.5</v>
      </c>
      <c r="K90" s="18">
        <v>1.5</v>
      </c>
      <c r="L90" s="18">
        <f>SUM(Table13572[[#This Row],[Run and Output (2)]],Table13572[[#This Row],[Code Quality (2)]])</f>
        <v>3</v>
      </c>
      <c r="M90" s="41">
        <f>SUM(Table13572[[#This Row],[Q1]],Table13572[[#This Row],[Q2]],Table13572[[#This Row],[Q3]])</f>
        <v>8.5</v>
      </c>
      <c r="N90" s="3"/>
      <c r="O90" s="3"/>
      <c r="P90" s="3"/>
      <c r="Q90" s="3"/>
      <c r="R90" s="3"/>
      <c r="S90" s="3"/>
      <c r="T90" s="8">
        <f t="shared" si="3"/>
        <v>0</v>
      </c>
      <c r="U90" s="3"/>
      <c r="V90" s="3"/>
      <c r="W90" s="3"/>
      <c r="X90" s="3"/>
      <c r="Y90" s="3"/>
      <c r="Z90" s="3"/>
      <c r="AA90" s="8">
        <f t="shared" si="4"/>
        <v>0</v>
      </c>
      <c r="AB90" s="9">
        <f t="shared" si="5"/>
        <v>8.5</v>
      </c>
      <c r="AC90" s="20" t="s">
        <v>416</v>
      </c>
      <c r="AD90" s="20" t="s">
        <v>417</v>
      </c>
      <c r="AE90" s="20" t="s">
        <v>418</v>
      </c>
      <c r="AF90" s="20" t="str">
        <f>CONCATENATE(Table13572[[#This Row],[Feedback Q1]],Table13572[[#This Row],[Feedback Q2]],Table13572[[#This Row],[Feedback Q3]])</f>
        <v>q1:The line printf("*\n"); at the end of the outer loop adds an extra asterisk at the end of each row, which is likely not the intended behavior. q2:The program correctly takes a user-defined number of integers, calculates their sum, average, product, smallest, and largest values. The logic is sound, and it appropriately handles the case for fewer than three integers.q3: The quantity variable should be of type int, not double, since it represents a count of items. .incorrect discounted price (more than one product)</v>
      </c>
      <c r="AG90" s="20" t="s">
        <v>654</v>
      </c>
    </row>
    <row r="91" spans="1:33" x14ac:dyDescent="0.3">
      <c r="A91" s="12">
        <v>88</v>
      </c>
      <c r="B91" s="13">
        <v>20618167</v>
      </c>
      <c r="C91" s="11" t="s">
        <v>89</v>
      </c>
      <c r="D91" s="18">
        <v>0.5</v>
      </c>
      <c r="E91" s="18">
        <v>0.5</v>
      </c>
      <c r="F91" s="18">
        <f>SUM(Table13572[[#This Row],[Run and Output (1.5)]:[Code Quality (1.5)]])</f>
        <v>1</v>
      </c>
      <c r="G91" s="18">
        <v>1.5</v>
      </c>
      <c r="H91" s="18">
        <v>1.5</v>
      </c>
      <c r="I91" s="18">
        <f>SUM(Table13572[[#This Row],[Run and Output (1.5)2]],Table13572[[#This Row],[Code Quality (1.5)3]])</f>
        <v>3</v>
      </c>
      <c r="J91" s="18">
        <v>2</v>
      </c>
      <c r="K91" s="18">
        <v>2</v>
      </c>
      <c r="L91" s="18">
        <f>SUM(Table13572[[#This Row],[Run and Output (2)]],Table13572[[#This Row],[Code Quality (2)]])</f>
        <v>4</v>
      </c>
      <c r="M91" s="41">
        <f>SUM(Table13572[[#This Row],[Q1]],Table13572[[#This Row],[Q2]],Table13572[[#This Row],[Q3]])</f>
        <v>8</v>
      </c>
      <c r="N91" s="3"/>
      <c r="O91" s="3"/>
      <c r="P91" s="3"/>
      <c r="Q91" s="3"/>
      <c r="R91" s="3"/>
      <c r="S91" s="3"/>
      <c r="T91" s="8">
        <f t="shared" si="3"/>
        <v>0</v>
      </c>
      <c r="U91" s="3"/>
      <c r="V91" s="3"/>
      <c r="W91" s="3"/>
      <c r="X91" s="3"/>
      <c r="Y91" s="3"/>
      <c r="Z91" s="3"/>
      <c r="AA91" s="8">
        <f t="shared" si="4"/>
        <v>0</v>
      </c>
      <c r="AB91" s="9">
        <f t="shared" si="5"/>
        <v>8</v>
      </c>
      <c r="AC91" s="20" t="s">
        <v>445</v>
      </c>
      <c r="AD91" s="20" t="s">
        <v>444</v>
      </c>
      <c r="AE91" s="20" t="s">
        <v>443</v>
      </c>
      <c r="AF91" s="20" t="str">
        <f>CONCATENATE(Table13572[[#This Row],[Feedback Q1]],Table13572[[#This Row],[Feedback Q2]],Table13572[[#This Row],[Feedback Q3]])</f>
        <v>q1: Output is not correct and some syntax errors.q2:The program is designed to take three integers as input and compute their sum, average, product, smallest, and largest values. The average is calculated using integer division. This can lead to incorrect results if the sum is not perfectly divisible by three. To get a more accurate average, consider using a floating-point variable for the averageq3:The program is designed to calculate the cost of a product based on its weight, price per kilogram, and any applicable discount.</v>
      </c>
      <c r="AG91" s="20" t="s">
        <v>674</v>
      </c>
    </row>
    <row r="92" spans="1:33" x14ac:dyDescent="0.3">
      <c r="A92" s="12">
        <v>89</v>
      </c>
      <c r="B92" s="13">
        <v>20618300</v>
      </c>
      <c r="C92" s="11" t="s">
        <v>90</v>
      </c>
      <c r="D92" s="18">
        <v>1.5</v>
      </c>
      <c r="E92" s="18">
        <v>1.5</v>
      </c>
      <c r="F92" s="18">
        <f>SUM(Table13572[[#This Row],[Run and Output (1.5)]:[Code Quality (1.5)]])</f>
        <v>3</v>
      </c>
      <c r="G92" s="18">
        <v>1.5</v>
      </c>
      <c r="H92" s="18">
        <v>1.5</v>
      </c>
      <c r="I92" s="18">
        <f>SUM(Table13572[[#This Row],[Run and Output (1.5)2]],Table13572[[#This Row],[Code Quality (1.5)3]])</f>
        <v>3</v>
      </c>
      <c r="J92" s="18">
        <v>2</v>
      </c>
      <c r="K92" s="18">
        <v>2</v>
      </c>
      <c r="L92" s="18">
        <f>SUM(Table13572[[#This Row],[Run and Output (2)]],Table13572[[#This Row],[Code Quality (2)]])</f>
        <v>4</v>
      </c>
      <c r="M92" s="41">
        <f>SUM(Table13572[[#This Row],[Q1]],Table13572[[#This Row],[Q2]],Table13572[[#This Row],[Q3]])</f>
        <v>10</v>
      </c>
      <c r="N92" s="3"/>
      <c r="O92" s="3"/>
      <c r="P92" s="3"/>
      <c r="Q92" s="3"/>
      <c r="R92" s="3"/>
      <c r="S92" s="3"/>
      <c r="T92" s="8">
        <f t="shared" si="3"/>
        <v>0</v>
      </c>
      <c r="U92" s="3"/>
      <c r="V92" s="3"/>
      <c r="W92" s="3"/>
      <c r="X92" s="3"/>
      <c r="Y92" s="3"/>
      <c r="Z92" s="3"/>
      <c r="AA92" s="8">
        <f t="shared" si="4"/>
        <v>0</v>
      </c>
      <c r="AB92" s="9">
        <f t="shared" si="5"/>
        <v>10</v>
      </c>
      <c r="AC92" s="20" t="s">
        <v>273</v>
      </c>
      <c r="AD92" s="20" t="s">
        <v>488</v>
      </c>
      <c r="AE92" s="20" t="s">
        <v>435</v>
      </c>
      <c r="AF92"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92" s="20" t="s">
        <v>600</v>
      </c>
    </row>
    <row r="93" spans="1:33" x14ac:dyDescent="0.3">
      <c r="A93" s="12">
        <v>90</v>
      </c>
      <c r="B93" s="13">
        <v>20618336</v>
      </c>
      <c r="C93" s="11" t="s">
        <v>91</v>
      </c>
      <c r="D93" s="18">
        <v>1.5</v>
      </c>
      <c r="E93" s="18">
        <v>1.5</v>
      </c>
      <c r="F93" s="18">
        <f>SUM(Table13572[[#This Row],[Run and Output (1.5)]:[Code Quality (1.5)]])</f>
        <v>3</v>
      </c>
      <c r="G93" s="18">
        <v>1.5</v>
      </c>
      <c r="H93" s="18">
        <v>1.5</v>
      </c>
      <c r="I93" s="18">
        <f>SUM(Table13572[[#This Row],[Run and Output (1.5)2]],Table13572[[#This Row],[Code Quality (1.5)3]])</f>
        <v>3</v>
      </c>
      <c r="J93" s="18">
        <v>2</v>
      </c>
      <c r="K93" s="18">
        <v>2</v>
      </c>
      <c r="L93" s="18">
        <f>SUM(Table13572[[#This Row],[Run and Output (2)]],Table13572[[#This Row],[Code Quality (2)]])</f>
        <v>4</v>
      </c>
      <c r="M93" s="41">
        <f>SUM(Table13572[[#This Row],[Q1]],Table13572[[#This Row],[Q2]],Table13572[[#This Row],[Q3]])</f>
        <v>10</v>
      </c>
      <c r="N93" s="3"/>
      <c r="O93" s="3"/>
      <c r="P93" s="3"/>
      <c r="Q93" s="3"/>
      <c r="R93" s="3"/>
      <c r="S93" s="3"/>
      <c r="T93" s="8">
        <f t="shared" si="3"/>
        <v>0</v>
      </c>
      <c r="U93" s="3"/>
      <c r="V93" s="3"/>
      <c r="W93" s="3"/>
      <c r="X93" s="3"/>
      <c r="Y93" s="3"/>
      <c r="Z93" s="3"/>
      <c r="AA93" s="8">
        <f t="shared" si="4"/>
        <v>0</v>
      </c>
      <c r="AB93" s="9">
        <f t="shared" si="5"/>
        <v>10</v>
      </c>
      <c r="AC93" s="20" t="s">
        <v>273</v>
      </c>
      <c r="AD93" s="20" t="s">
        <v>488</v>
      </c>
      <c r="AE93" s="20" t="s">
        <v>435</v>
      </c>
      <c r="AF93"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93" s="20" t="s">
        <v>600</v>
      </c>
    </row>
    <row r="94" spans="1:33" x14ac:dyDescent="0.3">
      <c r="A94" s="12">
        <v>91</v>
      </c>
      <c r="B94" s="13">
        <v>20618865</v>
      </c>
      <c r="C94" s="11" t="s">
        <v>92</v>
      </c>
      <c r="D94" s="18">
        <v>1.5</v>
      </c>
      <c r="E94" s="18">
        <v>1.5</v>
      </c>
      <c r="F94" s="18">
        <f>SUM(Table13572[[#This Row],[Run and Output (1.5)]:[Code Quality (1.5)]])</f>
        <v>3</v>
      </c>
      <c r="G94" s="18">
        <v>1.5</v>
      </c>
      <c r="H94" s="18">
        <v>1.5</v>
      </c>
      <c r="I94" s="18">
        <f>SUM(Table13572[[#This Row],[Run and Output (1.5)2]],Table13572[[#This Row],[Code Quality (1.5)3]])</f>
        <v>3</v>
      </c>
      <c r="J94" s="18">
        <v>2</v>
      </c>
      <c r="K94" s="18">
        <v>2</v>
      </c>
      <c r="L94" s="18">
        <f>SUM(Table13572[[#This Row],[Run and Output (2)]],Table13572[[#This Row],[Code Quality (2)]])</f>
        <v>4</v>
      </c>
      <c r="M94" s="41">
        <f>SUM(Table13572[[#This Row],[Q1]],Table13572[[#This Row],[Q2]],Table13572[[#This Row],[Q3]])</f>
        <v>10</v>
      </c>
      <c r="N94" s="3"/>
      <c r="O94" s="3"/>
      <c r="P94" s="3"/>
      <c r="Q94" s="3"/>
      <c r="R94" s="3"/>
      <c r="S94" s="3"/>
      <c r="T94" s="8">
        <f t="shared" si="3"/>
        <v>0</v>
      </c>
      <c r="U94" s="3"/>
      <c r="V94" s="3"/>
      <c r="W94" s="3"/>
      <c r="X94" s="3"/>
      <c r="Y94" s="3"/>
      <c r="Z94" s="3"/>
      <c r="AA94" s="8">
        <f t="shared" si="4"/>
        <v>0</v>
      </c>
      <c r="AB94" s="9">
        <f t="shared" si="5"/>
        <v>10</v>
      </c>
      <c r="AC94" s="20" t="s">
        <v>273</v>
      </c>
      <c r="AD94" s="20" t="s">
        <v>488</v>
      </c>
      <c r="AE94" s="20" t="s">
        <v>435</v>
      </c>
      <c r="AF94"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94" s="20" t="s">
        <v>600</v>
      </c>
    </row>
    <row r="95" spans="1:33" ht="374.4" x14ac:dyDescent="0.3">
      <c r="A95" s="12">
        <v>92</v>
      </c>
      <c r="B95" s="13">
        <v>20619015</v>
      </c>
      <c r="C95" s="11" t="s">
        <v>93</v>
      </c>
      <c r="D95" s="18">
        <v>1.5</v>
      </c>
      <c r="E95" s="18">
        <v>1.5</v>
      </c>
      <c r="F95" s="18">
        <f>SUM(Table13572[[#This Row],[Run and Output (1.5)]:[Code Quality (1.5)]])</f>
        <v>3</v>
      </c>
      <c r="G95" s="18">
        <v>1.5</v>
      </c>
      <c r="H95" s="18">
        <v>1.5</v>
      </c>
      <c r="I95" s="18">
        <f>SUM(Table13572[[#This Row],[Run and Output (1.5)2]],Table13572[[#This Row],[Code Quality (1.5)3]])</f>
        <v>3</v>
      </c>
      <c r="J95" s="18">
        <v>2</v>
      </c>
      <c r="K95" s="18">
        <v>2</v>
      </c>
      <c r="L95" s="18">
        <f>SUM(Table13572[[#This Row],[Run and Output (2)]],Table13572[[#This Row],[Code Quality (2)]])</f>
        <v>4</v>
      </c>
      <c r="M95" s="41">
        <f>SUM(Table13572[[#This Row],[Q1]],Table13572[[#This Row],[Q2]],Table13572[[#This Row],[Q3]])</f>
        <v>10</v>
      </c>
      <c r="N95" s="3"/>
      <c r="O95" s="3"/>
      <c r="P95" s="3"/>
      <c r="Q95" s="3"/>
      <c r="R95" s="3"/>
      <c r="S95" s="3"/>
      <c r="T95" s="8">
        <f t="shared" si="3"/>
        <v>0</v>
      </c>
      <c r="U95" s="3"/>
      <c r="V95" s="3"/>
      <c r="W95" s="3"/>
      <c r="X95" s="3"/>
      <c r="Y95" s="3"/>
      <c r="Z95" s="3"/>
      <c r="AA95" s="8">
        <f t="shared" si="4"/>
        <v>0</v>
      </c>
      <c r="AB95" s="9">
        <f t="shared" si="5"/>
        <v>10</v>
      </c>
      <c r="AC95" s="20" t="s">
        <v>261</v>
      </c>
      <c r="AD95" s="20" t="s">
        <v>267</v>
      </c>
      <c r="AE95" s="21" t="s">
        <v>268</v>
      </c>
      <c r="AF95" s="20" t="str">
        <f>CONCATENATE(Table13572[[#This Row],[Feedback Q1]],Table13572[[#This Row],[Feedback Q2]],Table13572[[#This Row],[Feedback Q3]])</f>
        <v>q1:The program correctly prints a grid of asterisks based on user-defined rows and columns. The nested loops function as intended, producing the expected output.q2: The program correctly calculates the sum, average, product, smallest, and largest of three integers. The calculations and comparisons are implemented accurately. One minor suggestion for improvement is to simplify the logic for finding the smallest and largest numbers using a single set of comparisons.q3:While the code works as intended, you can improve it by reducing redundancy. Here are some suggestions:
    Consolidate Cost Calculation: Create a function to handle cost calculations to avoid code duplication. This will make your code cleaner and easier to manage.
    Use Consistent Data Types: Use float for weight and price to handle decimal values accurately.
    Correct Output Messages: Ensure that the output messages are accurate and consistent for each case.</v>
      </c>
      <c r="AG95" s="20" t="s">
        <v>567</v>
      </c>
    </row>
    <row r="96" spans="1:33" x14ac:dyDescent="0.3">
      <c r="A96" s="12">
        <v>93</v>
      </c>
      <c r="B96" s="30">
        <v>20619091</v>
      </c>
      <c r="C96" s="22" t="s">
        <v>94</v>
      </c>
      <c r="D96" s="24">
        <v>0</v>
      </c>
      <c r="E96" s="24">
        <v>0</v>
      </c>
      <c r="F96" s="24">
        <f>SUM(Table13572[[#This Row],[Run and Output (1.5)]:[Code Quality (1.5)]])</f>
        <v>0</v>
      </c>
      <c r="G96" s="24">
        <v>0</v>
      </c>
      <c r="H96" s="24">
        <v>0</v>
      </c>
      <c r="I96" s="24">
        <f>SUM(Table13572[[#This Row],[Run and Output (1.5)2]],Table13572[[#This Row],[Code Quality (1.5)3]])</f>
        <v>0</v>
      </c>
      <c r="J96" s="24">
        <v>0</v>
      </c>
      <c r="K96" s="24">
        <v>0</v>
      </c>
      <c r="L96" s="24">
        <f>SUM(Table13572[[#This Row],[Run and Output (2)]],Table13572[[#This Row],[Code Quality (2)]])</f>
        <v>0</v>
      </c>
      <c r="M96" s="41">
        <f>SUM(Table13572[[#This Row],[Q1]],Table13572[[#This Row],[Q2]],Table13572[[#This Row],[Q3]])</f>
        <v>0</v>
      </c>
      <c r="N96" s="32"/>
      <c r="O96" s="32"/>
      <c r="P96" s="32"/>
      <c r="Q96" s="32"/>
      <c r="R96" s="32"/>
      <c r="S96" s="32"/>
      <c r="T96" s="33">
        <f t="shared" si="3"/>
        <v>0</v>
      </c>
      <c r="U96" s="32"/>
      <c r="V96" s="32"/>
      <c r="W96" s="32"/>
      <c r="X96" s="32"/>
      <c r="Y96" s="32"/>
      <c r="Z96" s="32"/>
      <c r="AA96" s="33">
        <f t="shared" si="4"/>
        <v>0</v>
      </c>
      <c r="AB96" s="34">
        <f t="shared" si="5"/>
        <v>0</v>
      </c>
      <c r="AC96" s="25" t="s">
        <v>376</v>
      </c>
      <c r="AD96" s="20"/>
      <c r="AE96" s="20"/>
      <c r="AF96" s="20" t="str">
        <f>CONCATENATE(Table13572[[#This Row],[Feedback Q1]],Table13572[[#This Row],[Feedback Q2]],Table13572[[#This Row],[Feedback Q3]])</f>
        <v>No submission</v>
      </c>
      <c r="AG96" s="25" t="s">
        <v>376</v>
      </c>
    </row>
    <row r="97" spans="1:33" x14ac:dyDescent="0.3">
      <c r="A97" s="12">
        <v>94</v>
      </c>
      <c r="B97" s="13">
        <v>20619473</v>
      </c>
      <c r="C97" s="11" t="s">
        <v>95</v>
      </c>
      <c r="D97" s="18">
        <v>1.5</v>
      </c>
      <c r="E97" s="18">
        <v>1.5</v>
      </c>
      <c r="F97" s="18">
        <f>SUM(Table13572[[#This Row],[Run and Output (1.5)]:[Code Quality (1.5)]])</f>
        <v>3</v>
      </c>
      <c r="G97" s="18">
        <v>1.5</v>
      </c>
      <c r="H97" s="18">
        <v>1.5</v>
      </c>
      <c r="I97" s="18">
        <f>SUM(Table13572[[#This Row],[Run and Output (1.5)2]],Table13572[[#This Row],[Code Quality (1.5)3]])</f>
        <v>3</v>
      </c>
      <c r="J97" s="18">
        <v>2</v>
      </c>
      <c r="K97" s="18">
        <v>2</v>
      </c>
      <c r="L97" s="18">
        <f>SUM(Table13572[[#This Row],[Run and Output (2)]],Table13572[[#This Row],[Code Quality (2)]])</f>
        <v>4</v>
      </c>
      <c r="M97" s="41">
        <f>SUM(Table13572[[#This Row],[Q1]],Table13572[[#This Row],[Q2]],Table13572[[#This Row],[Q3]])</f>
        <v>10</v>
      </c>
      <c r="N97" s="3"/>
      <c r="O97" s="3"/>
      <c r="P97" s="3"/>
      <c r="Q97" s="3"/>
      <c r="R97" s="3"/>
      <c r="S97" s="3"/>
      <c r="T97" s="8">
        <f t="shared" si="3"/>
        <v>0</v>
      </c>
      <c r="U97" s="3"/>
      <c r="V97" s="3"/>
      <c r="W97" s="3"/>
      <c r="X97" s="3"/>
      <c r="Y97" s="3"/>
      <c r="Z97" s="3"/>
      <c r="AA97" s="8">
        <f t="shared" si="4"/>
        <v>0</v>
      </c>
      <c r="AB97" s="9">
        <f t="shared" si="5"/>
        <v>10</v>
      </c>
      <c r="AC97" s="20" t="s">
        <v>273</v>
      </c>
      <c r="AD97" s="20" t="s">
        <v>488</v>
      </c>
      <c r="AE97" s="20" t="s">
        <v>435</v>
      </c>
      <c r="AF97"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97" s="20" t="s">
        <v>600</v>
      </c>
    </row>
    <row r="98" spans="1:33" x14ac:dyDescent="0.3">
      <c r="A98" s="12">
        <v>95</v>
      </c>
      <c r="B98" s="13">
        <v>20619586</v>
      </c>
      <c r="C98" s="11" t="s">
        <v>96</v>
      </c>
      <c r="D98" s="18">
        <v>1.5</v>
      </c>
      <c r="E98" s="18">
        <v>1.5</v>
      </c>
      <c r="F98" s="18">
        <f>SUM(Table13572[[#This Row],[Run and Output (1.5)]:[Code Quality (1.5)]])</f>
        <v>3</v>
      </c>
      <c r="G98" s="18">
        <v>1.5</v>
      </c>
      <c r="H98" s="18">
        <v>1.5</v>
      </c>
      <c r="I98" s="18">
        <f>SUM(Table13572[[#This Row],[Run and Output (1.5)2]],Table13572[[#This Row],[Code Quality (1.5)3]])</f>
        <v>3</v>
      </c>
      <c r="J98" s="26">
        <v>1.5</v>
      </c>
      <c r="K98" s="26">
        <v>1.5</v>
      </c>
      <c r="L98" s="26">
        <f>SUM(Table13572[[#This Row],[Run and Output (2)]],Table13572[[#This Row],[Code Quality (2)]])</f>
        <v>3</v>
      </c>
      <c r="M98" s="41">
        <f>SUM(Table13572[[#This Row],[Q1]],Table13572[[#This Row],[Q2]],Table13572[[#This Row],[Q3]])</f>
        <v>9</v>
      </c>
      <c r="N98" s="3"/>
      <c r="O98" s="3"/>
      <c r="P98" s="3"/>
      <c r="Q98" s="3"/>
      <c r="R98" s="3"/>
      <c r="S98" s="3"/>
      <c r="T98" s="8">
        <f t="shared" si="3"/>
        <v>0</v>
      </c>
      <c r="U98" s="3"/>
      <c r="V98" s="3"/>
      <c r="W98" s="3"/>
      <c r="X98" s="3"/>
      <c r="Y98" s="3"/>
      <c r="Z98" s="3"/>
      <c r="AA98" s="8">
        <f t="shared" si="4"/>
        <v>0</v>
      </c>
      <c r="AB98" s="9">
        <f t="shared" si="5"/>
        <v>9</v>
      </c>
      <c r="AC98" s="20" t="s">
        <v>273</v>
      </c>
      <c r="AD98" s="20" t="s">
        <v>488</v>
      </c>
      <c r="AE98" t="s">
        <v>521</v>
      </c>
      <c r="AF98"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exit case</v>
      </c>
      <c r="AG98" s="20" t="s">
        <v>664</v>
      </c>
    </row>
    <row r="99" spans="1:33" x14ac:dyDescent="0.3">
      <c r="A99" s="12">
        <v>96</v>
      </c>
      <c r="B99" s="13">
        <v>20620220</v>
      </c>
      <c r="C99" s="11" t="s">
        <v>97</v>
      </c>
      <c r="D99" s="18">
        <v>1.5</v>
      </c>
      <c r="E99" s="18">
        <v>1.5</v>
      </c>
      <c r="F99" s="18">
        <f>SUM(Table13572[[#This Row],[Run and Output (1.5)]:[Code Quality (1.5)]])</f>
        <v>3</v>
      </c>
      <c r="G99" s="26">
        <v>0.5</v>
      </c>
      <c r="H99" s="26">
        <v>0.5</v>
      </c>
      <c r="I99" s="26">
        <f>SUM(Table13572[[#This Row],[Run and Output (1.5)2]],Table13572[[#This Row],[Code Quality (1.5)3]])</f>
        <v>1</v>
      </c>
      <c r="J99" s="18">
        <v>1</v>
      </c>
      <c r="K99" s="18">
        <v>1</v>
      </c>
      <c r="L99" s="18">
        <f>SUM(Table13572[[#This Row],[Run and Output (2)]],Table13572[[#This Row],[Code Quality (2)]])</f>
        <v>2</v>
      </c>
      <c r="M99" s="41">
        <f>SUM(Table13572[[#This Row],[Q1]],Table13572[[#This Row],[Q2]],Table13572[[#This Row],[Q3]])</f>
        <v>6</v>
      </c>
      <c r="N99" s="3"/>
      <c r="O99" s="3"/>
      <c r="P99" s="3"/>
      <c r="Q99" s="3"/>
      <c r="R99" s="3"/>
      <c r="S99" s="3"/>
      <c r="T99" s="8">
        <f t="shared" si="3"/>
        <v>0</v>
      </c>
      <c r="U99" s="3"/>
      <c r="V99" s="3"/>
      <c r="W99" s="3"/>
      <c r="X99" s="3"/>
      <c r="Y99" s="3"/>
      <c r="Z99" s="3"/>
      <c r="AA99" s="8">
        <f t="shared" si="4"/>
        <v>0</v>
      </c>
      <c r="AB99" s="9">
        <f t="shared" si="5"/>
        <v>6</v>
      </c>
      <c r="AC99" s="20" t="s">
        <v>273</v>
      </c>
      <c r="AD99" s="20" t="s">
        <v>543</v>
      </c>
      <c r="AE99" s="20" t="s">
        <v>544</v>
      </c>
      <c r="AF99"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syntax errors.there are several issues in the implementation that prevent it from functioning correctly.q3:there are issues with input handling and calculation logic that could lead to incorrect results.The format strings for scanf contain \n, which is unnecessary and can lead to unexpected behavior. Remove \n from the format strings.</v>
      </c>
      <c r="AG99" s="20" t="s">
        <v>672</v>
      </c>
    </row>
    <row r="100" spans="1:33" x14ac:dyDescent="0.3">
      <c r="A100" s="12">
        <v>97</v>
      </c>
      <c r="B100" s="13">
        <v>20620222</v>
      </c>
      <c r="C100" s="11" t="s">
        <v>98</v>
      </c>
      <c r="D100" s="18">
        <v>1.5</v>
      </c>
      <c r="E100" s="18">
        <v>1.5</v>
      </c>
      <c r="F100" s="18">
        <f>SUM(Table13572[[#This Row],[Run and Output (1.5)]:[Code Quality (1.5)]])</f>
        <v>3</v>
      </c>
      <c r="G100" s="18">
        <v>1.5</v>
      </c>
      <c r="H100" s="18">
        <v>1.5</v>
      </c>
      <c r="I100" s="18">
        <f>SUM(Table13572[[#This Row],[Run and Output (1.5)2]],Table13572[[#This Row],[Code Quality (1.5)3]])</f>
        <v>3</v>
      </c>
      <c r="J100" s="18">
        <v>2</v>
      </c>
      <c r="K100" s="18">
        <v>2</v>
      </c>
      <c r="L100" s="18">
        <f>SUM(Table13572[[#This Row],[Run and Output (2)]],Table13572[[#This Row],[Code Quality (2)]])</f>
        <v>4</v>
      </c>
      <c r="M100" s="41">
        <f>SUM(Table13572[[#This Row],[Q1]],Table13572[[#This Row],[Q2]],Table13572[[#This Row],[Q3]])</f>
        <v>10</v>
      </c>
      <c r="N100" s="3"/>
      <c r="O100" s="3"/>
      <c r="P100" s="3"/>
      <c r="Q100" s="3"/>
      <c r="R100" s="3"/>
      <c r="S100" s="3"/>
      <c r="T100" s="8">
        <f t="shared" si="3"/>
        <v>0</v>
      </c>
      <c r="U100" s="3"/>
      <c r="V100" s="3"/>
      <c r="W100" s="3"/>
      <c r="X100" s="3"/>
      <c r="Y100" s="3"/>
      <c r="Z100" s="3"/>
      <c r="AA100" s="8">
        <f t="shared" si="4"/>
        <v>0</v>
      </c>
      <c r="AB100" s="9">
        <f t="shared" si="5"/>
        <v>10</v>
      </c>
      <c r="AC100" s="20" t="s">
        <v>273</v>
      </c>
      <c r="AD100" s="20" t="s">
        <v>488</v>
      </c>
      <c r="AE100" s="20" t="s">
        <v>435</v>
      </c>
      <c r="AF100"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00" s="20" t="s">
        <v>600</v>
      </c>
    </row>
    <row r="101" spans="1:33" x14ac:dyDescent="0.3">
      <c r="A101" s="12">
        <v>98</v>
      </c>
      <c r="B101" s="13">
        <v>20621249</v>
      </c>
      <c r="C101" s="11" t="s">
        <v>99</v>
      </c>
      <c r="D101" s="18">
        <v>1</v>
      </c>
      <c r="E101" s="18">
        <v>1</v>
      </c>
      <c r="F101" s="18">
        <f>SUM(Table13572[[#This Row],[Run and Output (1.5)]:[Code Quality (1.5)]])</f>
        <v>2</v>
      </c>
      <c r="G101" s="18">
        <v>1.5</v>
      </c>
      <c r="H101" s="18">
        <v>1.5</v>
      </c>
      <c r="I101" s="18">
        <f>SUM(Table13572[[#This Row],[Run and Output (1.5)2]],Table13572[[#This Row],[Code Quality (1.5)3]])</f>
        <v>3</v>
      </c>
      <c r="J101" s="18">
        <v>2</v>
      </c>
      <c r="K101" s="18">
        <v>2</v>
      </c>
      <c r="L101" s="18">
        <f>SUM(Table13572[[#This Row],[Run and Output (2)]],Table13572[[#This Row],[Code Quality (2)]])</f>
        <v>4</v>
      </c>
      <c r="M101" s="41">
        <f>SUM(Table13572[[#This Row],[Q1]],Table13572[[#This Row],[Q2]],Table13572[[#This Row],[Q3]])</f>
        <v>9</v>
      </c>
      <c r="N101" s="3"/>
      <c r="O101" s="3"/>
      <c r="P101" s="3"/>
      <c r="Q101" s="3"/>
      <c r="R101" s="3"/>
      <c r="S101" s="3"/>
      <c r="T101" s="8">
        <f t="shared" si="3"/>
        <v>0</v>
      </c>
      <c r="U101" s="3"/>
      <c r="V101" s="3"/>
      <c r="W101" s="3"/>
      <c r="X101" s="3"/>
      <c r="Y101" s="3"/>
      <c r="Z101" s="3"/>
      <c r="AA101" s="8">
        <f t="shared" si="4"/>
        <v>0</v>
      </c>
      <c r="AB101" s="9">
        <f t="shared" si="5"/>
        <v>9</v>
      </c>
      <c r="AC101" s="20" t="s">
        <v>394</v>
      </c>
      <c r="AD101" s="20" t="s">
        <v>395</v>
      </c>
      <c r="AE101" s="20" t="s">
        <v>396</v>
      </c>
      <c r="AF101" s="20" t="str">
        <f>CONCATENATE(Table13572[[#This Row],[Feedback Q1]],Table13572[[#This Row],[Feedback Q2]],Table13572[[#This Row],[Feedback Q3]])</f>
        <v>q1:The inner loop reuses the variable i, which can cause confusion and incorrect behavior. Use different variable names for the outer and inner loopsq2:The program correctly computes the sum, average, product, minimum, and maximum of three integers entered by the user. The logic is clear and the expected results are produced accurately.You can simplify the min/max logic using the if-else structure.q3:The program correctly calculates the total and final cost for various product types based on user input.It might be more appropriate to use float for both price and discount to handle decimal valuesThe calculation for total and final costs is repeated in every case. You could refactor this into a separate function or use a single calculation section after gathering the input for each product type.</v>
      </c>
      <c r="AG101" s="20" t="s">
        <v>622</v>
      </c>
    </row>
    <row r="102" spans="1:33" x14ac:dyDescent="0.3">
      <c r="A102" s="12">
        <v>99</v>
      </c>
      <c r="B102" s="13">
        <v>20621408</v>
      </c>
      <c r="C102" s="11" t="s">
        <v>100</v>
      </c>
      <c r="D102" s="18">
        <v>1.5</v>
      </c>
      <c r="E102" s="18">
        <v>1.5</v>
      </c>
      <c r="F102" s="18">
        <f>SUM(Table13572[[#This Row],[Run and Output (1.5)]:[Code Quality (1.5)]])</f>
        <v>3</v>
      </c>
      <c r="G102" s="18">
        <v>1.5</v>
      </c>
      <c r="H102" s="18">
        <v>1.5</v>
      </c>
      <c r="I102" s="18">
        <f>SUM(Table13572[[#This Row],[Run and Output (1.5)2]],Table13572[[#This Row],[Code Quality (1.5)3]])</f>
        <v>3</v>
      </c>
      <c r="J102" s="18">
        <v>2</v>
      </c>
      <c r="K102" s="18">
        <v>2</v>
      </c>
      <c r="L102" s="18">
        <f>SUM(Table13572[[#This Row],[Run and Output (2)]],Table13572[[#This Row],[Code Quality (2)]])</f>
        <v>4</v>
      </c>
      <c r="M102" s="41">
        <f>SUM(Table13572[[#This Row],[Q1]],Table13572[[#This Row],[Q2]],Table13572[[#This Row],[Q3]])</f>
        <v>10</v>
      </c>
      <c r="N102" s="3"/>
      <c r="O102" s="3"/>
      <c r="P102" s="3"/>
      <c r="Q102" s="3"/>
      <c r="R102" s="3"/>
      <c r="S102" s="3"/>
      <c r="T102" s="8">
        <f t="shared" si="3"/>
        <v>0</v>
      </c>
      <c r="U102" s="3"/>
      <c r="V102" s="3"/>
      <c r="W102" s="3"/>
      <c r="X102" s="3"/>
      <c r="Y102" s="3"/>
      <c r="Z102" s="3"/>
      <c r="AA102" s="8">
        <f t="shared" si="4"/>
        <v>0</v>
      </c>
      <c r="AB102" s="9">
        <f t="shared" si="5"/>
        <v>10</v>
      </c>
      <c r="AC102" s="20" t="s">
        <v>295</v>
      </c>
      <c r="AD102" s="20" t="s">
        <v>296</v>
      </c>
      <c r="AE102" s="20" t="s">
        <v>297</v>
      </c>
      <c r="AF102" s="20" t="str">
        <f>CONCATENATE(Table13572[[#This Row],[Feedback Q1]],Table13572[[#This Row],[Feedback Q2]],Table13572[[#This Row],[Feedback Q3]])</f>
        <v>q1: The program correctly prompts the user for the number of rows and columns, then prints a grid of asterisks as intended. The logic for the nested loops functions correctly, producing the expected output format.q2:The program correctly calculates the sum, average, product, smallest, and largest of three integers based on user input. The calculations and logic for determining the smallest and largest values are accurate.  the logic for finding the smallest and largest values could be simplified.q3:The program effectively prompts the user for a product type and gathers the necessary information to compute the total cost. It correctly handles the calculation of costs based on weight or quantity and applies a discount if provided. The exit condition works well. The default case in the switch statement should inform the user that the input was invalid. This can help guide the user to enter correct product codes.You can streamline the discount application logic.</v>
      </c>
      <c r="AG102" s="20" t="s">
        <v>579</v>
      </c>
    </row>
    <row r="103" spans="1:33" x14ac:dyDescent="0.3">
      <c r="A103" s="12">
        <v>100</v>
      </c>
      <c r="B103" s="13">
        <v>20673433</v>
      </c>
      <c r="C103" s="11" t="s">
        <v>101</v>
      </c>
      <c r="D103" s="18">
        <v>1.5</v>
      </c>
      <c r="E103" s="18">
        <v>1.5</v>
      </c>
      <c r="F103" s="18">
        <f>SUM(Table13572[[#This Row],[Run and Output (1.5)]:[Code Quality (1.5)]])</f>
        <v>3</v>
      </c>
      <c r="G103" s="18">
        <v>1.5</v>
      </c>
      <c r="H103" s="18">
        <v>1.5</v>
      </c>
      <c r="I103" s="18">
        <f>SUM(Table13572[[#This Row],[Run and Output (1.5)2]],Table13572[[#This Row],[Code Quality (1.5)3]])</f>
        <v>3</v>
      </c>
      <c r="J103" s="26">
        <v>1</v>
      </c>
      <c r="K103" s="18">
        <v>1</v>
      </c>
      <c r="L103" s="18">
        <f>SUM(Table13572[[#This Row],[Run and Output (2)]],Table13572[[#This Row],[Code Quality (2)]])</f>
        <v>2</v>
      </c>
      <c r="M103" s="41">
        <f>SUM(Table13572[[#This Row],[Q1]],Table13572[[#This Row],[Q2]],Table13572[[#This Row],[Q3]])</f>
        <v>8</v>
      </c>
      <c r="N103" s="3"/>
      <c r="O103" s="3"/>
      <c r="P103" s="3"/>
      <c r="Q103" s="3"/>
      <c r="R103" s="3"/>
      <c r="S103" s="3"/>
      <c r="T103" s="8">
        <f t="shared" si="3"/>
        <v>0</v>
      </c>
      <c r="U103" s="3"/>
      <c r="V103" s="3"/>
      <c r="W103" s="3"/>
      <c r="X103" s="3"/>
      <c r="Y103" s="3"/>
      <c r="Z103" s="3"/>
      <c r="AA103" s="8">
        <f t="shared" si="4"/>
        <v>0</v>
      </c>
      <c r="AB103" s="9">
        <f t="shared" si="5"/>
        <v>8</v>
      </c>
      <c r="AC103" s="20" t="s">
        <v>273</v>
      </c>
      <c r="AD103" s="20" t="s">
        <v>507</v>
      </c>
      <c r="AE103" s="20" t="s">
        <v>508</v>
      </c>
      <c r="AF103"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output.q2:The program calculates the sum, average, product, smallest, and largest of three integers entered by the user. The calculation of the average uses integer division, which can lead to a loss of precision. q3:The total price calculations (total, total2, total3, and sums) are performed before the necessary input is taken. This will lead to incorrect values since the weight, price, and item quantities are not yet known when the calculations are done. Syntax error, format specifier not following double.</v>
      </c>
      <c r="AG103" s="20" t="s">
        <v>637</v>
      </c>
    </row>
    <row r="104" spans="1:33" x14ac:dyDescent="0.3">
      <c r="A104" s="12">
        <v>101</v>
      </c>
      <c r="B104" s="13">
        <v>20677103</v>
      </c>
      <c r="C104" s="23" t="s">
        <v>102</v>
      </c>
      <c r="D104" s="26">
        <v>0.5</v>
      </c>
      <c r="E104" s="26">
        <v>0.5</v>
      </c>
      <c r="F104" s="26">
        <f>SUM(Table13572[[#This Row],[Run and Output (1.5)]:[Code Quality (1.5)]])</f>
        <v>1</v>
      </c>
      <c r="G104" s="18">
        <v>1.5</v>
      </c>
      <c r="H104" s="18">
        <v>1.5</v>
      </c>
      <c r="I104" s="18">
        <f>SUM(Table13572[[#This Row],[Run and Output (1.5)2]],Table13572[[#This Row],[Code Quality (1.5)3]])</f>
        <v>3</v>
      </c>
      <c r="J104" s="26">
        <v>1</v>
      </c>
      <c r="K104" s="18">
        <v>1</v>
      </c>
      <c r="L104" s="18">
        <f>SUM(Table13572[[#This Row],[Run and Output (2)]],Table13572[[#This Row],[Code Quality (2)]])</f>
        <v>2</v>
      </c>
      <c r="M104" s="41">
        <f>SUM(Table13572[[#This Row],[Q1]],Table13572[[#This Row],[Q2]],Table13572[[#This Row],[Q3]])</f>
        <v>6</v>
      </c>
      <c r="N104" s="3"/>
      <c r="O104" s="3"/>
      <c r="P104" s="3"/>
      <c r="Q104" s="3"/>
      <c r="R104" s="3"/>
      <c r="S104" s="3"/>
      <c r="T104" s="8">
        <f t="shared" si="3"/>
        <v>0</v>
      </c>
      <c r="U104" s="3"/>
      <c r="V104" s="3"/>
      <c r="W104" s="3"/>
      <c r="X104" s="3"/>
      <c r="Y104" s="3"/>
      <c r="Z104" s="3"/>
      <c r="AA104" s="8">
        <f t="shared" si="4"/>
        <v>0</v>
      </c>
      <c r="AB104" s="9">
        <f t="shared" si="5"/>
        <v>6</v>
      </c>
      <c r="AC104" s="20" t="s">
        <v>498</v>
      </c>
      <c r="AD104" s="20" t="s">
        <v>488</v>
      </c>
      <c r="AE104" s="20" t="s">
        <v>706</v>
      </c>
      <c r="AF104" s="20" t="str">
        <f>CONCATENATE(Table13572[[#This Row],[Feedback Q1]],Table13572[[#This Row],[Feedback Q2]],Table13572[[#This Row],[Feedback Q3]])</f>
        <v>q1: incorrect outputq2: The program correctly calculates the sum, product, and identifies the largest and smallest integers from three inputs.q3: Program logic is not correct.</v>
      </c>
      <c r="AG104" s="20" t="s">
        <v>705</v>
      </c>
    </row>
    <row r="105" spans="1:33" x14ac:dyDescent="0.3">
      <c r="A105" s="12">
        <v>102</v>
      </c>
      <c r="B105" s="13">
        <v>20677174</v>
      </c>
      <c r="C105" s="11" t="s">
        <v>103</v>
      </c>
      <c r="D105" s="18">
        <v>1.5</v>
      </c>
      <c r="E105" s="18">
        <v>1.5</v>
      </c>
      <c r="F105" s="18">
        <f>SUM(Table13572[[#This Row],[Run and Output (1.5)]:[Code Quality (1.5)]])</f>
        <v>3</v>
      </c>
      <c r="G105" s="18">
        <v>1.5</v>
      </c>
      <c r="H105" s="18">
        <v>1.5</v>
      </c>
      <c r="I105" s="18">
        <f>SUM(Table13572[[#This Row],[Run and Output (1.5)2]],Table13572[[#This Row],[Code Quality (1.5)3]])</f>
        <v>3</v>
      </c>
      <c r="J105" s="18">
        <v>2</v>
      </c>
      <c r="K105" s="18">
        <v>2</v>
      </c>
      <c r="L105" s="18">
        <f>SUM(Table13572[[#This Row],[Run and Output (2)]],Table13572[[#This Row],[Code Quality (2)]])</f>
        <v>4</v>
      </c>
      <c r="M105" s="41">
        <f>SUM(Table13572[[#This Row],[Q1]],Table13572[[#This Row],[Q2]],Table13572[[#This Row],[Q3]])</f>
        <v>10</v>
      </c>
      <c r="N105" s="3"/>
      <c r="O105" s="3"/>
      <c r="P105" s="3"/>
      <c r="Q105" s="3"/>
      <c r="R105" s="3"/>
      <c r="S105" s="3"/>
      <c r="T105" s="8">
        <f t="shared" si="3"/>
        <v>0</v>
      </c>
      <c r="U105" s="3"/>
      <c r="V105" s="3"/>
      <c r="W105" s="3"/>
      <c r="X105" s="3"/>
      <c r="Y105" s="3"/>
      <c r="Z105" s="3"/>
      <c r="AA105" s="8">
        <f t="shared" si="4"/>
        <v>0</v>
      </c>
      <c r="AB105" s="9">
        <f t="shared" si="5"/>
        <v>10</v>
      </c>
      <c r="AC105" s="20" t="s">
        <v>273</v>
      </c>
      <c r="AD105" s="20" t="s">
        <v>488</v>
      </c>
      <c r="AE105" s="20" t="s">
        <v>517</v>
      </c>
      <c r="AF105"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effectively prompts the user for product details, calculates the total cost based on product type, and applies any discounts. The logic flows well, and the calculations are accurate.</v>
      </c>
      <c r="AG105" s="20" t="s">
        <v>649</v>
      </c>
    </row>
    <row r="106" spans="1:33" x14ac:dyDescent="0.3">
      <c r="A106" s="12">
        <v>103</v>
      </c>
      <c r="B106" s="13">
        <v>20678343</v>
      </c>
      <c r="C106" s="11" t="s">
        <v>104</v>
      </c>
      <c r="D106" s="18">
        <v>1.5</v>
      </c>
      <c r="E106" s="18">
        <v>1.5</v>
      </c>
      <c r="F106" s="18">
        <f>SUM(Table13572[[#This Row],[Run and Output (1.5)]:[Code Quality (1.5)]])</f>
        <v>3</v>
      </c>
      <c r="G106" s="18">
        <v>1.5</v>
      </c>
      <c r="H106" s="18">
        <v>1.5</v>
      </c>
      <c r="I106" s="18">
        <f>SUM(Table13572[[#This Row],[Run and Output (1.5)2]],Table13572[[#This Row],[Code Quality (1.5)3]])</f>
        <v>3</v>
      </c>
      <c r="J106" s="18">
        <v>2</v>
      </c>
      <c r="K106" s="18">
        <v>2</v>
      </c>
      <c r="L106" s="18">
        <f>SUM(Table13572[[#This Row],[Run and Output (2)]],Table13572[[#This Row],[Code Quality (2)]])</f>
        <v>4</v>
      </c>
      <c r="M106" s="41">
        <f>SUM(Table13572[[#This Row],[Q1]],Table13572[[#This Row],[Q2]],Table13572[[#This Row],[Q3]])</f>
        <v>10</v>
      </c>
      <c r="N106" s="3"/>
      <c r="O106" s="3"/>
      <c r="P106" s="3"/>
      <c r="Q106" s="3"/>
      <c r="R106" s="3"/>
      <c r="S106" s="3"/>
      <c r="T106" s="8">
        <f t="shared" si="3"/>
        <v>0</v>
      </c>
      <c r="U106" s="3"/>
      <c r="V106" s="3"/>
      <c r="W106" s="3"/>
      <c r="X106" s="3"/>
      <c r="Y106" s="3"/>
      <c r="Z106" s="3"/>
      <c r="AA106" s="8">
        <f t="shared" si="4"/>
        <v>0</v>
      </c>
      <c r="AB106" s="9">
        <f t="shared" si="5"/>
        <v>10</v>
      </c>
      <c r="AC106" s="20" t="s">
        <v>273</v>
      </c>
      <c r="AD106" s="20" t="s">
        <v>488</v>
      </c>
      <c r="AE106" s="20" t="s">
        <v>435</v>
      </c>
      <c r="AF106"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06" s="20" t="s">
        <v>600</v>
      </c>
    </row>
    <row r="107" spans="1:33" x14ac:dyDescent="0.3">
      <c r="A107" s="12">
        <v>104</v>
      </c>
      <c r="B107" s="13">
        <v>20682988</v>
      </c>
      <c r="C107" s="11" t="s">
        <v>105</v>
      </c>
      <c r="D107" s="18">
        <v>0.5</v>
      </c>
      <c r="E107" s="18">
        <v>0.5</v>
      </c>
      <c r="F107" s="18">
        <f>SUM(Table13572[[#This Row],[Run and Output (1.5)]:[Code Quality (1.5)]])</f>
        <v>1</v>
      </c>
      <c r="G107" s="18">
        <v>1.25</v>
      </c>
      <c r="H107" s="18">
        <v>1.25</v>
      </c>
      <c r="I107" s="18">
        <f>SUM(Table13572[[#This Row],[Run and Output (1.5)2]],Table13572[[#This Row],[Code Quality (1.5)3]])</f>
        <v>2.5</v>
      </c>
      <c r="J107" s="18">
        <v>1</v>
      </c>
      <c r="K107" s="18">
        <v>1</v>
      </c>
      <c r="L107" s="18">
        <f>SUM(Table13572[[#This Row],[Run and Output (2)]],Table13572[[#This Row],[Code Quality (2)]])</f>
        <v>2</v>
      </c>
      <c r="M107" s="41">
        <f>SUM(Table13572[[#This Row],[Q1]],Table13572[[#This Row],[Q2]],Table13572[[#This Row],[Q3]])</f>
        <v>5.5</v>
      </c>
      <c r="N107" s="3"/>
      <c r="O107" s="3"/>
      <c r="P107" s="3"/>
      <c r="Q107" s="3"/>
      <c r="R107" s="3"/>
      <c r="S107" s="3"/>
      <c r="T107" s="8">
        <f t="shared" si="3"/>
        <v>0</v>
      </c>
      <c r="U107" s="3"/>
      <c r="V107" s="3"/>
      <c r="W107" s="3"/>
      <c r="X107" s="3"/>
      <c r="Y107" s="3"/>
      <c r="Z107" s="3"/>
      <c r="AA107" s="8">
        <f t="shared" si="4"/>
        <v>0</v>
      </c>
      <c r="AB107" s="9">
        <f t="shared" si="5"/>
        <v>5.5</v>
      </c>
      <c r="AC107" s="20" t="s">
        <v>283</v>
      </c>
      <c r="AD107" s="20" t="s">
        <v>284</v>
      </c>
      <c r="AE107" s="20" t="s">
        <v>285</v>
      </c>
      <c r="AF107" s="20" t="str">
        <f>CONCATENATE(Table13572[[#This Row],[Feedback Q1]],Table13572[[#This Row],[Feedback Q2]],Table13572[[#This Row],[Feedback Q3]])</f>
        <v>q1:The program attempts to print a grid of asterisks based on user input for rows and columns. However, the nested loops contain syntax errors and will not compile as written. The outer loop is not structured correctly, and the inner loop is misplaced.q2:The program computes the sum, average, product, largest, and smallest of three integers correctly based on user input. However, there are logical errors in the conditional checks for the largest and smallest values.Replace commas with logical operators in the conditional checks for the largest and smallest numbers.q3:The program aims to calculate the total cost based on product type and apply a discount. However, there are several errors that prevent it from functioning correctly, including incorrect variable names and formatting issues in scanf. The structure is clear, but there are multiple syntax errors that need addressing. The use of incorrect case labels and the handling of discount calculations also need correction.</v>
      </c>
      <c r="AG107" s="20" t="s">
        <v>677</v>
      </c>
    </row>
    <row r="108" spans="1:33" x14ac:dyDescent="0.3">
      <c r="A108" s="12">
        <v>105</v>
      </c>
      <c r="B108" s="13">
        <v>20683106</v>
      </c>
      <c r="C108" s="11" t="s">
        <v>106</v>
      </c>
      <c r="D108" s="18">
        <v>1.5</v>
      </c>
      <c r="E108" s="18">
        <v>1.5</v>
      </c>
      <c r="F108" s="18">
        <f>SUM(Table13572[[#This Row],[Run and Output (1.5)]:[Code Quality (1.5)]])</f>
        <v>3</v>
      </c>
      <c r="G108" s="18">
        <v>1.5</v>
      </c>
      <c r="H108" s="18">
        <v>1.5</v>
      </c>
      <c r="I108" s="18">
        <f>SUM(Table13572[[#This Row],[Run and Output (1.5)2]],Table13572[[#This Row],[Code Quality (1.5)3]])</f>
        <v>3</v>
      </c>
      <c r="J108" s="18">
        <v>2</v>
      </c>
      <c r="K108" s="18">
        <v>2</v>
      </c>
      <c r="L108" s="18">
        <f>SUM(Table13572[[#This Row],[Run and Output (2)]],Table13572[[#This Row],[Code Quality (2)]])</f>
        <v>4</v>
      </c>
      <c r="M108" s="41">
        <f>SUM(Table13572[[#This Row],[Q1]],Table13572[[#This Row],[Q2]],Table13572[[#This Row],[Q3]])</f>
        <v>10</v>
      </c>
      <c r="N108" s="3"/>
      <c r="O108" s="3"/>
      <c r="P108" s="3"/>
      <c r="Q108" s="3"/>
      <c r="R108" s="3"/>
      <c r="S108" s="3"/>
      <c r="T108" s="8">
        <f t="shared" si="3"/>
        <v>0</v>
      </c>
      <c r="U108" s="3"/>
      <c r="V108" s="3"/>
      <c r="W108" s="3"/>
      <c r="X108" s="3"/>
      <c r="Y108" s="3"/>
      <c r="Z108" s="3"/>
      <c r="AA108" s="8">
        <f t="shared" si="4"/>
        <v>0</v>
      </c>
      <c r="AB108" s="9">
        <f t="shared" si="5"/>
        <v>10</v>
      </c>
      <c r="AC108" s="20" t="s">
        <v>315</v>
      </c>
      <c r="AD108" s="20" t="s">
        <v>316</v>
      </c>
      <c r="AE108" s="20" t="s">
        <v>373</v>
      </c>
      <c r="AF108" s="20" t="str">
        <f>CONCATENATE(Table13572[[#This Row],[Feedback Q1]],Table13572[[#This Row],[Feedback Q2]],Table13572[[#This Row],[Feedback Q3]])</f>
        <v>q1:The program correctly prompts the user for the number of rows and columns, and it prints a grid of asterisks based on the input values. The logic is sound and performs as expected.q2:The program correctly calculates the sum, average, product, smallest, and largest of three integers. However, the logic for determining the smallest number is overly complex and could be simplified.q3: The program correctly implements a menu-driven interface that allows users to select a product type, input relevant data, and calculate the total cost with a discount applied. The use of a loop allows for multiple calculations in a single run, which is a useful feature.The logic for calculating costs and displaying results is repeated in each case of the switch statement. This could be refactored into a function to reduce redundancy and improve maintainability.</v>
      </c>
      <c r="AG108" s="20" t="s">
        <v>621</v>
      </c>
    </row>
    <row r="109" spans="1:33" ht="15.6" customHeight="1" x14ac:dyDescent="0.3">
      <c r="A109" s="12">
        <v>106</v>
      </c>
      <c r="B109" s="13">
        <v>20687076</v>
      </c>
      <c r="C109" s="11" t="s">
        <v>107</v>
      </c>
      <c r="D109" s="18">
        <v>1.5</v>
      </c>
      <c r="E109" s="18">
        <v>1.5</v>
      </c>
      <c r="F109" s="18">
        <f>SUM(Table13572[[#This Row],[Run and Output (1.5)]:[Code Quality (1.5)]])</f>
        <v>3</v>
      </c>
      <c r="G109" s="18">
        <v>0.5</v>
      </c>
      <c r="H109" s="18">
        <v>0.5</v>
      </c>
      <c r="I109" s="18">
        <f>SUM(Table13572[[#This Row],[Run and Output (1.5)2]],Table13572[[#This Row],[Code Quality (1.5)3]])</f>
        <v>1</v>
      </c>
      <c r="J109" s="24">
        <v>0</v>
      </c>
      <c r="K109" s="24">
        <v>0</v>
      </c>
      <c r="L109" s="24">
        <f>SUM(Table13572[[#This Row],[Run and Output (2)]],Table13572[[#This Row],[Code Quality (2)]])</f>
        <v>0</v>
      </c>
      <c r="M109" s="41">
        <f>SUM(Table13572[[#This Row],[Q1]],Table13572[[#This Row],[Q2]],Table13572[[#This Row],[Q3]])</f>
        <v>4</v>
      </c>
      <c r="N109" s="3"/>
      <c r="O109" s="3"/>
      <c r="P109" s="3"/>
      <c r="Q109" s="3"/>
      <c r="R109" s="3"/>
      <c r="S109" s="3"/>
      <c r="T109" s="8">
        <f t="shared" si="3"/>
        <v>0</v>
      </c>
      <c r="U109" s="3"/>
      <c r="V109" s="3"/>
      <c r="W109" s="3"/>
      <c r="X109" s="3"/>
      <c r="Y109" s="3"/>
      <c r="Z109" s="3"/>
      <c r="AA109" s="8">
        <f t="shared" si="4"/>
        <v>0</v>
      </c>
      <c r="AB109" s="9">
        <f t="shared" si="5"/>
        <v>4</v>
      </c>
      <c r="AC109" s="20" t="s">
        <v>263</v>
      </c>
      <c r="AD109" s="21" t="s">
        <v>264</v>
      </c>
      <c r="AE109" s="20" t="s">
        <v>701</v>
      </c>
      <c r="AF109" s="20" t="str">
        <f>CONCATENATE(Table13572[[#This Row],[Feedback Q1]],Table13572[[#This Row],[Feedback Q2]],Table13572[[#This Row],[Feedback Q3]])</f>
        <v>q1:The program correctly prints a grid of asterisks according to the number of rows and columns specified by the user.q2:
    Logical Correctness: The intent to compute the sum, product, smallest, largest, and average of a given number of integers is clear. However, there are several issues:
        The product calculation is incorrectly assigned in the loop, resetting for each number instead of accumulating.
        The average calculation is placed incorrectly and lacks proper formatting.
        The condition to check if the user entered at least three integers is flawed; it checks the value of x but does not prevent the program from starting if x is less than 3.
    Code Structure Quality: The code has a reasonable structure, but there are syntax errors (missing semicolons) and logical flow issues. The use of float for average calculation should be corrected.
    Code Completeness: The program does not compile due to syntax errors and lacks proper handling of the average calculation. Additionally, the sum should accumulate values instead of replacing them.
Feedback: Needs Improvement.
    Fix the product calculation: Change prod = numbers[i]; to prod *= numbers[i]; to accumulate the product.
    Correct average calculation: Place the average calculation outside the loop and ensure proper type casting.
    Add missing semicolons: Ensure every statement ends with a semicolon.q3:No submission</v>
      </c>
      <c r="AG109" s="20" t="s">
        <v>702</v>
      </c>
    </row>
    <row r="110" spans="1:33" x14ac:dyDescent="0.3">
      <c r="A110" s="12">
        <v>107</v>
      </c>
      <c r="B110" s="13">
        <v>20690297</v>
      </c>
      <c r="C110" s="11" t="s">
        <v>108</v>
      </c>
      <c r="D110" s="18">
        <v>1.5</v>
      </c>
      <c r="E110" s="18">
        <v>1.5</v>
      </c>
      <c r="F110" s="18">
        <f>SUM(Table13572[[#This Row],[Run and Output (1.5)]:[Code Quality (1.5)]])</f>
        <v>3</v>
      </c>
      <c r="G110" s="18">
        <v>1.5</v>
      </c>
      <c r="H110" s="18">
        <v>1.5</v>
      </c>
      <c r="I110" s="18">
        <f>SUM(Table13572[[#This Row],[Run and Output (1.5)2]],Table13572[[#This Row],[Code Quality (1.5)3]])</f>
        <v>3</v>
      </c>
      <c r="J110" s="18">
        <v>2</v>
      </c>
      <c r="K110" s="18">
        <v>2</v>
      </c>
      <c r="L110" s="18">
        <f>SUM(Table13572[[#This Row],[Run and Output (2)]],Table13572[[#This Row],[Code Quality (2)]])</f>
        <v>4</v>
      </c>
      <c r="M110" s="41">
        <f>SUM(Table13572[[#This Row],[Q1]],Table13572[[#This Row],[Q2]],Table13572[[#This Row],[Q3]])</f>
        <v>10</v>
      </c>
      <c r="N110" s="3"/>
      <c r="O110" s="3"/>
      <c r="P110" s="3"/>
      <c r="Q110" s="3"/>
      <c r="R110" s="3"/>
      <c r="S110" s="3"/>
      <c r="T110" s="8">
        <f t="shared" si="3"/>
        <v>0</v>
      </c>
      <c r="U110" s="3"/>
      <c r="V110" s="3"/>
      <c r="W110" s="3"/>
      <c r="X110" s="3"/>
      <c r="Y110" s="3"/>
      <c r="Z110" s="3"/>
      <c r="AA110" s="8">
        <f t="shared" si="4"/>
        <v>0</v>
      </c>
      <c r="AB110" s="9">
        <f t="shared" si="5"/>
        <v>10</v>
      </c>
      <c r="AC110" s="20" t="s">
        <v>273</v>
      </c>
      <c r="AD110" s="20" t="s">
        <v>271</v>
      </c>
      <c r="AE110" s="20" t="s">
        <v>272</v>
      </c>
      <c r="AF110"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three integers. The calculations and comparisons are implemented accurately.  However, the logic for determining the smallest and largest numbers could be simplified, making it easier to follow.q3:The program correctly computes the total and final costs for various grocery items based on user input. It effectively uses a switch statement to handle different product codes. However, there are some logical issues, particularly in the handling of the total cost and the final cost calculations.</v>
      </c>
      <c r="AG110" s="20" t="s">
        <v>569</v>
      </c>
    </row>
    <row r="111" spans="1:33" x14ac:dyDescent="0.3">
      <c r="A111" s="12">
        <v>108</v>
      </c>
      <c r="B111" s="13">
        <v>20690629</v>
      </c>
      <c r="C111" s="11" t="s">
        <v>109</v>
      </c>
      <c r="D111" s="18">
        <v>1.5</v>
      </c>
      <c r="E111" s="18">
        <v>1.5</v>
      </c>
      <c r="F111" s="18">
        <f>SUM(Table13572[[#This Row],[Run and Output (1.5)]:[Code Quality (1.5)]])</f>
        <v>3</v>
      </c>
      <c r="G111" s="18">
        <v>0.5</v>
      </c>
      <c r="H111" s="18">
        <v>0.5</v>
      </c>
      <c r="I111" s="18">
        <f>SUM(Table13572[[#This Row],[Run and Output (1.5)2]],Table13572[[#This Row],[Code Quality (1.5)3]])</f>
        <v>1</v>
      </c>
      <c r="J111" s="18">
        <v>0.5</v>
      </c>
      <c r="K111" s="18">
        <v>0.5</v>
      </c>
      <c r="L111" s="18">
        <f>SUM(Table13572[[#This Row],[Run and Output (2)]],Table13572[[#This Row],[Code Quality (2)]])</f>
        <v>1</v>
      </c>
      <c r="M111" s="41">
        <f>SUM(Table13572[[#This Row],[Q1]],Table13572[[#This Row],[Q2]],Table13572[[#This Row],[Q3]])</f>
        <v>5</v>
      </c>
      <c r="N111" s="3"/>
      <c r="O111" s="3"/>
      <c r="P111" s="3"/>
      <c r="Q111" s="3"/>
      <c r="R111" s="3"/>
      <c r="S111" s="3"/>
      <c r="T111" s="8">
        <f t="shared" si="3"/>
        <v>0</v>
      </c>
      <c r="U111" s="3"/>
      <c r="V111" s="3"/>
      <c r="W111" s="3"/>
      <c r="X111" s="3"/>
      <c r="Y111" s="3"/>
      <c r="Z111" s="3"/>
      <c r="AA111" s="8">
        <f t="shared" si="4"/>
        <v>0</v>
      </c>
      <c r="AB111" s="9">
        <f t="shared" si="5"/>
        <v>5</v>
      </c>
      <c r="AC111" s="20" t="s">
        <v>388</v>
      </c>
      <c r="AD111" s="20" t="s">
        <v>387</v>
      </c>
      <c r="AE111" s="20"/>
      <c r="AF111" s="20" t="str">
        <f>CONCATENATE(Table13572[[#This Row],[Feedback Q1]],Table13572[[#This Row],[Feedback Q2]],Table13572[[#This Row],[Feedback Q3]])</f>
        <v>q1: There is a missing semicolon at the end of the return 0 statement. Otherwise fine.q2:The program attempts to calculate the sum, average, product, and smallest of three integers. However, there are significant syntax and logical errors that prevent it from functioning correctly.</v>
      </c>
      <c r="AG111" s="20" t="s">
        <v>602</v>
      </c>
    </row>
    <row r="112" spans="1:33" x14ac:dyDescent="0.3">
      <c r="A112" s="12">
        <v>109</v>
      </c>
      <c r="B112" s="13">
        <v>20697136</v>
      </c>
      <c r="C112" s="11" t="s">
        <v>110</v>
      </c>
      <c r="D112" s="18">
        <v>1.5</v>
      </c>
      <c r="E112" s="18">
        <v>1.5</v>
      </c>
      <c r="F112" s="18">
        <f>SUM(Table13572[[#This Row],[Run and Output (1.5)]:[Code Quality (1.5)]])</f>
        <v>3</v>
      </c>
      <c r="G112" s="18">
        <v>1.5</v>
      </c>
      <c r="H112" s="18">
        <v>1.5</v>
      </c>
      <c r="I112" s="18">
        <f>SUM(Table13572[[#This Row],[Run and Output (1.5)2]],Table13572[[#This Row],[Code Quality (1.5)3]])</f>
        <v>3</v>
      </c>
      <c r="J112" s="26">
        <v>1</v>
      </c>
      <c r="K112" s="26">
        <v>1</v>
      </c>
      <c r="L112" s="26">
        <f>SUM(Table13572[[#This Row],[Run and Output (2)]],Table13572[[#This Row],[Code Quality (2)]])</f>
        <v>2</v>
      </c>
      <c r="M112" s="41">
        <f>SUM(Table13572[[#This Row],[Q1]],Table13572[[#This Row],[Q2]],Table13572[[#This Row],[Q3]])</f>
        <v>8</v>
      </c>
      <c r="N112" s="3"/>
      <c r="O112" s="3"/>
      <c r="P112" s="3"/>
      <c r="Q112" s="3"/>
      <c r="R112" s="3"/>
      <c r="S112" s="3"/>
      <c r="T112" s="8">
        <f t="shared" si="3"/>
        <v>0</v>
      </c>
      <c r="U112" s="3"/>
      <c r="V112" s="3"/>
      <c r="W112" s="3"/>
      <c r="X112" s="3"/>
      <c r="Y112" s="3"/>
      <c r="Z112" s="3"/>
      <c r="AA112" s="8">
        <f t="shared" si="4"/>
        <v>0</v>
      </c>
      <c r="AB112" s="9">
        <f t="shared" si="5"/>
        <v>8</v>
      </c>
      <c r="AC112" s="20" t="s">
        <v>273</v>
      </c>
      <c r="AD112" s="20" t="s">
        <v>488</v>
      </c>
      <c r="AE112" s="20" t="s">
        <v>519</v>
      </c>
      <c r="AF112"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The calculation for the total cost of fruits mistakenly multiplies weight by 1 instead of price. unable to run (case 2)</v>
      </c>
      <c r="AG112" s="20" t="s">
        <v>656</v>
      </c>
    </row>
    <row r="113" spans="1:33" x14ac:dyDescent="0.3">
      <c r="A113" s="12">
        <v>110</v>
      </c>
      <c r="B113" s="13">
        <v>20697931</v>
      </c>
      <c r="C113" s="11" t="s">
        <v>111</v>
      </c>
      <c r="D113" s="18">
        <v>1.5</v>
      </c>
      <c r="E113" s="18">
        <v>1.5</v>
      </c>
      <c r="F113" s="18">
        <f>SUM(Table13572[[#This Row],[Run and Output (1.5)]:[Code Quality (1.5)]])</f>
        <v>3</v>
      </c>
      <c r="G113" s="18">
        <v>1.5</v>
      </c>
      <c r="H113" s="18">
        <v>1.5</v>
      </c>
      <c r="I113" s="18">
        <f>SUM(Table13572[[#This Row],[Run and Output (1.5)2]],Table13572[[#This Row],[Code Quality (1.5)3]])</f>
        <v>3</v>
      </c>
      <c r="J113" s="18">
        <v>2</v>
      </c>
      <c r="K113" s="18">
        <v>2</v>
      </c>
      <c r="L113" s="18">
        <f>SUM(Table13572[[#This Row],[Run and Output (2)]],Table13572[[#This Row],[Code Quality (2)]])</f>
        <v>4</v>
      </c>
      <c r="M113" s="41">
        <f>SUM(Table13572[[#This Row],[Q1]],Table13572[[#This Row],[Q2]],Table13572[[#This Row],[Q3]])</f>
        <v>10</v>
      </c>
      <c r="N113" s="3"/>
      <c r="O113" s="3"/>
      <c r="P113" s="3"/>
      <c r="Q113" s="3"/>
      <c r="R113" s="3"/>
      <c r="S113" s="3"/>
      <c r="T113" s="8">
        <f t="shared" si="3"/>
        <v>0</v>
      </c>
      <c r="U113" s="3"/>
      <c r="V113" s="3"/>
      <c r="W113" s="3"/>
      <c r="X113" s="3"/>
      <c r="Y113" s="3"/>
      <c r="Z113" s="3"/>
      <c r="AA113" s="8">
        <f t="shared" si="4"/>
        <v>0</v>
      </c>
      <c r="AB113" s="9">
        <f t="shared" si="5"/>
        <v>10</v>
      </c>
      <c r="AC113" s="20" t="s">
        <v>273</v>
      </c>
      <c r="AD113" s="20" t="s">
        <v>488</v>
      </c>
      <c r="AE113" s="20" t="s">
        <v>435</v>
      </c>
      <c r="AF113"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13" s="20" t="s">
        <v>600</v>
      </c>
    </row>
    <row r="114" spans="1:33" x14ac:dyDescent="0.3">
      <c r="A114" s="12">
        <v>111</v>
      </c>
      <c r="B114" s="13">
        <v>20698118</v>
      </c>
      <c r="C114" s="11" t="s">
        <v>112</v>
      </c>
      <c r="D114" s="18">
        <v>1.5</v>
      </c>
      <c r="E114" s="18">
        <v>1.5</v>
      </c>
      <c r="F114" s="18">
        <f>SUM(Table13572[[#This Row],[Run and Output (1.5)]:[Code Quality (1.5)]])</f>
        <v>3</v>
      </c>
      <c r="G114" s="18">
        <v>1.5</v>
      </c>
      <c r="H114" s="18">
        <v>1.5</v>
      </c>
      <c r="I114" s="18">
        <f>SUM(Table13572[[#This Row],[Run and Output (1.5)2]],Table13572[[#This Row],[Code Quality (1.5)3]])</f>
        <v>3</v>
      </c>
      <c r="J114" s="18">
        <v>2</v>
      </c>
      <c r="K114" s="18">
        <v>2</v>
      </c>
      <c r="L114" s="18">
        <f>SUM(Table13572[[#This Row],[Run and Output (2)]],Table13572[[#This Row],[Code Quality (2)]])</f>
        <v>4</v>
      </c>
      <c r="M114" s="41">
        <f>SUM(Table13572[[#This Row],[Q1]],Table13572[[#This Row],[Q2]],Table13572[[#This Row],[Q3]])</f>
        <v>10</v>
      </c>
      <c r="N114" s="3"/>
      <c r="O114" s="3"/>
      <c r="P114" s="3"/>
      <c r="Q114" s="3"/>
      <c r="R114" s="3"/>
      <c r="S114" s="3"/>
      <c r="T114" s="8">
        <f t="shared" si="3"/>
        <v>0</v>
      </c>
      <c r="U114" s="3"/>
      <c r="V114" s="3"/>
      <c r="W114" s="3"/>
      <c r="X114" s="3"/>
      <c r="Y114" s="3"/>
      <c r="Z114" s="3"/>
      <c r="AA114" s="8">
        <f t="shared" si="4"/>
        <v>0</v>
      </c>
      <c r="AB114" s="9">
        <f t="shared" si="5"/>
        <v>10</v>
      </c>
      <c r="AC114" s="20" t="s">
        <v>273</v>
      </c>
      <c r="AD114" s="20" t="s">
        <v>488</v>
      </c>
      <c r="AE114" s="20" t="s">
        <v>435</v>
      </c>
      <c r="AF114"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14" s="20" t="s">
        <v>600</v>
      </c>
    </row>
    <row r="115" spans="1:33" x14ac:dyDescent="0.3">
      <c r="A115" s="12">
        <v>112</v>
      </c>
      <c r="B115" s="13">
        <v>20698295</v>
      </c>
      <c r="C115" s="11" t="s">
        <v>113</v>
      </c>
      <c r="D115" s="18">
        <v>1.5</v>
      </c>
      <c r="E115" s="18">
        <v>1.5</v>
      </c>
      <c r="F115" s="18">
        <f>SUM(Table13572[[#This Row],[Run and Output (1.5)]:[Code Quality (1.5)]])</f>
        <v>3</v>
      </c>
      <c r="G115" s="18">
        <v>1.5</v>
      </c>
      <c r="H115" s="18">
        <v>1.5</v>
      </c>
      <c r="I115" s="18">
        <f>SUM(Table13572[[#This Row],[Run and Output (1.5)2]],Table13572[[#This Row],[Code Quality (1.5)3]])</f>
        <v>3</v>
      </c>
      <c r="J115" s="18">
        <v>1</v>
      </c>
      <c r="K115" s="18">
        <v>1</v>
      </c>
      <c r="L115" s="18">
        <f>SUM(Table13572[[#This Row],[Run and Output (2)]],Table13572[[#This Row],[Code Quality (2)]])</f>
        <v>2</v>
      </c>
      <c r="M115" s="41">
        <f>SUM(Table13572[[#This Row],[Q1]],Table13572[[#This Row],[Q2]],Table13572[[#This Row],[Q3]])</f>
        <v>8</v>
      </c>
      <c r="N115" s="3"/>
      <c r="O115" s="3"/>
      <c r="P115" s="3"/>
      <c r="Q115" s="3"/>
      <c r="R115" s="3"/>
      <c r="S115" s="3"/>
      <c r="T115" s="8">
        <f t="shared" si="3"/>
        <v>0</v>
      </c>
      <c r="U115" s="3"/>
      <c r="V115" s="3"/>
      <c r="W115" s="3"/>
      <c r="X115" s="3"/>
      <c r="Y115" s="3"/>
      <c r="Z115" s="3"/>
      <c r="AA115" s="8">
        <f t="shared" si="4"/>
        <v>0</v>
      </c>
      <c r="AB115" s="9">
        <f t="shared" si="5"/>
        <v>8</v>
      </c>
      <c r="AC115" s="20" t="s">
        <v>273</v>
      </c>
      <c r="AD115" s="20" t="s">
        <v>488</v>
      </c>
      <c r="AE115" t="s">
        <v>538</v>
      </c>
      <c r="AF115"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infinite loop. there are some issues with control flow and variable initialization that prevent it from functioning correctly in all scenarios. The current implementation of the while loop can lead to an infinite loop if the user does not enter 0 or a valid product code after the first input. The loop should be structured to allow re-entry of the product code after displaying the total and final costs.</v>
      </c>
      <c r="AG115" s="20" t="s">
        <v>683</v>
      </c>
    </row>
    <row r="116" spans="1:33" ht="15" customHeight="1" x14ac:dyDescent="0.3">
      <c r="A116" s="12">
        <v>113</v>
      </c>
      <c r="B116" s="13">
        <v>20699501</v>
      </c>
      <c r="C116" s="11" t="s">
        <v>114</v>
      </c>
      <c r="D116" s="18">
        <v>0.5</v>
      </c>
      <c r="E116" s="18">
        <v>0.5</v>
      </c>
      <c r="F116" s="18">
        <f>SUM(Table13572[[#This Row],[Run and Output (1.5)]:[Code Quality (1.5)]])</f>
        <v>1</v>
      </c>
      <c r="G116" s="18">
        <v>1.5</v>
      </c>
      <c r="H116" s="18">
        <v>1.5</v>
      </c>
      <c r="I116" s="18">
        <f>SUM(Table13572[[#This Row],[Run and Output (1.5)2]],Table13572[[#This Row],[Code Quality (1.5)3]])</f>
        <v>3</v>
      </c>
      <c r="J116" s="18">
        <v>0.5</v>
      </c>
      <c r="K116" s="18">
        <v>0.5</v>
      </c>
      <c r="L116" s="18">
        <f>SUM(Table13572[[#This Row],[Run and Output (2)]],Table13572[[#This Row],[Code Quality (2)]])</f>
        <v>1</v>
      </c>
      <c r="M116" s="41">
        <f>SUM(Table13572[[#This Row],[Q1]],Table13572[[#This Row],[Q2]],Table13572[[#This Row],[Q3]])</f>
        <v>5</v>
      </c>
      <c r="N116" s="3"/>
      <c r="O116" s="3"/>
      <c r="P116" s="3"/>
      <c r="Q116" s="3"/>
      <c r="R116" s="3"/>
      <c r="S116" s="3"/>
      <c r="T116" s="8">
        <f t="shared" si="3"/>
        <v>0</v>
      </c>
      <c r="U116" s="3"/>
      <c r="V116" s="3"/>
      <c r="W116" s="3"/>
      <c r="X116" s="3"/>
      <c r="Y116" s="3"/>
      <c r="Z116" s="3"/>
      <c r="AA116" s="8">
        <f t="shared" si="4"/>
        <v>0</v>
      </c>
      <c r="AB116" s="9">
        <f t="shared" si="5"/>
        <v>5</v>
      </c>
      <c r="AC116" s="20" t="s">
        <v>409</v>
      </c>
      <c r="AD116" s="20" t="s">
        <v>410</v>
      </c>
      <c r="AE116" s="21" t="s">
        <v>411</v>
      </c>
      <c r="AF116" s="20" t="str">
        <f>CONCATENATE(Table13572[[#This Row],[Feedback Q1]],Table13572[[#This Row],[Feedback Q2]],Table13572[[#This Row],[Feedback Q3]])</f>
        <v>q1:The prompts for input are swapped. The variable columns should be used for the number of columns and rows for the number of rows. This can confuse the user about what they are inputting. q2: not reading integers separated by single space as stated in questionq3: The program aims to calculate the total and final costs of various products based on user input. However, there are several significant issues that prevent it from functioning correctly.The scanf function calls are incorrectly formatted.The for loop is incorrectly structured. The loop should not be used with a condition like productcode != 0 directly. The variables TotalF, TotalV, price3, and price4 are not initialized before use, which could lead to undefined behavior.
Discount Calculation Logic: The calculation for the final cost is incorrect. You should apply the discount to the total cost rather than just using the percentage</v>
      </c>
      <c r="AG116" s="20" t="s">
        <v>643</v>
      </c>
    </row>
    <row r="117" spans="1:33" x14ac:dyDescent="0.3">
      <c r="A117" s="12">
        <v>114</v>
      </c>
      <c r="B117" s="13">
        <v>20700412</v>
      </c>
      <c r="C117" s="11" t="s">
        <v>115</v>
      </c>
      <c r="D117" s="18">
        <v>1.5</v>
      </c>
      <c r="E117" s="18">
        <v>1.5</v>
      </c>
      <c r="F117" s="18">
        <f>SUM(Table13572[[#This Row],[Run and Output (1.5)]:[Code Quality (1.5)]])</f>
        <v>3</v>
      </c>
      <c r="G117" s="18">
        <v>1.5</v>
      </c>
      <c r="H117" s="18">
        <v>1.5</v>
      </c>
      <c r="I117" s="18">
        <f>SUM(Table13572[[#This Row],[Run and Output (1.5)2]],Table13572[[#This Row],[Code Quality (1.5)3]])</f>
        <v>3</v>
      </c>
      <c r="J117" s="18">
        <v>2</v>
      </c>
      <c r="K117" s="18">
        <v>2</v>
      </c>
      <c r="L117" s="18">
        <f>SUM(Table13572[[#This Row],[Run and Output (2)]],Table13572[[#This Row],[Code Quality (2)]])</f>
        <v>4</v>
      </c>
      <c r="M117" s="41">
        <f>SUM(Table13572[[#This Row],[Q1]],Table13572[[#This Row],[Q2]],Table13572[[#This Row],[Q3]])</f>
        <v>10</v>
      </c>
      <c r="N117" s="3"/>
      <c r="O117" s="3"/>
      <c r="P117" s="3"/>
      <c r="Q117" s="3"/>
      <c r="R117" s="3"/>
      <c r="S117" s="3"/>
      <c r="T117" s="8">
        <f t="shared" si="3"/>
        <v>0</v>
      </c>
      <c r="U117" s="3"/>
      <c r="V117" s="3"/>
      <c r="W117" s="3"/>
      <c r="X117" s="3"/>
      <c r="Y117" s="3"/>
      <c r="Z117" s="3"/>
      <c r="AA117" s="8">
        <f t="shared" si="4"/>
        <v>0</v>
      </c>
      <c r="AB117" s="9">
        <f t="shared" si="5"/>
        <v>10</v>
      </c>
      <c r="AC117" s="20" t="s">
        <v>273</v>
      </c>
      <c r="AD117" s="20" t="s">
        <v>488</v>
      </c>
      <c r="AE117" s="20" t="s">
        <v>435</v>
      </c>
      <c r="AF117"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17" s="20" t="s">
        <v>600</v>
      </c>
    </row>
    <row r="118" spans="1:33" x14ac:dyDescent="0.3">
      <c r="A118" s="12">
        <v>115</v>
      </c>
      <c r="B118" s="13">
        <v>20700473</v>
      </c>
      <c r="C118" s="11" t="s">
        <v>116</v>
      </c>
      <c r="D118" s="18">
        <v>1.5</v>
      </c>
      <c r="E118" s="18">
        <v>1.5</v>
      </c>
      <c r="F118" s="18">
        <f>SUM(Table13572[[#This Row],[Run and Output (1.5)]:[Code Quality (1.5)]])</f>
        <v>3</v>
      </c>
      <c r="G118" s="18">
        <v>1.5</v>
      </c>
      <c r="H118" s="18">
        <v>1.5</v>
      </c>
      <c r="I118" s="18">
        <f>SUM(Table13572[[#This Row],[Run and Output (1.5)2]],Table13572[[#This Row],[Code Quality (1.5)3]])</f>
        <v>3</v>
      </c>
      <c r="J118" s="18">
        <v>2</v>
      </c>
      <c r="K118" s="18">
        <v>2</v>
      </c>
      <c r="L118" s="18">
        <f>SUM(Table13572[[#This Row],[Run and Output (2)]],Table13572[[#This Row],[Code Quality (2)]])</f>
        <v>4</v>
      </c>
      <c r="M118" s="41">
        <f>SUM(Table13572[[#This Row],[Q1]],Table13572[[#This Row],[Q2]],Table13572[[#This Row],[Q3]])</f>
        <v>10</v>
      </c>
      <c r="N118" s="18">
        <v>2</v>
      </c>
      <c r="O118" s="18">
        <v>2</v>
      </c>
      <c r="P118" s="18">
        <v>2</v>
      </c>
      <c r="Q118" s="18">
        <v>2</v>
      </c>
      <c r="R118" s="18">
        <v>2</v>
      </c>
      <c r="S118" s="18">
        <v>2</v>
      </c>
      <c r="T118" s="18">
        <v>2</v>
      </c>
      <c r="U118" s="18">
        <v>2</v>
      </c>
      <c r="V118" s="18">
        <v>2</v>
      </c>
      <c r="W118" s="18">
        <v>2</v>
      </c>
      <c r="X118" s="18">
        <v>2</v>
      </c>
      <c r="Y118" s="18">
        <v>2</v>
      </c>
      <c r="Z118" s="18">
        <v>2</v>
      </c>
      <c r="AA118" s="18">
        <v>2</v>
      </c>
      <c r="AB118" s="9">
        <f t="shared" si="5"/>
        <v>14</v>
      </c>
      <c r="AC118" s="20" t="s">
        <v>273</v>
      </c>
      <c r="AD118" s="20" t="s">
        <v>488</v>
      </c>
      <c r="AE118" s="20" t="s">
        <v>435</v>
      </c>
      <c r="AF118"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18" s="20" t="s">
        <v>600</v>
      </c>
    </row>
    <row r="119" spans="1:33" x14ac:dyDescent="0.3">
      <c r="A119" s="12">
        <v>116</v>
      </c>
      <c r="B119" s="13">
        <v>20700664</v>
      </c>
      <c r="C119" s="11" t="s">
        <v>117</v>
      </c>
      <c r="D119" s="18">
        <v>1.5</v>
      </c>
      <c r="E119" s="18">
        <v>1.5</v>
      </c>
      <c r="F119" s="18">
        <f>SUM(Table13572[[#This Row],[Run and Output (1.5)]:[Code Quality (1.5)]])</f>
        <v>3</v>
      </c>
      <c r="G119" s="18">
        <v>1.5</v>
      </c>
      <c r="H119" s="18">
        <v>1.5</v>
      </c>
      <c r="I119" s="18">
        <f>SUM(Table13572[[#This Row],[Run and Output (1.5)2]],Table13572[[#This Row],[Code Quality (1.5)3]])</f>
        <v>3</v>
      </c>
      <c r="J119" s="18">
        <v>1.5</v>
      </c>
      <c r="K119" s="18">
        <v>1.5</v>
      </c>
      <c r="L119" s="18">
        <f>SUM(Table13572[[#This Row],[Run and Output (2)]],Table13572[[#This Row],[Code Quality (2)]])</f>
        <v>3</v>
      </c>
      <c r="M119" s="41">
        <f>SUM(Table13572[[#This Row],[Q1]],Table13572[[#This Row],[Q2]],Table13572[[#This Row],[Q3]])</f>
        <v>9</v>
      </c>
      <c r="N119" s="3"/>
      <c r="O119" s="3"/>
      <c r="P119" s="3"/>
      <c r="Q119" s="3"/>
      <c r="R119" s="3"/>
      <c r="S119" s="3"/>
      <c r="T119" s="8">
        <f t="shared" ref="T119:T181" si="6">SUM(N119:S119)</f>
        <v>0</v>
      </c>
      <c r="U119" s="3"/>
      <c r="V119" s="3"/>
      <c r="W119" s="3"/>
      <c r="X119" s="3"/>
      <c r="Y119" s="3"/>
      <c r="Z119" s="3"/>
      <c r="AA119" s="8">
        <f t="shared" ref="AA119:AA181" si="7">SUM(U119:Z119)</f>
        <v>0</v>
      </c>
      <c r="AB119" s="9">
        <f t="shared" si="5"/>
        <v>9</v>
      </c>
      <c r="AC119" s="20" t="s">
        <v>273</v>
      </c>
      <c r="AD119" s="20" t="s">
        <v>488</v>
      </c>
      <c r="AE119" t="s">
        <v>535</v>
      </c>
      <c r="AF119"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3. In the case 3 and case 4 sections, you are still prompting for "weight of fruits" and using "fruits" in the output, which should be corrected to "Dairy Products" and "Canned Goods" respectively.In the output for the final cost, there is a typo: the format specifier should be %.2f instead of $.2%f.</v>
      </c>
      <c r="AG119" s="20" t="s">
        <v>679</v>
      </c>
    </row>
    <row r="120" spans="1:33" x14ac:dyDescent="0.3">
      <c r="A120" s="12">
        <v>117</v>
      </c>
      <c r="B120" s="13">
        <v>20701283</v>
      </c>
      <c r="C120" s="11" t="s">
        <v>118</v>
      </c>
      <c r="D120" s="18">
        <v>1.5</v>
      </c>
      <c r="E120" s="18">
        <v>1.5</v>
      </c>
      <c r="F120" s="18">
        <f>SUM(Table13572[[#This Row],[Run and Output (1.5)]:[Code Quality (1.5)]])</f>
        <v>3</v>
      </c>
      <c r="G120" s="18">
        <v>1</v>
      </c>
      <c r="H120" s="18">
        <v>1</v>
      </c>
      <c r="I120" s="18">
        <f>SUM(Table13572[[#This Row],[Run and Output (1.5)2]],Table13572[[#This Row],[Code Quality (1.5)3]])</f>
        <v>2</v>
      </c>
      <c r="J120" s="18">
        <v>1</v>
      </c>
      <c r="K120" s="18">
        <v>1</v>
      </c>
      <c r="L120" s="18">
        <f>SUM(Table13572[[#This Row],[Run and Output (2)]],Table13572[[#This Row],[Code Quality (2)]])</f>
        <v>2</v>
      </c>
      <c r="M120" s="41">
        <f>SUM(Table13572[[#This Row],[Q1]],Table13572[[#This Row],[Q2]],Table13572[[#This Row],[Q3]])</f>
        <v>7</v>
      </c>
      <c r="N120" s="3"/>
      <c r="O120" s="3"/>
      <c r="P120" s="3"/>
      <c r="Q120" s="3"/>
      <c r="R120" s="3"/>
      <c r="S120" s="3"/>
      <c r="T120" s="8">
        <f t="shared" si="6"/>
        <v>0</v>
      </c>
      <c r="U120" s="3"/>
      <c r="V120" s="3"/>
      <c r="W120" s="3"/>
      <c r="X120" s="3"/>
      <c r="Y120" s="3"/>
      <c r="Z120" s="3"/>
      <c r="AA120" s="8">
        <f t="shared" si="7"/>
        <v>0</v>
      </c>
      <c r="AB120" s="9">
        <f t="shared" si="5"/>
        <v>7</v>
      </c>
      <c r="AC120" s="20" t="s">
        <v>433</v>
      </c>
      <c r="AD120" s="20" t="s">
        <v>436</v>
      </c>
      <c r="AE120" s="20" t="s">
        <v>439</v>
      </c>
      <c r="AF120" s="20" t="str">
        <f>CONCATENATE(Table13572[[#This Row],[Feedback Q1]],Table13572[[#This Row],[Feedback Q2]],Table13572[[#This Row],[Feedback Q3]])</f>
        <v>q1:The program correctly prints a grid of + according to the number of rows and columns specified by the user. The nested loops work as intended, creating the expected output.q2:Several syntax errors preventing the program from running correctly. The check for whether at least three integers have been entered should be placed after the loop, not inside it. This is crucial to ensure that you only check after the user has entered the numbers.q3: there are significant errors that prevent it from functioning correctly. The variable names contain spaces (e.g., price per item, tota;cost), which are invalid in C. Variables cannot have spaces. The productType variable is declared but never initialized or assigned a value. You need to prompt the user for their choice before using it in the switch statement.</v>
      </c>
      <c r="AG120" s="20" t="s">
        <v>687</v>
      </c>
    </row>
    <row r="121" spans="1:33" x14ac:dyDescent="0.3">
      <c r="A121" s="12">
        <v>118</v>
      </c>
      <c r="B121" s="13">
        <v>20701305</v>
      </c>
      <c r="C121" s="11" t="s">
        <v>119</v>
      </c>
      <c r="D121" s="18">
        <v>0.5</v>
      </c>
      <c r="E121" s="18">
        <v>0.5</v>
      </c>
      <c r="F121" s="18">
        <f>SUM(Table13572[[#This Row],[Run and Output (1.5)]:[Code Quality (1.5)]])</f>
        <v>1</v>
      </c>
      <c r="G121" s="18">
        <v>1</v>
      </c>
      <c r="H121" s="18">
        <v>1</v>
      </c>
      <c r="I121" s="18">
        <f>SUM(Table13572[[#This Row],[Run and Output (1.5)2]],Table13572[[#This Row],[Code Quality (1.5)3]])</f>
        <v>2</v>
      </c>
      <c r="J121" s="18">
        <v>2</v>
      </c>
      <c r="K121" s="18">
        <v>2</v>
      </c>
      <c r="L121" s="18">
        <f>SUM(Table13572[[#This Row],[Run and Output (2)]],Table13572[[#This Row],[Code Quality (2)]])</f>
        <v>4</v>
      </c>
      <c r="M121" s="41">
        <f>SUM(Table13572[[#This Row],[Q1]],Table13572[[#This Row],[Q2]],Table13572[[#This Row],[Q3]])</f>
        <v>7</v>
      </c>
      <c r="N121" s="3"/>
      <c r="O121" s="3"/>
      <c r="P121" s="3"/>
      <c r="Q121" s="3"/>
      <c r="R121" s="3"/>
      <c r="S121" s="3"/>
      <c r="T121" s="8">
        <f t="shared" si="6"/>
        <v>0</v>
      </c>
      <c r="U121" s="3"/>
      <c r="V121" s="3"/>
      <c r="W121" s="3"/>
      <c r="X121" s="3"/>
      <c r="Y121" s="3"/>
      <c r="Z121" s="3"/>
      <c r="AA121" s="8">
        <f t="shared" si="7"/>
        <v>0</v>
      </c>
      <c r="AB121" s="9">
        <f t="shared" si="5"/>
        <v>7</v>
      </c>
      <c r="AC121" s="20" t="s">
        <v>432</v>
      </c>
      <c r="AD121" s="20" t="s">
        <v>431</v>
      </c>
      <c r="AE121" s="20" t="s">
        <v>430</v>
      </c>
      <c r="AF121" s="20" t="str">
        <f>CONCATENATE(Table13572[[#This Row],[Feedback Q1]],Table13572[[#This Row],[Feedback Q2]],Table13572[[#This Row],[Feedback Q3]])</f>
        <v>q1: there are several critical errors that prevent it from functioning correctly.  The line int rows and columns; is incorrect. It should declare the variables separatelyq2: several issues prevent it from functioning correctly. Syntax errors.q3:The program is designed to calculate the total cost of different types of grocery items based on user input. The overall logic is sound, and it correctly handles user selections, calculates costs, and applies discounts.</v>
      </c>
      <c r="AG121" s="20" t="s">
        <v>686</v>
      </c>
    </row>
    <row r="122" spans="1:33" x14ac:dyDescent="0.3">
      <c r="A122" s="12">
        <v>119</v>
      </c>
      <c r="B122" s="13">
        <v>20701396</v>
      </c>
      <c r="C122" s="11" t="s">
        <v>120</v>
      </c>
      <c r="D122" s="18">
        <v>1.5</v>
      </c>
      <c r="E122" s="18">
        <v>1.5</v>
      </c>
      <c r="F122" s="18">
        <f>SUM(Table13572[[#This Row],[Run and Output (1.5)]:[Code Quality (1.5)]])</f>
        <v>3</v>
      </c>
      <c r="G122" s="18">
        <v>1.5</v>
      </c>
      <c r="H122" s="18">
        <v>1.5</v>
      </c>
      <c r="I122" s="18">
        <f>SUM(Table13572[[#This Row],[Run and Output (1.5)2]],Table13572[[#This Row],[Code Quality (1.5)3]])</f>
        <v>3</v>
      </c>
      <c r="J122" s="18">
        <v>1.5</v>
      </c>
      <c r="K122" s="18">
        <v>1.5</v>
      </c>
      <c r="L122" s="18">
        <f>SUM(Table13572[[#This Row],[Run and Output (2)]],Table13572[[#This Row],[Code Quality (2)]])</f>
        <v>3</v>
      </c>
      <c r="M122" s="41">
        <f>SUM(Table13572[[#This Row],[Q1]],Table13572[[#This Row],[Q2]],Table13572[[#This Row],[Q3]])</f>
        <v>9</v>
      </c>
      <c r="N122" s="3"/>
      <c r="O122" s="3"/>
      <c r="P122" s="3"/>
      <c r="Q122" s="3"/>
      <c r="R122" s="3"/>
      <c r="S122" s="3"/>
      <c r="T122" s="8">
        <f t="shared" si="6"/>
        <v>0</v>
      </c>
      <c r="U122" s="3"/>
      <c r="V122" s="3"/>
      <c r="W122" s="3"/>
      <c r="X122" s="3"/>
      <c r="Y122" s="3"/>
      <c r="Z122" s="3"/>
      <c r="AA122" s="8">
        <f t="shared" si="7"/>
        <v>0</v>
      </c>
      <c r="AB122" s="9">
        <f t="shared" si="5"/>
        <v>9</v>
      </c>
      <c r="AC122" s="20" t="s">
        <v>276</v>
      </c>
      <c r="AD122" s="20" t="s">
        <v>275</v>
      </c>
      <c r="AE122" s="20" t="s">
        <v>274</v>
      </c>
      <c r="AF122" s="20" t="str">
        <f>CONCATENATE(Table13572[[#This Row],[Feedback Q1]],Table13572[[#This Row],[Feedback Q2]],Table13572[[#This Row],[Feedback Q3]])</f>
        <v>q1:The program correctly prompts the user for the number of rows and columns and prints a grid of asterisks. The nested loops function as intended, producing the expected output.q2:The program calculates the sum, average, smallest, and largest integers correctly based on user input. However, there are logical flaws in the smallest number calculation, and the average calculation could lead to integer division issues.q3: The program generally works to calculate the total cost before and after applying a discount for various product types. However, there are issues with the discount calculation and potential for incorrect outputs due to the order of operations.The formula for calculating the total after discount is incorrect. It should be total * (1 - (discount / 100)) instead of (total * num) * 1 - (discount / 100) to ensure the discount is applied correctly.</v>
      </c>
      <c r="AG122" s="20" t="s">
        <v>570</v>
      </c>
    </row>
    <row r="123" spans="1:33" x14ac:dyDescent="0.3">
      <c r="A123" s="12">
        <v>120</v>
      </c>
      <c r="B123" s="13">
        <v>20701571</v>
      </c>
      <c r="C123" s="11" t="s">
        <v>121</v>
      </c>
      <c r="D123" s="18">
        <v>0.5</v>
      </c>
      <c r="E123" s="18">
        <v>0.5</v>
      </c>
      <c r="F123" s="18">
        <f>SUM(Table13572[[#This Row],[Run and Output (1.5)]:[Code Quality (1.5)]])</f>
        <v>1</v>
      </c>
      <c r="G123" s="18">
        <v>0.5</v>
      </c>
      <c r="H123" s="18">
        <v>0.5</v>
      </c>
      <c r="I123" s="18">
        <f>SUM(Table13572[[#This Row],[Run and Output (1.5)2]],Table13572[[#This Row],[Code Quality (1.5)3]])</f>
        <v>1</v>
      </c>
      <c r="J123" s="18">
        <v>0.5</v>
      </c>
      <c r="K123" s="18">
        <v>0.5</v>
      </c>
      <c r="L123" s="18">
        <f>SUM(Table13572[[#This Row],[Run and Output (2)]],Table13572[[#This Row],[Code Quality (2)]])</f>
        <v>1</v>
      </c>
      <c r="M123" s="41">
        <f>SUM(Table13572[[#This Row],[Q1]],Table13572[[#This Row],[Q2]],Table13572[[#This Row],[Q3]])</f>
        <v>3</v>
      </c>
      <c r="N123" s="3"/>
      <c r="O123" s="3"/>
      <c r="P123" s="3"/>
      <c r="Q123" s="3"/>
      <c r="R123" s="3"/>
      <c r="S123" s="3"/>
      <c r="T123" s="8">
        <f t="shared" si="6"/>
        <v>0</v>
      </c>
      <c r="U123" s="3"/>
      <c r="V123" s="3"/>
      <c r="W123" s="3"/>
      <c r="X123" s="3"/>
      <c r="Y123" s="3"/>
      <c r="Z123" s="3"/>
      <c r="AA123" s="8">
        <f t="shared" si="7"/>
        <v>0</v>
      </c>
      <c r="AB123" s="9">
        <f t="shared" si="5"/>
        <v>3</v>
      </c>
      <c r="AC123" s="20" t="s">
        <v>234</v>
      </c>
      <c r="AD123" s="20" t="s">
        <v>235</v>
      </c>
      <c r="AE123" s="20" t="s">
        <v>236</v>
      </c>
      <c r="AF123" s="20" t="str">
        <f>CONCATENATE(Table13572[[#This Row],[Feedback Q1]],Table13572[[#This Row],[Feedback Q2]],Table13572[[#This Row],[Feedback Q3]])</f>
        <v>q1:The code does not meet the task requirements, as it incorrectly prints indices instead of a grid of asterisksq2: The code fails to correctly read three integers and does not implement the full set of required calculationsq3: The code does not implement the required functionality for calculating costs or applying discounts</v>
      </c>
      <c r="AG123" s="20" t="s">
        <v>552</v>
      </c>
    </row>
    <row r="124" spans="1:33" x14ac:dyDescent="0.3">
      <c r="A124" s="12">
        <v>121</v>
      </c>
      <c r="B124" s="13">
        <v>20701628</v>
      </c>
      <c r="C124" s="11" t="s">
        <v>122</v>
      </c>
      <c r="D124" s="18">
        <v>0.5</v>
      </c>
      <c r="E124" s="18">
        <v>0.5</v>
      </c>
      <c r="F124" s="18">
        <f>SUM(Table13572[[#This Row],[Run and Output (1.5)]:[Code Quality (1.5)]])</f>
        <v>1</v>
      </c>
      <c r="G124" s="18">
        <v>0.5</v>
      </c>
      <c r="H124" s="18">
        <v>0.5</v>
      </c>
      <c r="I124" s="18">
        <f>SUM(Table13572[[#This Row],[Run and Output (1.5)2]],Table13572[[#This Row],[Code Quality (1.5)3]])</f>
        <v>1</v>
      </c>
      <c r="J124" s="18">
        <v>1</v>
      </c>
      <c r="K124" s="18">
        <v>1</v>
      </c>
      <c r="L124" s="18">
        <f>SUM(Table13572[[#This Row],[Run and Output (2)]],Table13572[[#This Row],[Code Quality (2)]])</f>
        <v>2</v>
      </c>
      <c r="M124" s="41">
        <f>SUM(Table13572[[#This Row],[Q1]],Table13572[[#This Row],[Q2]],Table13572[[#This Row],[Q3]])</f>
        <v>4</v>
      </c>
      <c r="N124" s="3"/>
      <c r="O124" s="3"/>
      <c r="P124" s="3"/>
      <c r="Q124" s="3"/>
      <c r="R124" s="3"/>
      <c r="S124" s="3"/>
      <c r="T124" s="8">
        <f t="shared" si="6"/>
        <v>0</v>
      </c>
      <c r="U124" s="3"/>
      <c r="V124" s="3"/>
      <c r="W124" s="3"/>
      <c r="X124" s="3"/>
      <c r="Y124" s="3"/>
      <c r="Z124" s="3"/>
      <c r="AA124" s="8">
        <f t="shared" si="7"/>
        <v>0</v>
      </c>
      <c r="AB124" s="9">
        <f t="shared" si="5"/>
        <v>4</v>
      </c>
      <c r="AC124" s="20" t="s">
        <v>425</v>
      </c>
      <c r="AD124" s="20" t="s">
        <v>437</v>
      </c>
      <c r="AE124" s="20" t="s">
        <v>426</v>
      </c>
      <c r="AF124" s="20" t="str">
        <f>CONCATENATE(Table13572[[#This Row],[Feedback Q1]],Table13572[[#This Row],[Feedback Q2]],Table13572[[#This Row],[Feedback Q3]])</f>
        <v>q1:The semicolons after the for loop headers terminate the loops prematurely, causing the inner block to execute only once regardless of the loop counter. Remove these semicolonsq2:The format string for scanf uses commas, which will require the input to be comma-separated.The variables min and max are used to store the smallest and largest integers but are never declared. The logic for determining the smallest and largest integers is incorrect. The correct logic should be structured to compare all three integers properly.The print statements for results should be outside the while loop to avoid printing results on each iterationq3: The variable cost is used but never declared.The program does not handle the case when the user wants to exit (input 0). After calculating the cost, you should print the result to the user</v>
      </c>
      <c r="AG124" s="20" t="s">
        <v>688</v>
      </c>
    </row>
    <row r="125" spans="1:33" ht="244.8" x14ac:dyDescent="0.3">
      <c r="A125" s="12">
        <v>122</v>
      </c>
      <c r="B125" s="13">
        <v>20701680</v>
      </c>
      <c r="C125" s="11" t="s">
        <v>123</v>
      </c>
      <c r="D125" s="18">
        <v>1.5</v>
      </c>
      <c r="E125" s="18">
        <v>1.5</v>
      </c>
      <c r="F125" s="18">
        <f>SUM(Table13572[[#This Row],[Run and Output (1.5)]:[Code Quality (1.5)]])</f>
        <v>3</v>
      </c>
      <c r="G125" s="18">
        <v>1.5</v>
      </c>
      <c r="H125" s="18">
        <v>1.5</v>
      </c>
      <c r="I125" s="18">
        <f>SUM(Table13572[[#This Row],[Run and Output (1.5)2]],Table13572[[#This Row],[Code Quality (1.5)3]])</f>
        <v>3</v>
      </c>
      <c r="J125" s="18">
        <v>2</v>
      </c>
      <c r="K125" s="18">
        <v>2</v>
      </c>
      <c r="L125" s="18">
        <f>SUM(Table13572[[#This Row],[Run and Output (2)]],Table13572[[#This Row],[Code Quality (2)]])</f>
        <v>4</v>
      </c>
      <c r="M125" s="41">
        <f>SUM(Table13572[[#This Row],[Q1]],Table13572[[#This Row],[Q2]],Table13572[[#This Row],[Q3]])</f>
        <v>10</v>
      </c>
      <c r="N125" s="3"/>
      <c r="O125" s="3"/>
      <c r="P125" s="3"/>
      <c r="Q125" s="3"/>
      <c r="R125" s="3"/>
      <c r="S125" s="3"/>
      <c r="T125" s="8">
        <f t="shared" si="6"/>
        <v>0</v>
      </c>
      <c r="U125" s="3"/>
      <c r="V125" s="3"/>
      <c r="W125" s="3"/>
      <c r="X125" s="3"/>
      <c r="Y125" s="3"/>
      <c r="Z125" s="3"/>
      <c r="AA125" s="8">
        <f t="shared" si="7"/>
        <v>0</v>
      </c>
      <c r="AB125" s="9">
        <f t="shared" si="5"/>
        <v>10</v>
      </c>
      <c r="AC125" s="20" t="s">
        <v>329</v>
      </c>
      <c r="AD125" s="20" t="s">
        <v>337</v>
      </c>
      <c r="AE125" s="21" t="s">
        <v>338</v>
      </c>
      <c r="AF125" s="20" t="str">
        <f>CONCATENATE(Table13572[[#This Row],[Feedback Q1]],Table13572[[#This Row],[Feedback Q2]],Table13572[[#This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computes the sum, average, product, smallest, and largest values. The use of \t in the scanf format string is unnecessary and may lead to confusion. It's better to use spaces or %d %d %d to read integers separated by spaces without formatting issues.he logic for determining the smallest integer can be simplified.q3:The program correctly implements a menu-driven system that allows users to enter product details, calculate total costs, and apply discounts.
    The use of a switch statement for different product codes is appropriate, but the code is repetitive across cases, particularly in the handling of discounts and total cost calculations.</v>
      </c>
      <c r="AG125" s="20" t="s">
        <v>598</v>
      </c>
    </row>
    <row r="126" spans="1:33" x14ac:dyDescent="0.3">
      <c r="A126" s="12">
        <v>123</v>
      </c>
      <c r="B126" s="13">
        <v>20702811</v>
      </c>
      <c r="C126" s="11" t="s">
        <v>124</v>
      </c>
      <c r="D126" s="18">
        <v>1.5</v>
      </c>
      <c r="E126" s="18">
        <v>1.5</v>
      </c>
      <c r="F126" s="18">
        <f>SUM(Table13572[[#This Row],[Run and Output (1.5)]:[Code Quality (1.5)]])</f>
        <v>3</v>
      </c>
      <c r="G126" s="26">
        <v>1</v>
      </c>
      <c r="H126" s="26">
        <v>1</v>
      </c>
      <c r="I126" s="26">
        <f>SUM(Table13572[[#This Row],[Run and Output (1.5)2]],Table13572[[#This Row],[Code Quality (1.5)3]])</f>
        <v>2</v>
      </c>
      <c r="J126" s="26">
        <v>1</v>
      </c>
      <c r="K126" s="26">
        <v>1</v>
      </c>
      <c r="L126" s="26">
        <f>SUM(Table13572[[#This Row],[Run and Output (2)]],Table13572[[#This Row],[Code Quality (2)]])</f>
        <v>2</v>
      </c>
      <c r="M126" s="41">
        <f>SUM(Table13572[[#This Row],[Q1]],Table13572[[#This Row],[Q2]],Table13572[[#This Row],[Q3]])</f>
        <v>7</v>
      </c>
      <c r="N126" s="3"/>
      <c r="O126" s="3"/>
      <c r="P126" s="3"/>
      <c r="Q126" s="3"/>
      <c r="R126" s="3"/>
      <c r="S126" s="3"/>
      <c r="T126" s="8">
        <f t="shared" si="6"/>
        <v>0</v>
      </c>
      <c r="U126" s="3"/>
      <c r="V126" s="3"/>
      <c r="W126" s="3"/>
      <c r="X126" s="3"/>
      <c r="Y126" s="3"/>
      <c r="Z126" s="3"/>
      <c r="AA126" s="8">
        <f t="shared" si="7"/>
        <v>0</v>
      </c>
      <c r="AB126" s="9">
        <f t="shared" si="5"/>
        <v>7</v>
      </c>
      <c r="AC126" s="20" t="s">
        <v>273</v>
      </c>
      <c r="AD126" s="20" t="s">
        <v>509</v>
      </c>
      <c r="AE126" s="20" t="s">
        <v>510</v>
      </c>
      <c r="AF126"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output.q2:The logic for finding the smallest and largest numbers is incorrect. The comparisons should update the smallest and largest variables themselves, not the input variableq3: incorrect output, The variable productName is declared as a char, which can hold only a single character. To store product names like "Fruits" or "Vegetables," it should be a string (array of characters) or a pointer to a stringThe condition to check for a valid discount percentage is incorrect. It should check if n is less than 0 or greater than 100, not bothThe calculation for finalCost should ensure that the discount is applied correctly. </v>
      </c>
      <c r="AG126" s="20" t="s">
        <v>638</v>
      </c>
    </row>
    <row r="127" spans="1:33" x14ac:dyDescent="0.3">
      <c r="A127" s="12">
        <v>124</v>
      </c>
      <c r="B127" s="13">
        <v>20702950</v>
      </c>
      <c r="C127" s="11" t="s">
        <v>125</v>
      </c>
      <c r="D127" s="18">
        <v>1.5</v>
      </c>
      <c r="E127" s="18">
        <v>1.5</v>
      </c>
      <c r="F127" s="18">
        <f>SUM(Table13572[[#This Row],[Run and Output (1.5)]:[Code Quality (1.5)]])</f>
        <v>3</v>
      </c>
      <c r="G127" s="18">
        <v>1.5</v>
      </c>
      <c r="H127" s="18">
        <v>1.5</v>
      </c>
      <c r="I127" s="18">
        <f>SUM(Table13572[[#This Row],[Run and Output (1.5)2]],Table13572[[#This Row],[Code Quality (1.5)3]])</f>
        <v>3</v>
      </c>
      <c r="J127" s="18">
        <v>2</v>
      </c>
      <c r="K127" s="18">
        <v>2</v>
      </c>
      <c r="L127" s="18">
        <f>SUM(Table13572[[#This Row],[Run and Output (2)]],Table13572[[#This Row],[Code Quality (2)]])</f>
        <v>4</v>
      </c>
      <c r="M127" s="41">
        <f>SUM(Table13572[[#This Row],[Q1]],Table13572[[#This Row],[Q2]],Table13572[[#This Row],[Q3]])</f>
        <v>10</v>
      </c>
      <c r="N127" s="3"/>
      <c r="O127" s="3"/>
      <c r="P127" s="3"/>
      <c r="Q127" s="3"/>
      <c r="R127" s="3"/>
      <c r="S127" s="3"/>
      <c r="T127" s="8">
        <f t="shared" si="6"/>
        <v>0</v>
      </c>
      <c r="U127" s="3"/>
      <c r="V127" s="3"/>
      <c r="W127" s="3"/>
      <c r="X127" s="3"/>
      <c r="Y127" s="3"/>
      <c r="Z127" s="3"/>
      <c r="AA127" s="8">
        <f t="shared" si="7"/>
        <v>0</v>
      </c>
      <c r="AB127" s="9">
        <f t="shared" si="5"/>
        <v>10</v>
      </c>
      <c r="AC127" s="20" t="s">
        <v>273</v>
      </c>
      <c r="AD127" s="20" t="s">
        <v>488</v>
      </c>
      <c r="AE127" s="20" t="s">
        <v>435</v>
      </c>
      <c r="AF127"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27" s="20" t="s">
        <v>600</v>
      </c>
    </row>
    <row r="128" spans="1:33" x14ac:dyDescent="0.3">
      <c r="A128" s="12">
        <v>125</v>
      </c>
      <c r="B128" s="13">
        <v>20703088</v>
      </c>
      <c r="C128" s="11" t="s">
        <v>126</v>
      </c>
      <c r="D128" s="18">
        <v>1.5</v>
      </c>
      <c r="E128" s="18">
        <v>1.5</v>
      </c>
      <c r="F128" s="18">
        <f>SUM(Table13572[[#This Row],[Run and Output (1.5)]:[Code Quality (1.5)]])</f>
        <v>3</v>
      </c>
      <c r="G128" s="18">
        <v>1.5</v>
      </c>
      <c r="H128" s="18">
        <v>1.5</v>
      </c>
      <c r="I128" s="18">
        <f>SUM(Table13572[[#This Row],[Run and Output (1.5)2]],Table13572[[#This Row],[Code Quality (1.5)3]])</f>
        <v>3</v>
      </c>
      <c r="J128" s="26">
        <v>1.5</v>
      </c>
      <c r="K128" s="26">
        <v>1.5</v>
      </c>
      <c r="L128" s="26">
        <f>SUM(Table13572[[#This Row],[Run and Output (2)]],Table13572[[#This Row],[Code Quality (2)]])</f>
        <v>3</v>
      </c>
      <c r="M128" s="41">
        <f>SUM(Table13572[[#This Row],[Q1]],Table13572[[#This Row],[Q2]],Table13572[[#This Row],[Q3]])</f>
        <v>9</v>
      </c>
      <c r="N128" s="3"/>
      <c r="O128" s="3"/>
      <c r="P128" s="3"/>
      <c r="Q128" s="3"/>
      <c r="R128" s="3"/>
      <c r="S128" s="3"/>
      <c r="T128" s="8">
        <f t="shared" si="6"/>
        <v>0</v>
      </c>
      <c r="U128" s="3"/>
      <c r="V128" s="3"/>
      <c r="W128" s="3"/>
      <c r="X128" s="3"/>
      <c r="Y128" s="3"/>
      <c r="Z128" s="3"/>
      <c r="AA128" s="8">
        <f t="shared" si="7"/>
        <v>0</v>
      </c>
      <c r="AB128" s="9">
        <f t="shared" si="5"/>
        <v>9</v>
      </c>
      <c r="AC128" s="20" t="s">
        <v>329</v>
      </c>
      <c r="AD128" s="20" t="s">
        <v>355</v>
      </c>
      <c r="AE128" s="20" t="s">
        <v>356</v>
      </c>
      <c r="AF128" s="20" t="str">
        <f>CONCATENATE(Table13572[[#This Row],[Feedback Q1]],Table13572[[#This Row],[Feedback Q2]],Table13572[[#This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calculates their sum, average, product, smallest, and largest values.q3:The program is structured to handle user input for different product types and calculate costs based on weight or quantity. However, there are issues with how the final costs are calculated, particularly with the handling of the total and finalTotal variables.the calculation of the total cost after discount is done before the total is initialized, which leads to incorrect results.</v>
      </c>
      <c r="AG128" s="20" t="s">
        <v>608</v>
      </c>
    </row>
    <row r="129" spans="1:33" x14ac:dyDescent="0.3">
      <c r="A129" s="12">
        <v>126</v>
      </c>
      <c r="B129" s="13">
        <v>20703544</v>
      </c>
      <c r="C129" s="11" t="s">
        <v>127</v>
      </c>
      <c r="D129" s="18">
        <v>1.5</v>
      </c>
      <c r="E129" s="18">
        <v>1.5</v>
      </c>
      <c r="F129" s="18">
        <f>SUM(Table13572[[#This Row],[Run and Output (1.5)]:[Code Quality (1.5)]])</f>
        <v>3</v>
      </c>
      <c r="G129" s="18">
        <v>1.5</v>
      </c>
      <c r="H129" s="18">
        <v>1.5</v>
      </c>
      <c r="I129" s="18">
        <f>SUM(Table13572[[#This Row],[Run and Output (1.5)2]],Table13572[[#This Row],[Code Quality (1.5)3]])</f>
        <v>3</v>
      </c>
      <c r="J129" s="26">
        <v>1.5</v>
      </c>
      <c r="K129" s="26">
        <v>1.5</v>
      </c>
      <c r="L129" s="26">
        <f>SUM(Table13572[[#This Row],[Run and Output (2)]],Table13572[[#This Row],[Code Quality (2)]])</f>
        <v>3</v>
      </c>
      <c r="M129" s="41">
        <f>SUM(Table13572[[#This Row],[Q1]],Table13572[[#This Row],[Q2]],Table13572[[#This Row],[Q3]])</f>
        <v>9</v>
      </c>
      <c r="N129" s="3"/>
      <c r="O129" s="3"/>
      <c r="P129" s="3"/>
      <c r="Q129" s="3"/>
      <c r="R129" s="3"/>
      <c r="S129" s="3"/>
      <c r="T129" s="8">
        <f t="shared" si="6"/>
        <v>0</v>
      </c>
      <c r="U129" s="3"/>
      <c r="V129" s="3"/>
      <c r="W129" s="3"/>
      <c r="X129" s="3"/>
      <c r="Y129" s="3"/>
      <c r="Z129" s="3"/>
      <c r="AA129" s="8">
        <f t="shared" si="7"/>
        <v>0</v>
      </c>
      <c r="AB129" s="9">
        <f t="shared" si="5"/>
        <v>9</v>
      </c>
      <c r="AC129" s="20" t="s">
        <v>273</v>
      </c>
      <c r="AD129" s="20" t="s">
        <v>488</v>
      </c>
      <c r="AE129" s="20" t="s">
        <v>533</v>
      </c>
      <c r="AF129"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discount calculation</v>
      </c>
      <c r="AG129" s="20" t="s">
        <v>670</v>
      </c>
    </row>
    <row r="130" spans="1:33" x14ac:dyDescent="0.3">
      <c r="A130" s="12">
        <v>127</v>
      </c>
      <c r="B130" s="13">
        <v>20703971</v>
      </c>
      <c r="C130" s="11" t="s">
        <v>128</v>
      </c>
      <c r="D130" s="18">
        <v>1.5</v>
      </c>
      <c r="E130" s="18">
        <v>1.5</v>
      </c>
      <c r="F130" s="18">
        <f>SUM(Table13572[[#This Row],[Run and Output (1.5)]:[Code Quality (1.5)]])</f>
        <v>3</v>
      </c>
      <c r="G130" s="26">
        <v>1.25</v>
      </c>
      <c r="H130" s="26">
        <v>1.25</v>
      </c>
      <c r="I130" s="18">
        <f>SUM(Table13572[[#This Row],[Run and Output (1.5)2]],Table13572[[#This Row],[Code Quality (1.5)3]])</f>
        <v>2.5</v>
      </c>
      <c r="J130" s="18">
        <v>1</v>
      </c>
      <c r="K130" s="18">
        <v>1</v>
      </c>
      <c r="L130" s="18">
        <f>SUM(Table13572[[#This Row],[Run and Output (2)]],Table13572[[#This Row],[Code Quality (2)]])</f>
        <v>2</v>
      </c>
      <c r="M130" s="41">
        <f>SUM(Table13572[[#This Row],[Q1]],Table13572[[#This Row],[Q2]],Table13572[[#This Row],[Q3]])</f>
        <v>7.5</v>
      </c>
      <c r="N130" s="3"/>
      <c r="O130" s="3"/>
      <c r="P130" s="3"/>
      <c r="Q130" s="3"/>
      <c r="R130" s="3"/>
      <c r="S130" s="3"/>
      <c r="T130" s="8">
        <f t="shared" si="6"/>
        <v>0</v>
      </c>
      <c r="U130" s="3"/>
      <c r="V130" s="3"/>
      <c r="W130" s="3"/>
      <c r="X130" s="3"/>
      <c r="Y130" s="3"/>
      <c r="Z130" s="3"/>
      <c r="AA130" s="8">
        <f t="shared" si="7"/>
        <v>0</v>
      </c>
      <c r="AB130" s="9">
        <f t="shared" si="5"/>
        <v>7.5</v>
      </c>
      <c r="AC130" s="20" t="s">
        <v>379</v>
      </c>
      <c r="AD130" s="20" t="s">
        <v>249</v>
      </c>
      <c r="AE130" s="20" t="s">
        <v>250</v>
      </c>
      <c r="AF130" s="20" t="str">
        <f>CONCATENATE(Table13572[[#This Row],[Feedback Q1]],Table13572[[#This Row],[Feedback Q2]],Table13572[[#This Row],[Feedback Q3]])</f>
        <v>q1:The program successfully prints a grid of asterisks based on user-defined rows and columns. The codes have some unnecessary logic which can be improved.q2: The program correctly calculates the sum, average, product, smallest, and largest integers from three inputs.For improved clarity, consider printing the average with a format specifier that reflects its floating-point nature (e.g., %.2f for two decimal places). q3: The program partially meets the requirements but lacks the use of a switch statement or similar logic to handle different product codes. This leads to redundant inputs that are not relevant for all product types.</v>
      </c>
      <c r="AG130" s="20" t="s">
        <v>557</v>
      </c>
    </row>
    <row r="131" spans="1:33" x14ac:dyDescent="0.3">
      <c r="A131" s="12">
        <v>128</v>
      </c>
      <c r="B131" s="13">
        <v>20704636</v>
      </c>
      <c r="C131" s="11" t="s">
        <v>129</v>
      </c>
      <c r="D131" s="18">
        <v>1.5</v>
      </c>
      <c r="E131" s="18">
        <v>1.5</v>
      </c>
      <c r="F131" s="18">
        <f>SUM(Table13572[[#This Row],[Run and Output (1.5)]:[Code Quality (1.5)]])</f>
        <v>3</v>
      </c>
      <c r="G131" s="18">
        <v>1.5</v>
      </c>
      <c r="H131" s="18">
        <v>1.5</v>
      </c>
      <c r="I131" s="18">
        <f>SUM(Table13572[[#This Row],[Run and Output (1.5)2]],Table13572[[#This Row],[Code Quality (1.5)3]])</f>
        <v>3</v>
      </c>
      <c r="J131" s="18">
        <v>2</v>
      </c>
      <c r="K131" s="18">
        <v>2</v>
      </c>
      <c r="L131" s="18">
        <f>SUM(Table13572[[#This Row],[Run and Output (2)]],Table13572[[#This Row],[Code Quality (2)]])</f>
        <v>4</v>
      </c>
      <c r="M131" s="41">
        <f>SUM(Table13572[[#This Row],[Q1]],Table13572[[#This Row],[Q2]],Table13572[[#This Row],[Q3]])</f>
        <v>10</v>
      </c>
      <c r="N131" s="3"/>
      <c r="O131" s="3"/>
      <c r="P131" s="3"/>
      <c r="Q131" s="3"/>
      <c r="R131" s="3"/>
      <c r="S131" s="3"/>
      <c r="T131" s="8">
        <f t="shared" si="6"/>
        <v>0</v>
      </c>
      <c r="U131" s="3"/>
      <c r="V131" s="3"/>
      <c r="W131" s="3"/>
      <c r="X131" s="3"/>
      <c r="Y131" s="3"/>
      <c r="Z131" s="3"/>
      <c r="AA131" s="8">
        <f t="shared" si="7"/>
        <v>0</v>
      </c>
      <c r="AB131" s="9">
        <f t="shared" si="5"/>
        <v>10</v>
      </c>
      <c r="AC131" s="20" t="s">
        <v>273</v>
      </c>
      <c r="AD131" s="20" t="s">
        <v>488</v>
      </c>
      <c r="AE131" s="20" t="s">
        <v>435</v>
      </c>
      <c r="AF131"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31" s="20" t="s">
        <v>600</v>
      </c>
    </row>
    <row r="132" spans="1:33" ht="360" x14ac:dyDescent="0.3">
      <c r="A132" s="12">
        <v>129</v>
      </c>
      <c r="B132" s="13">
        <v>20704944</v>
      </c>
      <c r="C132" s="11" t="s">
        <v>130</v>
      </c>
      <c r="D132" s="18">
        <v>1</v>
      </c>
      <c r="E132" s="18">
        <v>1</v>
      </c>
      <c r="F132" s="18">
        <f>SUM(Table13572[[#This Row],[Run and Output (1.5)]:[Code Quality (1.5)]])</f>
        <v>2</v>
      </c>
      <c r="G132" s="18">
        <v>1.5</v>
      </c>
      <c r="H132" s="18">
        <v>1.5</v>
      </c>
      <c r="I132" s="18">
        <f>SUM(Table13572[[#This Row],[Run and Output (1.5)2]],Table13572[[#This Row],[Code Quality (1.5)3]])</f>
        <v>3</v>
      </c>
      <c r="J132" s="18">
        <v>1.5</v>
      </c>
      <c r="K132" s="18">
        <v>1.5</v>
      </c>
      <c r="L132" s="18">
        <f>SUM(Table13572[[#This Row],[Run and Output (2)]],Table13572[[#This Row],[Code Quality (2)]])</f>
        <v>3</v>
      </c>
      <c r="M132" s="41">
        <f>SUM(Table13572[[#This Row],[Q1]],Table13572[[#This Row],[Q2]],Table13572[[#This Row],[Q3]])</f>
        <v>8</v>
      </c>
      <c r="N132" s="3"/>
      <c r="O132" s="3"/>
      <c r="P132" s="3"/>
      <c r="Q132" s="3"/>
      <c r="R132" s="3"/>
      <c r="S132" s="3"/>
      <c r="T132" s="8">
        <f t="shared" si="6"/>
        <v>0</v>
      </c>
      <c r="U132" s="3"/>
      <c r="V132" s="3"/>
      <c r="W132" s="3"/>
      <c r="X132" s="3"/>
      <c r="Y132" s="3"/>
      <c r="Z132" s="3"/>
      <c r="AA132" s="8">
        <f t="shared" si="7"/>
        <v>0</v>
      </c>
      <c r="AB132" s="9">
        <f t="shared" ref="AB132:AB190" si="8">SUM(AA132,T132,M132)</f>
        <v>8</v>
      </c>
      <c r="AC132" s="21" t="s">
        <v>711</v>
      </c>
      <c r="AD132" s="20" t="s">
        <v>290</v>
      </c>
      <c r="AE132" s="20" t="s">
        <v>291</v>
      </c>
      <c r="AF132" s="20" t="str">
        <f>CONCATENATE(Table13572[[#This Row],[Feedback Q1]],Table13572[[#This Row],[Feedback Q2]],Table13572[[#This Row],[Feedback Q3]])</f>
        <v xml:space="preserve">q1:Using a struct for rows and columns is unnecessary. Consider using simple integer variables for clarity. The structure Q1 is defined but not used correctly. The instance of the structure should be declared separately instead of using the type name directly (a.rows and a.columes should be aInstance.rows where aInstance is an instance of Q1).Typo in Variable Names: The term columes should be corrected to columns to avoid confusion. q2:The program correctly calculates the sum, average, product, and identifies the smallest and largest numbers.The logic for finding the smallest and largest values could be simplified and made more readable.q3:The program correctly calculates total and final costs based on product type and applies discounts. However, it lacks a loop for continuous input The code is somewhat structured but contains a lot of repeated code for different product types. </v>
      </c>
      <c r="AG132" s="20" t="s">
        <v>712</v>
      </c>
    </row>
    <row r="133" spans="1:33" ht="15.6" customHeight="1" x14ac:dyDescent="0.3">
      <c r="A133" s="12">
        <v>130</v>
      </c>
      <c r="B133" s="13">
        <v>20705220</v>
      </c>
      <c r="C133" s="11" t="s">
        <v>131</v>
      </c>
      <c r="D133" s="18">
        <v>1.5</v>
      </c>
      <c r="E133" s="18">
        <v>1.5</v>
      </c>
      <c r="F133" s="18">
        <f>SUM(Table13572[[#This Row],[Run and Output (1.5)]:[Code Quality (1.5)]])</f>
        <v>3</v>
      </c>
      <c r="G133" s="18">
        <v>1.5</v>
      </c>
      <c r="H133" s="18">
        <v>1.5</v>
      </c>
      <c r="I133" s="18">
        <f>SUM(Table13572[[#This Row],[Run and Output (1.5)2]],Table13572[[#This Row],[Code Quality (1.5)3]])</f>
        <v>3</v>
      </c>
      <c r="J133" s="18">
        <v>2</v>
      </c>
      <c r="K133" s="18">
        <v>2</v>
      </c>
      <c r="L133" s="18">
        <f>SUM(Table13572[[#This Row],[Run and Output (2)]],Table13572[[#This Row],[Code Quality (2)]])</f>
        <v>4</v>
      </c>
      <c r="M133" s="41">
        <f>SUM(Table13572[[#This Row],[Q1]],Table13572[[#This Row],[Q2]],Table13572[[#This Row],[Q3]])</f>
        <v>10</v>
      </c>
      <c r="N133" s="3"/>
      <c r="O133" s="3"/>
      <c r="P133" s="3"/>
      <c r="Q133" s="3"/>
      <c r="R133" s="3"/>
      <c r="S133" s="3"/>
      <c r="T133" s="8">
        <f t="shared" si="6"/>
        <v>0</v>
      </c>
      <c r="U133" s="3"/>
      <c r="V133" s="3"/>
      <c r="W133" s="3"/>
      <c r="X133" s="3"/>
      <c r="Y133" s="3"/>
      <c r="Z133" s="3"/>
      <c r="AA133" s="8">
        <f t="shared" si="7"/>
        <v>0</v>
      </c>
      <c r="AB133" s="9">
        <f t="shared" si="8"/>
        <v>10</v>
      </c>
      <c r="AC133" s="20" t="s">
        <v>329</v>
      </c>
      <c r="AD133" s="20" t="s">
        <v>333</v>
      </c>
      <c r="AE133" s="20" t="s">
        <v>334</v>
      </c>
      <c r="AF133" s="20" t="str">
        <f>CONCATENATE(Table13572[[#This Row],[Feedback Q1]],Table13572[[#This Row],[Feedback Q2]],Table13572[[#This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uses functions to determine the smallest and largest of the three. The calculations for the sum, average, and product are all correctly implemented.q3: The program effectively implements a menu-driven system that allows users to enter product details based on a product code, calculate total costs, and apply discounts.The logic for calculating costs is repeated for fruits and vegetables, as well as for dairy products and canned goods. This could be refactored into a function to reduce redundancy.</v>
      </c>
      <c r="AG133" s="20" t="s">
        <v>595</v>
      </c>
    </row>
    <row r="134" spans="1:33" ht="409.6" x14ac:dyDescent="0.3">
      <c r="A134" s="12">
        <v>131</v>
      </c>
      <c r="B134" s="13">
        <v>20705228</v>
      </c>
      <c r="C134" s="11" t="s">
        <v>132</v>
      </c>
      <c r="D134" s="18">
        <v>1</v>
      </c>
      <c r="E134" s="18">
        <v>1</v>
      </c>
      <c r="F134" s="18">
        <f>SUM(Table13572[[#This Row],[Run and Output (1.5)]:[Code Quality (1.5)]])</f>
        <v>2</v>
      </c>
      <c r="G134" s="18">
        <v>1</v>
      </c>
      <c r="H134" s="18">
        <v>1</v>
      </c>
      <c r="I134" s="18">
        <f>SUM(Table13572[[#This Row],[Run and Output (1.5)2]],Table13572[[#This Row],[Code Quality (1.5)3]])</f>
        <v>2</v>
      </c>
      <c r="J134" s="26">
        <v>0</v>
      </c>
      <c r="K134" s="26">
        <v>0</v>
      </c>
      <c r="L134" s="26">
        <f>SUM(Table13572[[#This Row],[Run and Output (2)]],Table13572[[#This Row],[Code Quality (2)]])</f>
        <v>0</v>
      </c>
      <c r="M134" s="41">
        <f>SUM(Table13572[[#This Row],[Q1]],Table13572[[#This Row],[Q2]],Table13572[[#This Row],[Q3]])</f>
        <v>4</v>
      </c>
      <c r="N134" s="3"/>
      <c r="O134" s="3"/>
      <c r="P134" s="3"/>
      <c r="Q134" s="3"/>
      <c r="R134" s="3"/>
      <c r="S134" s="3"/>
      <c r="T134" s="8">
        <f t="shared" si="6"/>
        <v>0</v>
      </c>
      <c r="U134" s="3"/>
      <c r="V134" s="3"/>
      <c r="W134" s="3"/>
      <c r="X134" s="3"/>
      <c r="Y134" s="3"/>
      <c r="Z134" s="3"/>
      <c r="AA134" s="8">
        <f t="shared" si="7"/>
        <v>0</v>
      </c>
      <c r="AB134" s="9">
        <f t="shared" si="8"/>
        <v>4</v>
      </c>
      <c r="AC134" s="20" t="s">
        <v>713</v>
      </c>
      <c r="AD134" s="21" t="s">
        <v>714</v>
      </c>
      <c r="AE134" s="42" t="s">
        <v>429</v>
      </c>
      <c r="AF134" s="20" t="str">
        <f>CONCATENATE(Table13572[[#This Row],[Feedback Q1]],Table13572[[#This Row],[Feedback Q2]],Table13572[[#This Row],[Feedback Q3]])</f>
        <v>q1: Syntax errors. There are several critical errors that prevent it from functioning correctly. The format string in scanf is incorrect. It should not include the variable names within the quotes. It should be scanf("%d %d", &amp;a, &amp;b);. The loop control variables (i and h) are not being used correctly. You should increment i and h instead of a and b in the loop conditions.q2: Syntax errors. there are critical logical and syntactical flaws that need to be addressed. 
Input Handling:
    The format string in scanf is incorrect. It has spaces that should not be there: scanf(" % d % d % d", &amp;a, &amp;b, &amp;c); should be scanf("%d %d %d", &amp;a, &amp;b, &amp;c);.
Output Formatting:
    The printf statement for printing results incorrectly uses the address-of operator (&amp;). It should print the values directly: printf("%d\n%d\n%d\n%d\n%d\n", sum, average, product, smallest(a, b, c), largest(a, b, c));.
q3: Minimally coded</v>
      </c>
      <c r="AG134" s="21" t="s">
        <v>715</v>
      </c>
    </row>
    <row r="135" spans="1:33" x14ac:dyDescent="0.3">
      <c r="A135" s="12">
        <v>132</v>
      </c>
      <c r="B135" s="13">
        <v>20705519</v>
      </c>
      <c r="C135" s="11" t="s">
        <v>133</v>
      </c>
      <c r="D135" s="18">
        <v>1.5</v>
      </c>
      <c r="E135" s="18">
        <v>1.5</v>
      </c>
      <c r="F135" s="18">
        <f>SUM(Table13572[[#This Row],[Run and Output (1.5)]:[Code Quality (1.5)]])</f>
        <v>3</v>
      </c>
      <c r="G135" s="18">
        <v>1.5</v>
      </c>
      <c r="H135" s="18">
        <v>1.5</v>
      </c>
      <c r="I135" s="18">
        <f>SUM(Table13572[[#This Row],[Run and Output (1.5)2]],Table13572[[#This Row],[Code Quality (1.5)3]])</f>
        <v>3</v>
      </c>
      <c r="J135" s="18">
        <v>2</v>
      </c>
      <c r="K135" s="18">
        <v>2</v>
      </c>
      <c r="L135" s="18">
        <f>SUM(Table13572[[#This Row],[Run and Output (2)]],Table13572[[#This Row],[Code Quality (2)]])</f>
        <v>4</v>
      </c>
      <c r="M135" s="41">
        <f>SUM(Table13572[[#This Row],[Q1]],Table13572[[#This Row],[Q2]],Table13572[[#This Row],[Q3]])</f>
        <v>10</v>
      </c>
      <c r="N135" s="3"/>
      <c r="O135" s="3"/>
      <c r="P135" s="3"/>
      <c r="Q135" s="3"/>
      <c r="R135" s="3"/>
      <c r="S135" s="3"/>
      <c r="T135" s="8">
        <f t="shared" si="6"/>
        <v>0</v>
      </c>
      <c r="U135" s="3"/>
      <c r="V135" s="3"/>
      <c r="W135" s="3"/>
      <c r="X135" s="3"/>
      <c r="Y135" s="3"/>
      <c r="Z135" s="3"/>
      <c r="AA135" s="8">
        <f t="shared" si="7"/>
        <v>0</v>
      </c>
      <c r="AB135" s="9">
        <f t="shared" si="8"/>
        <v>10</v>
      </c>
      <c r="AC135" s="20" t="s">
        <v>273</v>
      </c>
      <c r="AD135" s="20" t="s">
        <v>488</v>
      </c>
      <c r="AE135" s="20"/>
      <c r="AF135"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c r="AG135" s="20" t="s">
        <v>620</v>
      </c>
    </row>
    <row r="136" spans="1:33" x14ac:dyDescent="0.3">
      <c r="A136" s="12">
        <v>133</v>
      </c>
      <c r="B136" s="13">
        <v>20705878</v>
      </c>
      <c r="C136" s="11" t="s">
        <v>134</v>
      </c>
      <c r="D136" s="18">
        <v>1.5</v>
      </c>
      <c r="E136" s="18">
        <v>1.5</v>
      </c>
      <c r="F136" s="18">
        <f>SUM(Table13572[[#This Row],[Run and Output (1.5)]:[Code Quality (1.5)]])</f>
        <v>3</v>
      </c>
      <c r="G136" s="18">
        <v>1.5</v>
      </c>
      <c r="H136" s="18">
        <v>1.5</v>
      </c>
      <c r="I136" s="18">
        <f>SUM(Table13572[[#This Row],[Run and Output (1.5)2]],Table13572[[#This Row],[Code Quality (1.5)3]])</f>
        <v>3</v>
      </c>
      <c r="J136" s="18">
        <v>2</v>
      </c>
      <c r="K136" s="18">
        <v>2</v>
      </c>
      <c r="L136" s="18">
        <f>SUM(Table13572[[#This Row],[Run and Output (2)]],Table13572[[#This Row],[Code Quality (2)]])</f>
        <v>4</v>
      </c>
      <c r="M136" s="41">
        <f>SUM(Table13572[[#This Row],[Q1]],Table13572[[#This Row],[Q2]],Table13572[[#This Row],[Q3]])</f>
        <v>10</v>
      </c>
      <c r="N136" s="3"/>
      <c r="O136" s="3"/>
      <c r="P136" s="3"/>
      <c r="Q136" s="3"/>
      <c r="R136" s="3"/>
      <c r="S136" s="3"/>
      <c r="T136" s="8">
        <f t="shared" si="6"/>
        <v>0</v>
      </c>
      <c r="U136" s="3"/>
      <c r="V136" s="3"/>
      <c r="W136" s="3"/>
      <c r="X136" s="3"/>
      <c r="Y136" s="3"/>
      <c r="Z136" s="3"/>
      <c r="AA136" s="8">
        <f t="shared" si="7"/>
        <v>0</v>
      </c>
      <c r="AB136" s="9">
        <f t="shared" si="8"/>
        <v>10</v>
      </c>
      <c r="AC136" s="20" t="s">
        <v>273</v>
      </c>
      <c r="AD136" s="20" t="s">
        <v>476</v>
      </c>
      <c r="AE136" s="20" t="s">
        <v>477</v>
      </c>
      <c r="AF136"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q3:The program effectively calculates the total cost of various grocery items based on user input, applying discounts where appropriate.</v>
      </c>
      <c r="AG136" s="20" t="s">
        <v>592</v>
      </c>
    </row>
    <row r="137" spans="1:33" ht="409.6" x14ac:dyDescent="0.3">
      <c r="A137" s="12">
        <v>134</v>
      </c>
      <c r="B137" s="36">
        <v>20705922</v>
      </c>
      <c r="C137" s="23" t="s">
        <v>135</v>
      </c>
      <c r="D137" s="18">
        <v>1.5</v>
      </c>
      <c r="E137" s="18">
        <v>1.5</v>
      </c>
      <c r="F137" s="18">
        <f>SUM(Table13572[[#This Row],[Run and Output (1.5)]:[Code Quality (1.5)]])</f>
        <v>3</v>
      </c>
      <c r="G137" s="26">
        <v>1</v>
      </c>
      <c r="H137" s="26">
        <v>1</v>
      </c>
      <c r="I137" s="26">
        <f>SUM(Table13572[[#This Row],[Run and Output (1.5)2]],Table13572[[#This Row],[Code Quality (1.5)3]])</f>
        <v>2</v>
      </c>
      <c r="J137" s="26">
        <v>0.5</v>
      </c>
      <c r="K137" s="26">
        <v>0.5</v>
      </c>
      <c r="L137" s="26">
        <f>SUM(Table13572[[#This Row],[Run and Output (2)]],Table13572[[#This Row],[Code Quality (2)]])</f>
        <v>1</v>
      </c>
      <c r="M137" s="41">
        <f>SUM(Table13572[[#This Row],[Q1]],Table13572[[#This Row],[Q2]],Table13572[[#This Row],[Q3]])</f>
        <v>6</v>
      </c>
      <c r="N137" s="3"/>
      <c r="O137" s="3"/>
      <c r="P137" s="3"/>
      <c r="Q137" s="3"/>
      <c r="R137" s="3"/>
      <c r="S137" s="3"/>
      <c r="T137" s="8">
        <f t="shared" si="6"/>
        <v>0</v>
      </c>
      <c r="U137" s="3"/>
      <c r="V137" s="3"/>
      <c r="W137" s="3"/>
      <c r="X137" s="3"/>
      <c r="Y137" s="3"/>
      <c r="Z137" s="3"/>
      <c r="AA137" s="8">
        <f t="shared" si="7"/>
        <v>0</v>
      </c>
      <c r="AB137" s="9">
        <f t="shared" si="8"/>
        <v>6</v>
      </c>
      <c r="AC137" s="39" t="s">
        <v>273</v>
      </c>
      <c r="AD137" s="20" t="s">
        <v>541</v>
      </c>
      <c r="AE137" s="21" t="s">
        <v>542</v>
      </c>
      <c r="AF137"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output.q2:there are issues in the logic that lead to incorrect behavior, particularly with the handling of input and the calculation of the product.q3: Syntax errors, code not runable. The program intends to calculate the total cost based on the product type but contains logical issues that prevent it from working correctly.
    It only executes the switch statement once and does not allow for repeated entries until the user decides to exit.
    The discount calculation is incorrect. The logic should apply the discount after calculating the total cost, but it incorrectly modifies the discount variable instead of calculating the finalCost.
    The variable types for discount should be float to handle decimal percentages properly.</v>
      </c>
      <c r="AG137" s="20" t="s">
        <v>639</v>
      </c>
    </row>
    <row r="138" spans="1:33" x14ac:dyDescent="0.3">
      <c r="A138" s="12">
        <v>135</v>
      </c>
      <c r="B138" s="13">
        <v>20705932</v>
      </c>
      <c r="C138" s="11" t="s">
        <v>136</v>
      </c>
      <c r="D138" s="18">
        <v>1.5</v>
      </c>
      <c r="E138" s="18">
        <v>1.5</v>
      </c>
      <c r="F138" s="18">
        <f>SUM(Table13572[[#This Row],[Run and Output (1.5)]:[Code Quality (1.5)]])</f>
        <v>3</v>
      </c>
      <c r="G138" s="18">
        <v>1.5</v>
      </c>
      <c r="H138" s="18">
        <v>1.5</v>
      </c>
      <c r="I138" s="18">
        <f>SUM(Table13572[[#This Row],[Run and Output (1.5)2]],Table13572[[#This Row],[Code Quality (1.5)3]])</f>
        <v>3</v>
      </c>
      <c r="J138" s="26">
        <v>1</v>
      </c>
      <c r="K138" s="26">
        <v>1</v>
      </c>
      <c r="L138" s="26">
        <f>SUM(Table13572[[#This Row],[Run and Output (2)]],Table13572[[#This Row],[Code Quality (2)]])</f>
        <v>2</v>
      </c>
      <c r="M138" s="41">
        <f>SUM(Table13572[[#This Row],[Q1]],Table13572[[#This Row],[Q2]],Table13572[[#This Row],[Q3]])</f>
        <v>8</v>
      </c>
      <c r="N138" s="3"/>
      <c r="O138" s="3"/>
      <c r="P138" s="3"/>
      <c r="Q138" s="3"/>
      <c r="R138" s="3"/>
      <c r="S138" s="3"/>
      <c r="T138" s="8">
        <f t="shared" si="6"/>
        <v>0</v>
      </c>
      <c r="U138" s="3"/>
      <c r="V138" s="3"/>
      <c r="W138" s="3"/>
      <c r="X138" s="3"/>
      <c r="Y138" s="3"/>
      <c r="Z138" s="3"/>
      <c r="AA138" s="8">
        <f t="shared" si="7"/>
        <v>0</v>
      </c>
      <c r="AB138" s="9">
        <f t="shared" si="8"/>
        <v>8</v>
      </c>
      <c r="AC138" s="20" t="s">
        <v>273</v>
      </c>
      <c r="AD138" s="20" t="s">
        <v>488</v>
      </c>
      <c r="AE138" s="20" t="s">
        <v>518</v>
      </c>
      <c r="AF138"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(no discounted price) Variables should be declared outside of the switch statement. The current placement can lead to errors.The program uses int for prices, which should ideally be float to handle decimal values.The switch statement lacks a default case to handle invalid product codes.</v>
      </c>
      <c r="AG138" s="20" t="s">
        <v>651</v>
      </c>
    </row>
    <row r="139" spans="1:33" x14ac:dyDescent="0.3">
      <c r="A139" s="12">
        <v>136</v>
      </c>
      <c r="B139" s="13">
        <v>20706147</v>
      </c>
      <c r="C139" s="11" t="s">
        <v>137</v>
      </c>
      <c r="D139" s="18">
        <v>1.5</v>
      </c>
      <c r="E139" s="18">
        <v>1.5</v>
      </c>
      <c r="F139" s="18">
        <f>SUM(Table13572[[#This Row],[Run and Output (1.5)]:[Code Quality (1.5)]])</f>
        <v>3</v>
      </c>
      <c r="G139" s="26">
        <v>1</v>
      </c>
      <c r="H139" s="26">
        <v>1</v>
      </c>
      <c r="I139" s="26">
        <f>SUM(Table13572[[#This Row],[Run and Output (1.5)2]],Table13572[[#This Row],[Code Quality (1.5)3]])</f>
        <v>2</v>
      </c>
      <c r="J139" s="26">
        <v>0.5</v>
      </c>
      <c r="K139" s="26">
        <v>0.5</v>
      </c>
      <c r="L139" s="26">
        <f>SUM(Table13572[[#This Row],[Run and Output (2)]],Table13572[[#This Row],[Code Quality (2)]])</f>
        <v>1</v>
      </c>
      <c r="M139" s="41">
        <f>SUM(Table13572[[#This Row],[Q1]],Table13572[[#This Row],[Q2]],Table13572[[#This Row],[Q3]])</f>
        <v>6</v>
      </c>
      <c r="N139" s="3"/>
      <c r="O139" s="3"/>
      <c r="P139" s="3"/>
      <c r="Q139" s="3"/>
      <c r="R139" s="3"/>
      <c r="S139" s="3"/>
      <c r="T139" s="8">
        <f t="shared" si="6"/>
        <v>0</v>
      </c>
      <c r="U139" s="3"/>
      <c r="V139" s="3"/>
      <c r="W139" s="3"/>
      <c r="X139" s="3"/>
      <c r="Y139" s="3"/>
      <c r="Z139" s="3"/>
      <c r="AA139" s="8">
        <f t="shared" si="7"/>
        <v>0</v>
      </c>
      <c r="AB139" s="9">
        <f t="shared" si="8"/>
        <v>6</v>
      </c>
      <c r="AC139" s="20" t="s">
        <v>273</v>
      </c>
      <c r="AD139" s="20" t="s">
        <v>492</v>
      </c>
      <c r="AE139" s="20" t="s">
        <v>493</v>
      </c>
      <c r="AF139"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incomplete output (no product)q3: The program is intended to calculate the total cost and final cost after applying a discount based on the product type. However, there are several critical issues that prevent it from functioning correctly.You're using %d to read values for variables that will be used for calculations involving prices (which may require floating-point calculations). You should use %f The discount calculation in the print statement is incorrect. You should divide discount by 100.0 to convert it into a percentageThe variable product_code is an integer, but you are using string literals in the switch statement. </v>
      </c>
      <c r="AG139" s="20" t="s">
        <v>605</v>
      </c>
    </row>
    <row r="140" spans="1:33" x14ac:dyDescent="0.3">
      <c r="A140" s="12">
        <v>137</v>
      </c>
      <c r="B140" s="13">
        <v>20706721</v>
      </c>
      <c r="C140" s="23" t="s">
        <v>138</v>
      </c>
      <c r="D140" s="18">
        <v>1.5</v>
      </c>
      <c r="E140" s="18">
        <v>1.5</v>
      </c>
      <c r="F140" s="18">
        <f>SUM(Table13572[[#This Row],[Run and Output (1.5)]:[Code Quality (1.5)]])</f>
        <v>3</v>
      </c>
      <c r="G140" s="18">
        <v>0</v>
      </c>
      <c r="H140" s="18">
        <v>0</v>
      </c>
      <c r="I140" s="18">
        <f>SUM(Table13572[[#This Row],[Run and Output (1.5)2]],Table13572[[#This Row],[Code Quality (1.5)3]])</f>
        <v>0</v>
      </c>
      <c r="J140" s="24">
        <v>0</v>
      </c>
      <c r="K140" s="24">
        <v>0</v>
      </c>
      <c r="L140" s="24">
        <f>SUM(Table13572[[#This Row],[Run and Output (2)]],Table13572[[#This Row],[Code Quality (2)]])</f>
        <v>0</v>
      </c>
      <c r="M140" s="41">
        <f>SUM(Table13572[[#This Row],[Q1]],Table13572[[#This Row],[Q2]],Table13572[[#This Row],[Q3]])</f>
        <v>3</v>
      </c>
      <c r="N140" s="3"/>
      <c r="O140" s="3"/>
      <c r="P140" s="3"/>
      <c r="Q140" s="3"/>
      <c r="R140" s="3"/>
      <c r="S140" s="3"/>
      <c r="T140" s="8">
        <f t="shared" si="6"/>
        <v>0</v>
      </c>
      <c r="U140" s="3"/>
      <c r="V140" s="3"/>
      <c r="W140" s="3"/>
      <c r="X140" s="3"/>
      <c r="Y140" s="3"/>
      <c r="Z140" s="3"/>
      <c r="AA140" s="8">
        <f t="shared" si="7"/>
        <v>0</v>
      </c>
      <c r="AB140" s="9">
        <f t="shared" si="8"/>
        <v>3</v>
      </c>
      <c r="AC140" s="20" t="s">
        <v>263</v>
      </c>
      <c r="AD140" s="20" t="s">
        <v>451</v>
      </c>
      <c r="AE140" s="20" t="s">
        <v>280</v>
      </c>
      <c r="AF140" s="20" t="str">
        <f>CONCATENATE(Table13572[[#This Row],[Feedback Q1]],Table13572[[#This Row],[Feedback Q2]],Table13572[[#This Row],[Feedback Q3]])</f>
        <v>q1:The program correctly prints a grid of asterisks according to the number of rows and columns specified by the user.q2: no submissionq3: no submission</v>
      </c>
      <c r="AG140" s="20" t="s">
        <v>563</v>
      </c>
    </row>
    <row r="141" spans="1:33" x14ac:dyDescent="0.3">
      <c r="A141" s="12">
        <v>138</v>
      </c>
      <c r="B141" s="13">
        <v>20706838</v>
      </c>
      <c r="C141" s="11" t="s">
        <v>139</v>
      </c>
      <c r="D141" s="18">
        <v>1.5</v>
      </c>
      <c r="E141" s="18">
        <v>1.5</v>
      </c>
      <c r="F141" s="18">
        <f>SUM(Table13572[[#This Row],[Run and Output (1.5)]:[Code Quality (1.5)]])</f>
        <v>3</v>
      </c>
      <c r="G141" s="18">
        <v>1.5</v>
      </c>
      <c r="H141" s="18">
        <v>1.5</v>
      </c>
      <c r="I141" s="18">
        <f>SUM(Table13572[[#This Row],[Run and Output (1.5)2]],Table13572[[#This Row],[Code Quality (1.5)3]])</f>
        <v>3</v>
      </c>
      <c r="J141" s="18">
        <v>2</v>
      </c>
      <c r="K141" s="18">
        <v>2</v>
      </c>
      <c r="L141" s="18">
        <f>SUM(Table13572[[#This Row],[Run and Output (2)]],Table13572[[#This Row],[Code Quality (2)]])</f>
        <v>4</v>
      </c>
      <c r="M141" s="41">
        <f>SUM(Table13572[[#This Row],[Q1]],Table13572[[#This Row],[Q2]],Table13572[[#This Row],[Q3]])</f>
        <v>10</v>
      </c>
      <c r="N141" s="3"/>
      <c r="O141" s="3"/>
      <c r="P141" s="3"/>
      <c r="Q141" s="3"/>
      <c r="R141" s="3"/>
      <c r="S141" s="3"/>
      <c r="T141" s="8">
        <f t="shared" si="6"/>
        <v>0</v>
      </c>
      <c r="U141" s="3"/>
      <c r="V141" s="3"/>
      <c r="W141" s="3"/>
      <c r="X141" s="3"/>
      <c r="Y141" s="3"/>
      <c r="Z141" s="3"/>
      <c r="AA141" s="8">
        <f t="shared" si="7"/>
        <v>0</v>
      </c>
      <c r="AB141" s="9">
        <f t="shared" si="8"/>
        <v>10</v>
      </c>
      <c r="AC141" s="20" t="s">
        <v>273</v>
      </c>
      <c r="AD141" s="20" t="s">
        <v>488</v>
      </c>
      <c r="AE141" s="20" t="s">
        <v>435</v>
      </c>
      <c r="AF141"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1" s="20" t="s">
        <v>600</v>
      </c>
    </row>
    <row r="142" spans="1:33" x14ac:dyDescent="0.3">
      <c r="A142" s="12">
        <v>139</v>
      </c>
      <c r="B142" s="13">
        <v>20706981</v>
      </c>
      <c r="C142" s="11" t="s">
        <v>140</v>
      </c>
      <c r="D142" s="18">
        <v>1.5</v>
      </c>
      <c r="E142" s="18">
        <v>1.5</v>
      </c>
      <c r="F142" s="18">
        <f>SUM(Table13572[[#This Row],[Run and Output (1.5)]:[Code Quality (1.5)]])</f>
        <v>3</v>
      </c>
      <c r="G142" s="18">
        <v>1.5</v>
      </c>
      <c r="H142" s="18">
        <v>1.5</v>
      </c>
      <c r="I142" s="18">
        <f>SUM(Table13572[[#This Row],[Run and Output (1.5)2]],Table13572[[#This Row],[Code Quality (1.5)3]])</f>
        <v>3</v>
      </c>
      <c r="J142" s="26">
        <v>1.5</v>
      </c>
      <c r="K142" s="26">
        <v>1.5</v>
      </c>
      <c r="L142" s="26">
        <f>SUM(Table13572[[#This Row],[Run and Output (2)]],Table13572[[#This Row],[Code Quality (2)]])</f>
        <v>3</v>
      </c>
      <c r="M142" s="41">
        <f>SUM(Table13572[[#This Row],[Q1]],Table13572[[#This Row],[Q2]],Table13572[[#This Row],[Q3]])</f>
        <v>9</v>
      </c>
      <c r="N142" s="3"/>
      <c r="O142" s="3"/>
      <c r="P142" s="3"/>
      <c r="Q142" s="3"/>
      <c r="R142" s="3"/>
      <c r="S142" s="3"/>
      <c r="T142" s="8">
        <f t="shared" si="6"/>
        <v>0</v>
      </c>
      <c r="U142" s="3"/>
      <c r="V142" s="3"/>
      <c r="W142" s="3"/>
      <c r="X142" s="3"/>
      <c r="Y142" s="3"/>
      <c r="Z142" s="3"/>
      <c r="AA142" s="8">
        <f t="shared" si="7"/>
        <v>0</v>
      </c>
      <c r="AB142" s="9">
        <f t="shared" si="8"/>
        <v>9</v>
      </c>
      <c r="AC142" s="20" t="s">
        <v>273</v>
      </c>
      <c r="AD142" s="20" t="s">
        <v>500</v>
      </c>
      <c r="AE142" s="20" t="s">
        <v>501</v>
      </c>
      <c r="AF142"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series of integers entered by the user.q3:The program correctly computes the total cost and final cost after applying a discount for different grocery items based on user input.If the user enters 0 to exit, the program simply prints "Exiting program..." and then continues to process the switch statement.</v>
      </c>
      <c r="AG142" s="20" t="s">
        <v>625</v>
      </c>
    </row>
    <row r="143" spans="1:33" x14ac:dyDescent="0.3">
      <c r="A143" s="12">
        <v>140</v>
      </c>
      <c r="B143" s="13">
        <v>20710617</v>
      </c>
      <c r="C143" s="11" t="s">
        <v>141</v>
      </c>
      <c r="D143" s="18">
        <v>1.5</v>
      </c>
      <c r="E143" s="18">
        <v>1.5</v>
      </c>
      <c r="F143" s="18">
        <f>SUM(Table13572[[#This Row],[Run and Output (1.5)]:[Code Quality (1.5)]])</f>
        <v>3</v>
      </c>
      <c r="G143" s="18">
        <v>1.5</v>
      </c>
      <c r="H143" s="18">
        <v>1.5</v>
      </c>
      <c r="I143" s="18">
        <f>SUM(Table13572[[#This Row],[Run and Output (1.5)2]],Table13572[[#This Row],[Code Quality (1.5)3]])</f>
        <v>3</v>
      </c>
      <c r="J143" s="24">
        <v>0</v>
      </c>
      <c r="K143" s="24">
        <v>0</v>
      </c>
      <c r="L143" s="24">
        <f>SUM(Table13572[[#This Row],[Run and Output (2)]],Table13572[[#This Row],[Code Quality (2)]])</f>
        <v>0</v>
      </c>
      <c r="M143" s="41">
        <f>SUM(Table13572[[#This Row],[Q1]],Table13572[[#This Row],[Q2]],Table13572[[#This Row],[Q3]])</f>
        <v>6</v>
      </c>
      <c r="N143" s="3"/>
      <c r="O143" s="3"/>
      <c r="P143" s="3"/>
      <c r="Q143" s="3"/>
      <c r="R143" s="3"/>
      <c r="S143" s="3"/>
      <c r="T143" s="8">
        <f t="shared" si="6"/>
        <v>0</v>
      </c>
      <c r="U143" s="3"/>
      <c r="V143" s="3"/>
      <c r="W143" s="3"/>
      <c r="X143" s="3"/>
      <c r="Y143" s="3"/>
      <c r="Z143" s="3"/>
      <c r="AA143" s="8">
        <f t="shared" si="7"/>
        <v>0</v>
      </c>
      <c r="AB143" s="9">
        <f t="shared" si="8"/>
        <v>6</v>
      </c>
      <c r="AC143" s="20" t="s">
        <v>489</v>
      </c>
      <c r="AD143" s="20" t="s">
        <v>366</v>
      </c>
      <c r="AE143" s="20" t="s">
        <v>280</v>
      </c>
      <c r="AF143" s="20" t="str">
        <f>CONCATENATE(Table13572[[#This Row],[Feedback Q1]],Table13572[[#This Row],[Feedback Q2]],Table13572[[#This Row],[Feedback Q3]])</f>
        <v>q1:The program correctly prompts the user for the number of rows and columns and prints a grid of asterisks (*). The outer loop controls the number of rows, while the inner loop controls the number of columns, which is appropriate for the task.q2:The program correctly prompts the user for three integers and calculates their sum, average, product, largest, and smallest values. The calculations are accurate, and the logical flow is appropriate for the task.q3: no submission</v>
      </c>
      <c r="AG143" s="20" t="s">
        <v>612</v>
      </c>
    </row>
    <row r="144" spans="1:33" x14ac:dyDescent="0.3">
      <c r="A144" s="12">
        <v>141</v>
      </c>
      <c r="B144" s="13">
        <v>20711819</v>
      </c>
      <c r="C144" s="11" t="s">
        <v>142</v>
      </c>
      <c r="D144" s="18">
        <v>1.5</v>
      </c>
      <c r="E144" s="18">
        <v>1.5</v>
      </c>
      <c r="F144" s="18">
        <f>SUM(Table13572[[#This Row],[Run and Output (1.5)]:[Code Quality (1.5)]])</f>
        <v>3</v>
      </c>
      <c r="G144" s="18">
        <v>1.5</v>
      </c>
      <c r="H144" s="18">
        <v>1.5</v>
      </c>
      <c r="I144" s="18">
        <f>SUM(Table13572[[#This Row],[Run and Output (1.5)2]],Table13572[[#This Row],[Code Quality (1.5)3]])</f>
        <v>3</v>
      </c>
      <c r="J144" s="18">
        <v>2</v>
      </c>
      <c r="K144" s="18">
        <v>2</v>
      </c>
      <c r="L144" s="18">
        <f>SUM(Table13572[[#This Row],[Run and Output (2)]],Table13572[[#This Row],[Code Quality (2)]])</f>
        <v>4</v>
      </c>
      <c r="M144" s="41">
        <f>SUM(Table13572[[#This Row],[Q1]],Table13572[[#This Row],[Q2]],Table13572[[#This Row],[Q3]])</f>
        <v>10</v>
      </c>
      <c r="N144" s="3"/>
      <c r="O144" s="3"/>
      <c r="P144" s="3"/>
      <c r="Q144" s="3"/>
      <c r="R144" s="3"/>
      <c r="S144" s="3"/>
      <c r="T144" s="8">
        <f t="shared" si="6"/>
        <v>0</v>
      </c>
      <c r="U144" s="3"/>
      <c r="V144" s="3"/>
      <c r="W144" s="3"/>
      <c r="X144" s="3"/>
      <c r="Y144" s="3"/>
      <c r="Z144" s="3"/>
      <c r="AA144" s="8">
        <f t="shared" si="7"/>
        <v>0</v>
      </c>
      <c r="AB144" s="9">
        <f t="shared" si="8"/>
        <v>10</v>
      </c>
      <c r="AC144" s="20" t="s">
        <v>273</v>
      </c>
      <c r="AD144" s="20" t="s">
        <v>488</v>
      </c>
      <c r="AE144" s="20" t="s">
        <v>435</v>
      </c>
      <c r="AF144"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4" s="20" t="s">
        <v>600</v>
      </c>
    </row>
    <row r="145" spans="1:33" x14ac:dyDescent="0.3">
      <c r="A145" s="12">
        <v>142</v>
      </c>
      <c r="B145" s="13">
        <v>20712132</v>
      </c>
      <c r="C145" s="11" t="s">
        <v>143</v>
      </c>
      <c r="D145" s="18">
        <v>1.5</v>
      </c>
      <c r="E145" s="18">
        <v>1.5</v>
      </c>
      <c r="F145" s="18">
        <f>SUM(Table13572[[#This Row],[Run and Output (1.5)]:[Code Quality (1.5)]])</f>
        <v>3</v>
      </c>
      <c r="G145" s="18">
        <v>1.5</v>
      </c>
      <c r="H145" s="18">
        <v>1.5</v>
      </c>
      <c r="I145" s="18">
        <f>SUM(Table13572[[#This Row],[Run and Output (1.5)2]],Table13572[[#This Row],[Code Quality (1.5)3]])</f>
        <v>3</v>
      </c>
      <c r="J145" s="18">
        <v>2</v>
      </c>
      <c r="K145" s="18">
        <v>2</v>
      </c>
      <c r="L145" s="18">
        <f>SUM(Table13572[[#This Row],[Run and Output (2)]],Table13572[[#This Row],[Code Quality (2)]])</f>
        <v>4</v>
      </c>
      <c r="M145" s="41">
        <f>SUM(Table13572[[#This Row],[Q1]],Table13572[[#This Row],[Q2]],Table13572[[#This Row],[Q3]])</f>
        <v>10</v>
      </c>
      <c r="N145" s="3"/>
      <c r="O145" s="3"/>
      <c r="P145" s="3"/>
      <c r="Q145" s="3"/>
      <c r="R145" s="3"/>
      <c r="S145" s="3"/>
      <c r="T145" s="8">
        <f t="shared" si="6"/>
        <v>0</v>
      </c>
      <c r="U145" s="3"/>
      <c r="V145" s="3"/>
      <c r="W145" s="3"/>
      <c r="X145" s="3"/>
      <c r="Y145" s="3"/>
      <c r="Z145" s="3"/>
      <c r="AA145" s="8">
        <f t="shared" si="7"/>
        <v>0</v>
      </c>
      <c r="AB145" s="9">
        <f t="shared" si="8"/>
        <v>10</v>
      </c>
      <c r="AC145" s="20" t="s">
        <v>256</v>
      </c>
      <c r="AD145" s="20" t="s">
        <v>257</v>
      </c>
      <c r="AE145" s="20" t="s">
        <v>258</v>
      </c>
      <c r="AF145" s="20" t="str">
        <f>CONCATENATE(Table13572[[#This Row],[Feedback Q1]],Table13572[[#This Row],[Feedback Q2]],Table13572[[#This Row],[Feedback Q3]])</f>
        <v>q1:The program correctly prints a grid of asterisks based on user-defined rows and columns. The nested loops function as intended, producing the desired output.q2: The program correctly calculates the sum, average, product, smallest, and largest of three integers. The average calculation uses casting to ensure it is computed as a floating-point number, which is a good practice.q3:The code effectively performs calculations for different products and applies discounts, but ensure that totalCost is properly initialized before use.</v>
      </c>
      <c r="AG145" s="20" t="s">
        <v>560</v>
      </c>
    </row>
    <row r="146" spans="1:33" x14ac:dyDescent="0.3">
      <c r="A146" s="12">
        <v>143</v>
      </c>
      <c r="B146" s="36">
        <v>20712242</v>
      </c>
      <c r="C146" s="23" t="s">
        <v>144</v>
      </c>
      <c r="D146" s="18">
        <v>1.5</v>
      </c>
      <c r="E146" s="18">
        <v>1.5</v>
      </c>
      <c r="F146" s="18">
        <f>SUM(Table13572[[#This Row],[Run and Output (1.5)]:[Code Quality (1.5)]])</f>
        <v>3</v>
      </c>
      <c r="G146" s="26">
        <v>1</v>
      </c>
      <c r="H146" s="26">
        <v>1</v>
      </c>
      <c r="I146" s="26">
        <f>SUM(Table13572[[#This Row],[Run and Output (1.5)2]],Table13572[[#This Row],[Code Quality (1.5)3]])</f>
        <v>2</v>
      </c>
      <c r="J146" s="26">
        <v>2</v>
      </c>
      <c r="K146" s="26">
        <v>2</v>
      </c>
      <c r="L146" s="26">
        <f>SUM(Table13572[[#This Row],[Run and Output (2)]],Table13572[[#This Row],[Code Quality (2)]])</f>
        <v>4</v>
      </c>
      <c r="M146" s="41">
        <f>SUM(Table13572[[#This Row],[Q1]],Table13572[[#This Row],[Q2]],Table13572[[#This Row],[Q3]])</f>
        <v>9</v>
      </c>
      <c r="N146" s="3"/>
      <c r="O146" s="3"/>
      <c r="P146" s="3"/>
      <c r="Q146" s="3"/>
      <c r="R146" s="3"/>
      <c r="S146" s="3"/>
      <c r="T146" s="8">
        <f t="shared" si="6"/>
        <v>0</v>
      </c>
      <c r="U146" s="3"/>
      <c r="V146" s="3"/>
      <c r="W146" s="3"/>
      <c r="X146" s="3"/>
      <c r="Y146" s="3"/>
      <c r="Z146" s="3"/>
      <c r="AA146" s="8">
        <f t="shared" si="7"/>
        <v>0</v>
      </c>
      <c r="AB146" s="9">
        <f t="shared" si="8"/>
        <v>9</v>
      </c>
      <c r="AC146" s="20" t="s">
        <v>273</v>
      </c>
      <c r="AD146" s="20" t="s">
        <v>434</v>
      </c>
      <c r="AE146" s="20" t="s">
        <v>435</v>
      </c>
      <c r="AF146"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output.q2:The program aims to take three integers as input and calculate their sum, average, product, smallest, and largest values. The overall logic is mostly correct, but there are some  issues in the implementation of the smallest and largest value calculations. The way the smallest number is calculated is not optimal. It does not correctly determine the smallest number across all three integers. Instead of printing the smallest directly within the conditions, it would be better to set smallest to the correct valueq3:The program is designed to calculate the total cost of various grocery items based on user input, including handling discounts. </v>
      </c>
      <c r="AG146" s="20" t="s">
        <v>669</v>
      </c>
    </row>
    <row r="147" spans="1:33" x14ac:dyDescent="0.3">
      <c r="A147" s="12">
        <v>144</v>
      </c>
      <c r="B147" s="13">
        <v>20712310</v>
      </c>
      <c r="C147" s="11" t="s">
        <v>145</v>
      </c>
      <c r="D147" s="18">
        <v>1.5</v>
      </c>
      <c r="E147" s="18">
        <v>1.5</v>
      </c>
      <c r="F147" s="18">
        <f>SUM(Table13572[[#This Row],[Run and Output (1.5)]:[Code Quality (1.5)]])</f>
        <v>3</v>
      </c>
      <c r="G147" s="18">
        <v>1.5</v>
      </c>
      <c r="H147" s="18">
        <v>1.5</v>
      </c>
      <c r="I147" s="18">
        <f>SUM(Table13572[[#This Row],[Run and Output (1.5)2]],Table13572[[#This Row],[Code Quality (1.5)3]])</f>
        <v>3</v>
      </c>
      <c r="J147" s="18">
        <v>2</v>
      </c>
      <c r="K147" s="18">
        <v>2</v>
      </c>
      <c r="L147" s="18">
        <f>SUM(Table13572[[#This Row],[Run and Output (2)]],Table13572[[#This Row],[Code Quality (2)]])</f>
        <v>4</v>
      </c>
      <c r="M147" s="41">
        <f>SUM(Table13572[[#This Row],[Q1]],Table13572[[#This Row],[Q2]],Table13572[[#This Row],[Q3]])</f>
        <v>10</v>
      </c>
      <c r="N147" s="3"/>
      <c r="O147" s="3"/>
      <c r="P147" s="3"/>
      <c r="Q147" s="3"/>
      <c r="R147" s="3"/>
      <c r="S147" s="3"/>
      <c r="T147" s="8">
        <f t="shared" si="6"/>
        <v>0</v>
      </c>
      <c r="U147" s="3"/>
      <c r="V147" s="3"/>
      <c r="W147" s="3"/>
      <c r="X147" s="3"/>
      <c r="Y147" s="3"/>
      <c r="Z147" s="3"/>
      <c r="AA147" s="8">
        <f t="shared" si="7"/>
        <v>0</v>
      </c>
      <c r="AB147" s="9">
        <f t="shared" si="8"/>
        <v>10</v>
      </c>
      <c r="AC147" s="20" t="s">
        <v>273</v>
      </c>
      <c r="AD147" s="20" t="s">
        <v>480</v>
      </c>
      <c r="AE147" s="20" t="s">
        <v>481</v>
      </c>
      <c r="AF147"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output.q2:The program correctly calculates the sum, average, product, smallest, and largest of three user-provided integers. The logic is sound and follows a clear flow.q3:The program correctly calculates the total cost for different types of grocery items, applies discounts, and provides a user-friendly interface for input. </v>
      </c>
      <c r="AG147" s="20" t="s">
        <v>689</v>
      </c>
    </row>
    <row r="148" spans="1:33" x14ac:dyDescent="0.3">
      <c r="A148" s="12">
        <v>145</v>
      </c>
      <c r="B148" s="13">
        <v>20712314</v>
      </c>
      <c r="C148" s="11" t="s">
        <v>146</v>
      </c>
      <c r="D148" s="18">
        <v>1.5</v>
      </c>
      <c r="E148" s="18">
        <v>1.5</v>
      </c>
      <c r="F148" s="18">
        <f>SUM(Table13572[[#This Row],[Run and Output (1.5)]:[Code Quality (1.5)]])</f>
        <v>3</v>
      </c>
      <c r="G148" s="18">
        <v>1.5</v>
      </c>
      <c r="H148" s="18">
        <v>1.5</v>
      </c>
      <c r="I148" s="18">
        <f>SUM(Table13572[[#This Row],[Run and Output (1.5)2]],Table13572[[#This Row],[Code Quality (1.5)3]])</f>
        <v>3</v>
      </c>
      <c r="J148" s="18">
        <v>1.5</v>
      </c>
      <c r="K148" s="18">
        <v>1.5</v>
      </c>
      <c r="L148" s="18">
        <f>SUM(Table13572[[#This Row],[Run and Output (2)]],Table13572[[#This Row],[Code Quality (2)]])</f>
        <v>3</v>
      </c>
      <c r="M148" s="41">
        <f>SUM(Table13572[[#This Row],[Q1]],Table13572[[#This Row],[Q2]],Table13572[[#This Row],[Q3]])</f>
        <v>9</v>
      </c>
      <c r="N148" s="3"/>
      <c r="O148" s="3"/>
      <c r="P148" s="3"/>
      <c r="Q148" s="3"/>
      <c r="R148" s="3"/>
      <c r="S148" s="3"/>
      <c r="T148" s="8">
        <f t="shared" si="6"/>
        <v>0</v>
      </c>
      <c r="U148" s="3"/>
      <c r="V148" s="3"/>
      <c r="W148" s="3"/>
      <c r="X148" s="3"/>
      <c r="Y148" s="3"/>
      <c r="Z148" s="3"/>
      <c r="AA148" s="8">
        <f t="shared" si="7"/>
        <v>0</v>
      </c>
      <c r="AB148" s="9">
        <f t="shared" si="8"/>
        <v>9</v>
      </c>
      <c r="AC148" s="20" t="s">
        <v>273</v>
      </c>
      <c r="AD148" s="20" t="s">
        <v>488</v>
      </c>
      <c r="AE148" t="s">
        <v>536</v>
      </c>
      <c r="AF148"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4. There is a typo in the scanf for the quantity of canned goods.The calculation of cost and final_cost is repeated in each case. Consider refactoring this into a function to avoid redundancy and improve maintainability.</v>
      </c>
      <c r="AG148" s="20" t="s">
        <v>681</v>
      </c>
    </row>
    <row r="149" spans="1:33" x14ac:dyDescent="0.3">
      <c r="A149" s="12">
        <v>146</v>
      </c>
      <c r="B149" s="13">
        <v>20712881</v>
      </c>
      <c r="C149" s="11" t="s">
        <v>147</v>
      </c>
      <c r="D149" s="18">
        <v>1.5</v>
      </c>
      <c r="E149" s="18">
        <v>1.5</v>
      </c>
      <c r="F149" s="18">
        <f>SUM(Table13572[[#This Row],[Run and Output (1.5)]:[Code Quality (1.5)]])</f>
        <v>3</v>
      </c>
      <c r="G149" s="18">
        <v>1.5</v>
      </c>
      <c r="H149" s="18">
        <v>1.5</v>
      </c>
      <c r="I149" s="18">
        <f>SUM(Table13572[[#This Row],[Run and Output (1.5)2]],Table13572[[#This Row],[Code Quality (1.5)3]])</f>
        <v>3</v>
      </c>
      <c r="J149" s="18">
        <v>2</v>
      </c>
      <c r="K149" s="18">
        <v>2</v>
      </c>
      <c r="L149" s="18">
        <f>SUM(Table13572[[#This Row],[Run and Output (2)]],Table13572[[#This Row],[Code Quality (2)]])</f>
        <v>4</v>
      </c>
      <c r="M149" s="41">
        <f>SUM(Table13572[[#This Row],[Q1]],Table13572[[#This Row],[Q2]],Table13572[[#This Row],[Q3]])</f>
        <v>10</v>
      </c>
      <c r="N149" s="3"/>
      <c r="O149" s="3"/>
      <c r="P149" s="3"/>
      <c r="Q149" s="3"/>
      <c r="R149" s="3"/>
      <c r="S149" s="3"/>
      <c r="T149" s="8">
        <f t="shared" si="6"/>
        <v>0</v>
      </c>
      <c r="U149" s="3"/>
      <c r="V149" s="3"/>
      <c r="W149" s="3"/>
      <c r="X149" s="3"/>
      <c r="Y149" s="3"/>
      <c r="Z149" s="3"/>
      <c r="AA149" s="8">
        <f t="shared" si="7"/>
        <v>0</v>
      </c>
      <c r="AB149" s="9">
        <f t="shared" si="8"/>
        <v>10</v>
      </c>
      <c r="AC149" s="20" t="s">
        <v>273</v>
      </c>
      <c r="AD149" s="20" t="s">
        <v>488</v>
      </c>
      <c r="AE149" s="20" t="s">
        <v>435</v>
      </c>
      <c r="AF149"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9" s="20" t="s">
        <v>600</v>
      </c>
    </row>
    <row r="150" spans="1:33" x14ac:dyDescent="0.3">
      <c r="A150" s="12">
        <v>147</v>
      </c>
      <c r="B150" s="13">
        <v>20713310</v>
      </c>
      <c r="C150" s="11" t="s">
        <v>148</v>
      </c>
      <c r="D150" s="18">
        <v>1.5</v>
      </c>
      <c r="E150" s="18">
        <v>1.5</v>
      </c>
      <c r="F150" s="18">
        <f>SUM(Table13572[[#This Row],[Run and Output (1.5)]:[Code Quality (1.5)]])</f>
        <v>3</v>
      </c>
      <c r="G150" s="18">
        <v>1.5</v>
      </c>
      <c r="H150" s="18">
        <v>1.5</v>
      </c>
      <c r="I150" s="18">
        <f>SUM(Table13572[[#This Row],[Run and Output (1.5)2]],Table13572[[#This Row],[Code Quality (1.5)3]])</f>
        <v>3</v>
      </c>
      <c r="J150" s="18">
        <v>2</v>
      </c>
      <c r="K150" s="18">
        <v>2</v>
      </c>
      <c r="L150" s="18">
        <f>SUM(Table13572[[#This Row],[Run and Output (2)]],Table13572[[#This Row],[Code Quality (2)]])</f>
        <v>4</v>
      </c>
      <c r="M150" s="41">
        <f>SUM(Table13572[[#This Row],[Q1]],Table13572[[#This Row],[Q2]],Table13572[[#This Row],[Q3]])</f>
        <v>10</v>
      </c>
      <c r="N150" s="3"/>
      <c r="O150" s="3"/>
      <c r="P150" s="3"/>
      <c r="Q150" s="3"/>
      <c r="R150" s="3"/>
      <c r="S150" s="3"/>
      <c r="T150" s="8">
        <f t="shared" si="6"/>
        <v>0</v>
      </c>
      <c r="U150" s="3"/>
      <c r="V150" s="3"/>
      <c r="W150" s="3"/>
      <c r="X150" s="3"/>
      <c r="Y150" s="3"/>
      <c r="Z150" s="3"/>
      <c r="AA150" s="8">
        <f t="shared" si="7"/>
        <v>0</v>
      </c>
      <c r="AB150" s="9">
        <f t="shared" si="8"/>
        <v>10</v>
      </c>
      <c r="AC150" s="20" t="s">
        <v>261</v>
      </c>
      <c r="AD150" s="20" t="s">
        <v>269</v>
      </c>
      <c r="AE150" s="20" t="s">
        <v>270</v>
      </c>
      <c r="AF150" s="20" t="str">
        <f>CONCATENATE(Table13572[[#This Row],[Feedback Q1]],Table13572[[#This Row],[Feedback Q2]],Table13572[[#This Row],[Feedback Q3]])</f>
        <v>q1:The program correctly prints a grid of asterisks based on user-defined rows and columns. The nested loops function as intended, producing the expected output.q2:The program calculates the sum, average, product, smallest, and largest of three integers correctly. However, the logic for finding the smallest and largest integers can be simplified, and there are unnecessary checks that could be streamlined.q3:The program computes the total cost and discounted cost for various grocery items based on user input. It correctly uses a switch statement to handle different product codes. However, the logic can be streamlined, particularly in how discounts are applied.</v>
      </c>
      <c r="AG150" s="20" t="s">
        <v>568</v>
      </c>
    </row>
    <row r="151" spans="1:33" x14ac:dyDescent="0.3">
      <c r="A151" s="12">
        <v>148</v>
      </c>
      <c r="B151" s="13">
        <v>20713555</v>
      </c>
      <c r="C151" s="11" t="s">
        <v>149</v>
      </c>
      <c r="D151" s="18">
        <v>1.5</v>
      </c>
      <c r="E151" s="18">
        <v>1.5</v>
      </c>
      <c r="F151" s="18">
        <f>SUM(Table13572[[#This Row],[Run and Output (1.5)]:[Code Quality (1.5)]])</f>
        <v>3</v>
      </c>
      <c r="G151" s="18">
        <v>1.5</v>
      </c>
      <c r="H151" s="18">
        <v>1.5</v>
      </c>
      <c r="I151" s="18">
        <f>SUM(Table13572[[#This Row],[Run and Output (1.5)2]],Table13572[[#This Row],[Code Quality (1.5)3]])</f>
        <v>3</v>
      </c>
      <c r="J151" s="18">
        <v>2</v>
      </c>
      <c r="K151" s="18">
        <v>2</v>
      </c>
      <c r="L151" s="18">
        <f>SUM(Table13572[[#This Row],[Run and Output (2)]],Table13572[[#This Row],[Code Quality (2)]])</f>
        <v>4</v>
      </c>
      <c r="M151" s="41">
        <f>SUM(Table13572[[#This Row],[Q1]],Table13572[[#This Row],[Q2]],Table13572[[#This Row],[Q3]])</f>
        <v>10</v>
      </c>
      <c r="N151" s="3"/>
      <c r="O151" s="3"/>
      <c r="P151" s="3"/>
      <c r="Q151" s="3"/>
      <c r="R151" s="3"/>
      <c r="S151" s="3"/>
      <c r="T151" s="8">
        <f t="shared" si="6"/>
        <v>0</v>
      </c>
      <c r="U151" s="3"/>
      <c r="V151" s="3"/>
      <c r="W151" s="3"/>
      <c r="X151" s="3"/>
      <c r="Y151" s="3"/>
      <c r="Z151" s="3"/>
      <c r="AA151" s="8">
        <f t="shared" si="7"/>
        <v>0</v>
      </c>
      <c r="AB151" s="9">
        <f t="shared" si="8"/>
        <v>10</v>
      </c>
      <c r="AC151" s="20" t="s">
        <v>273</v>
      </c>
      <c r="AD151" s="20" t="s">
        <v>472</v>
      </c>
      <c r="AE151" s="20" t="s">
        <v>474</v>
      </c>
      <c r="AF151"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The initialization of smallest and largest should occur before the loop starts, as they are used in comparisons for the first value. This can lead to undefined behavior if the first number is not processed correctlq3:The program correctly calculates the total and final costs of various grocery items based on user input, including discounts. The use of functions to calculate costs for different product types is a good design choice. </v>
      </c>
      <c r="AG151" s="20" t="s">
        <v>588</v>
      </c>
    </row>
    <row r="152" spans="1:33" x14ac:dyDescent="0.3">
      <c r="A152" s="12">
        <v>149</v>
      </c>
      <c r="B152" s="13">
        <v>20713649</v>
      </c>
      <c r="C152" s="11" t="s">
        <v>150</v>
      </c>
      <c r="D152" s="18">
        <v>1.5</v>
      </c>
      <c r="E152" s="18">
        <v>1.5</v>
      </c>
      <c r="F152" s="18">
        <f>SUM(Table13572[[#This Row],[Run and Output (1.5)]:[Code Quality (1.5)]])</f>
        <v>3</v>
      </c>
      <c r="G152" s="18">
        <v>1.5</v>
      </c>
      <c r="H152" s="18">
        <v>1.5</v>
      </c>
      <c r="I152" s="18">
        <f>SUM(Table13572[[#This Row],[Run and Output (1.5)2]],Table13572[[#This Row],[Code Quality (1.5)3]])</f>
        <v>3</v>
      </c>
      <c r="J152" s="18">
        <v>2</v>
      </c>
      <c r="K152" s="18">
        <v>2</v>
      </c>
      <c r="L152" s="18">
        <f>SUM(Table13572[[#This Row],[Run and Output (2)]],Table13572[[#This Row],[Code Quality (2)]])</f>
        <v>4</v>
      </c>
      <c r="M152" s="41">
        <f>SUM(Table13572[[#This Row],[Q1]],Table13572[[#This Row],[Q2]],Table13572[[#This Row],[Q3]])</f>
        <v>10</v>
      </c>
      <c r="N152" s="3"/>
      <c r="O152" s="3"/>
      <c r="P152" s="3"/>
      <c r="Q152" s="3"/>
      <c r="R152" s="3"/>
      <c r="S152" s="3"/>
      <c r="T152" s="8">
        <f t="shared" si="6"/>
        <v>0</v>
      </c>
      <c r="U152" s="3"/>
      <c r="V152" s="3"/>
      <c r="W152" s="3"/>
      <c r="X152" s="3"/>
      <c r="Y152" s="3"/>
      <c r="Z152" s="3"/>
      <c r="AA152" s="8">
        <f t="shared" si="7"/>
        <v>0</v>
      </c>
      <c r="AB152" s="9">
        <f t="shared" si="8"/>
        <v>10</v>
      </c>
      <c r="AC152" s="20" t="s">
        <v>377</v>
      </c>
      <c r="AD152" s="20" t="s">
        <v>232</v>
      </c>
      <c r="AE152" s="20" t="s">
        <v>233</v>
      </c>
      <c r="AF152" s="20" t="str">
        <f>CONCATENATE(Table13572[[#This Row],[Feedback Q1]],Table13572[[#This Row],[Feedback Q2]],Table13572[[#This Row],[Feedback Q3]])</f>
        <v>q1:The code is mostly well-structured with clear variable initialization and comments.q2:The program correctly computes the sum, average, product, smallest, and largest values, but uses integer division for average calculation, which may lead to loss of precision.q3:The code effectively calculates costs and applies discounts</v>
      </c>
      <c r="AG152" s="20" t="s">
        <v>551</v>
      </c>
    </row>
    <row r="153" spans="1:33" ht="409.6" x14ac:dyDescent="0.3">
      <c r="A153" s="12">
        <v>150</v>
      </c>
      <c r="B153" s="13">
        <v>20713670</v>
      </c>
      <c r="C153" s="11" t="s">
        <v>151</v>
      </c>
      <c r="D153" s="18">
        <v>1</v>
      </c>
      <c r="E153" s="18">
        <v>1</v>
      </c>
      <c r="F153" s="18">
        <f>SUM(Table13572[[#This Row],[Run and Output (1.5)]:[Code Quality (1.5)]])</f>
        <v>2</v>
      </c>
      <c r="G153" s="18">
        <v>1</v>
      </c>
      <c r="H153" s="18">
        <v>1</v>
      </c>
      <c r="I153" s="18">
        <f>SUM(Table13572[[#This Row],[Run and Output (1.5)2]],Table13572[[#This Row],[Code Quality (1.5)3]])</f>
        <v>2</v>
      </c>
      <c r="J153" s="18">
        <v>1</v>
      </c>
      <c r="K153" s="18">
        <v>1</v>
      </c>
      <c r="L153" s="18">
        <f>SUM(Table13572[[#This Row],[Run and Output (2)]],Table13572[[#This Row],[Code Quality (2)]])</f>
        <v>2</v>
      </c>
      <c r="M153" s="41">
        <f>SUM(Table13572[[#This Row],[Q1]],Table13572[[#This Row],[Q2]],Table13572[[#This Row],[Q3]])</f>
        <v>6</v>
      </c>
      <c r="N153" s="3"/>
      <c r="O153" s="3"/>
      <c r="P153" s="3"/>
      <c r="Q153" s="3"/>
      <c r="R153" s="3"/>
      <c r="S153" s="3"/>
      <c r="T153" s="8">
        <f t="shared" si="6"/>
        <v>0</v>
      </c>
      <c r="U153" s="3"/>
      <c r="V153" s="3"/>
      <c r="W153" s="3"/>
      <c r="X153" s="3"/>
      <c r="Y153" s="3"/>
      <c r="Z153" s="3"/>
      <c r="AA153" s="8">
        <f t="shared" si="7"/>
        <v>0</v>
      </c>
      <c r="AB153" s="9">
        <f t="shared" si="8"/>
        <v>6</v>
      </c>
      <c r="AC153" s="20" t="s">
        <v>385</v>
      </c>
      <c r="AD153" s="20" t="s">
        <v>386</v>
      </c>
      <c r="AE153" s="21" t="s">
        <v>709</v>
      </c>
      <c r="AF153" s="20" t="str">
        <f>CONCATENATE(Table13572[[#This Row],[Feedback Q1]],Table13572[[#This Row],[Feedback Q2]],Table13572[[#This Row],[Feedback Q3]])</f>
        <v>q1:The program correctly prompts the user for the number of rows and columns and uses nested loops to print a grid of asterisks based on the user input. However, it does not print a new line after each row, which is necessary to form a proper grid.q2:The program correctly reads three integers and computes their sum, average, and product. However, there are issues with the logic used to determine the smallest and largest numbers.  the logic for finding the smallest and largest integers is flawed. The conditional checks do not correctly handle comparisons.q3: The program is intended to calculate the total and final prices for different grocery items based on user input. However, there are several issues that prevent it from working correctly. 
    Input Handling:
        The program uses scanf incorrectly in several places. Specifically, the format specifier should match the variable type exactly. For example, scanf("%.3f", &amp;price3); should be scanf("%f", &amp;price3);.
    Variable Initialization:
        Variables such as total, final, and total2 are declared but not printed properly. The use of printf is missing format specifiers, leading to undefined behavior.
    Discount Calculation:
        The discount calculation is done incorrectly. The final price should be calculated by subtracting the discount from the total, rather than multiplying the total by the discount percentage directly.
    Fallthrough Cases:
        In the switch statement, there is no break statement after case 2, which causes the program to fall through to case 3. This is likely unintended behavior.
    Output Formatting:
        Some printf calls lack format specifiers for the variables being printed, which leads to incorrect output.</v>
      </c>
      <c r="AG153" s="21" t="s">
        <v>710</v>
      </c>
    </row>
    <row r="154" spans="1:33" x14ac:dyDescent="0.3">
      <c r="A154" s="12">
        <v>151</v>
      </c>
      <c r="B154" s="13">
        <v>20713727</v>
      </c>
      <c r="C154" s="11" t="s">
        <v>152</v>
      </c>
      <c r="D154" s="18">
        <v>0.5</v>
      </c>
      <c r="E154" s="18">
        <v>0.5</v>
      </c>
      <c r="F154" s="18">
        <f>SUM(Table13572[[#This Row],[Run and Output (1.5)]:[Code Quality (1.5)]])</f>
        <v>1</v>
      </c>
      <c r="G154" s="18">
        <v>1.5</v>
      </c>
      <c r="H154" s="18">
        <v>1.5</v>
      </c>
      <c r="I154" s="18">
        <f>SUM(Table13572[[#This Row],[Run and Output (1.5)2]],Table13572[[#This Row],[Code Quality (1.5)3]])</f>
        <v>3</v>
      </c>
      <c r="J154" s="18">
        <v>0</v>
      </c>
      <c r="K154" s="18">
        <v>0</v>
      </c>
      <c r="L154" s="18">
        <f>SUM(Table13572[[#This Row],[Run and Output (2)]],Table13572[[#This Row],[Code Quality (2)]])</f>
        <v>0</v>
      </c>
      <c r="M154" s="41">
        <f>SUM(Table13572[[#This Row],[Q1]],Table13572[[#This Row],[Q2]],Table13572[[#This Row],[Q3]])</f>
        <v>4</v>
      </c>
      <c r="N154" s="3"/>
      <c r="O154" s="3"/>
      <c r="P154" s="3"/>
      <c r="Q154" s="3"/>
      <c r="R154" s="3"/>
      <c r="S154" s="3"/>
      <c r="T154" s="8">
        <f t="shared" si="6"/>
        <v>0</v>
      </c>
      <c r="U154" s="3"/>
      <c r="V154" s="3"/>
      <c r="W154" s="3"/>
      <c r="X154" s="3"/>
      <c r="Y154" s="3"/>
      <c r="Z154" s="3"/>
      <c r="AA154" s="8">
        <f t="shared" si="7"/>
        <v>0</v>
      </c>
      <c r="AB154" s="9">
        <f t="shared" si="8"/>
        <v>4</v>
      </c>
      <c r="AC154" s="20" t="s">
        <v>389</v>
      </c>
      <c r="AD154" s="20" t="s">
        <v>390</v>
      </c>
      <c r="AE154" s="20" t="s">
        <v>391</v>
      </c>
      <c r="AF154" s="20" t="str">
        <f>CONCATENATE(Table13572[[#This Row],[Feedback Q1]],Table13572[[#This Row],[Feedback Q2]],Table13572[[#This Row],[Feedback Q3]])</f>
        <v>q1:Syntax error.The program aims to print a grid of asterisks based on user-defined rows and columns. However, there are issues in how the asterisks are printed, which prevents it from producing the correct output format.q2:The program correctly calculates the sum, average, product, and identifies the largest and smallest of three integers entered by the user. The logic is sound and produces the expected output.q3:Incomplete empty code</v>
      </c>
      <c r="AG154" s="20" t="s">
        <v>616</v>
      </c>
    </row>
    <row r="155" spans="1:33" x14ac:dyDescent="0.3">
      <c r="A155" s="12">
        <v>152</v>
      </c>
      <c r="B155" s="13">
        <v>20713832</v>
      </c>
      <c r="C155" s="11" t="s">
        <v>153</v>
      </c>
      <c r="D155" s="18">
        <v>1.5</v>
      </c>
      <c r="E155" s="18">
        <v>1.5</v>
      </c>
      <c r="F155" s="18">
        <f>SUM(Table13572[[#This Row],[Run and Output (1.5)]:[Code Quality (1.5)]])</f>
        <v>3</v>
      </c>
      <c r="G155" s="18">
        <v>1.5</v>
      </c>
      <c r="H155" s="18">
        <v>1.5</v>
      </c>
      <c r="I155" s="18">
        <f>SUM(Table13572[[#This Row],[Run and Output (1.5)2]],Table13572[[#This Row],[Code Quality (1.5)3]])</f>
        <v>3</v>
      </c>
      <c r="J155" s="18">
        <v>2</v>
      </c>
      <c r="K155" s="18">
        <v>2</v>
      </c>
      <c r="L155" s="18">
        <f>SUM(Table13572[[#This Row],[Run and Output (2)]],Table13572[[#This Row],[Code Quality (2)]])</f>
        <v>4</v>
      </c>
      <c r="M155" s="41">
        <f>SUM(Table13572[[#This Row],[Q1]],Table13572[[#This Row],[Q2]],Table13572[[#This Row],[Q3]])</f>
        <v>10</v>
      </c>
      <c r="N155" s="3"/>
      <c r="O155" s="3"/>
      <c r="P155" s="3"/>
      <c r="Q155" s="3"/>
      <c r="R155" s="3"/>
      <c r="S155" s="3"/>
      <c r="T155" s="8">
        <f t="shared" si="6"/>
        <v>0</v>
      </c>
      <c r="U155" s="3"/>
      <c r="V155" s="3"/>
      <c r="W155" s="3"/>
      <c r="X155" s="3"/>
      <c r="Y155" s="3"/>
      <c r="Z155" s="3"/>
      <c r="AA155" s="8">
        <f t="shared" si="7"/>
        <v>0</v>
      </c>
      <c r="AB155" s="9">
        <f t="shared" si="8"/>
        <v>10</v>
      </c>
      <c r="AC155" s="20" t="s">
        <v>273</v>
      </c>
      <c r="AD155" s="20" t="s">
        <v>483</v>
      </c>
      <c r="AE155" s="20" t="s">
        <v>484</v>
      </c>
      <c r="AF155"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output.q2:The program accurately calculates the sum, average, product, smallest, and largest of a user-defined number of integers. The logic is sound and follows a clear flow.q3:The program effectively calculates the total cost for various grocery items based on user input and applies a discount.</v>
      </c>
      <c r="AG155" s="20" t="s">
        <v>653</v>
      </c>
    </row>
    <row r="156" spans="1:33" x14ac:dyDescent="0.3">
      <c r="A156" s="12">
        <v>153</v>
      </c>
      <c r="B156" s="13">
        <v>20714140</v>
      </c>
      <c r="C156" s="11" t="s">
        <v>154</v>
      </c>
      <c r="D156" s="18">
        <v>1.5</v>
      </c>
      <c r="E156" s="18">
        <v>1.5</v>
      </c>
      <c r="F156" s="18">
        <f>SUM(Table13572[[#This Row],[Run and Output (1.5)]:[Code Quality (1.5)]])</f>
        <v>3</v>
      </c>
      <c r="G156" s="18">
        <v>1.5</v>
      </c>
      <c r="H156" s="18">
        <v>1.5</v>
      </c>
      <c r="I156" s="18">
        <f>SUM(Table13572[[#This Row],[Run and Output (1.5)2]],Table13572[[#This Row],[Code Quality (1.5)3]])</f>
        <v>3</v>
      </c>
      <c r="J156" s="18">
        <v>1.5</v>
      </c>
      <c r="K156" s="18">
        <v>1.5</v>
      </c>
      <c r="L156" s="18">
        <f>SUM(Table13572[[#This Row],[Run and Output (2)]],Table13572[[#This Row],[Code Quality (2)]])</f>
        <v>3</v>
      </c>
      <c r="M156" s="41">
        <f>SUM(Table13572[[#This Row],[Q1]],Table13572[[#This Row],[Q2]],Table13572[[#This Row],[Q3]])</f>
        <v>9</v>
      </c>
      <c r="N156" s="3"/>
      <c r="O156" s="3"/>
      <c r="P156" s="3"/>
      <c r="Q156" s="3"/>
      <c r="R156" s="3"/>
      <c r="S156" s="3"/>
      <c r="T156" s="8">
        <f t="shared" si="6"/>
        <v>0</v>
      </c>
      <c r="U156" s="3"/>
      <c r="V156" s="3"/>
      <c r="W156" s="3"/>
      <c r="X156" s="3"/>
      <c r="Y156" s="3"/>
      <c r="Z156" s="3"/>
      <c r="AA156" s="8">
        <f t="shared" si="7"/>
        <v>0</v>
      </c>
      <c r="AB156" s="9">
        <f t="shared" si="8"/>
        <v>9</v>
      </c>
      <c r="AC156" s="20" t="s">
        <v>273</v>
      </c>
      <c r="AD156" s="20" t="s">
        <v>470</v>
      </c>
      <c r="AE156" s="20" t="s">
        <v>471</v>
      </c>
      <c r="AF156"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output.q2:The program effectively calculates the sum, average, product, smallest, and largest of three integers provided by the user. The logic for handling inputs and calculations is sound.q3: case 3 &amp; 4 asking for weight instead of quantity</v>
      </c>
      <c r="AG156" s="20" t="s">
        <v>587</v>
      </c>
    </row>
    <row r="157" spans="1:33" x14ac:dyDescent="0.3">
      <c r="A157" s="12">
        <v>154</v>
      </c>
      <c r="B157" s="13">
        <v>20714680</v>
      </c>
      <c r="C157" s="11" t="s">
        <v>155</v>
      </c>
      <c r="D157" s="18">
        <v>1.5</v>
      </c>
      <c r="E157" s="18">
        <v>1.5</v>
      </c>
      <c r="F157" s="18">
        <f>SUM(Table13572[[#This Row],[Run and Output (1.5)]:[Code Quality (1.5)]])</f>
        <v>3</v>
      </c>
      <c r="G157" s="18">
        <v>1.5</v>
      </c>
      <c r="H157" s="18">
        <v>1.5</v>
      </c>
      <c r="I157" s="18">
        <f>SUM(Table13572[[#This Row],[Run and Output (1.5)2]],Table13572[[#This Row],[Code Quality (1.5)3]])</f>
        <v>3</v>
      </c>
      <c r="J157" s="26">
        <v>0.5</v>
      </c>
      <c r="K157" s="26">
        <v>0.5</v>
      </c>
      <c r="L157" s="26">
        <f>SUM(Table13572[[#This Row],[Run and Output (2)]],Table13572[[#This Row],[Code Quality (2)]])</f>
        <v>1</v>
      </c>
      <c r="M157" s="41">
        <f>SUM(Table13572[[#This Row],[Q1]],Table13572[[#This Row],[Q2]],Table13572[[#This Row],[Q3]])</f>
        <v>7</v>
      </c>
      <c r="N157" s="3"/>
      <c r="O157" s="3"/>
      <c r="P157" s="3"/>
      <c r="Q157" s="3"/>
      <c r="R157" s="3"/>
      <c r="S157" s="3"/>
      <c r="T157" s="8">
        <f t="shared" si="6"/>
        <v>0</v>
      </c>
      <c r="U157" s="3"/>
      <c r="V157" s="3"/>
      <c r="W157" s="3"/>
      <c r="X157" s="3"/>
      <c r="Y157" s="3"/>
      <c r="Z157" s="3"/>
      <c r="AA157" s="8">
        <f t="shared" si="7"/>
        <v>0</v>
      </c>
      <c r="AB157" s="9">
        <f t="shared" si="8"/>
        <v>7</v>
      </c>
      <c r="AC157" s="20" t="s">
        <v>273</v>
      </c>
      <c r="AD157" s="20" t="s">
        <v>488</v>
      </c>
      <c r="AE157" s="20" t="s">
        <v>513</v>
      </c>
      <c r="AF157"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he program is intended to calculate costs based on product type input, but it contains several syntax errors and logical issues that prevent it from functioning correctly.</v>
      </c>
      <c r="AG157" s="20" t="s">
        <v>642</v>
      </c>
    </row>
    <row r="158" spans="1:33" x14ac:dyDescent="0.3">
      <c r="A158" s="12">
        <v>155</v>
      </c>
      <c r="B158" s="13">
        <v>20714775</v>
      </c>
      <c r="C158" s="11" t="s">
        <v>156</v>
      </c>
      <c r="D158" s="18">
        <v>1.5</v>
      </c>
      <c r="E158" s="18">
        <v>1.5</v>
      </c>
      <c r="F158" s="18">
        <f>SUM(Table13572[[#This Row],[Run and Output (1.5)]:[Code Quality (1.5)]])</f>
        <v>3</v>
      </c>
      <c r="G158" s="18">
        <v>1.5</v>
      </c>
      <c r="H158" s="18">
        <v>1.5</v>
      </c>
      <c r="I158" s="18">
        <f>SUM(Table13572[[#This Row],[Run and Output (1.5)2]],Table13572[[#This Row],[Code Quality (1.5)3]])</f>
        <v>3</v>
      </c>
      <c r="J158" s="18">
        <v>1.5</v>
      </c>
      <c r="K158" s="18">
        <v>1.5</v>
      </c>
      <c r="L158" s="18">
        <f>SUM(Table13572[[#This Row],[Run and Output (2)]],Table13572[[#This Row],[Code Quality (2)]])</f>
        <v>3</v>
      </c>
      <c r="M158" s="41">
        <f>SUM(Table13572[[#This Row],[Q1]],Table13572[[#This Row],[Q2]],Table13572[[#This Row],[Q3]])</f>
        <v>9</v>
      </c>
      <c r="N158" s="3"/>
      <c r="O158" s="3"/>
      <c r="P158" s="3"/>
      <c r="Q158" s="3"/>
      <c r="R158" s="3"/>
      <c r="S158" s="3"/>
      <c r="T158" s="8">
        <f t="shared" si="6"/>
        <v>0</v>
      </c>
      <c r="U158" s="3"/>
      <c r="V158" s="3"/>
      <c r="W158" s="3"/>
      <c r="X158" s="3"/>
      <c r="Y158" s="3"/>
      <c r="Z158" s="3"/>
      <c r="AA158" s="8">
        <f t="shared" si="7"/>
        <v>0</v>
      </c>
      <c r="AB158" s="9">
        <f t="shared" si="8"/>
        <v>9</v>
      </c>
      <c r="AC158" s="20" t="s">
        <v>273</v>
      </c>
      <c r="AD158" s="20" t="s">
        <v>488</v>
      </c>
      <c r="AE158" s="20" t="s">
        <v>534</v>
      </c>
      <c r="AF158"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1. there are significant issues with flow control, variable handling, and logic that prevent it from functioning correctly.</v>
      </c>
      <c r="AG158" s="20" t="s">
        <v>678</v>
      </c>
    </row>
    <row r="159" spans="1:33" x14ac:dyDescent="0.3">
      <c r="A159" s="12">
        <v>156</v>
      </c>
      <c r="B159" s="13">
        <v>20715036</v>
      </c>
      <c r="C159" s="11" t="s">
        <v>157</v>
      </c>
      <c r="D159" s="18">
        <v>1.5</v>
      </c>
      <c r="E159" s="18">
        <v>1.5</v>
      </c>
      <c r="F159" s="18">
        <f>SUM(Table13572[[#This Row],[Run and Output (1.5)]:[Code Quality (1.5)]])</f>
        <v>3</v>
      </c>
      <c r="G159" s="18">
        <v>1.5</v>
      </c>
      <c r="H159" s="18">
        <v>1.5</v>
      </c>
      <c r="I159" s="18">
        <f>SUM(Table13572[[#This Row],[Run and Output (1.5)2]],Table13572[[#This Row],[Code Quality (1.5)3]])</f>
        <v>3</v>
      </c>
      <c r="J159" s="18">
        <v>1.5</v>
      </c>
      <c r="K159" s="18">
        <v>1.5</v>
      </c>
      <c r="L159" s="18">
        <f>SUM(Table13572[[#This Row],[Run and Output (2)]],Table13572[[#This Row],[Code Quality (2)]])</f>
        <v>3</v>
      </c>
      <c r="M159" s="41">
        <f>SUM(Table13572[[#This Row],[Q1]],Table13572[[#This Row],[Q2]],Table13572[[#This Row],[Q3]])</f>
        <v>9</v>
      </c>
      <c r="N159" s="3"/>
      <c r="O159" s="3"/>
      <c r="P159" s="3"/>
      <c r="Q159" s="3"/>
      <c r="R159" s="3"/>
      <c r="S159" s="3"/>
      <c r="T159" s="8">
        <f t="shared" si="6"/>
        <v>0</v>
      </c>
      <c r="U159" s="3"/>
      <c r="V159" s="3"/>
      <c r="W159" s="3"/>
      <c r="X159" s="3"/>
      <c r="Y159" s="3"/>
      <c r="Z159" s="3"/>
      <c r="AA159" s="8">
        <f t="shared" si="7"/>
        <v>0</v>
      </c>
      <c r="AB159" s="9">
        <f t="shared" si="8"/>
        <v>9</v>
      </c>
      <c r="AC159" s="20" t="s">
        <v>273</v>
      </c>
      <c r="AD159" s="20" t="s">
        <v>488</v>
      </c>
      <c r="AE159" s="20" t="s">
        <v>503</v>
      </c>
      <c r="AF159"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inputs.q3:Syntax error. The scanf for the discount percentage is missing the address operator (&amp;). Otherwise, fine.</v>
      </c>
      <c r="AG159" s="20" t="s">
        <v>629</v>
      </c>
    </row>
    <row r="160" spans="1:33" x14ac:dyDescent="0.3">
      <c r="A160" s="12">
        <v>157</v>
      </c>
      <c r="B160" s="13">
        <v>20715043</v>
      </c>
      <c r="C160" s="11" t="s">
        <v>158</v>
      </c>
      <c r="D160" s="18">
        <v>1.5</v>
      </c>
      <c r="E160" s="18">
        <v>1.5</v>
      </c>
      <c r="F160" s="18">
        <f>SUM(Table13572[[#This Row],[Run and Output (1.5)]:[Code Quality (1.5)]])</f>
        <v>3</v>
      </c>
      <c r="G160" s="18">
        <v>1.5</v>
      </c>
      <c r="H160" s="18">
        <v>1.5</v>
      </c>
      <c r="I160" s="18">
        <f>SUM(Table13572[[#This Row],[Run and Output (1.5)2]],Table13572[[#This Row],[Code Quality (1.5)3]])</f>
        <v>3</v>
      </c>
      <c r="J160" s="18">
        <v>1.5</v>
      </c>
      <c r="K160" s="18">
        <v>1.5</v>
      </c>
      <c r="L160" s="18">
        <f>SUM(Table13572[[#This Row],[Run and Output (2)]],Table13572[[#This Row],[Code Quality (2)]])</f>
        <v>3</v>
      </c>
      <c r="M160" s="41">
        <f>SUM(Table13572[[#This Row],[Q1]],Table13572[[#This Row],[Q2]],Table13572[[#This Row],[Q3]])</f>
        <v>9</v>
      </c>
      <c r="N160" s="3"/>
      <c r="O160" s="3"/>
      <c r="P160" s="3"/>
      <c r="Q160" s="3"/>
      <c r="R160" s="3"/>
      <c r="S160" s="3"/>
      <c r="T160" s="8">
        <f t="shared" si="6"/>
        <v>0</v>
      </c>
      <c r="U160" s="3"/>
      <c r="V160" s="3"/>
      <c r="W160" s="3"/>
      <c r="X160" s="3"/>
      <c r="Y160" s="3"/>
      <c r="Z160" s="3"/>
      <c r="AA160" s="8">
        <f t="shared" si="7"/>
        <v>0</v>
      </c>
      <c r="AB160" s="9">
        <f t="shared" si="8"/>
        <v>9</v>
      </c>
      <c r="AC160" s="20" t="s">
        <v>273</v>
      </c>
      <c r="AD160" s="20" t="s">
        <v>488</v>
      </c>
      <c r="AE160" s="20" t="s">
        <v>496</v>
      </c>
      <c r="AF160"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(not showing discounted total, case 4 error)Prices and weights are often represented as floating-point numbers (e.g., for fractional weights). The current exit case is case 5, but the menu option for exit is 0. This should be changed to handle the exit properly. There is a typo in the scanf statement for canned goods.</v>
      </c>
      <c r="AG160" s="20" t="s">
        <v>623</v>
      </c>
    </row>
    <row r="161" spans="1:33" x14ac:dyDescent="0.3">
      <c r="A161" s="12">
        <v>158</v>
      </c>
      <c r="B161" s="13">
        <v>20715623</v>
      </c>
      <c r="C161" s="11" t="s">
        <v>159</v>
      </c>
      <c r="D161" s="18">
        <v>1.5</v>
      </c>
      <c r="E161" s="18">
        <v>1.5</v>
      </c>
      <c r="F161" s="18">
        <f>SUM(Table13572[[#This Row],[Run and Output (1.5)]:[Code Quality (1.5)]])</f>
        <v>3</v>
      </c>
      <c r="G161" s="18">
        <v>1.5</v>
      </c>
      <c r="H161" s="18">
        <v>1.5</v>
      </c>
      <c r="I161" s="18">
        <f>SUM(Table13572[[#This Row],[Run and Output (1.5)2]],Table13572[[#This Row],[Code Quality (1.5)3]])</f>
        <v>3</v>
      </c>
      <c r="J161" s="26">
        <v>1.5</v>
      </c>
      <c r="K161" s="18">
        <v>1.5</v>
      </c>
      <c r="L161" s="18">
        <f>SUM(Table13572[[#This Row],[Run and Output (2)]],Table13572[[#This Row],[Code Quality (2)]])</f>
        <v>3</v>
      </c>
      <c r="M161" s="41">
        <f>SUM(Table13572[[#This Row],[Q1]],Table13572[[#This Row],[Q2]],Table13572[[#This Row],[Q3]])</f>
        <v>9</v>
      </c>
      <c r="N161" s="3"/>
      <c r="O161" s="3"/>
      <c r="P161" s="3"/>
      <c r="Q161" s="3"/>
      <c r="R161" s="3"/>
      <c r="S161" s="3"/>
      <c r="T161" s="8">
        <f t="shared" si="6"/>
        <v>0</v>
      </c>
      <c r="U161" s="3"/>
      <c r="V161" s="3"/>
      <c r="W161" s="3"/>
      <c r="X161" s="3"/>
      <c r="Y161" s="3"/>
      <c r="Z161" s="3"/>
      <c r="AA161" s="8">
        <f t="shared" si="7"/>
        <v>0</v>
      </c>
      <c r="AB161" s="9">
        <f t="shared" si="8"/>
        <v>9</v>
      </c>
      <c r="AC161" s="20" t="s">
        <v>273</v>
      </c>
      <c r="AD161" s="20" t="s">
        <v>488</v>
      </c>
      <c r="AE161" s="20" t="s">
        <v>491</v>
      </c>
      <c r="AF161"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no price input from user. The variable cost is calculated based on user input but does not reset to zero after each iteration. This could lead to cumulative costs being incorrect if the user does not exit after the first calculation.</v>
      </c>
      <c r="AG161" s="20" t="s">
        <v>604</v>
      </c>
    </row>
    <row r="162" spans="1:33" x14ac:dyDescent="0.3">
      <c r="A162" s="12">
        <v>159</v>
      </c>
      <c r="B162" s="13">
        <v>20715960</v>
      </c>
      <c r="C162" s="11" t="s">
        <v>160</v>
      </c>
      <c r="D162" s="18">
        <v>1.5</v>
      </c>
      <c r="E162" s="18">
        <v>1.5</v>
      </c>
      <c r="F162" s="18">
        <f>SUM(Table13572[[#This Row],[Run and Output (1.5)]:[Code Quality (1.5)]])</f>
        <v>3</v>
      </c>
      <c r="G162" s="18">
        <v>1.5</v>
      </c>
      <c r="H162" s="18">
        <v>1.5</v>
      </c>
      <c r="I162" s="18">
        <f>SUM(Table13572[[#This Row],[Run and Output (1.5)2]],Table13572[[#This Row],[Code Quality (1.5)3]])</f>
        <v>3</v>
      </c>
      <c r="J162" s="18">
        <v>2</v>
      </c>
      <c r="K162" s="18">
        <v>2</v>
      </c>
      <c r="L162" s="18">
        <f>SUM(Table13572[[#This Row],[Run and Output (2)]],Table13572[[#This Row],[Code Quality (2)]])</f>
        <v>4</v>
      </c>
      <c r="M162" s="41">
        <f>SUM(Table13572[[#This Row],[Q1]],Table13572[[#This Row],[Q2]],Table13572[[#This Row],[Q3]])</f>
        <v>10</v>
      </c>
      <c r="N162" s="3"/>
      <c r="O162" s="3"/>
      <c r="P162" s="3"/>
      <c r="Q162" s="3"/>
      <c r="R162" s="3"/>
      <c r="S162" s="3"/>
      <c r="T162" s="8">
        <f t="shared" si="6"/>
        <v>0</v>
      </c>
      <c r="U162" s="3"/>
      <c r="V162" s="3"/>
      <c r="W162" s="3"/>
      <c r="X162" s="3"/>
      <c r="Y162" s="3"/>
      <c r="Z162" s="3"/>
      <c r="AA162" s="8">
        <f t="shared" si="7"/>
        <v>0</v>
      </c>
      <c r="AB162" s="9">
        <f t="shared" si="8"/>
        <v>10</v>
      </c>
      <c r="AC162" s="20" t="s">
        <v>273</v>
      </c>
      <c r="AD162" s="20" t="s">
        <v>488</v>
      </c>
      <c r="AE162" s="20" t="s">
        <v>435</v>
      </c>
      <c r="AF162"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62" s="20" t="s">
        <v>600</v>
      </c>
    </row>
    <row r="163" spans="1:33" x14ac:dyDescent="0.3">
      <c r="A163" s="12">
        <v>160</v>
      </c>
      <c r="B163" s="13">
        <v>20715999</v>
      </c>
      <c r="C163" s="11" t="s">
        <v>161</v>
      </c>
      <c r="D163" s="18">
        <v>1.5</v>
      </c>
      <c r="E163" s="18">
        <v>1.5</v>
      </c>
      <c r="F163" s="18">
        <f>SUM(Table13572[[#This Row],[Run and Output (1.5)]:[Code Quality (1.5)]])</f>
        <v>3</v>
      </c>
      <c r="G163" s="18">
        <v>1.5</v>
      </c>
      <c r="H163" s="18">
        <v>1.5</v>
      </c>
      <c r="I163" s="18">
        <f>SUM(Table13572[[#This Row],[Run and Output (1.5)2]],Table13572[[#This Row],[Code Quality (1.5)3]])</f>
        <v>3</v>
      </c>
      <c r="J163" s="18">
        <v>2</v>
      </c>
      <c r="K163" s="18">
        <v>2</v>
      </c>
      <c r="L163" s="18">
        <f>SUM(Table13572[[#This Row],[Run and Output (2)]],Table13572[[#This Row],[Code Quality (2)]])</f>
        <v>4</v>
      </c>
      <c r="M163" s="41">
        <f>SUM(Table13572[[#This Row],[Q1]],Table13572[[#This Row],[Q2]],Table13572[[#This Row],[Q3]])</f>
        <v>10</v>
      </c>
      <c r="N163" s="3"/>
      <c r="O163" s="3"/>
      <c r="P163" s="3"/>
      <c r="Q163" s="3"/>
      <c r="R163" s="3"/>
      <c r="S163" s="3"/>
      <c r="T163" s="8">
        <f t="shared" si="6"/>
        <v>0</v>
      </c>
      <c r="U163" s="3"/>
      <c r="V163" s="3"/>
      <c r="W163" s="3"/>
      <c r="X163" s="3"/>
      <c r="Y163" s="3"/>
      <c r="Z163" s="3"/>
      <c r="AA163" s="8">
        <f t="shared" si="7"/>
        <v>0</v>
      </c>
      <c r="AB163" s="9">
        <f t="shared" si="8"/>
        <v>10</v>
      </c>
      <c r="AC163" s="20" t="s">
        <v>273</v>
      </c>
      <c r="AD163" s="20" t="s">
        <v>488</v>
      </c>
      <c r="AE163" s="20" t="s">
        <v>435</v>
      </c>
      <c r="AF163"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63" s="20" t="s">
        <v>600</v>
      </c>
    </row>
    <row r="164" spans="1:33" x14ac:dyDescent="0.3">
      <c r="A164" s="12">
        <v>161</v>
      </c>
      <c r="B164" s="13">
        <v>20716304</v>
      </c>
      <c r="C164" s="11" t="s">
        <v>162</v>
      </c>
      <c r="D164" s="18">
        <v>1.5</v>
      </c>
      <c r="E164" s="18">
        <v>1.5</v>
      </c>
      <c r="F164" s="18">
        <f>SUM(Table13572[[#This Row],[Run and Output (1.5)]:[Code Quality (1.5)]])</f>
        <v>3</v>
      </c>
      <c r="G164" s="18">
        <v>1.5</v>
      </c>
      <c r="H164" s="18">
        <v>1.5</v>
      </c>
      <c r="I164" s="18">
        <f>SUM(Table13572[[#This Row],[Run and Output (1.5)2]],Table13572[[#This Row],[Code Quality (1.5)3]])</f>
        <v>3</v>
      </c>
      <c r="J164" s="18">
        <v>2</v>
      </c>
      <c r="K164" s="18">
        <v>2</v>
      </c>
      <c r="L164" s="18">
        <f>SUM(Table13572[[#This Row],[Run and Output (2)]],Table13572[[#This Row],[Code Quality (2)]])</f>
        <v>4</v>
      </c>
      <c r="M164" s="41">
        <f>SUM(Table13572[[#This Row],[Q1]],Table13572[[#This Row],[Q2]],Table13572[[#This Row],[Q3]])</f>
        <v>10</v>
      </c>
      <c r="N164" s="3"/>
      <c r="O164" s="3"/>
      <c r="P164" s="3"/>
      <c r="Q164" s="3"/>
      <c r="R164" s="3"/>
      <c r="S164" s="3"/>
      <c r="T164" s="8">
        <f t="shared" si="6"/>
        <v>0</v>
      </c>
      <c r="U164" s="3"/>
      <c r="V164" s="3"/>
      <c r="W164" s="3"/>
      <c r="X164" s="3"/>
      <c r="Y164" s="3"/>
      <c r="Z164" s="3"/>
      <c r="AA164" s="8">
        <f t="shared" si="7"/>
        <v>0</v>
      </c>
      <c r="AB164" s="9">
        <f t="shared" si="8"/>
        <v>10</v>
      </c>
      <c r="AC164" s="20" t="s">
        <v>329</v>
      </c>
      <c r="AD164" s="20" t="s">
        <v>353</v>
      </c>
      <c r="AE164" s="20" t="s">
        <v>354</v>
      </c>
      <c r="AF164" s="20" t="str">
        <f>CONCATENATE(Table13572[[#This Row],[Feedback Q1]],Table13572[[#This Row],[Feedback Q2]],Table13572[[#This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calculates their sum, average, product, smallest, and largest values. However, the logic for finding the maximum value could be simplified for clarity.q3:The program correctly implements a menu-driven system for calculating the costs of various grocery products based on user inputs. It handles different product types, applies discounts, and calculates total and final costs effectively.</v>
      </c>
      <c r="AG164" s="20" t="s">
        <v>607</v>
      </c>
    </row>
    <row r="165" spans="1:33" x14ac:dyDescent="0.3">
      <c r="A165" s="12">
        <v>162</v>
      </c>
      <c r="B165" s="13">
        <v>20717101</v>
      </c>
      <c r="C165" s="11" t="s">
        <v>163</v>
      </c>
      <c r="D165" s="18">
        <v>1.5</v>
      </c>
      <c r="E165" s="18">
        <v>1.5</v>
      </c>
      <c r="F165" s="18">
        <f>SUM(Table13572[[#This Row],[Run and Output (1.5)]:[Code Quality (1.5)]])</f>
        <v>3</v>
      </c>
      <c r="G165" s="26">
        <v>1</v>
      </c>
      <c r="H165" s="26">
        <v>1</v>
      </c>
      <c r="I165" s="26">
        <f>SUM(Table13572[[#This Row],[Run and Output (1.5)2]],Table13572[[#This Row],[Code Quality (1.5)3]])</f>
        <v>2</v>
      </c>
      <c r="J165" s="18">
        <v>2</v>
      </c>
      <c r="K165" s="18">
        <v>2</v>
      </c>
      <c r="L165" s="18">
        <f>SUM(Table13572[[#This Row],[Run and Output (2)]],Table13572[[#This Row],[Code Quality (2)]])</f>
        <v>4</v>
      </c>
      <c r="M165" s="41">
        <f>SUM(Table13572[[#This Row],[Q1]],Table13572[[#This Row],[Q2]],Table13572[[#This Row],[Q3]])</f>
        <v>9</v>
      </c>
      <c r="N165" s="3"/>
      <c r="O165" s="3"/>
      <c r="P165" s="3"/>
      <c r="Q165" s="3"/>
      <c r="R165" s="3"/>
      <c r="S165" s="3"/>
      <c r="T165" s="8">
        <f t="shared" si="6"/>
        <v>0</v>
      </c>
      <c r="U165" s="3"/>
      <c r="V165" s="3"/>
      <c r="W165" s="3"/>
      <c r="X165" s="3"/>
      <c r="Y165" s="3"/>
      <c r="Z165" s="3"/>
      <c r="AA165" s="8">
        <f t="shared" si="7"/>
        <v>0</v>
      </c>
      <c r="AB165" s="9">
        <f t="shared" si="8"/>
        <v>9</v>
      </c>
      <c r="AC165" s="20" t="s">
        <v>273</v>
      </c>
      <c r="AD165" s="20" t="s">
        <v>502</v>
      </c>
      <c r="AE165" s="20" t="s">
        <v>435</v>
      </c>
      <c r="AF165"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Syntax error, There is an extraneous comma after the count variable declaration. Otherwise,  The program effectively calculates the sum, average, product, smallest, and largest of a series of integers entered by the user. q3:The program is designed to calculate the total cost of various grocery items based on user input, including handling discounts. </v>
      </c>
      <c r="AG165" s="20" t="s">
        <v>626</v>
      </c>
    </row>
    <row r="166" spans="1:33" x14ac:dyDescent="0.3">
      <c r="A166" s="12">
        <v>163</v>
      </c>
      <c r="B166" s="13">
        <v>20717304</v>
      </c>
      <c r="C166" s="11" t="s">
        <v>164</v>
      </c>
      <c r="D166" s="18">
        <v>1.5</v>
      </c>
      <c r="E166" s="18">
        <v>1.5</v>
      </c>
      <c r="F166" s="18">
        <f>SUM(Table13572[[#This Row],[Run and Output (1.5)]:[Code Quality (1.5)]])</f>
        <v>3</v>
      </c>
      <c r="G166" s="18">
        <v>1.5</v>
      </c>
      <c r="H166" s="18">
        <v>1.5</v>
      </c>
      <c r="I166" s="18">
        <f>SUM(Table13572[[#This Row],[Run and Output (1.5)2]],Table13572[[#This Row],[Code Quality (1.5)3]])</f>
        <v>3</v>
      </c>
      <c r="J166" s="18">
        <v>2</v>
      </c>
      <c r="K166" s="18">
        <v>2</v>
      </c>
      <c r="L166" s="18">
        <f>SUM(Table13572[[#This Row],[Run and Output (2)]],Table13572[[#This Row],[Code Quality (2)]])</f>
        <v>4</v>
      </c>
      <c r="M166" s="41">
        <f>SUM(Table13572[[#This Row],[Q1]],Table13572[[#This Row],[Q2]],Table13572[[#This Row],[Q3]])</f>
        <v>10</v>
      </c>
      <c r="N166" s="3"/>
      <c r="O166" s="3"/>
      <c r="P166" s="3"/>
      <c r="Q166" s="3"/>
      <c r="R166" s="3"/>
      <c r="S166" s="3"/>
      <c r="T166" s="8">
        <f t="shared" si="6"/>
        <v>0</v>
      </c>
      <c r="U166" s="3"/>
      <c r="V166" s="3"/>
      <c r="W166" s="3"/>
      <c r="X166" s="3"/>
      <c r="Y166" s="3"/>
      <c r="Z166" s="3"/>
      <c r="AA166" s="8">
        <f t="shared" si="7"/>
        <v>0</v>
      </c>
      <c r="AB166" s="9">
        <f t="shared" si="8"/>
        <v>10</v>
      </c>
      <c r="AC166" s="20" t="s">
        <v>329</v>
      </c>
      <c r="AD166" s="20" t="s">
        <v>330</v>
      </c>
      <c r="AE166" s="20" t="s">
        <v>331</v>
      </c>
      <c r="AF166" s="20" t="str">
        <f>CONCATENATE(Table13572[[#This Row],[Feedback Q1]],Table13572[[#This Row],[Feedback Q2]],Table13572[[#This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performs calculations to find the sum, average, product, smallest, and largest values. The variable avg is declared as an int, which can lead to truncation of decimal values. It would be better to declare it as a float.q3:The program effectively implements a menu-driven system that allows users to select different product types and input relevant data for calculating total costs and discounts. The logic is sound, and calculations are performed correctly for each product type.</v>
      </c>
      <c r="AG166" s="20" t="s">
        <v>593</v>
      </c>
    </row>
    <row r="167" spans="1:33" ht="409.6" x14ac:dyDescent="0.3">
      <c r="A167" s="12">
        <v>164</v>
      </c>
      <c r="B167" s="13">
        <v>20717489</v>
      </c>
      <c r="C167" s="23" t="s">
        <v>165</v>
      </c>
      <c r="D167" s="18">
        <v>0.5</v>
      </c>
      <c r="E167" s="18">
        <v>0.5</v>
      </c>
      <c r="F167" s="18">
        <f>SUM(Table13572[[#This Row],[Run and Output (1.5)]:[Code Quality (1.5)]])</f>
        <v>1</v>
      </c>
      <c r="G167" s="18">
        <v>1</v>
      </c>
      <c r="H167" s="18">
        <v>1</v>
      </c>
      <c r="I167" s="18">
        <f>SUM(Table13572[[#This Row],[Run and Output (1.5)2]],Table13572[[#This Row],[Code Quality (1.5)3]])</f>
        <v>2</v>
      </c>
      <c r="J167" s="26">
        <v>1.5</v>
      </c>
      <c r="K167" s="26">
        <v>1.5</v>
      </c>
      <c r="L167" s="26">
        <f>SUM(Table13572[[#This Row],[Run and Output (2)]],Table13572[[#This Row],[Code Quality (2)]])</f>
        <v>3</v>
      </c>
      <c r="M167" s="41">
        <f>SUM(Table13572[[#This Row],[Q1]],Table13572[[#This Row],[Q2]],Table13572[[#This Row],[Q3]])</f>
        <v>6</v>
      </c>
      <c r="N167" s="3"/>
      <c r="O167" s="3"/>
      <c r="P167" s="3"/>
      <c r="Q167" s="3"/>
      <c r="R167" s="3"/>
      <c r="S167" s="3"/>
      <c r="T167" s="8">
        <f t="shared" si="6"/>
        <v>0</v>
      </c>
      <c r="U167" s="3"/>
      <c r="V167" s="3"/>
      <c r="W167" s="3"/>
      <c r="X167" s="3"/>
      <c r="Y167" s="3"/>
      <c r="Z167" s="3"/>
      <c r="AA167" s="8">
        <f t="shared" si="7"/>
        <v>0</v>
      </c>
      <c r="AB167" s="9">
        <f t="shared" si="8"/>
        <v>6</v>
      </c>
      <c r="AC167" s="20" t="s">
        <v>343</v>
      </c>
      <c r="AD167" s="21" t="s">
        <v>344</v>
      </c>
      <c r="AE167" s="20" t="s">
        <v>700</v>
      </c>
      <c r="AF167" s="20" t="str">
        <f>CONCATENATE(Table13572[[#This Row],[Feedback Q1]],Table13572[[#This Row],[Feedback Q2]],Table13572[[#This Row],[Feedback Q3]])</f>
        <v>q1:The program aims to create a rectangular pattern of asterisks based on user-defined dimensions (rows and columns). However, there are issues with the implementation that prevent it from functioning as intended.q2:The program attempts to read a specified number of integers and calculate their sum, average, product, smallest, and largest values. However, there are several logical errors that prevent it from functioning correctly.
    Input Handling: The scanf_s for count is incorrect; it should use the address-of operator (&amp;count).
    Array Declaration: The integer variable is not defined as an array. You need to declare it as an array to hold the integers.
    Calculation Logic: The sum, average, product, smallest, and largest calculations are not correctly implemented:
        You need to use the value of integer[i] when updating sum, average, product, smallest, and biggest.
        The logic for finding the smallest and largest integers is flawed.
    Output Statements: The printf statements do not include format specifiers, which will lead to incorrect output.q3: Use float for price, discount and cost.</v>
      </c>
      <c r="AG167" s="21" t="s">
        <v>703</v>
      </c>
    </row>
    <row r="168" spans="1:33" x14ac:dyDescent="0.3">
      <c r="A168" s="12">
        <v>165</v>
      </c>
      <c r="B168" s="13">
        <v>20717554</v>
      </c>
      <c r="C168" s="11" t="s">
        <v>166</v>
      </c>
      <c r="D168" s="18">
        <v>1.5</v>
      </c>
      <c r="E168" s="18">
        <v>1.5</v>
      </c>
      <c r="F168" s="18">
        <f>SUM(Table13572[[#This Row],[Run and Output (1.5)]:[Code Quality (1.5)]])</f>
        <v>3</v>
      </c>
      <c r="G168" s="18">
        <v>1.5</v>
      </c>
      <c r="H168" s="18">
        <v>1.5</v>
      </c>
      <c r="I168" s="18">
        <f>SUM(Table13572[[#This Row],[Run and Output (1.5)2]],Table13572[[#This Row],[Code Quality (1.5)3]])</f>
        <v>3</v>
      </c>
      <c r="J168" s="24">
        <v>0</v>
      </c>
      <c r="K168" s="24">
        <v>0</v>
      </c>
      <c r="L168" s="24">
        <f>SUM(Table13572[[#This Row],[Run and Output (2)]],Table13572[[#This Row],[Code Quality (2)]])</f>
        <v>0</v>
      </c>
      <c r="M168" s="41">
        <f>SUM(Table13572[[#This Row],[Q1]],Table13572[[#This Row],[Q2]],Table13572[[#This Row],[Q3]])</f>
        <v>6</v>
      </c>
      <c r="N168" s="3"/>
      <c r="O168" s="3"/>
      <c r="P168" s="3"/>
      <c r="Q168" s="3"/>
      <c r="R168" s="3"/>
      <c r="S168" s="3"/>
      <c r="T168" s="8">
        <f t="shared" si="6"/>
        <v>0</v>
      </c>
      <c r="U168" s="3"/>
      <c r="V168" s="3"/>
      <c r="W168" s="3"/>
      <c r="X168" s="3"/>
      <c r="Y168" s="3"/>
      <c r="Z168" s="3"/>
      <c r="AA168" s="8">
        <f t="shared" si="7"/>
        <v>0</v>
      </c>
      <c r="AB168" s="9">
        <f t="shared" si="8"/>
        <v>6</v>
      </c>
      <c r="AC168" s="20" t="s">
        <v>310</v>
      </c>
      <c r="AD168" s="20" t="s">
        <v>311</v>
      </c>
      <c r="AE168" s="25" t="s">
        <v>280</v>
      </c>
      <c r="AF168" s="20" t="str">
        <f>CONCATENATE(Table13572[[#This Row],[Feedback Q1]],Table13572[[#This Row],[Feedback Q2]],Table13572[[#This Row],[Feedback Q3]])</f>
        <v>q1:The program correctly prompts the user for the number of rows and columns and prints a grid of asterisks based on those dimensions. The logic is sound, and it performs as expected.q2:The program correctly prompts the user for the number of integers, reads the integers, and calculates their sum, average, product, smallest, and largest values. The checks for the smallest and largest values in the loop can be simplified. You don't need the else clauses—they can be handled directly in the if statements.q3: no submission</v>
      </c>
      <c r="AG168" s="20" t="s">
        <v>650</v>
      </c>
    </row>
    <row r="169" spans="1:33" x14ac:dyDescent="0.3">
      <c r="A169" s="12">
        <v>166</v>
      </c>
      <c r="B169" s="13">
        <v>20718385</v>
      </c>
      <c r="C169" s="11" t="s">
        <v>167</v>
      </c>
      <c r="D169" s="18">
        <v>1.5</v>
      </c>
      <c r="E169" s="18">
        <v>1.5</v>
      </c>
      <c r="F169" s="18">
        <f>SUM(Table13572[[#This Row],[Run and Output (1.5)]:[Code Quality (1.5)]])</f>
        <v>3</v>
      </c>
      <c r="G169" s="18">
        <v>1.5</v>
      </c>
      <c r="H169" s="18">
        <v>1.5</v>
      </c>
      <c r="I169" s="18">
        <f>SUM(Table13572[[#This Row],[Run and Output (1.5)2]],Table13572[[#This Row],[Code Quality (1.5)3]])</f>
        <v>3</v>
      </c>
      <c r="J169" s="18">
        <v>2</v>
      </c>
      <c r="K169" s="18">
        <v>2</v>
      </c>
      <c r="L169" s="18">
        <f>SUM(Table13572[[#This Row],[Run and Output (2)]],Table13572[[#This Row],[Code Quality (2)]])</f>
        <v>4</v>
      </c>
      <c r="M169" s="41">
        <f>SUM(Table13572[[#This Row],[Q1]],Table13572[[#This Row],[Q2]],Table13572[[#This Row],[Q3]])</f>
        <v>10</v>
      </c>
      <c r="N169" s="3"/>
      <c r="O169" s="3"/>
      <c r="P169" s="3"/>
      <c r="Q169" s="3"/>
      <c r="R169" s="3"/>
      <c r="S169" s="3"/>
      <c r="T169" s="8">
        <f t="shared" si="6"/>
        <v>0</v>
      </c>
      <c r="U169" s="3"/>
      <c r="V169" s="3"/>
      <c r="W169" s="3"/>
      <c r="X169" s="3"/>
      <c r="Y169" s="3"/>
      <c r="Z169" s="3"/>
      <c r="AA169" s="8">
        <f t="shared" si="7"/>
        <v>0</v>
      </c>
      <c r="AB169" s="9">
        <f t="shared" si="8"/>
        <v>10</v>
      </c>
      <c r="AC169" s="20" t="s">
        <v>273</v>
      </c>
      <c r="AD169" s="20" t="s">
        <v>488</v>
      </c>
      <c r="AE169" s="20" t="s">
        <v>517</v>
      </c>
      <c r="AF169"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effectively prompts the user for product details, calculates the total cost based on product type, and applies any discounts. The logic flows well, and the calculations are accurate.</v>
      </c>
      <c r="AG169" s="20" t="s">
        <v>649</v>
      </c>
    </row>
    <row r="170" spans="1:33" x14ac:dyDescent="0.3">
      <c r="A170" s="12">
        <v>167</v>
      </c>
      <c r="B170" s="13">
        <v>20718606</v>
      </c>
      <c r="C170" s="11" t="s">
        <v>168</v>
      </c>
      <c r="D170" s="18">
        <v>1.5</v>
      </c>
      <c r="E170" s="18">
        <v>1.5</v>
      </c>
      <c r="F170" s="18">
        <f>SUM(Table13572[[#This Row],[Run and Output (1.5)]:[Code Quality (1.5)]])</f>
        <v>3</v>
      </c>
      <c r="G170" s="18">
        <v>1.5</v>
      </c>
      <c r="H170" s="18">
        <v>1.5</v>
      </c>
      <c r="I170" s="18">
        <f>SUM(Table13572[[#This Row],[Run and Output (1.5)2]],Table13572[[#This Row],[Code Quality (1.5)3]])</f>
        <v>3</v>
      </c>
      <c r="J170" s="18">
        <v>2</v>
      </c>
      <c r="K170" s="18">
        <v>2</v>
      </c>
      <c r="L170" s="18">
        <f>SUM(Table13572[[#This Row],[Run and Output (2)]],Table13572[[#This Row],[Code Quality (2)]])</f>
        <v>4</v>
      </c>
      <c r="M170" s="41">
        <f>SUM(Table13572[[#This Row],[Q1]],Table13572[[#This Row],[Q2]],Table13572[[#This Row],[Q3]])</f>
        <v>10</v>
      </c>
      <c r="N170" s="3"/>
      <c r="O170" s="3"/>
      <c r="P170" s="3"/>
      <c r="Q170" s="3"/>
      <c r="R170" s="3"/>
      <c r="S170" s="3"/>
      <c r="T170" s="8">
        <f t="shared" si="6"/>
        <v>0</v>
      </c>
      <c r="U170" s="3"/>
      <c r="V170" s="3"/>
      <c r="W170" s="3"/>
      <c r="X170" s="3"/>
      <c r="Y170" s="3"/>
      <c r="Z170" s="3"/>
      <c r="AA170" s="8">
        <f t="shared" si="7"/>
        <v>0</v>
      </c>
      <c r="AB170" s="9">
        <f t="shared" si="8"/>
        <v>10</v>
      </c>
      <c r="AC170" s="20" t="s">
        <v>228</v>
      </c>
      <c r="AD170" s="20" t="s">
        <v>227</v>
      </c>
      <c r="AE170" s="20" t="s">
        <v>229</v>
      </c>
      <c r="AF170" s="20" t="str">
        <f>CONCATENATE(Table13572[[#This Row],[Feedback Q1]],Table13572[[#This Row],[Feedback Q2]],Table13572[[#This Row],[Feedback Q3]])</f>
        <v>q1: The code is logically sound and effectively implements the required functionality;q2: The code accurately performs calculations but could be streamlined and improved for clarity.q3: The code effectively calculates costs and applies discounts, demonstrating a solid understanding of control structures.</v>
      </c>
      <c r="AG170" s="20" t="s">
        <v>549</v>
      </c>
    </row>
    <row r="171" spans="1:33" x14ac:dyDescent="0.3">
      <c r="A171" s="12">
        <v>168</v>
      </c>
      <c r="B171" s="13">
        <v>20718618</v>
      </c>
      <c r="C171" s="11" t="s">
        <v>169</v>
      </c>
      <c r="D171" s="18">
        <v>1.5</v>
      </c>
      <c r="E171" s="18">
        <v>1.5</v>
      </c>
      <c r="F171" s="18">
        <f>SUM(Table13572[[#This Row],[Run and Output (1.5)]:[Code Quality (1.5)]])</f>
        <v>3</v>
      </c>
      <c r="G171" s="18">
        <v>1.5</v>
      </c>
      <c r="H171" s="18">
        <v>1.5</v>
      </c>
      <c r="I171" s="18">
        <f>SUM(Table13572[[#This Row],[Run and Output (1.5)2]],Table13572[[#This Row],[Code Quality (1.5)3]])</f>
        <v>3</v>
      </c>
      <c r="J171" s="18">
        <v>2</v>
      </c>
      <c r="K171" s="18">
        <v>2</v>
      </c>
      <c r="L171" s="18">
        <f>SUM(Table13572[[#This Row],[Run and Output (2)]],Table13572[[#This Row],[Code Quality (2)]])</f>
        <v>4</v>
      </c>
      <c r="M171" s="41">
        <f>SUM(Table13572[[#This Row],[Q1]],Table13572[[#This Row],[Q2]],Table13572[[#This Row],[Q3]])</f>
        <v>10</v>
      </c>
      <c r="N171" s="3"/>
      <c r="O171" s="3"/>
      <c r="P171" s="3"/>
      <c r="Q171" s="3"/>
      <c r="R171" s="3"/>
      <c r="S171" s="3"/>
      <c r="T171" s="8">
        <f t="shared" si="6"/>
        <v>0</v>
      </c>
      <c r="U171" s="3"/>
      <c r="V171" s="3"/>
      <c r="W171" s="3"/>
      <c r="X171" s="3"/>
      <c r="Y171" s="3"/>
      <c r="Z171" s="3"/>
      <c r="AA171" s="8">
        <f t="shared" si="7"/>
        <v>0</v>
      </c>
      <c r="AB171" s="9">
        <f t="shared" si="8"/>
        <v>10</v>
      </c>
      <c r="AC171" s="20" t="s">
        <v>273</v>
      </c>
      <c r="AD171" s="20" t="s">
        <v>488</v>
      </c>
      <c r="AE171" s="20" t="s">
        <v>435</v>
      </c>
      <c r="AF171"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71" s="20" t="s">
        <v>600</v>
      </c>
    </row>
    <row r="172" spans="1:33" x14ac:dyDescent="0.3">
      <c r="A172" s="12">
        <v>169</v>
      </c>
      <c r="B172" s="13">
        <v>20718629</v>
      </c>
      <c r="C172" s="11" t="s">
        <v>170</v>
      </c>
      <c r="D172" s="18">
        <v>0.5</v>
      </c>
      <c r="E172" s="18">
        <v>0.5</v>
      </c>
      <c r="F172" s="18">
        <f>SUM(Table13572[[#This Row],[Run and Output (1.5)]:[Code Quality (1.5)]])</f>
        <v>1</v>
      </c>
      <c r="G172" s="18">
        <v>1.5</v>
      </c>
      <c r="H172" s="18">
        <v>1.5</v>
      </c>
      <c r="I172" s="18">
        <f>SUM(Table13572[[#This Row],[Run and Output (1.5)2]],Table13572[[#This Row],[Code Quality (1.5)3]])</f>
        <v>3</v>
      </c>
      <c r="J172" s="18">
        <v>2</v>
      </c>
      <c r="K172" s="18">
        <v>2</v>
      </c>
      <c r="L172" s="18">
        <f>SUM(Table13572[[#This Row],[Run and Output (2)]],Table13572[[#This Row],[Code Quality (2)]])</f>
        <v>4</v>
      </c>
      <c r="M172" s="41">
        <f>SUM(Table13572[[#This Row],[Q1]],Table13572[[#This Row],[Q2]],Table13572[[#This Row],[Q3]])</f>
        <v>8</v>
      </c>
      <c r="N172" s="3"/>
      <c r="O172" s="3"/>
      <c r="P172" s="3"/>
      <c r="Q172" s="3"/>
      <c r="R172" s="3"/>
      <c r="S172" s="3"/>
      <c r="T172" s="8">
        <f t="shared" si="6"/>
        <v>0</v>
      </c>
      <c r="U172" s="3"/>
      <c r="V172" s="3"/>
      <c r="W172" s="3"/>
      <c r="X172" s="3"/>
      <c r="Y172" s="3"/>
      <c r="Z172" s="3"/>
      <c r="AA172" s="8">
        <f t="shared" si="7"/>
        <v>0</v>
      </c>
      <c r="AB172" s="9">
        <f t="shared" si="8"/>
        <v>8</v>
      </c>
      <c r="AC172" s="20" t="s">
        <v>450</v>
      </c>
      <c r="AD172" s="20" t="s">
        <v>449</v>
      </c>
      <c r="AE172" s="20" t="s">
        <v>448</v>
      </c>
      <c r="AF172" s="20" t="str">
        <f>CONCATENATE(Table13572[[#This Row],[Feedback Q1]],Table13572[[#This Row],[Feedback Q2]],Table13572[[#This Row],[Feedback Q3]])</f>
        <v>q1: The loops currently iterate from 0 to rows and 0 to columns, which results in an extra row and column being printed. Instead, the loops should run from 0 to rows - 1 and 0 to columns - 1q2:The program correctly computes the sum, average, product, smallest, and largest of three integers input by the user. The average is calculated using integer division because both sum and 3 are integers. This can lead to incorrect results if the sum is not perfectly divisible by 3.q3:The program is intended to calculate the total cost of various grocery items based on user input, including handling discounts</v>
      </c>
      <c r="AG172" s="20" t="s">
        <v>680</v>
      </c>
    </row>
    <row r="173" spans="1:33" x14ac:dyDescent="0.3">
      <c r="A173" s="12">
        <v>170</v>
      </c>
      <c r="B173" s="13">
        <v>20718864</v>
      </c>
      <c r="C173" s="11" t="s">
        <v>171</v>
      </c>
      <c r="D173" s="18">
        <v>1</v>
      </c>
      <c r="E173" s="18">
        <v>1</v>
      </c>
      <c r="F173" s="18">
        <f>SUM(Table13572[[#This Row],[Run and Output (1.5)]:[Code Quality (1.5)]])</f>
        <v>2</v>
      </c>
      <c r="G173" s="18">
        <v>1.5</v>
      </c>
      <c r="H173" s="18">
        <v>1.5</v>
      </c>
      <c r="I173" s="18">
        <f>SUM(Table13572[[#This Row],[Run and Output (1.5)2]],Table13572[[#This Row],[Code Quality (1.5)3]])</f>
        <v>3</v>
      </c>
      <c r="J173" s="18">
        <v>1</v>
      </c>
      <c r="K173" s="18">
        <v>1</v>
      </c>
      <c r="L173" s="18">
        <f>SUM(Table13572[[#This Row],[Run and Output (2)]],Table13572[[#This Row],[Code Quality (2)]])</f>
        <v>2</v>
      </c>
      <c r="M173" s="41">
        <f>SUM(Table13572[[#This Row],[Q1]],Table13572[[#This Row],[Q2]],Table13572[[#This Row],[Q3]])</f>
        <v>7</v>
      </c>
      <c r="N173" s="3"/>
      <c r="O173" s="3"/>
      <c r="P173" s="3"/>
      <c r="Q173" s="3"/>
      <c r="R173" s="3"/>
      <c r="S173" s="3"/>
      <c r="T173" s="8">
        <f t="shared" si="6"/>
        <v>0</v>
      </c>
      <c r="U173" s="3"/>
      <c r="V173" s="3"/>
      <c r="W173" s="3"/>
      <c r="X173" s="3"/>
      <c r="Y173" s="3"/>
      <c r="Z173" s="3"/>
      <c r="AA173" s="8">
        <f t="shared" si="7"/>
        <v>0</v>
      </c>
      <c r="AB173" s="9">
        <f t="shared" si="8"/>
        <v>7</v>
      </c>
      <c r="AC173" s="20" t="s">
        <v>243</v>
      </c>
      <c r="AD173" s="20" t="s">
        <v>244</v>
      </c>
      <c r="AE173" s="20" t="s">
        <v>245</v>
      </c>
      <c r="AF173" s="20" t="str">
        <f>CONCATENATE(Table13572[[#This Row],[Feedback Q1]],Table13572[[#This Row],[Feedback Q2]],Table13572[[#This Row],[Feedback Q3]])</f>
        <v>q1:Rows and columns should be from user.The code effectively accomplishes the task of printing a grid of asterisks. If the sum function is not needed, consider removing it to streamline the code.q2: The program correctly calculates the sum, product, and identifies the largest and smallest integers from three inputs. However, the average is calculated as an integer, which may lead to loss of precision.q3:The code does not correctly implement the required functionality. Focus on properly handling user input and performing calculations for costs and discounts. Consider reviewing how to properly use scanf and control structures for a better implementation.</v>
      </c>
      <c r="AG173" s="20" t="s">
        <v>556</v>
      </c>
    </row>
    <row r="174" spans="1:33" x14ac:dyDescent="0.3">
      <c r="A174" s="12">
        <v>171</v>
      </c>
      <c r="B174" s="13">
        <v>20718893</v>
      </c>
      <c r="C174" s="11" t="s">
        <v>172</v>
      </c>
      <c r="D174" s="18">
        <v>1.5</v>
      </c>
      <c r="E174" s="18">
        <v>1.5</v>
      </c>
      <c r="F174" s="18">
        <f>SUM(Table13572[[#This Row],[Run and Output (1.5)]:[Code Quality (1.5)]])</f>
        <v>3</v>
      </c>
      <c r="G174" s="18">
        <v>1.5</v>
      </c>
      <c r="H174" s="18">
        <v>1.5</v>
      </c>
      <c r="I174" s="18">
        <f>SUM(Table13572[[#This Row],[Run and Output (1.5)2]],Table13572[[#This Row],[Code Quality (1.5)3]])</f>
        <v>3</v>
      </c>
      <c r="J174" s="18">
        <v>1</v>
      </c>
      <c r="K174" s="18">
        <v>1</v>
      </c>
      <c r="L174" s="18">
        <f>SUM(Table13572[[#This Row],[Run and Output (2)]],Table13572[[#This Row],[Code Quality (2)]])</f>
        <v>2</v>
      </c>
      <c r="M174" s="41">
        <f>SUM(Table13572[[#This Row],[Q1]],Table13572[[#This Row],[Q2]],Table13572[[#This Row],[Q3]])</f>
        <v>8</v>
      </c>
      <c r="N174" s="3"/>
      <c r="O174" s="3"/>
      <c r="P174" s="3"/>
      <c r="Q174" s="3"/>
      <c r="R174" s="3"/>
      <c r="S174" s="3"/>
      <c r="T174" s="8">
        <f t="shared" si="6"/>
        <v>0</v>
      </c>
      <c r="U174" s="3"/>
      <c r="V174" s="3"/>
      <c r="W174" s="3"/>
      <c r="X174" s="3"/>
      <c r="Y174" s="3"/>
      <c r="Z174" s="3"/>
      <c r="AA174" s="8">
        <f t="shared" si="7"/>
        <v>0</v>
      </c>
      <c r="AB174" s="9">
        <f t="shared" si="8"/>
        <v>8</v>
      </c>
      <c r="AC174" s="20" t="s">
        <v>312</v>
      </c>
      <c r="AD174" s="20" t="s">
        <v>446</v>
      </c>
      <c r="AE174" s="20" t="s">
        <v>447</v>
      </c>
      <c r="AF174" s="20" t="str">
        <f>CONCATENATE(Table13572[[#This Row],[Feedback Q1]],Table13572[[#This Row],[Feedback Q2]],Table13572[[#This Row],[Feedback Q3]])</f>
        <v>q1:The program correctly prompts the user for the number of rows and columns and prints a grid of asterisks based on those dimensions. The logic is straightforward and functions as intended.q2:The average is calculated using integer division because sum is an integer. This can lead to incorrect results if sum is not perfectly divisible by 3. q3:The return 0; statement is incorrectly placed inside the loop, causing the program to terminate after processing the first product.  Redundant logics for using both swith case and if / else</v>
      </c>
      <c r="AG174" s="20" t="s">
        <v>675</v>
      </c>
    </row>
    <row r="175" spans="1:33" x14ac:dyDescent="0.3">
      <c r="A175" s="12">
        <v>172</v>
      </c>
      <c r="B175" s="13">
        <v>20718938</v>
      </c>
      <c r="C175" s="11" t="s">
        <v>173</v>
      </c>
      <c r="D175" s="18">
        <v>1.5</v>
      </c>
      <c r="E175" s="18">
        <v>1.5</v>
      </c>
      <c r="F175" s="18">
        <f>SUM(Table13572[[#This Row],[Run and Output (1.5)]:[Code Quality (1.5)]])</f>
        <v>3</v>
      </c>
      <c r="G175" s="18">
        <v>1.5</v>
      </c>
      <c r="H175" s="18">
        <v>1.5</v>
      </c>
      <c r="I175" s="18">
        <f>SUM(Table13572[[#This Row],[Run and Output (1.5)2]],Table13572[[#This Row],[Code Quality (1.5)3]])</f>
        <v>3</v>
      </c>
      <c r="J175" s="26">
        <v>2</v>
      </c>
      <c r="K175" s="18">
        <v>2</v>
      </c>
      <c r="L175" s="18">
        <f>SUM(Table13572[[#This Row],[Run and Output (2)]],Table13572[[#This Row],[Code Quality (2)]])</f>
        <v>4</v>
      </c>
      <c r="M175" s="41">
        <f>SUM(Table13572[[#This Row],[Q1]],Table13572[[#This Row],[Q2]],Table13572[[#This Row],[Q3]])</f>
        <v>10</v>
      </c>
      <c r="N175" s="3"/>
      <c r="O175" s="3"/>
      <c r="P175" s="3"/>
      <c r="Q175" s="3"/>
      <c r="R175" s="3"/>
      <c r="S175" s="3"/>
      <c r="T175" s="8">
        <f t="shared" si="6"/>
        <v>0</v>
      </c>
      <c r="U175" s="3"/>
      <c r="V175" s="3"/>
      <c r="W175" s="3"/>
      <c r="X175" s="3"/>
      <c r="Y175" s="3"/>
      <c r="Z175" s="3"/>
      <c r="AA175" s="8">
        <f t="shared" si="7"/>
        <v>0</v>
      </c>
      <c r="AB175" s="9">
        <f t="shared" si="8"/>
        <v>10</v>
      </c>
      <c r="AC175" s="20" t="s">
        <v>303</v>
      </c>
      <c r="AD175" s="20" t="s">
        <v>304</v>
      </c>
      <c r="AE175" s="20" t="s">
        <v>374</v>
      </c>
      <c r="AF175" s="20" t="str">
        <f>CONCATENATE(Table13572[[#This Row],[Feedback Q1]],Table13572[[#This Row],[Feedback Q2]],Table13572[[#This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calculates the sum, average, product, smallest, and largest values of three integers input by the user. The logic is sound, and the calculations are performed as expected.The logic for finding the minimum and maximum values can be simplified. You can initialize min and max to the first number and then compare the other two numbers without the need for separate checks. This also ensures that it works correctly even if numbers are equal.q3: The program functions as intended, allowing users to enter product codes and calculate costs based on input weights or quantities. The use of a loop enables multiple entries until the user chooses to exit.</v>
      </c>
      <c r="AG175" s="20" t="s">
        <v>581</v>
      </c>
    </row>
    <row r="176" spans="1:33" x14ac:dyDescent="0.3">
      <c r="A176" s="12">
        <v>174</v>
      </c>
      <c r="B176" s="13">
        <v>20720333</v>
      </c>
      <c r="C176" s="11" t="s">
        <v>175</v>
      </c>
      <c r="D176" s="18">
        <v>1.5</v>
      </c>
      <c r="E176" s="18">
        <v>1.5</v>
      </c>
      <c r="F176" s="18">
        <f>SUM(Table13572[[#This Row],[Run and Output (1.5)]:[Code Quality (1.5)]])</f>
        <v>3</v>
      </c>
      <c r="G176" s="26">
        <v>1.5</v>
      </c>
      <c r="H176" s="26">
        <v>1.5</v>
      </c>
      <c r="I176" s="26">
        <f>SUM(Table13572[[#This Row],[Run and Output (1.5)2]],Table13572[[#This Row],[Code Quality (1.5)3]])</f>
        <v>3</v>
      </c>
      <c r="J176" s="18">
        <v>1.5</v>
      </c>
      <c r="K176" s="18">
        <v>1.5</v>
      </c>
      <c r="L176" s="18">
        <f>SUM(Table13572[[#This Row],[Run and Output (2)]],Table13572[[#This Row],[Code Quality (2)]])</f>
        <v>3</v>
      </c>
      <c r="M176" s="41">
        <f>SUM(Table13572[[#This Row],[Q1]],Table13572[[#This Row],[Q2]],Table13572[[#This Row],[Q3]])</f>
        <v>9</v>
      </c>
      <c r="N176" s="3"/>
      <c r="O176" s="3"/>
      <c r="P176" s="3"/>
      <c r="Q176" s="3"/>
      <c r="R176" s="3"/>
      <c r="S176" s="3"/>
      <c r="T176" s="8">
        <f t="shared" si="6"/>
        <v>0</v>
      </c>
      <c r="U176" s="3"/>
      <c r="V176" s="3"/>
      <c r="W176" s="3"/>
      <c r="X176" s="3"/>
      <c r="Y176" s="3"/>
      <c r="Z176" s="3"/>
      <c r="AA176" s="8">
        <f t="shared" si="7"/>
        <v>0</v>
      </c>
      <c r="AB176" s="9">
        <f t="shared" si="8"/>
        <v>9</v>
      </c>
      <c r="AC176" s="20" t="s">
        <v>273</v>
      </c>
      <c r="AD176" s="20" t="s">
        <v>504</v>
      </c>
      <c r="AE176" s="20" t="s">
        <v>505</v>
      </c>
      <c r="AF176"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average is calculated as an integer division since both sum and 3 are integers. This leads to potential loss of precision. q3:The program is intended to calculate the total cost and apply a discount based on user input for various grocery items. The logic is mostly correct, but there are a few issues that need to be addressed.The line (double)total = weight * price; is incorrect because you cannot cast the assignment itself.</v>
      </c>
      <c r="AG176" s="20" t="s">
        <v>630</v>
      </c>
    </row>
    <row r="177" spans="1:33" x14ac:dyDescent="0.3">
      <c r="A177" s="12">
        <v>175</v>
      </c>
      <c r="B177" s="13">
        <v>20720379</v>
      </c>
      <c r="C177" s="23" t="s">
        <v>176</v>
      </c>
      <c r="D177" s="18">
        <v>1.5</v>
      </c>
      <c r="E177" s="18">
        <v>1.5</v>
      </c>
      <c r="F177" s="18">
        <f>SUM(Table13572[[#This Row],[Run and Output (1.5)]:[Code Quality (1.5)]])</f>
        <v>3</v>
      </c>
      <c r="G177" s="18">
        <v>1.5</v>
      </c>
      <c r="H177" s="18">
        <v>1.5</v>
      </c>
      <c r="I177" s="18">
        <f>SUM(Table13572[[#This Row],[Run and Output (1.5)2]],Table13572[[#This Row],[Code Quality (1.5)3]])</f>
        <v>3</v>
      </c>
      <c r="J177" s="26">
        <v>2</v>
      </c>
      <c r="K177" s="26">
        <v>2</v>
      </c>
      <c r="L177" s="26">
        <f>SUM(Table13572[[#This Row],[Run and Output (2)]],Table13572[[#This Row],[Code Quality (2)]])</f>
        <v>4</v>
      </c>
      <c r="M177" s="41">
        <f>SUM(Table13572[[#This Row],[Q1]],Table13572[[#This Row],[Q2]],Table13572[[#This Row],[Q3]])</f>
        <v>10</v>
      </c>
      <c r="N177" s="3"/>
      <c r="O177" s="3"/>
      <c r="P177" s="3"/>
      <c r="Q177" s="3"/>
      <c r="R177" s="3"/>
      <c r="S177" s="3"/>
      <c r="T177" s="8">
        <f t="shared" si="6"/>
        <v>0</v>
      </c>
      <c r="U177" s="3"/>
      <c r="V177" s="3"/>
      <c r="W177" s="3"/>
      <c r="X177" s="3"/>
      <c r="Y177" s="3"/>
      <c r="Z177" s="3"/>
      <c r="AA177" s="8">
        <f t="shared" si="7"/>
        <v>0</v>
      </c>
      <c r="AB177" s="9">
        <f t="shared" si="8"/>
        <v>10</v>
      </c>
      <c r="AC177" s="20" t="s">
        <v>273</v>
      </c>
      <c r="AD177" s="20" t="s">
        <v>547</v>
      </c>
      <c r="AE177" s="20" t="s">
        <v>548</v>
      </c>
      <c r="AF177"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output.q2:The program correctly prompts the user for a minimum of three integers, calculates their sum, average, product, smallest, and largest values. It also appropriately handles termination with -1 and checks to ensure that at least three valid integers have been entered.q3:The program correctly calculates the total cost for various grocery items based on user input. It handles different product types appropriately and allows for a discount to be applied</v>
      </c>
      <c r="AG177" s="20" t="s">
        <v>684</v>
      </c>
    </row>
    <row r="178" spans="1:33" x14ac:dyDescent="0.3">
      <c r="A178" s="12">
        <v>176</v>
      </c>
      <c r="B178" s="13">
        <v>20720830</v>
      </c>
      <c r="C178" s="11" t="s">
        <v>177</v>
      </c>
      <c r="D178" s="18">
        <v>1.5</v>
      </c>
      <c r="E178" s="18">
        <v>1.5</v>
      </c>
      <c r="F178" s="18">
        <f>SUM(Table13572[[#This Row],[Run and Output (1.5)]:[Code Quality (1.5)]])</f>
        <v>3</v>
      </c>
      <c r="G178" s="18">
        <v>1.5</v>
      </c>
      <c r="H178" s="18">
        <v>1.5</v>
      </c>
      <c r="I178" s="18">
        <f>SUM(Table13572[[#This Row],[Run and Output (1.5)2]],Table13572[[#This Row],[Code Quality (1.5)3]])</f>
        <v>3</v>
      </c>
      <c r="J178" s="18">
        <v>1.5</v>
      </c>
      <c r="K178" s="18">
        <v>1.5</v>
      </c>
      <c r="L178" s="18">
        <f>SUM(Table13572[[#This Row],[Run and Output (2)]],Table13572[[#This Row],[Code Quality (2)]])</f>
        <v>3</v>
      </c>
      <c r="M178" s="41">
        <f>SUM(Table13572[[#This Row],[Q1]],Table13572[[#This Row],[Q2]],Table13572[[#This Row],[Q3]])</f>
        <v>9</v>
      </c>
      <c r="N178" s="3"/>
      <c r="O178" s="3"/>
      <c r="P178" s="3"/>
      <c r="Q178" s="3"/>
      <c r="R178" s="3"/>
      <c r="S178" s="3"/>
      <c r="T178" s="8">
        <f t="shared" si="6"/>
        <v>0</v>
      </c>
      <c r="U178" s="3"/>
      <c r="V178" s="3"/>
      <c r="W178" s="3"/>
      <c r="X178" s="3"/>
      <c r="Y178" s="3"/>
      <c r="Z178" s="3"/>
      <c r="AA178" s="8">
        <f t="shared" si="7"/>
        <v>0</v>
      </c>
      <c r="AB178" s="9">
        <f t="shared" si="8"/>
        <v>9</v>
      </c>
      <c r="AC178" s="20" t="s">
        <v>319</v>
      </c>
      <c r="AD178" s="20" t="s">
        <v>317</v>
      </c>
      <c r="AE178" s="20" t="s">
        <v>318</v>
      </c>
      <c r="AF178" s="20" t="str">
        <f>CONCATENATE(Table13572[[#This Row],[Feedback Q1]],Table13572[[#This Row],[Feedback Q2]],Table13572[[#This Row],[Feedback Q3]])</f>
        <v>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 The program correctly prompts the user for three integers and calculates the sum, average, product, smallest, and largest values. The logic is sound and produces the expected output.q3: The program correctly implements the logic for calculating total costs based on user input for different product types. It effectively uses a switch statement to handle different cases and computes the total and final costs accurately. However, the program does not include a loop to allow multiple entries, which could enhance usability.</v>
      </c>
      <c r="AG178" s="20" t="s">
        <v>573</v>
      </c>
    </row>
    <row r="179" spans="1:33" x14ac:dyDescent="0.3">
      <c r="A179" s="12">
        <v>177</v>
      </c>
      <c r="B179" s="13">
        <v>20720901</v>
      </c>
      <c r="C179" s="11" t="s">
        <v>178</v>
      </c>
      <c r="D179" s="18">
        <v>1.5</v>
      </c>
      <c r="E179" s="18">
        <v>1.5</v>
      </c>
      <c r="F179" s="18">
        <f>SUM(Table13572[[#This Row],[Run and Output (1.5)]:[Code Quality (1.5)]])</f>
        <v>3</v>
      </c>
      <c r="G179" s="18">
        <v>1.5</v>
      </c>
      <c r="H179" s="18">
        <v>1.5</v>
      </c>
      <c r="I179" s="18">
        <f>SUM(Table13572[[#This Row],[Run and Output (1.5)2]],Table13572[[#This Row],[Code Quality (1.5)3]])</f>
        <v>3</v>
      </c>
      <c r="J179" s="18">
        <v>2</v>
      </c>
      <c r="K179" s="18">
        <v>2</v>
      </c>
      <c r="L179" s="18">
        <f>SUM(Table13572[[#This Row],[Run and Output (2)]],Table13572[[#This Row],[Code Quality (2)]])</f>
        <v>4</v>
      </c>
      <c r="M179" s="41">
        <f>SUM(Table13572[[#This Row],[Q1]],Table13572[[#This Row],[Q2]],Table13572[[#This Row],[Q3]])</f>
        <v>10</v>
      </c>
      <c r="N179" s="3"/>
      <c r="O179" s="3"/>
      <c r="P179" s="3"/>
      <c r="Q179" s="3"/>
      <c r="R179" s="3"/>
      <c r="S179" s="3"/>
      <c r="T179" s="8">
        <f t="shared" si="6"/>
        <v>0</v>
      </c>
      <c r="U179" s="3"/>
      <c r="V179" s="3"/>
      <c r="W179" s="3"/>
      <c r="X179" s="3"/>
      <c r="Y179" s="3"/>
      <c r="Z179" s="3"/>
      <c r="AA179" s="8">
        <f t="shared" si="7"/>
        <v>0</v>
      </c>
      <c r="AB179" s="9">
        <f t="shared" si="8"/>
        <v>10</v>
      </c>
      <c r="AC179" s="20" t="s">
        <v>273</v>
      </c>
      <c r="AD179" s="20" t="s">
        <v>488</v>
      </c>
      <c r="AE179" s="20" t="s">
        <v>435</v>
      </c>
      <c r="AF179"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79" s="20" t="s">
        <v>600</v>
      </c>
    </row>
    <row r="180" spans="1:33" x14ac:dyDescent="0.3">
      <c r="A180" s="12">
        <v>178</v>
      </c>
      <c r="B180" s="13">
        <v>20721435</v>
      </c>
      <c r="C180" s="11" t="s">
        <v>179</v>
      </c>
      <c r="D180" s="18">
        <v>1.5</v>
      </c>
      <c r="E180" s="18">
        <v>1.5</v>
      </c>
      <c r="F180" s="18">
        <f>SUM(Table13572[[#This Row],[Run and Output (1.5)]:[Code Quality (1.5)]])</f>
        <v>3</v>
      </c>
      <c r="G180" s="18">
        <v>1.5</v>
      </c>
      <c r="H180" s="18">
        <v>1.5</v>
      </c>
      <c r="I180" s="18">
        <f>SUM(Table13572[[#This Row],[Run and Output (1.5)2]],Table13572[[#This Row],[Code Quality (1.5)3]])</f>
        <v>3</v>
      </c>
      <c r="J180" s="18">
        <v>2</v>
      </c>
      <c r="K180" s="18">
        <v>2</v>
      </c>
      <c r="L180" s="18">
        <f>SUM(Table13572[[#This Row],[Run and Output (2)]],Table13572[[#This Row],[Code Quality (2)]])</f>
        <v>4</v>
      </c>
      <c r="M180" s="41">
        <f>SUM(Table13572[[#This Row],[Q1]],Table13572[[#This Row],[Q2]],Table13572[[#This Row],[Q3]])</f>
        <v>10</v>
      </c>
      <c r="N180" s="3"/>
      <c r="O180" s="3"/>
      <c r="P180" s="3"/>
      <c r="Q180" s="3"/>
      <c r="R180" s="3"/>
      <c r="S180" s="3"/>
      <c r="T180" s="8">
        <f t="shared" si="6"/>
        <v>0</v>
      </c>
      <c r="U180" s="3"/>
      <c r="V180" s="3"/>
      <c r="W180" s="3"/>
      <c r="X180" s="3"/>
      <c r="Y180" s="3"/>
      <c r="Z180" s="3"/>
      <c r="AA180" s="8">
        <f t="shared" si="7"/>
        <v>0</v>
      </c>
      <c r="AB180" s="9">
        <f t="shared" si="8"/>
        <v>10</v>
      </c>
      <c r="AC180" s="20" t="s">
        <v>273</v>
      </c>
      <c r="AD180" s="20" t="s">
        <v>488</v>
      </c>
      <c r="AE180" s="20" t="s">
        <v>435</v>
      </c>
      <c r="AF180"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80" s="20" t="s">
        <v>600</v>
      </c>
    </row>
    <row r="181" spans="1:33" ht="360" x14ac:dyDescent="0.3">
      <c r="A181" s="12">
        <v>179</v>
      </c>
      <c r="B181" s="13">
        <v>20722250</v>
      </c>
      <c r="C181" s="11" t="s">
        <v>180</v>
      </c>
      <c r="D181" s="18">
        <v>1.5</v>
      </c>
      <c r="E181" s="18">
        <v>1.5</v>
      </c>
      <c r="F181" s="18">
        <f>SUM(Table13572[[#This Row],[Run and Output (1.5)]:[Code Quality (1.5)]])</f>
        <v>3</v>
      </c>
      <c r="G181" s="18">
        <v>1.5</v>
      </c>
      <c r="H181" s="18">
        <v>1.5</v>
      </c>
      <c r="I181" s="18">
        <f>SUM(Table13572[[#This Row],[Run and Output (1.5)2]],Table13572[[#This Row],[Code Quality (1.5)3]])</f>
        <v>3</v>
      </c>
      <c r="J181" s="26">
        <v>2</v>
      </c>
      <c r="K181" s="18">
        <v>2</v>
      </c>
      <c r="L181" s="18">
        <f>SUM(Table13572[[#This Row],[Run and Output (2)]],Table13572[[#This Row],[Code Quality (2)]])</f>
        <v>4</v>
      </c>
      <c r="M181" s="41">
        <f>SUM(Table13572[[#This Row],[Q1]],Table13572[[#This Row],[Q2]],Table13572[[#This Row],[Q3]])</f>
        <v>10</v>
      </c>
      <c r="N181" s="3"/>
      <c r="O181" s="3"/>
      <c r="P181" s="3"/>
      <c r="Q181" s="3"/>
      <c r="R181" s="3"/>
      <c r="S181" s="3"/>
      <c r="T181" s="8">
        <f t="shared" si="6"/>
        <v>0</v>
      </c>
      <c r="U181" s="3"/>
      <c r="V181" s="3"/>
      <c r="W181" s="3"/>
      <c r="X181" s="3"/>
      <c r="Y181" s="3"/>
      <c r="Z181" s="3"/>
      <c r="AA181" s="8">
        <f t="shared" si="7"/>
        <v>0</v>
      </c>
      <c r="AB181" s="9">
        <f t="shared" si="8"/>
        <v>10</v>
      </c>
      <c r="AC181" s="20" t="s">
        <v>246</v>
      </c>
      <c r="AD181" s="20" t="s">
        <v>247</v>
      </c>
      <c r="AE181" s="21" t="s">
        <v>248</v>
      </c>
      <c r="AF181" s="20" t="str">
        <f>CONCATENATE(Table13572[[#This Row],[Feedback Q1]],Table13572[[#This Row],[Feedback Q2]],Table13572[[#This Row],[Feedback Q3]])</f>
        <v>q1:The program successfully prints a grid of asterisks based on user-defined rows and columns.q2:The code effectively implements the required functionality and demonstrates a solid understanding of conditional statements for determining the order of numbers. It could be slightly improved by consolidating the logic for finding the minimum and maximum values into a single loop for efficiency, but this is a minor point. q3:The program effectively calculates the total and final costs based on user input for different product types and applies discounts correctly. The exit condition is handled well.
    The scanf format specifiers for price and weight should use "%lf" for double instead of "%f" (which is for float).
    There is no initialization for total_cost and final_cost before their first use in the switch cases, which may lead to undefined behavior if the switch never matches.</v>
      </c>
      <c r="AG181" s="20" t="s">
        <v>555</v>
      </c>
    </row>
    <row r="182" spans="1:33" x14ac:dyDescent="0.3">
      <c r="A182" s="12">
        <v>180</v>
      </c>
      <c r="B182" s="13">
        <v>20722371</v>
      </c>
      <c r="C182" s="11" t="s">
        <v>181</v>
      </c>
      <c r="D182" s="18">
        <v>1.5</v>
      </c>
      <c r="E182" s="18">
        <v>1.5</v>
      </c>
      <c r="F182" s="18">
        <f>SUM(Table13572[[#This Row],[Run and Output (1.5)]:[Code Quality (1.5)]])</f>
        <v>3</v>
      </c>
      <c r="G182" s="18">
        <v>1.5</v>
      </c>
      <c r="H182" s="18">
        <v>1.5</v>
      </c>
      <c r="I182" s="18">
        <f>SUM(Table13572[[#This Row],[Run and Output (1.5)2]],Table13572[[#This Row],[Code Quality (1.5)3]])</f>
        <v>3</v>
      </c>
      <c r="J182" s="18">
        <v>1.5</v>
      </c>
      <c r="K182" s="18">
        <v>1.5</v>
      </c>
      <c r="L182" s="18">
        <f>SUM(Table13572[[#This Row],[Run and Output (2)]],Table13572[[#This Row],[Code Quality (2)]])</f>
        <v>3</v>
      </c>
      <c r="M182" s="41">
        <f>SUM(Table13572[[#This Row],[Q1]],Table13572[[#This Row],[Q2]],Table13572[[#This Row],[Q3]])</f>
        <v>9</v>
      </c>
      <c r="N182" s="3"/>
      <c r="O182" s="3"/>
      <c r="P182" s="3"/>
      <c r="Q182" s="3"/>
      <c r="R182" s="3"/>
      <c r="S182" s="3"/>
      <c r="T182" s="8">
        <f t="shared" ref="T182:T190" si="9">SUM(N182:S182)</f>
        <v>0</v>
      </c>
      <c r="U182" s="3"/>
      <c r="V182" s="3"/>
      <c r="W182" s="3"/>
      <c r="X182" s="3"/>
      <c r="Y182" s="3"/>
      <c r="Z182" s="3"/>
      <c r="AA182" s="8">
        <f t="shared" ref="AA182:AA190" si="10">SUM(U182:Z182)</f>
        <v>0</v>
      </c>
      <c r="AB182" s="9">
        <f t="shared" si="8"/>
        <v>9</v>
      </c>
      <c r="AC182" s="20" t="s">
        <v>261</v>
      </c>
      <c r="AD182" s="20" t="s">
        <v>265</v>
      </c>
      <c r="AE182" s="20" t="s">
        <v>266</v>
      </c>
      <c r="AF182" s="20" t="str">
        <f>CONCATENATE(Table13572[[#This Row],[Feedback Q1]],Table13572[[#This Row],[Feedback Q2]],Table13572[[#This Row],[Feedback Q3]])</f>
        <v>q1:The program correctly prints a grid of asterisks based on user-defined rows and columns. The nested loops function as intended, producing the expected output.q2:the logic for determining the smallest and largest numbers could be simplified for clarity.q3:No switch-case logic implementation. there is considerable repetition across the product types. This could be simplified to reduce redundancy.</v>
      </c>
      <c r="AG182" s="20" t="s">
        <v>566</v>
      </c>
    </row>
    <row r="183" spans="1:33" ht="273.60000000000002" x14ac:dyDescent="0.3">
      <c r="A183" s="12">
        <v>181</v>
      </c>
      <c r="B183" s="36">
        <v>20722404</v>
      </c>
      <c r="C183" s="23" t="s">
        <v>182</v>
      </c>
      <c r="D183" s="18">
        <v>1.5</v>
      </c>
      <c r="E183" s="18">
        <v>1.5</v>
      </c>
      <c r="F183" s="18">
        <f>SUM(Table13572[[#This Row],[Run and Output (1.5)]:[Code Quality (1.5)]])</f>
        <v>3</v>
      </c>
      <c r="G183" s="18">
        <v>1.5</v>
      </c>
      <c r="H183" s="18">
        <v>1.5</v>
      </c>
      <c r="I183" s="18">
        <f>SUM(Table13572[[#This Row],[Run and Output (1.5)2]],Table13572[[#This Row],[Code Quality (1.5)3]])</f>
        <v>3</v>
      </c>
      <c r="J183" s="18">
        <v>2</v>
      </c>
      <c r="K183" s="18">
        <v>2</v>
      </c>
      <c r="L183" s="18">
        <f>SUM(Table13572[[#This Row],[Run and Output (2)]],Table13572[[#This Row],[Code Quality (2)]])</f>
        <v>4</v>
      </c>
      <c r="M183" s="41">
        <f>SUM(Table13572[[#This Row],[Q1]],Table13572[[#This Row],[Q2]],Table13572[[#This Row],[Q3]])</f>
        <v>10</v>
      </c>
      <c r="N183" s="3"/>
      <c r="O183" s="3"/>
      <c r="P183" s="3"/>
      <c r="Q183" s="3"/>
      <c r="R183" s="3"/>
      <c r="S183" s="3"/>
      <c r="T183" s="8">
        <f t="shared" si="9"/>
        <v>0</v>
      </c>
      <c r="U183" s="3"/>
      <c r="V183" s="3"/>
      <c r="W183" s="3"/>
      <c r="X183" s="3"/>
      <c r="Y183" s="3"/>
      <c r="Z183" s="3"/>
      <c r="AA183" s="8">
        <f t="shared" si="10"/>
        <v>0</v>
      </c>
      <c r="AB183" s="9">
        <f t="shared" si="8"/>
        <v>10</v>
      </c>
      <c r="AC183" s="39" t="s">
        <v>273</v>
      </c>
      <c r="AD183" s="20" t="s">
        <v>539</v>
      </c>
      <c r="AE183" s="21" t="s">
        <v>540</v>
      </c>
      <c r="AF183"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output.q2:The program effectively prompts the user for three integers and correctly calculates their sum, average, product, smallest, and largest values.q3:The program correctly handles user input to calculate the total and final costs for different types of grocery items, including fruits, vegetables, dairy products, and canned goods. 
    The code for calculating costs is repeated in each case. This can be refactored into a function to avoid redundancy and improve maintainability.</v>
      </c>
      <c r="AG183" s="20" t="s">
        <v>652</v>
      </c>
    </row>
    <row r="184" spans="1:33" x14ac:dyDescent="0.3">
      <c r="A184" s="12">
        <v>182</v>
      </c>
      <c r="B184" s="13">
        <v>20722972</v>
      </c>
      <c r="C184" s="11" t="s">
        <v>183</v>
      </c>
      <c r="D184" s="18">
        <v>1.5</v>
      </c>
      <c r="E184" s="18">
        <v>1.5</v>
      </c>
      <c r="F184" s="18">
        <f>SUM(Table13572[[#This Row],[Run and Output (1.5)]:[Code Quality (1.5)]])</f>
        <v>3</v>
      </c>
      <c r="G184" s="18">
        <v>1.5</v>
      </c>
      <c r="H184" s="18">
        <v>1.5</v>
      </c>
      <c r="I184" s="18">
        <f>SUM(Table13572[[#This Row],[Run and Output (1.5)2]],Table13572[[#This Row],[Code Quality (1.5)3]])</f>
        <v>3</v>
      </c>
      <c r="J184" s="18">
        <v>2</v>
      </c>
      <c r="K184" s="18">
        <v>2</v>
      </c>
      <c r="L184" s="18">
        <f>SUM(Table13572[[#This Row],[Run and Output (2)]],Table13572[[#This Row],[Code Quality (2)]])</f>
        <v>4</v>
      </c>
      <c r="M184" s="41">
        <f>SUM(Table13572[[#This Row],[Q1]],Table13572[[#This Row],[Q2]],Table13572[[#This Row],[Q3]])</f>
        <v>10</v>
      </c>
      <c r="N184" s="3"/>
      <c r="O184" s="3"/>
      <c r="P184" s="3"/>
      <c r="Q184" s="3"/>
      <c r="R184" s="3"/>
      <c r="S184" s="3"/>
      <c r="T184" s="8">
        <f t="shared" si="9"/>
        <v>0</v>
      </c>
      <c r="U184" s="3"/>
      <c r="V184" s="3"/>
      <c r="W184" s="3"/>
      <c r="X184" s="3"/>
      <c r="Y184" s="3"/>
      <c r="Z184" s="3"/>
      <c r="AA184" s="8">
        <f t="shared" si="10"/>
        <v>0</v>
      </c>
      <c r="AB184" s="9">
        <f t="shared" si="8"/>
        <v>10</v>
      </c>
      <c r="AC184" s="20" t="s">
        <v>273</v>
      </c>
      <c r="AD184" s="20" t="s">
        <v>488</v>
      </c>
      <c r="AE184" s="20" t="s">
        <v>435</v>
      </c>
      <c r="AF184"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84" s="20" t="s">
        <v>600</v>
      </c>
    </row>
    <row r="185" spans="1:33" ht="13.8" customHeight="1" x14ac:dyDescent="0.3">
      <c r="A185" s="12">
        <v>183</v>
      </c>
      <c r="B185" s="13">
        <v>20723677</v>
      </c>
      <c r="C185" s="11" t="s">
        <v>184</v>
      </c>
      <c r="D185" s="18">
        <v>1.5</v>
      </c>
      <c r="E185" s="18">
        <v>1.5</v>
      </c>
      <c r="F185" s="18">
        <f>SUM(Table13572[[#This Row],[Run and Output (1.5)]:[Code Quality (1.5)]])</f>
        <v>3</v>
      </c>
      <c r="G185" s="18">
        <v>1</v>
      </c>
      <c r="H185" s="18">
        <v>1</v>
      </c>
      <c r="I185" s="18">
        <f>SUM(Table13572[[#This Row],[Run and Output (1.5)2]],Table13572[[#This Row],[Code Quality (1.5)3]])</f>
        <v>2</v>
      </c>
      <c r="J185" s="18">
        <v>2</v>
      </c>
      <c r="K185" s="18">
        <v>2</v>
      </c>
      <c r="L185" s="18">
        <f>SUM(Table13572[[#This Row],[Run and Output (2)]],Table13572[[#This Row],[Code Quality (2)]])</f>
        <v>4</v>
      </c>
      <c r="M185" s="41">
        <f>SUM(Table13572[[#This Row],[Q1]],Table13572[[#This Row],[Q2]],Table13572[[#This Row],[Q3]])</f>
        <v>9</v>
      </c>
      <c r="N185" s="3"/>
      <c r="O185" s="3"/>
      <c r="P185" s="3"/>
      <c r="Q185" s="3"/>
      <c r="R185" s="3"/>
      <c r="S185" s="3"/>
      <c r="T185" s="8">
        <f t="shared" si="9"/>
        <v>0</v>
      </c>
      <c r="U185" s="3"/>
      <c r="V185" s="3"/>
      <c r="W185" s="3"/>
      <c r="X185" s="3"/>
      <c r="Y185" s="3"/>
      <c r="Z185" s="3"/>
      <c r="AA185" s="8">
        <f t="shared" si="10"/>
        <v>0</v>
      </c>
      <c r="AB185" s="9">
        <f t="shared" si="8"/>
        <v>9</v>
      </c>
      <c r="AC185" s="20" t="s">
        <v>315</v>
      </c>
      <c r="AD185" s="20" t="s">
        <v>349</v>
      </c>
      <c r="AE185" s="19" t="s">
        <v>350</v>
      </c>
      <c r="AF185" s="20" t="str">
        <f>CONCATENATE(Table13572[[#This Row],[Feedback Q1]],Table13572[[#This Row],[Feedback Q2]],Table13572[[#This Row],[Feedback Q3]])</f>
        <v>q1:The program correctly prompts the user for the number of rows and columns, and it prints a grid of asterisks based on the input values. The logic is sound and performs as expected.q2:The program is designed to read a list of integers, calculate their sum, average, product, smallest, and largest values. However, there is a crucial issue with how the product is calculated that leads to incorrect results. Users are forced to enter up to 50 integers. The product variable is initialized to 0. This results in the product always being 0 because any number multiplied by 0 is 0. It should be initialized to 1 insteadq3:The program correctly implements a menu-driven system for calculating the costs of various grocery products based on user inputs, applying discounts as needed. It effectively handles different product types and calculates the total and final costs.</v>
      </c>
      <c r="AG185" s="20" t="s">
        <v>619</v>
      </c>
    </row>
    <row r="186" spans="1:33" x14ac:dyDescent="0.3">
      <c r="A186" s="12">
        <v>184</v>
      </c>
      <c r="B186" s="13">
        <v>20723718</v>
      </c>
      <c r="C186" s="11" t="s">
        <v>185</v>
      </c>
      <c r="D186" s="18">
        <v>1.5</v>
      </c>
      <c r="E186" s="18">
        <v>1.5</v>
      </c>
      <c r="F186" s="18">
        <f>SUM(Table13572[[#This Row],[Run and Output (1.5)]:[Code Quality (1.5)]])</f>
        <v>3</v>
      </c>
      <c r="G186" s="18">
        <v>1.5</v>
      </c>
      <c r="H186" s="18">
        <v>1.5</v>
      </c>
      <c r="I186" s="18">
        <f>SUM(Table13572[[#This Row],[Run and Output (1.5)2]],Table13572[[#This Row],[Code Quality (1.5)3]])</f>
        <v>3</v>
      </c>
      <c r="J186" s="18">
        <v>2</v>
      </c>
      <c r="K186" s="18">
        <v>2</v>
      </c>
      <c r="L186" s="18">
        <f>SUM(Table13572[[#This Row],[Run and Output (2)]],Table13572[[#This Row],[Code Quality (2)]])</f>
        <v>4</v>
      </c>
      <c r="M186" s="41">
        <f>SUM(Table13572[[#This Row],[Q1]],Table13572[[#This Row],[Q2]],Table13572[[#This Row],[Q3]])</f>
        <v>10</v>
      </c>
      <c r="N186" s="3"/>
      <c r="O186" s="3"/>
      <c r="P186" s="3"/>
      <c r="Q186" s="3"/>
      <c r="R186" s="3"/>
      <c r="S186" s="3"/>
      <c r="T186" s="8">
        <f t="shared" si="9"/>
        <v>0</v>
      </c>
      <c r="U186" s="3"/>
      <c r="V186" s="3"/>
      <c r="W186" s="3"/>
      <c r="X186" s="3"/>
      <c r="Y186" s="3"/>
      <c r="Z186" s="3"/>
      <c r="AA186" s="8">
        <f t="shared" si="10"/>
        <v>0</v>
      </c>
      <c r="AB186" s="9">
        <f t="shared" si="8"/>
        <v>10</v>
      </c>
      <c r="AC186" s="20" t="s">
        <v>303</v>
      </c>
      <c r="AD186" s="20" t="s">
        <v>347</v>
      </c>
      <c r="AE186" s="20" t="s">
        <v>348</v>
      </c>
      <c r="AF186" s="20" t="str">
        <f>CONCATENATE(Table13572[[#This Row],[Feedback Q1]],Table13572[[#This Row],[Feedback Q2]],Table13572[[#This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prompts the user for three integers and calculates their sum, average, and product. It also aims to determine the smallest and largest of the three integers. However, the logic for determining the smallest and largest numbers is overly complex and can lead to confusion.q3:The program effectively implements a menu-driven system for calculating costs of various grocery items based on user inputs. It handles different product types, applies discounts, and calculates total costs correctly.</v>
      </c>
      <c r="AG186" s="20" t="s">
        <v>582</v>
      </c>
    </row>
    <row r="187" spans="1:33" x14ac:dyDescent="0.3">
      <c r="A187" s="12">
        <v>185</v>
      </c>
      <c r="B187" s="13">
        <v>20723819</v>
      </c>
      <c r="C187" s="11" t="s">
        <v>186</v>
      </c>
      <c r="D187" s="18">
        <v>1.5</v>
      </c>
      <c r="E187" s="18">
        <v>1.5</v>
      </c>
      <c r="F187" s="18">
        <f>SUM(Table13572[[#This Row],[Run and Output (1.5)]:[Code Quality (1.5)]])</f>
        <v>3</v>
      </c>
      <c r="G187" s="18">
        <v>1.5</v>
      </c>
      <c r="H187" s="18">
        <v>1.5</v>
      </c>
      <c r="I187" s="18">
        <f>SUM(Table13572[[#This Row],[Run and Output (1.5)2]],Table13572[[#This Row],[Code Quality (1.5)3]])</f>
        <v>3</v>
      </c>
      <c r="J187" s="18">
        <v>2</v>
      </c>
      <c r="K187" s="18">
        <v>2</v>
      </c>
      <c r="L187" s="18">
        <f>SUM(Table13572[[#This Row],[Run and Output (2)]],Table13572[[#This Row],[Code Quality (2)]])</f>
        <v>4</v>
      </c>
      <c r="M187" s="41">
        <f>SUM(Table13572[[#This Row],[Q1]],Table13572[[#This Row],[Q2]],Table13572[[#This Row],[Q3]])</f>
        <v>10</v>
      </c>
      <c r="N187" s="3"/>
      <c r="O187" s="3"/>
      <c r="P187" s="3"/>
      <c r="Q187" s="3"/>
      <c r="R187" s="3"/>
      <c r="S187" s="3"/>
      <c r="T187" s="8">
        <f t="shared" si="9"/>
        <v>0</v>
      </c>
      <c r="U187" s="3"/>
      <c r="V187" s="3"/>
      <c r="W187" s="3"/>
      <c r="X187" s="3"/>
      <c r="Y187" s="3"/>
      <c r="Z187" s="3"/>
      <c r="AA187" s="8">
        <f t="shared" si="10"/>
        <v>0</v>
      </c>
      <c r="AB187" s="9">
        <f t="shared" si="8"/>
        <v>10</v>
      </c>
      <c r="AC187" s="20" t="s">
        <v>273</v>
      </c>
      <c r="AD187" s="20" t="s">
        <v>488</v>
      </c>
      <c r="AE187" s="20"/>
      <c r="AF187"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c r="AG187" s="20" t="s">
        <v>620</v>
      </c>
    </row>
    <row r="188" spans="1:33" x14ac:dyDescent="0.3">
      <c r="A188" s="12">
        <v>186</v>
      </c>
      <c r="B188" s="13">
        <v>20723870</v>
      </c>
      <c r="C188" s="11" t="s">
        <v>187</v>
      </c>
      <c r="D188" s="18">
        <v>1.5</v>
      </c>
      <c r="E188" s="18">
        <v>1.5</v>
      </c>
      <c r="F188" s="18">
        <f>SUM(Table13572[[#This Row],[Run and Output (1.5)]:[Code Quality (1.5)]])</f>
        <v>3</v>
      </c>
      <c r="G188" s="18">
        <v>1.5</v>
      </c>
      <c r="H188" s="18">
        <v>1.5</v>
      </c>
      <c r="I188" s="18">
        <f>SUM(Table13572[[#This Row],[Run and Output (1.5)2]],Table13572[[#This Row],[Code Quality (1.5)3]])</f>
        <v>3</v>
      </c>
      <c r="J188" s="26">
        <v>1.5</v>
      </c>
      <c r="K188" s="18">
        <v>1.5</v>
      </c>
      <c r="L188" s="18">
        <f>SUM(Table13572[[#This Row],[Run and Output (2)]],Table13572[[#This Row],[Code Quality (2)]])</f>
        <v>3</v>
      </c>
      <c r="M188" s="41">
        <f>SUM(Table13572[[#This Row],[Q1]],Table13572[[#This Row],[Q2]],Table13572[[#This Row],[Q3]])</f>
        <v>9</v>
      </c>
      <c r="N188" s="3"/>
      <c r="O188" s="3"/>
      <c r="P188" s="3"/>
      <c r="Q188" s="3"/>
      <c r="R188" s="3"/>
      <c r="S188" s="3"/>
      <c r="T188" s="8">
        <f t="shared" si="9"/>
        <v>0</v>
      </c>
      <c r="U188" s="3"/>
      <c r="V188" s="3"/>
      <c r="W188" s="3"/>
      <c r="X188" s="3"/>
      <c r="Y188" s="3"/>
      <c r="Z188" s="3"/>
      <c r="AA188" s="8">
        <f t="shared" si="10"/>
        <v>0</v>
      </c>
      <c r="AB188" s="9">
        <f t="shared" si="8"/>
        <v>9</v>
      </c>
      <c r="AC188" s="20" t="s">
        <v>273</v>
      </c>
      <c r="AD188" s="20" t="s">
        <v>488</v>
      </c>
      <c r="AE188" s="20" t="s">
        <v>511</v>
      </c>
      <c r="AF188" s="20" t="str">
        <f>CONCATENATE(Table13572[[#This Row],[Feedback Q1]],Table13572[[#This Row],[Feedback Q2]],Table13572[[#This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printf("fruits: %d\nVeggies: %d\nDairy products: %d\nCanned goods: \n", fCount, vCount, dCount, cCount);; </v>
      </c>
      <c r="AG188" s="20" t="s">
        <v>641</v>
      </c>
    </row>
    <row r="189" spans="1:33" x14ac:dyDescent="0.3">
      <c r="A189" s="12">
        <v>187</v>
      </c>
      <c r="B189" s="13">
        <v>20724197</v>
      </c>
      <c r="C189" s="11" t="s">
        <v>188</v>
      </c>
      <c r="D189" s="18">
        <v>1.5</v>
      </c>
      <c r="E189" s="18">
        <v>1.5</v>
      </c>
      <c r="F189" s="18">
        <f>SUM(Table13572[[#This Row],[Run and Output (1.5)]:[Code Quality (1.5)]])</f>
        <v>3</v>
      </c>
      <c r="G189" s="18">
        <v>1.5</v>
      </c>
      <c r="H189" s="18">
        <v>1.5</v>
      </c>
      <c r="I189" s="18">
        <f>SUM(Table13572[[#This Row],[Run and Output (1.5)2]],Table13572[[#This Row],[Code Quality (1.5)3]])</f>
        <v>3</v>
      </c>
      <c r="J189" s="26">
        <v>1.5</v>
      </c>
      <c r="K189" s="18">
        <v>1.5</v>
      </c>
      <c r="L189" s="18">
        <f>SUM(Table13572[[#This Row],[Run and Output (2)]],Table13572[[#This Row],[Code Quality (2)]])</f>
        <v>3</v>
      </c>
      <c r="M189" s="41">
        <f>SUM(Table13572[[#This Row],[Q1]],Table13572[[#This Row],[Q2]],Table13572[[#This Row],[Q3]])</f>
        <v>9</v>
      </c>
      <c r="N189" s="3"/>
      <c r="O189" s="3"/>
      <c r="P189" s="3"/>
      <c r="Q189" s="3"/>
      <c r="R189" s="3"/>
      <c r="S189" s="3"/>
      <c r="T189" s="8">
        <f t="shared" si="9"/>
        <v>0</v>
      </c>
      <c r="U189" s="3"/>
      <c r="V189" s="3"/>
      <c r="W189" s="3"/>
      <c r="X189" s="3"/>
      <c r="Y189" s="3"/>
      <c r="Z189" s="3"/>
      <c r="AA189" s="8">
        <f t="shared" si="10"/>
        <v>0</v>
      </c>
      <c r="AB189" s="9">
        <f t="shared" si="8"/>
        <v>9</v>
      </c>
      <c r="AC189" s="20" t="s">
        <v>273</v>
      </c>
      <c r="AD189" s="20" t="s">
        <v>526</v>
      </c>
      <c r="AE189" s="20" t="s">
        <v>527</v>
      </c>
      <c r="AF189"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output.q2:The program correctly computes the sum, average, product, smallest, and largest of three integers inputted by the user. The fundamental logic is valid, and it produces the expected results.q3:Q3: incorrect calculation</v>
      </c>
      <c r="AG189" s="20" t="s">
        <v>658</v>
      </c>
    </row>
    <row r="190" spans="1:33" x14ac:dyDescent="0.3">
      <c r="A190" s="12">
        <v>188</v>
      </c>
      <c r="B190" s="13">
        <v>20724220</v>
      </c>
      <c r="C190" s="11" t="s">
        <v>189</v>
      </c>
      <c r="D190" s="18">
        <v>1.5</v>
      </c>
      <c r="E190" s="18">
        <v>1.5</v>
      </c>
      <c r="F190" s="18">
        <f>SUM(Table13572[[#This Row],[Run and Output (1.5)]:[Code Quality (1.5)]])</f>
        <v>3</v>
      </c>
      <c r="G190" s="18">
        <v>1.5</v>
      </c>
      <c r="H190" s="18">
        <v>1.5</v>
      </c>
      <c r="I190" s="18">
        <f>SUM(Table13572[[#This Row],[Run and Output (1.5)2]],Table13572[[#This Row],[Code Quality (1.5)3]])</f>
        <v>3</v>
      </c>
      <c r="J190" s="18">
        <v>2</v>
      </c>
      <c r="K190" s="18">
        <v>2</v>
      </c>
      <c r="L190" s="18">
        <f>SUM(Table13572[[#This Row],[Run and Output (2)]],Table13572[[#This Row],[Code Quality (2)]])</f>
        <v>4</v>
      </c>
      <c r="M190" s="41">
        <f>SUM(Table13572[[#This Row],[Q1]],Table13572[[#This Row],[Q2]],Table13572[[#This Row],[Q3]])</f>
        <v>10</v>
      </c>
      <c r="N190" s="3"/>
      <c r="O190" s="3"/>
      <c r="P190" s="3"/>
      <c r="Q190" s="3"/>
      <c r="R190" s="3"/>
      <c r="S190" s="3"/>
      <c r="T190" s="8">
        <f t="shared" si="9"/>
        <v>0</v>
      </c>
      <c r="U190" s="3"/>
      <c r="V190" s="3"/>
      <c r="W190" s="3"/>
      <c r="X190" s="3"/>
      <c r="Y190" s="3"/>
      <c r="Z190" s="3"/>
      <c r="AA190" s="8">
        <f t="shared" si="10"/>
        <v>0</v>
      </c>
      <c r="AB190" s="9">
        <f t="shared" si="8"/>
        <v>10</v>
      </c>
      <c r="AC190" s="20" t="s">
        <v>273</v>
      </c>
      <c r="AD190" s="20" t="s">
        <v>465</v>
      </c>
      <c r="AE190" s="20" t="s">
        <v>464</v>
      </c>
      <c r="AF190" s="20" t="str">
        <f>CONCATENATE(Table13572[[#This Row],[Feedback Q1]],Table13572[[#This Row],[Feedback Q2]],Table13572[[#This Row],[Feedback Q3]])</f>
        <v>q1:The program correctly prints a grid of asterisks according to the number of rows and columns specified by the user. The nested loops work as intended, creating the expected output.q2:The program correctly calculates and displays the sum, average, product, smallest, and largest of three numbers input by the user. The current logic for determining the smallest and largest values is not comprehensive. It can lead to incorrect results because it does not compare all three integers correctly.q3:The program calculates the total cost of grocery items based on user input and applies a discount if provided.</v>
      </c>
      <c r="AG190" s="20" t="s">
        <v>578</v>
      </c>
    </row>
    <row r="191" spans="1:33" x14ac:dyDescent="0.3">
      <c r="K191" s="40"/>
      <c r="L191" s="40"/>
      <c r="AB191" s="37"/>
    </row>
    <row r="192" spans="1:33" hidden="1" x14ac:dyDescent="0.3">
      <c r="C192" s="40" t="s">
        <v>696</v>
      </c>
      <c r="D192" s="37"/>
      <c r="E192" s="37"/>
      <c r="F192" s="37">
        <f>AVERAGE(Table13572[Q1])</f>
        <v>2.682795698924731</v>
      </c>
      <c r="G192" s="37"/>
      <c r="H192" s="37"/>
      <c r="I192" s="37">
        <f>AVERAGE(Table13572[Q2])</f>
        <v>2.7338709677419355</v>
      </c>
      <c r="J192" s="37"/>
      <c r="K192" s="37"/>
      <c r="L192" s="37">
        <f>AVERAGE(Table13572[Q3])</f>
        <v>3.0940860215053765</v>
      </c>
      <c r="M192" s="37">
        <f>AVERAGE(Table13572[Subtotal (10)])</f>
        <v>8.5107526881720439</v>
      </c>
      <c r="AB192" s="37"/>
    </row>
    <row r="193" spans="2:33" hidden="1" x14ac:dyDescent="0.3">
      <c r="C193" s="40" t="s">
        <v>697</v>
      </c>
      <c r="D193" s="37"/>
      <c r="E193" s="37"/>
      <c r="F193" s="37">
        <f>STDEV(Table13572[Q1])</f>
        <v>0.73258131634821377</v>
      </c>
      <c r="G193" s="37"/>
      <c r="H193" s="37"/>
      <c r="I193" s="37">
        <f>STDEV(Table13572[Q2])</f>
        <v>0.63064365619462004</v>
      </c>
      <c r="J193" s="37"/>
      <c r="K193" s="37"/>
      <c r="L193" s="37">
        <f>STDEV(Table13572[Q3])</f>
        <v>1.207193516862519</v>
      </c>
      <c r="M193" s="37">
        <f>STDEV(Table13572[Subtotal (10)])</f>
        <v>2.0434185646602461</v>
      </c>
      <c r="AB193" s="37"/>
    </row>
    <row r="194" spans="2:33" hidden="1" x14ac:dyDescent="0.3">
      <c r="C194" s="40" t="s">
        <v>698</v>
      </c>
      <c r="D194" s="37"/>
      <c r="E194" s="37"/>
      <c r="F194" s="37">
        <f>MIN(Table13572[Q1])</f>
        <v>0</v>
      </c>
      <c r="G194" s="37"/>
      <c r="H194" s="37"/>
      <c r="I194" s="37">
        <f>MIN(Table13572[Q2])</f>
        <v>0</v>
      </c>
      <c r="J194" s="37"/>
      <c r="K194" s="37"/>
      <c r="L194" s="37">
        <f>MIN(Table13572[Q3])</f>
        <v>0</v>
      </c>
      <c r="M194" s="37">
        <f>MIN(Table13572[Subtotal (10)])</f>
        <v>0</v>
      </c>
      <c r="AB194" s="37"/>
    </row>
    <row r="195" spans="2:33" hidden="1" x14ac:dyDescent="0.3">
      <c r="C195" s="40" t="s">
        <v>699</v>
      </c>
      <c r="D195" s="37"/>
      <c r="E195" s="37"/>
      <c r="F195" s="37">
        <f>MAX(Table13572[Q1])</f>
        <v>3</v>
      </c>
      <c r="G195" s="37"/>
      <c r="H195" s="37"/>
      <c r="I195" s="37">
        <f>MAX(Table13572[Q2])</f>
        <v>3</v>
      </c>
      <c r="J195" s="37"/>
      <c r="K195" s="37"/>
      <c r="L195" s="37">
        <f>MAX(Table13572[Q3])</f>
        <v>4</v>
      </c>
      <c r="M195" s="37">
        <f>MAX(Table13572[Subtotal (10)])</f>
        <v>10</v>
      </c>
    </row>
    <row r="196" spans="2:33" hidden="1" x14ac:dyDescent="0.3"/>
    <row r="197" spans="2:33" hidden="1" x14ac:dyDescent="0.3"/>
    <row r="198" spans="2:33" hidden="1" x14ac:dyDescent="0.3"/>
    <row r="199" spans="2:33" hidden="1" x14ac:dyDescent="0.3"/>
    <row r="200" spans="2:33" hidden="1" x14ac:dyDescent="0.3"/>
    <row r="201" spans="2:33" hidden="1" x14ac:dyDescent="0.3"/>
    <row r="202" spans="2:33" hidden="1" x14ac:dyDescent="0.3"/>
    <row r="203" spans="2:33" hidden="1" x14ac:dyDescent="0.3"/>
    <row r="204" spans="2:33" hidden="1" x14ac:dyDescent="0.3"/>
    <row r="205" spans="2:33" hidden="1" x14ac:dyDescent="0.3"/>
    <row r="206" spans="2:33" hidden="1" x14ac:dyDescent="0.3"/>
    <row r="207" spans="2:33" s="1" customFormat="1" hidden="1" x14ac:dyDescent="0.3">
      <c r="B207"/>
      <c r="C207"/>
      <c r="D207"/>
      <c r="E207"/>
      <c r="F207"/>
      <c r="G207"/>
      <c r="H207"/>
      <c r="I207"/>
      <c r="J207"/>
      <c r="K207"/>
      <c r="L207"/>
      <c r="N207"/>
      <c r="O207"/>
      <c r="P207"/>
      <c r="Q207"/>
      <c r="R207"/>
      <c r="S207"/>
      <c r="U207"/>
      <c r="V207"/>
      <c r="W207"/>
      <c r="X207"/>
      <c r="Y207"/>
      <c r="Z207"/>
      <c r="AA207"/>
      <c r="AB207"/>
      <c r="AC207"/>
      <c r="AD207"/>
      <c r="AE207"/>
      <c r="AF207"/>
      <c r="AG207"/>
    </row>
    <row r="208" spans="2:33" s="1" customFormat="1" hidden="1" x14ac:dyDescent="0.3">
      <c r="B208"/>
      <c r="C208"/>
      <c r="D208"/>
      <c r="E208"/>
      <c r="F208"/>
      <c r="G208"/>
      <c r="H208"/>
      <c r="I208"/>
      <c r="J208"/>
      <c r="K208"/>
      <c r="L208"/>
      <c r="N208"/>
      <c r="O208"/>
      <c r="P208"/>
      <c r="Q208"/>
      <c r="R208"/>
      <c r="S208"/>
      <c r="U208"/>
      <c r="V208"/>
      <c r="W208"/>
      <c r="X208"/>
      <c r="Y208"/>
      <c r="Z208"/>
      <c r="AA208"/>
      <c r="AB208"/>
      <c r="AC208"/>
      <c r="AD208"/>
      <c r="AE208"/>
      <c r="AF208"/>
      <c r="AG208"/>
    </row>
    <row r="209" spans="2:33" s="1" customFormat="1" hidden="1" x14ac:dyDescent="0.3">
      <c r="B209"/>
      <c r="C209"/>
      <c r="D209"/>
      <c r="E209"/>
      <c r="F209"/>
      <c r="G209"/>
      <c r="H209"/>
      <c r="I209"/>
      <c r="J209"/>
      <c r="K209"/>
      <c r="L209"/>
      <c r="N209"/>
      <c r="O209"/>
      <c r="P209"/>
      <c r="Q209"/>
      <c r="R209"/>
      <c r="S209"/>
      <c r="U209"/>
      <c r="V209"/>
      <c r="W209"/>
      <c r="X209"/>
      <c r="Y209"/>
      <c r="Z209"/>
      <c r="AA209"/>
      <c r="AB209"/>
      <c r="AC209"/>
      <c r="AD209"/>
      <c r="AE209"/>
      <c r="AF209"/>
      <c r="AG209"/>
    </row>
    <row r="210" spans="2:33" s="1" customFormat="1" hidden="1" x14ac:dyDescent="0.3">
      <c r="B210"/>
      <c r="C210"/>
      <c r="D210"/>
      <c r="E210"/>
      <c r="F210"/>
      <c r="G210"/>
      <c r="H210"/>
      <c r="I210"/>
      <c r="J210"/>
      <c r="K210"/>
      <c r="L210"/>
      <c r="N210"/>
      <c r="O210"/>
      <c r="P210"/>
      <c r="Q210"/>
      <c r="R210"/>
      <c r="S210"/>
      <c r="U210"/>
      <c r="V210"/>
      <c r="W210"/>
      <c r="X210"/>
      <c r="Y210"/>
      <c r="Z210"/>
      <c r="AA210"/>
      <c r="AB210"/>
      <c r="AC210"/>
      <c r="AD210"/>
      <c r="AE210"/>
      <c r="AF210"/>
      <c r="AG210"/>
    </row>
    <row r="211" spans="2:33" s="1" customFormat="1" hidden="1" x14ac:dyDescent="0.3">
      <c r="B211"/>
      <c r="C211"/>
      <c r="D211"/>
      <c r="E211"/>
      <c r="F211"/>
      <c r="G211"/>
      <c r="H211"/>
      <c r="I211"/>
      <c r="J211"/>
      <c r="K211"/>
      <c r="L211"/>
      <c r="N211"/>
      <c r="O211"/>
      <c r="P211"/>
      <c r="Q211"/>
      <c r="R211"/>
      <c r="S211"/>
      <c r="U211"/>
      <c r="V211"/>
      <c r="W211"/>
      <c r="X211"/>
      <c r="Y211"/>
      <c r="Z211"/>
      <c r="AA211"/>
      <c r="AB211"/>
      <c r="AC211"/>
      <c r="AD211"/>
      <c r="AE211"/>
      <c r="AF211"/>
      <c r="AG211"/>
    </row>
    <row r="212" spans="2:33" s="1" customFormat="1" hidden="1" x14ac:dyDescent="0.3">
      <c r="B212"/>
      <c r="C212"/>
      <c r="D212"/>
      <c r="E212"/>
      <c r="F212"/>
      <c r="G212"/>
      <c r="H212"/>
      <c r="I212"/>
      <c r="J212"/>
      <c r="K212"/>
      <c r="L212"/>
      <c r="N212"/>
      <c r="O212"/>
      <c r="P212"/>
      <c r="Q212"/>
      <c r="R212"/>
      <c r="S212"/>
      <c r="U212"/>
      <c r="V212"/>
      <c r="W212"/>
      <c r="X212"/>
      <c r="Y212"/>
      <c r="Z212"/>
      <c r="AA212"/>
      <c r="AB212"/>
      <c r="AC212"/>
      <c r="AD212"/>
      <c r="AE212"/>
      <c r="AF212"/>
      <c r="AG212"/>
    </row>
    <row r="213" spans="2:33" s="1" customFormat="1" hidden="1" x14ac:dyDescent="0.3">
      <c r="B213"/>
      <c r="C213"/>
      <c r="D213"/>
      <c r="E213"/>
      <c r="F213"/>
      <c r="G213"/>
      <c r="H213"/>
      <c r="I213"/>
      <c r="J213"/>
      <c r="K213"/>
      <c r="L213"/>
      <c r="N213"/>
      <c r="O213"/>
      <c r="P213"/>
      <c r="Q213"/>
      <c r="R213"/>
      <c r="S213"/>
      <c r="U213"/>
      <c r="V213"/>
      <c r="W213"/>
      <c r="X213"/>
      <c r="Y213"/>
      <c r="Z213"/>
      <c r="AA213"/>
      <c r="AB213"/>
      <c r="AC213"/>
      <c r="AD213"/>
      <c r="AE213"/>
      <c r="AF213"/>
      <c r="AG213"/>
    </row>
  </sheetData>
  <mergeCells count="7">
    <mergeCell ref="D1:Z1"/>
    <mergeCell ref="D2:M2"/>
    <mergeCell ref="N2:T2"/>
    <mergeCell ref="U2:AA2"/>
    <mergeCell ref="D3:E3"/>
    <mergeCell ref="G3:H3"/>
    <mergeCell ref="J3:K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9D457-FC1D-4E43-B42D-08B61CD59B30}">
  <dimension ref="A1:AG197"/>
  <sheetViews>
    <sheetView topLeftCell="A150" zoomScale="85" zoomScaleNormal="85" workbookViewId="0">
      <selection activeCell="D5" sqref="D5:E192"/>
    </sheetView>
  </sheetViews>
  <sheetFormatPr defaultRowHeight="14.4" x14ac:dyDescent="0.3"/>
  <cols>
    <col min="1" max="1" width="8.88671875" style="1"/>
    <col min="2" max="2" width="11.44140625" bestFit="1" customWidth="1"/>
    <col min="3" max="3" width="42.6640625" bestFit="1" customWidth="1"/>
    <col min="4" max="4" width="11.44140625" customWidth="1"/>
    <col min="5" max="5" width="12.21875" customWidth="1"/>
    <col min="6" max="6" width="8.5546875" bestFit="1" customWidth="1"/>
    <col min="7" max="7" width="10.5546875" customWidth="1"/>
    <col min="8" max="8" width="10" customWidth="1"/>
    <col min="9" max="9" width="8.5546875" bestFit="1" customWidth="1"/>
    <col min="10" max="10" width="9.33203125" customWidth="1"/>
    <col min="11" max="11" width="11" customWidth="1"/>
    <col min="12" max="12" width="7.77734375" customWidth="1"/>
    <col min="13" max="13" width="13.6640625" style="1" customWidth="1"/>
    <col min="14" max="14" width="20.77734375" hidden="1" customWidth="1"/>
    <col min="15" max="15" width="18.77734375" hidden="1" customWidth="1"/>
    <col min="16" max="16" width="20.77734375" hidden="1" customWidth="1"/>
    <col min="17" max="17" width="18.77734375" hidden="1" customWidth="1"/>
    <col min="18" max="18" width="19.21875" hidden="1" customWidth="1"/>
    <col min="19" max="19" width="17.21875" hidden="1" customWidth="1"/>
    <col min="20" max="20" width="15.6640625" style="1" hidden="1" customWidth="1"/>
    <col min="21" max="21" width="19.77734375" hidden="1" customWidth="1"/>
    <col min="22" max="22" width="17.77734375" hidden="1" customWidth="1"/>
    <col min="23" max="23" width="21.77734375" hidden="1" customWidth="1"/>
    <col min="24" max="24" width="19.77734375" hidden="1" customWidth="1"/>
    <col min="25" max="25" width="6.5546875" hidden="1" customWidth="1"/>
    <col min="26" max="26" width="12.44140625" hidden="1" customWidth="1"/>
    <col min="27" max="27" width="13.77734375" hidden="1" customWidth="1"/>
    <col min="28" max="28" width="11.77734375" hidden="1" customWidth="1"/>
    <col min="29" max="29" width="8" hidden="1" customWidth="1"/>
    <col min="30" max="30" width="14.21875" hidden="1" customWidth="1"/>
    <col min="31" max="31" width="15.6640625" hidden="1" customWidth="1"/>
    <col min="32" max="32" width="19.44140625" hidden="1" customWidth="1"/>
    <col min="33" max="33" width="255.77734375" bestFit="1" customWidth="1"/>
  </cols>
  <sheetData>
    <row r="1" spans="1:33" ht="18" x14ac:dyDescent="0.35">
      <c r="B1" s="2"/>
      <c r="C1" s="3"/>
      <c r="D1" s="43" t="s">
        <v>191</v>
      </c>
      <c r="E1" s="44"/>
      <c r="F1" s="44"/>
      <c r="G1" s="44"/>
      <c r="H1" s="44"/>
      <c r="I1" s="44"/>
      <c r="J1" s="44"/>
      <c r="K1" s="44"/>
      <c r="L1" s="44"/>
      <c r="M1" s="44"/>
      <c r="N1" s="44"/>
      <c r="O1" s="44"/>
      <c r="P1" s="44"/>
      <c r="Q1" s="44"/>
      <c r="R1" s="44"/>
      <c r="S1" s="44"/>
      <c r="T1" s="44"/>
      <c r="U1" s="44"/>
      <c r="V1" s="44"/>
      <c r="W1" s="44"/>
      <c r="X1" s="44"/>
      <c r="Y1" s="44"/>
      <c r="Z1" s="44"/>
      <c r="AA1" s="4"/>
      <c r="AB1" s="5"/>
    </row>
    <row r="2" spans="1:33" x14ac:dyDescent="0.3">
      <c r="B2" s="2"/>
      <c r="C2" s="3"/>
      <c r="D2" s="45" t="s">
        <v>199</v>
      </c>
      <c r="E2" s="46"/>
      <c r="F2" s="46"/>
      <c r="G2" s="46"/>
      <c r="H2" s="46"/>
      <c r="I2" s="46"/>
      <c r="J2" s="46"/>
      <c r="K2" s="46"/>
      <c r="L2" s="46"/>
      <c r="M2" s="47"/>
      <c r="N2" s="45" t="s">
        <v>200</v>
      </c>
      <c r="O2" s="46"/>
      <c r="P2" s="46"/>
      <c r="Q2" s="46"/>
      <c r="R2" s="46"/>
      <c r="S2" s="46"/>
      <c r="T2" s="47"/>
      <c r="U2" s="45" t="s">
        <v>201</v>
      </c>
      <c r="V2" s="46"/>
      <c r="W2" s="46"/>
      <c r="X2" s="46"/>
      <c r="Y2" s="46"/>
      <c r="Z2" s="46"/>
      <c r="AA2" s="47"/>
      <c r="AB2" s="6" t="s">
        <v>190</v>
      </c>
    </row>
    <row r="3" spans="1:33" x14ac:dyDescent="0.3">
      <c r="B3" s="2"/>
      <c r="C3" s="3"/>
      <c r="D3" s="48" t="s">
        <v>192</v>
      </c>
      <c r="E3" s="49"/>
      <c r="F3" s="4"/>
      <c r="G3" s="48" t="s">
        <v>193</v>
      </c>
      <c r="H3" s="49"/>
      <c r="I3" s="4"/>
      <c r="J3" s="48" t="s">
        <v>194</v>
      </c>
      <c r="K3" s="49"/>
      <c r="L3" s="5"/>
      <c r="M3" s="15"/>
      <c r="N3" s="4" t="s">
        <v>192</v>
      </c>
      <c r="O3" s="4"/>
      <c r="P3" s="7" t="s">
        <v>193</v>
      </c>
      <c r="Q3" s="4"/>
      <c r="R3" s="7" t="s">
        <v>194</v>
      </c>
      <c r="S3" s="4"/>
      <c r="T3" s="7"/>
      <c r="U3" s="7" t="s">
        <v>206</v>
      </c>
      <c r="V3" s="4"/>
      <c r="W3" s="7" t="s">
        <v>204</v>
      </c>
      <c r="X3" s="4"/>
      <c r="Y3" s="7" t="s">
        <v>205</v>
      </c>
      <c r="Z3" s="4"/>
      <c r="AA3" s="7"/>
      <c r="AB3" s="6"/>
    </row>
    <row r="4" spans="1:33" x14ac:dyDescent="0.3">
      <c r="A4" s="10" t="s">
        <v>210</v>
      </c>
      <c r="B4" s="10" t="s">
        <v>0</v>
      </c>
      <c r="C4" s="10" t="s">
        <v>1</v>
      </c>
      <c r="D4" s="10" t="s">
        <v>195</v>
      </c>
      <c r="E4" s="10" t="s">
        <v>196</v>
      </c>
      <c r="F4" s="10" t="s">
        <v>693</v>
      </c>
      <c r="G4" s="10" t="s">
        <v>211</v>
      </c>
      <c r="H4" s="10" t="s">
        <v>212</v>
      </c>
      <c r="I4" s="10" t="s">
        <v>694</v>
      </c>
      <c r="J4" s="10" t="s">
        <v>197</v>
      </c>
      <c r="K4" s="10" t="s">
        <v>198</v>
      </c>
      <c r="L4" s="10" t="s">
        <v>695</v>
      </c>
      <c r="M4" s="16" t="s">
        <v>203</v>
      </c>
      <c r="N4" s="10" t="s">
        <v>213</v>
      </c>
      <c r="O4" s="10" t="s">
        <v>214</v>
      </c>
      <c r="P4" s="10" t="s">
        <v>215</v>
      </c>
      <c r="Q4" s="10" t="s">
        <v>216</v>
      </c>
      <c r="R4" s="10" t="s">
        <v>217</v>
      </c>
      <c r="S4" s="10" t="s">
        <v>218</v>
      </c>
      <c r="T4" s="10" t="s">
        <v>219</v>
      </c>
      <c r="U4" s="10" t="s">
        <v>207</v>
      </c>
      <c r="V4" s="10" t="s">
        <v>208</v>
      </c>
      <c r="W4" s="10" t="s">
        <v>220</v>
      </c>
      <c r="X4" s="10" t="s">
        <v>221</v>
      </c>
      <c r="Y4" s="10" t="s">
        <v>222</v>
      </c>
      <c r="Z4" s="10" t="s">
        <v>223</v>
      </c>
      <c r="AA4" s="10" t="s">
        <v>202</v>
      </c>
      <c r="AB4" s="10" t="s">
        <v>209</v>
      </c>
      <c r="AC4" s="10" t="s">
        <v>224</v>
      </c>
      <c r="AD4" s="10" t="s">
        <v>225</v>
      </c>
      <c r="AE4" s="10" t="s">
        <v>226</v>
      </c>
      <c r="AF4" s="10" t="s">
        <v>438</v>
      </c>
      <c r="AG4" s="10" t="s">
        <v>691</v>
      </c>
    </row>
    <row r="5" spans="1:33" x14ac:dyDescent="0.3">
      <c r="A5" s="12">
        <v>1</v>
      </c>
      <c r="B5" s="13">
        <v>20718606</v>
      </c>
      <c r="C5" s="11" t="s">
        <v>168</v>
      </c>
      <c r="D5" s="18">
        <v>1.5</v>
      </c>
      <c r="E5" s="18">
        <v>1.5</v>
      </c>
      <c r="F5" s="18">
        <f>SUM(Table13578[[#This Row],[Run and Output (1.5)]:[Code Quality (1.5)]])</f>
        <v>3</v>
      </c>
      <c r="G5" s="18">
        <v>1.5</v>
      </c>
      <c r="H5" s="18">
        <v>1.5</v>
      </c>
      <c r="I5" s="18">
        <f>SUM(Table13578[[#This Row],[Run and Output (1.5)2]],Table13578[[#This Row],[Code Quality (1.5)3]])</f>
        <v>3</v>
      </c>
      <c r="J5" s="18">
        <v>2</v>
      </c>
      <c r="K5" s="18">
        <v>2</v>
      </c>
      <c r="L5" s="18">
        <f>SUM(Table13578[[#This Row],[Run and Output (2)]],Table13578[[#This Row],[Code Quality (2)]])</f>
        <v>4</v>
      </c>
      <c r="M5" s="41">
        <f>SUM(Table13578[[#This Row],[Q1]],Table13578[[#This Row],[Q2]],Table13578[[#This Row],[Q3]])</f>
        <v>10</v>
      </c>
      <c r="N5" s="3"/>
      <c r="O5" s="3"/>
      <c r="P5" s="3"/>
      <c r="Q5" s="3"/>
      <c r="R5" s="3"/>
      <c r="S5" s="3"/>
      <c r="T5" s="8">
        <f t="shared" ref="T5:T68" si="0">SUM(N5:S5)</f>
        <v>0</v>
      </c>
      <c r="U5" s="3"/>
      <c r="V5" s="3"/>
      <c r="W5" s="3"/>
      <c r="X5" s="3"/>
      <c r="Y5" s="3"/>
      <c r="Z5" s="3"/>
      <c r="AA5" s="8">
        <f t="shared" ref="AA5:AA68" si="1">SUM(U5:Z5)</f>
        <v>0</v>
      </c>
      <c r="AB5" s="9">
        <f t="shared" ref="AB5:AB68" si="2">SUM(AA5,T5,M5)</f>
        <v>10</v>
      </c>
      <c r="AC5" s="20" t="s">
        <v>228</v>
      </c>
      <c r="AD5" s="20" t="s">
        <v>227</v>
      </c>
      <c r="AE5" s="20" t="s">
        <v>229</v>
      </c>
      <c r="AF5" s="20" t="str">
        <f>CONCATENATE(Table13578[[#This Row],[Feedback Q1]],Table13578[[#This Row],[Feedback Q2]],Table13578[[#This Row],[Feedback Q3]])</f>
        <v>q1: The code is logically sound and effectively implements the required functionality;q2: The code accurately performs calculations but could be streamlined and improved for clarity.q3: The code effectively calculates costs and applies discounts, demonstrating a solid understanding of control structures.</v>
      </c>
      <c r="AG5" s="20" t="s">
        <v>549</v>
      </c>
    </row>
    <row r="6" spans="1:33" x14ac:dyDescent="0.3">
      <c r="A6" s="12">
        <v>2</v>
      </c>
      <c r="B6" s="13">
        <v>20581109</v>
      </c>
      <c r="C6" s="11" t="s">
        <v>15</v>
      </c>
      <c r="D6" s="18">
        <v>1</v>
      </c>
      <c r="E6" s="18">
        <v>1</v>
      </c>
      <c r="F6" s="18">
        <f>SUM(Table13578[[#This Row],[Run and Output (1.5)]:[Code Quality (1.5)]])</f>
        <v>2</v>
      </c>
      <c r="G6" s="18">
        <v>1.5</v>
      </c>
      <c r="H6" s="18">
        <v>1.5</v>
      </c>
      <c r="I6" s="18">
        <f>SUM(Table13578[[#This Row],[Run and Output (1.5)2]],Table13578[[#This Row],[Code Quality (1.5)3]])</f>
        <v>3</v>
      </c>
      <c r="J6" s="18">
        <v>1</v>
      </c>
      <c r="K6" s="18">
        <v>1</v>
      </c>
      <c r="L6" s="18">
        <f>SUM(Table13578[[#This Row],[Run and Output (2)]],Table13578[[#This Row],[Code Quality (2)]])</f>
        <v>2</v>
      </c>
      <c r="M6" s="41">
        <f>SUM(Table13578[[#This Row],[Q1]],Table13578[[#This Row],[Q2]],Table13578[[#This Row],[Q3]])</f>
        <v>7</v>
      </c>
      <c r="N6" s="3"/>
      <c r="O6" s="3"/>
      <c r="P6" s="3"/>
      <c r="Q6" s="3"/>
      <c r="R6" s="3"/>
      <c r="S6" s="3"/>
      <c r="T6" s="8">
        <f t="shared" si="0"/>
        <v>0</v>
      </c>
      <c r="U6" s="3"/>
      <c r="V6" s="3"/>
      <c r="W6" s="3"/>
      <c r="X6" s="3"/>
      <c r="Y6" s="3"/>
      <c r="Z6" s="3"/>
      <c r="AA6" s="8">
        <f t="shared" si="1"/>
        <v>0</v>
      </c>
      <c r="AB6" s="9">
        <f t="shared" si="2"/>
        <v>7</v>
      </c>
      <c r="AC6" s="20" t="s">
        <v>378</v>
      </c>
      <c r="AD6" s="20" t="s">
        <v>230</v>
      </c>
      <c r="AE6" s="20" t="s">
        <v>231</v>
      </c>
      <c r="AF6" s="20" t="str">
        <f>CONCATENATE(Table13578[[#This Row],[Feedback Q1]],Table13578[[#This Row],[Feedback Q2]],Table13578[[#This Row],[Feedback Q3]])</f>
        <v>q1: The code structure is mostly clear, but the logic inside the nested loop is flawed.q2: The program correctly calculates the sum, average, product, smallest, and largest values, but it uses if statements that could be simplified.q3: While the code successfully calculates costs for fruits, it needs expansion to address all product types and improve variable naming for clarity.</v>
      </c>
      <c r="AG6" s="20" t="s">
        <v>550</v>
      </c>
    </row>
    <row r="7" spans="1:33" x14ac:dyDescent="0.3">
      <c r="A7" s="12">
        <v>3</v>
      </c>
      <c r="B7" s="13">
        <v>20713649</v>
      </c>
      <c r="C7" s="11" t="s">
        <v>150</v>
      </c>
      <c r="D7" s="18">
        <v>1.5</v>
      </c>
      <c r="E7" s="18">
        <v>1.5</v>
      </c>
      <c r="F7" s="18">
        <f>SUM(Table13578[[#This Row],[Run and Output (1.5)]:[Code Quality (1.5)]])</f>
        <v>3</v>
      </c>
      <c r="G7" s="18">
        <v>1.5</v>
      </c>
      <c r="H7" s="18">
        <v>1.5</v>
      </c>
      <c r="I7" s="18">
        <f>SUM(Table13578[[#This Row],[Run and Output (1.5)2]],Table13578[[#This Row],[Code Quality (1.5)3]])</f>
        <v>3</v>
      </c>
      <c r="J7" s="18">
        <v>2</v>
      </c>
      <c r="K7" s="18">
        <v>2</v>
      </c>
      <c r="L7" s="18">
        <f>SUM(Table13578[[#This Row],[Run and Output (2)]],Table13578[[#This Row],[Code Quality (2)]])</f>
        <v>4</v>
      </c>
      <c r="M7" s="41">
        <f>SUM(Table13578[[#This Row],[Q1]],Table13578[[#This Row],[Q2]],Table13578[[#This Row],[Q3]])</f>
        <v>10</v>
      </c>
      <c r="N7" s="3"/>
      <c r="O7" s="3"/>
      <c r="P7" s="3"/>
      <c r="Q7" s="3"/>
      <c r="R7" s="3"/>
      <c r="S7" s="3"/>
      <c r="T7" s="8">
        <f t="shared" si="0"/>
        <v>0</v>
      </c>
      <c r="U7" s="3"/>
      <c r="V7" s="3"/>
      <c r="W7" s="3"/>
      <c r="X7" s="3"/>
      <c r="Y7" s="3"/>
      <c r="Z7" s="3"/>
      <c r="AA7" s="8">
        <f t="shared" si="1"/>
        <v>0</v>
      </c>
      <c r="AB7" s="9">
        <f t="shared" si="2"/>
        <v>10</v>
      </c>
      <c r="AC7" s="20" t="s">
        <v>377</v>
      </c>
      <c r="AD7" s="20" t="s">
        <v>232</v>
      </c>
      <c r="AE7" s="20" t="s">
        <v>233</v>
      </c>
      <c r="AF7" s="20" t="str">
        <f>CONCATENATE(Table13578[[#This Row],[Feedback Q1]],Table13578[[#This Row],[Feedback Q2]],Table13578[[#This Row],[Feedback Q3]])</f>
        <v>q1:The code is mostly well-structured with clear variable initialization and comments.q2:The program correctly computes the sum, average, product, smallest, and largest values, but uses integer division for average calculation, which may lead to loss of precision.q3:The code effectively calculates costs and applies discounts</v>
      </c>
      <c r="AG7" s="20" t="s">
        <v>551</v>
      </c>
    </row>
    <row r="8" spans="1:33" x14ac:dyDescent="0.3">
      <c r="A8" s="12">
        <v>4</v>
      </c>
      <c r="B8" s="13">
        <v>20701571</v>
      </c>
      <c r="C8" s="11" t="s">
        <v>121</v>
      </c>
      <c r="D8" s="18">
        <v>0.5</v>
      </c>
      <c r="E8" s="18">
        <v>0.5</v>
      </c>
      <c r="F8" s="18">
        <f>SUM(Table13578[[#This Row],[Run and Output (1.5)]:[Code Quality (1.5)]])</f>
        <v>1</v>
      </c>
      <c r="G8" s="18">
        <v>0.5</v>
      </c>
      <c r="H8" s="18">
        <v>0.5</v>
      </c>
      <c r="I8" s="18">
        <f>SUM(Table13578[[#This Row],[Run and Output (1.5)2]],Table13578[[#This Row],[Code Quality (1.5)3]])</f>
        <v>1</v>
      </c>
      <c r="J8" s="18">
        <v>0.5</v>
      </c>
      <c r="K8" s="18">
        <v>0.5</v>
      </c>
      <c r="L8" s="18">
        <f>SUM(Table13578[[#This Row],[Run and Output (2)]],Table13578[[#This Row],[Code Quality (2)]])</f>
        <v>1</v>
      </c>
      <c r="M8" s="41">
        <f>SUM(Table13578[[#This Row],[Q1]],Table13578[[#This Row],[Q2]],Table13578[[#This Row],[Q3]])</f>
        <v>3</v>
      </c>
      <c r="N8" s="3"/>
      <c r="O8" s="3"/>
      <c r="P8" s="3"/>
      <c r="Q8" s="3"/>
      <c r="R8" s="3"/>
      <c r="S8" s="3"/>
      <c r="T8" s="8">
        <f t="shared" si="0"/>
        <v>0</v>
      </c>
      <c r="U8" s="3"/>
      <c r="V8" s="3"/>
      <c r="W8" s="3"/>
      <c r="X8" s="3"/>
      <c r="Y8" s="3"/>
      <c r="Z8" s="3"/>
      <c r="AA8" s="8">
        <f t="shared" si="1"/>
        <v>0</v>
      </c>
      <c r="AB8" s="9">
        <f t="shared" si="2"/>
        <v>3</v>
      </c>
      <c r="AC8" s="20" t="s">
        <v>234</v>
      </c>
      <c r="AD8" s="20" t="s">
        <v>235</v>
      </c>
      <c r="AE8" s="20" t="s">
        <v>236</v>
      </c>
      <c r="AF8" s="20" t="str">
        <f>CONCATENATE(Table13578[[#This Row],[Feedback Q1]],Table13578[[#This Row],[Feedback Q2]],Table13578[[#This Row],[Feedback Q3]])</f>
        <v>q1:The code does not meet the task requirements, as it incorrectly prints indices instead of a grid of asterisksq2: The code fails to correctly read three integers and does not implement the full set of required calculationsq3: The code does not implement the required functionality for calculating costs or applying discounts</v>
      </c>
      <c r="AG8" s="20" t="s">
        <v>552</v>
      </c>
    </row>
    <row r="9" spans="1:33" x14ac:dyDescent="0.3">
      <c r="A9" s="12">
        <v>5</v>
      </c>
      <c r="B9" s="13">
        <v>20590645</v>
      </c>
      <c r="C9" s="11" t="s">
        <v>20</v>
      </c>
      <c r="D9" s="18">
        <v>1.5</v>
      </c>
      <c r="E9" s="18">
        <v>1.5</v>
      </c>
      <c r="F9" s="18">
        <f>SUM(Table13578[[#This Row],[Run and Output (1.5)]:[Code Quality (1.5)]])</f>
        <v>3</v>
      </c>
      <c r="G9" s="18">
        <v>1.5</v>
      </c>
      <c r="H9" s="18">
        <v>1.5</v>
      </c>
      <c r="I9" s="18">
        <f>SUM(Table13578[[#This Row],[Run and Output (1.5)2]],Table13578[[#This Row],[Code Quality (1.5)3]])</f>
        <v>3</v>
      </c>
      <c r="J9" s="18">
        <v>1.5</v>
      </c>
      <c r="K9" s="18">
        <v>1.5</v>
      </c>
      <c r="L9" s="18">
        <f>SUM(Table13578[[#This Row],[Run and Output (2)]],Table13578[[#This Row],[Code Quality (2)]])</f>
        <v>3</v>
      </c>
      <c r="M9" s="41">
        <f>SUM(Table13578[[#This Row],[Q1]],Table13578[[#This Row],[Q2]],Table13578[[#This Row],[Q3]])</f>
        <v>9</v>
      </c>
      <c r="N9" s="3"/>
      <c r="O9" s="3"/>
      <c r="P9" s="3"/>
      <c r="Q9" s="3"/>
      <c r="R9" s="3"/>
      <c r="S9" s="3"/>
      <c r="T9" s="8">
        <f t="shared" si="0"/>
        <v>0</v>
      </c>
      <c r="U9" s="3"/>
      <c r="V9" s="3"/>
      <c r="W9" s="3"/>
      <c r="X9" s="3"/>
      <c r="Y9" s="3"/>
      <c r="Z9" s="3"/>
      <c r="AA9" s="8">
        <f t="shared" si="1"/>
        <v>0</v>
      </c>
      <c r="AB9" s="9">
        <f t="shared" si="2"/>
        <v>9</v>
      </c>
      <c r="AC9" s="20" t="s">
        <v>237</v>
      </c>
      <c r="AD9" s="20" t="s">
        <v>238</v>
      </c>
      <c r="AE9" s="20" t="s">
        <v>239</v>
      </c>
      <c r="AF9" s="20" t="str">
        <f>CONCATENATE(Table13578[[#This Row],[Feedback Q1]],Table13578[[#This Row],[Feedback Q2]],Table13578[[#This Row],[Feedback Q3]])</f>
        <v>q1:The code effectively fulfills the assignment requirements and demonstrates a solid understanding of nested loops for printing asterisks.q2:The program correctly calculates the sum, product, average, smallest, middle, and largest values of the three integers.q3: did not use switch case instead of if…else. The code effectively calculates costs and applies discounts, but it could be streamlined to avoid repetition</v>
      </c>
      <c r="AG9" s="20" t="s">
        <v>553</v>
      </c>
    </row>
    <row r="10" spans="1:33" x14ac:dyDescent="0.3">
      <c r="A10" s="12">
        <v>6</v>
      </c>
      <c r="B10" s="13">
        <v>20611251</v>
      </c>
      <c r="C10" s="11" t="s">
        <v>58</v>
      </c>
      <c r="D10" s="18">
        <v>1.5</v>
      </c>
      <c r="E10" s="18">
        <v>1.5</v>
      </c>
      <c r="F10" s="18">
        <f>SUM(Table13578[[#This Row],[Run and Output (1.5)]:[Code Quality (1.5)]])</f>
        <v>3</v>
      </c>
      <c r="G10" s="18">
        <v>1.5</v>
      </c>
      <c r="H10" s="18">
        <v>1.5</v>
      </c>
      <c r="I10" s="18">
        <f>SUM(Table13578[[#This Row],[Run and Output (1.5)2]],Table13578[[#This Row],[Code Quality (1.5)3]])</f>
        <v>3</v>
      </c>
      <c r="J10" s="18">
        <v>2</v>
      </c>
      <c r="K10" s="18">
        <v>2</v>
      </c>
      <c r="L10" s="18">
        <f>SUM(Table13578[[#This Row],[Run and Output (2)]],Table13578[[#This Row],[Code Quality (2)]])</f>
        <v>4</v>
      </c>
      <c r="M10" s="41">
        <f>SUM(Table13578[[#This Row],[Q1]],Table13578[[#This Row],[Q2]],Table13578[[#This Row],[Q3]])</f>
        <v>10</v>
      </c>
      <c r="N10" s="3"/>
      <c r="O10" s="3"/>
      <c r="P10" s="3"/>
      <c r="Q10" s="3"/>
      <c r="R10" s="3"/>
      <c r="S10" s="3"/>
      <c r="T10" s="8">
        <f t="shared" si="0"/>
        <v>0</v>
      </c>
      <c r="U10" s="3"/>
      <c r="V10" s="3"/>
      <c r="W10" s="3"/>
      <c r="X10" s="3"/>
      <c r="Y10" s="3"/>
      <c r="Z10" s="3"/>
      <c r="AA10" s="8">
        <f t="shared" si="1"/>
        <v>0</v>
      </c>
      <c r="AB10" s="9">
        <f t="shared" si="2"/>
        <v>10</v>
      </c>
      <c r="AC10" s="20" t="s">
        <v>240</v>
      </c>
      <c r="AD10" s="20" t="s">
        <v>241</v>
      </c>
      <c r="AE10" s="20" t="s">
        <v>242</v>
      </c>
      <c r="AF10" s="20" t="str">
        <f>CONCATENATE(Table13578[[#This Row],[Feedback Q1]],Table13578[[#This Row],[Feedback Q2]],Table13578[[#This Row],[Feedback Q3]])</f>
        <v>q1:The program correctly prints a grid of asterisks based on user-specified rows and columns.q2: The code effectively performs the required calculations, but it would benefit from using a float for the averageq3: The program correctly calculates the total cost and applies a discount based on the product type. It handles the exit condition properly as well.</v>
      </c>
      <c r="AG10" s="20" t="s">
        <v>554</v>
      </c>
    </row>
    <row r="11" spans="1:33" ht="12.6" customHeight="1" x14ac:dyDescent="0.3">
      <c r="A11" s="12">
        <v>7</v>
      </c>
      <c r="B11" s="13">
        <v>20722250</v>
      </c>
      <c r="C11" s="11" t="s">
        <v>180</v>
      </c>
      <c r="D11" s="18">
        <v>1.5</v>
      </c>
      <c r="E11" s="18">
        <v>1.5</v>
      </c>
      <c r="F11" s="18">
        <f>SUM(Table13578[[#This Row],[Run and Output (1.5)]:[Code Quality (1.5)]])</f>
        <v>3</v>
      </c>
      <c r="G11" s="18">
        <v>1.5</v>
      </c>
      <c r="H11" s="18">
        <v>1.5</v>
      </c>
      <c r="I11" s="18">
        <f>SUM(Table13578[[#This Row],[Run and Output (1.5)2]],Table13578[[#This Row],[Code Quality (1.5)3]])</f>
        <v>3</v>
      </c>
      <c r="J11" s="26">
        <v>2</v>
      </c>
      <c r="K11" s="18">
        <v>2</v>
      </c>
      <c r="L11" s="18">
        <f>SUM(Table13578[[#This Row],[Run and Output (2)]],Table13578[[#This Row],[Code Quality (2)]])</f>
        <v>4</v>
      </c>
      <c r="M11" s="41">
        <f>SUM(Table13578[[#This Row],[Q1]],Table13578[[#This Row],[Q2]],Table13578[[#This Row],[Q3]])</f>
        <v>10</v>
      </c>
      <c r="N11" s="3"/>
      <c r="O11" s="3"/>
      <c r="P11" s="3"/>
      <c r="Q11" s="3"/>
      <c r="R11" s="3"/>
      <c r="S11" s="3"/>
      <c r="T11" s="8">
        <f t="shared" si="0"/>
        <v>0</v>
      </c>
      <c r="U11" s="3"/>
      <c r="V11" s="3"/>
      <c r="W11" s="3"/>
      <c r="X11" s="3"/>
      <c r="Y11" s="3"/>
      <c r="Z11" s="3"/>
      <c r="AA11" s="8">
        <f t="shared" si="1"/>
        <v>0</v>
      </c>
      <c r="AB11" s="9">
        <f t="shared" si="2"/>
        <v>10</v>
      </c>
      <c r="AC11" s="20" t="s">
        <v>246</v>
      </c>
      <c r="AD11" s="20" t="s">
        <v>247</v>
      </c>
      <c r="AE11" s="21" t="s">
        <v>248</v>
      </c>
      <c r="AF11" s="20" t="str">
        <f>CONCATENATE(Table13578[[#This Row],[Feedback Q1]],Table13578[[#This Row],[Feedback Q2]],Table13578[[#This Row],[Feedback Q3]])</f>
        <v>q1:The program successfully prints a grid of asterisks based on user-defined rows and columns.q2:The code effectively implements the required functionality and demonstrates a solid understanding of conditional statements for determining the order of numbers. It could be slightly improved by consolidating the logic for finding the minimum and maximum values into a single loop for efficiency, but this is a minor point. q3:The program effectively calculates the total and final costs based on user input for different product types and applies discounts correctly. The exit condition is handled well.
    The scanf format specifiers for price and weight should use "%lf" for double instead of "%f" (which is for float).
    There is no initialization for total_cost and final_cost before their first use in the switch cases, which may lead to undefined behavior if the switch never matches.</v>
      </c>
      <c r="AG11" s="20" t="s">
        <v>555</v>
      </c>
    </row>
    <row r="12" spans="1:33" x14ac:dyDescent="0.3">
      <c r="A12" s="12">
        <v>8</v>
      </c>
      <c r="B12" s="13">
        <v>20718864</v>
      </c>
      <c r="C12" s="11" t="s">
        <v>171</v>
      </c>
      <c r="D12" s="18">
        <v>1</v>
      </c>
      <c r="E12" s="18">
        <v>1</v>
      </c>
      <c r="F12" s="18">
        <f>SUM(Table13578[[#This Row],[Run and Output (1.5)]:[Code Quality (1.5)]])</f>
        <v>2</v>
      </c>
      <c r="G12" s="18">
        <v>1.5</v>
      </c>
      <c r="H12" s="18">
        <v>1.5</v>
      </c>
      <c r="I12" s="18">
        <f>SUM(Table13578[[#This Row],[Run and Output (1.5)2]],Table13578[[#This Row],[Code Quality (1.5)3]])</f>
        <v>3</v>
      </c>
      <c r="J12" s="18">
        <v>1</v>
      </c>
      <c r="K12" s="18">
        <v>1</v>
      </c>
      <c r="L12" s="18">
        <f>SUM(Table13578[[#This Row],[Run and Output (2)]],Table13578[[#This Row],[Code Quality (2)]])</f>
        <v>2</v>
      </c>
      <c r="M12" s="41">
        <f>SUM(Table13578[[#This Row],[Q1]],Table13578[[#This Row],[Q2]],Table13578[[#This Row],[Q3]])</f>
        <v>7</v>
      </c>
      <c r="N12" s="3"/>
      <c r="O12" s="3"/>
      <c r="P12" s="3"/>
      <c r="Q12" s="3"/>
      <c r="R12" s="3"/>
      <c r="S12" s="3"/>
      <c r="T12" s="8">
        <f t="shared" si="0"/>
        <v>0</v>
      </c>
      <c r="U12" s="3"/>
      <c r="V12" s="3"/>
      <c r="W12" s="3"/>
      <c r="X12" s="3"/>
      <c r="Y12" s="3"/>
      <c r="Z12" s="3"/>
      <c r="AA12" s="8">
        <f t="shared" si="1"/>
        <v>0</v>
      </c>
      <c r="AB12" s="9">
        <f t="shared" si="2"/>
        <v>7</v>
      </c>
      <c r="AC12" s="20" t="s">
        <v>243</v>
      </c>
      <c r="AD12" s="20" t="s">
        <v>244</v>
      </c>
      <c r="AE12" s="20" t="s">
        <v>245</v>
      </c>
      <c r="AF12" s="20" t="str">
        <f>CONCATENATE(Table13578[[#This Row],[Feedback Q1]],Table13578[[#This Row],[Feedback Q2]],Table13578[[#This Row],[Feedback Q3]])</f>
        <v>q1:Rows and columns should be from user.The code effectively accomplishes the task of printing a grid of asterisks. If the sum function is not needed, consider removing it to streamline the code.q2: The program correctly calculates the sum, product, and identifies the largest and smallest integers from three inputs. However, the average is calculated as an integer, which may lead to loss of precision.q3:The code does not correctly implement the required functionality. Focus on properly handling user input and performing calculations for costs and discounts. Consider reviewing how to properly use scanf and control structures for a better implementation.</v>
      </c>
      <c r="AG12" s="20" t="s">
        <v>556</v>
      </c>
    </row>
    <row r="13" spans="1:33" x14ac:dyDescent="0.3">
      <c r="A13" s="12">
        <v>9</v>
      </c>
      <c r="B13" s="13">
        <v>20703971</v>
      </c>
      <c r="C13" s="11" t="s">
        <v>128</v>
      </c>
      <c r="D13" s="18">
        <v>1.5</v>
      </c>
      <c r="E13" s="18">
        <v>1.5</v>
      </c>
      <c r="F13" s="18">
        <f>SUM(Table13578[[#This Row],[Run and Output (1.5)]:[Code Quality (1.5)]])</f>
        <v>3</v>
      </c>
      <c r="G13" s="26">
        <v>1.25</v>
      </c>
      <c r="H13" s="26">
        <v>1.25</v>
      </c>
      <c r="I13" s="18">
        <f>SUM(Table13578[[#This Row],[Run and Output (1.5)2]],Table13578[[#This Row],[Code Quality (1.5)3]])</f>
        <v>2.5</v>
      </c>
      <c r="J13" s="18">
        <v>1</v>
      </c>
      <c r="K13" s="18">
        <v>1</v>
      </c>
      <c r="L13" s="18">
        <f>SUM(Table13578[[#This Row],[Run and Output (2)]],Table13578[[#This Row],[Code Quality (2)]])</f>
        <v>2</v>
      </c>
      <c r="M13" s="41">
        <f>SUM(Table13578[[#This Row],[Q1]],Table13578[[#This Row],[Q2]],Table13578[[#This Row],[Q3]])</f>
        <v>7.5</v>
      </c>
      <c r="N13" s="3"/>
      <c r="O13" s="3"/>
      <c r="P13" s="3"/>
      <c r="Q13" s="3"/>
      <c r="R13" s="3"/>
      <c r="S13" s="3"/>
      <c r="T13" s="8">
        <f t="shared" si="0"/>
        <v>0</v>
      </c>
      <c r="U13" s="3"/>
      <c r="V13" s="3"/>
      <c r="W13" s="3"/>
      <c r="X13" s="3"/>
      <c r="Y13" s="3"/>
      <c r="Z13" s="3"/>
      <c r="AA13" s="8">
        <f t="shared" si="1"/>
        <v>0</v>
      </c>
      <c r="AB13" s="9">
        <f t="shared" si="2"/>
        <v>7.5</v>
      </c>
      <c r="AC13" s="20" t="s">
        <v>379</v>
      </c>
      <c r="AD13" s="20" t="s">
        <v>249</v>
      </c>
      <c r="AE13" s="20" t="s">
        <v>250</v>
      </c>
      <c r="AF13" s="20" t="str">
        <f>CONCATENATE(Table13578[[#This Row],[Feedback Q1]],Table13578[[#This Row],[Feedback Q2]],Table13578[[#This Row],[Feedback Q3]])</f>
        <v>q1:The program successfully prints a grid of asterisks based on user-defined rows and columns. The codes have some unnecessary logic which can be improved.q2: The program correctly calculates the sum, average, product, smallest, and largest integers from three inputs.For improved clarity, consider printing the average with a format specifier that reflects its floating-point nature (e.g., %.2f for two decimal places). q3: The program partially meets the requirements but lacks the use of a switch statement or similar logic to handle different product codes. This leads to redundant inputs that are not relevant for all product types.</v>
      </c>
      <c r="AG13" s="20" t="s">
        <v>557</v>
      </c>
    </row>
    <row r="14" spans="1:33" x14ac:dyDescent="0.3">
      <c r="A14" s="12">
        <v>10</v>
      </c>
      <c r="B14" s="13">
        <v>20577892</v>
      </c>
      <c r="C14" s="11" t="s">
        <v>12</v>
      </c>
      <c r="D14" s="18">
        <v>0</v>
      </c>
      <c r="E14" s="18">
        <v>0</v>
      </c>
      <c r="F14" s="18">
        <f>SUM(Table13578[[#This Row],[Run and Output (1.5)]:[Code Quality (1.5)]])</f>
        <v>0</v>
      </c>
      <c r="G14" s="18">
        <v>1.5</v>
      </c>
      <c r="H14" s="18">
        <v>1.5</v>
      </c>
      <c r="I14" s="18">
        <f>SUM(Table13578[[#This Row],[Run and Output (1.5)2]],Table13578[[#This Row],[Code Quality (1.5)3]])</f>
        <v>3</v>
      </c>
      <c r="J14" s="26">
        <v>1.5</v>
      </c>
      <c r="K14" s="18">
        <v>1.5</v>
      </c>
      <c r="L14" s="18">
        <f>SUM(Table13578[[#This Row],[Run and Output (2)]],Table13578[[#This Row],[Code Quality (2)]])</f>
        <v>3</v>
      </c>
      <c r="M14" s="41">
        <f>SUM(Table13578[[#This Row],[Q1]],Table13578[[#This Row],[Q2]],Table13578[[#This Row],[Q3]])</f>
        <v>6</v>
      </c>
      <c r="N14" s="3"/>
      <c r="O14" s="3"/>
      <c r="P14" s="3"/>
      <c r="Q14" s="3"/>
      <c r="R14" s="3"/>
      <c r="S14" s="3"/>
      <c r="T14" s="8">
        <f t="shared" si="0"/>
        <v>0</v>
      </c>
      <c r="U14" s="3"/>
      <c r="V14" s="3"/>
      <c r="W14" s="3"/>
      <c r="X14" s="3"/>
      <c r="Y14" s="3"/>
      <c r="Z14" s="3"/>
      <c r="AA14" s="8">
        <f t="shared" si="1"/>
        <v>0</v>
      </c>
      <c r="AB14" s="9">
        <f t="shared" si="2"/>
        <v>6</v>
      </c>
      <c r="AC14" s="20" t="s">
        <v>251</v>
      </c>
      <c r="AD14" s="20" t="s">
        <v>252</v>
      </c>
      <c r="AE14" s="20" t="s">
        <v>485</v>
      </c>
      <c r="AF14" s="20" t="str">
        <f>CONCATENATE(Table13578[[#This Row],[Feedback Q1]],Table13578[[#This Row],[Feedback Q2]],Table13578[[#This Row],[Feedback Q3]])</f>
        <v>q1:The program has several issues, particularly with variable naming and loop control. The outer loop uses j but references i in the inner loop, leading to a compilation error. Additionally, width is not defined, which will cause further errors.q2:The program effectively implements the required functionality, but consider modifying the average calculation to ensure it reflects a floating-point result.q3:The program calculates the total cost based on user input for different product types and applies a discount. However, the discount application logic is incorrect; it should calculate the discount based on the original price rather than subtracting the discount percentage directly.  incomplete output (case 3 not taking quantity)</v>
      </c>
      <c r="AG14" s="20" t="s">
        <v>558</v>
      </c>
    </row>
    <row r="15" spans="1:33" x14ac:dyDescent="0.3">
      <c r="A15" s="12">
        <v>11</v>
      </c>
      <c r="B15" s="13">
        <v>20580127</v>
      </c>
      <c r="C15" s="11" t="s">
        <v>14</v>
      </c>
      <c r="D15" s="18">
        <v>1.5</v>
      </c>
      <c r="E15" s="18">
        <v>1.5</v>
      </c>
      <c r="F15" s="18">
        <f>SUM(Table13578[[#This Row],[Run and Output (1.5)]:[Code Quality (1.5)]])</f>
        <v>3</v>
      </c>
      <c r="G15" s="18">
        <v>1.5</v>
      </c>
      <c r="H15" s="18">
        <v>1.5</v>
      </c>
      <c r="I15" s="18">
        <f>SUM(Table13578[[#This Row],[Run and Output (1.5)2]],Table13578[[#This Row],[Code Quality (1.5)3]])</f>
        <v>3</v>
      </c>
      <c r="J15" s="18">
        <v>1.5</v>
      </c>
      <c r="K15" s="18">
        <v>1.5</v>
      </c>
      <c r="L15" s="18">
        <f>SUM(Table13578[[#This Row],[Run and Output (2)]],Table13578[[#This Row],[Code Quality (2)]])</f>
        <v>3</v>
      </c>
      <c r="M15" s="41">
        <f>SUM(Table13578[[#This Row],[Q1]],Table13578[[#This Row],[Q2]],Table13578[[#This Row],[Q3]])</f>
        <v>9</v>
      </c>
      <c r="N15" s="3"/>
      <c r="O15" s="3"/>
      <c r="P15" s="3"/>
      <c r="Q15" s="3"/>
      <c r="R15" s="3"/>
      <c r="S15" s="3"/>
      <c r="T15" s="8">
        <f t="shared" si="0"/>
        <v>0</v>
      </c>
      <c r="U15" s="3"/>
      <c r="V15" s="3"/>
      <c r="W15" s="3"/>
      <c r="X15" s="3"/>
      <c r="Y15" s="3"/>
      <c r="Z15" s="3"/>
      <c r="AA15" s="8">
        <f t="shared" si="1"/>
        <v>0</v>
      </c>
      <c r="AB15" s="9">
        <f t="shared" si="2"/>
        <v>9</v>
      </c>
      <c r="AC15" s="20" t="s">
        <v>253</v>
      </c>
      <c r="AD15" s="20" t="s">
        <v>254</v>
      </c>
      <c r="AE15" s="20" t="s">
        <v>255</v>
      </c>
      <c r="AF15" s="20" t="str">
        <f>CONCATENATE(Table13578[[#This Row],[Feedback Q1]],Table13578[[#This Row],[Feedback Q2]],Table13578[[#This Row],[Feedback Q3]])</f>
        <v>q1:The code effectively prints a grid of asterisks, but ensure that loop variables are uniquely named to avoid conflicts. q2: The code effectively implements the required functionality, but to improve accuracy, consider calculating the average using floating-point arithmetic (e.g., float average = (num1 + num2 + num3) / 3.0;). This would ensure that the average is displayed correctly. The code for calculating largest and smallest can be streamlined further.q3:  The program does not correctly handle the discount application, as it should be calculated based on the most recent total cost from the product type selected. Additionally, the output for total costs is not consistent, as it should be displayed every time a cost is calculated.</v>
      </c>
      <c r="AG15" s="20" t="s">
        <v>559</v>
      </c>
    </row>
    <row r="16" spans="1:33" x14ac:dyDescent="0.3">
      <c r="A16" s="12">
        <v>12</v>
      </c>
      <c r="B16" s="13">
        <v>20712132</v>
      </c>
      <c r="C16" s="11" t="s">
        <v>143</v>
      </c>
      <c r="D16" s="18">
        <v>1.5</v>
      </c>
      <c r="E16" s="18">
        <v>1.5</v>
      </c>
      <c r="F16" s="18">
        <f>SUM(Table13578[[#This Row],[Run and Output (1.5)]:[Code Quality (1.5)]])</f>
        <v>3</v>
      </c>
      <c r="G16" s="18">
        <v>1.5</v>
      </c>
      <c r="H16" s="18">
        <v>1.5</v>
      </c>
      <c r="I16" s="18">
        <f>SUM(Table13578[[#This Row],[Run and Output (1.5)2]],Table13578[[#This Row],[Code Quality (1.5)3]])</f>
        <v>3</v>
      </c>
      <c r="J16" s="18">
        <v>2</v>
      </c>
      <c r="K16" s="18">
        <v>2</v>
      </c>
      <c r="L16" s="18">
        <f>SUM(Table13578[[#This Row],[Run and Output (2)]],Table13578[[#This Row],[Code Quality (2)]])</f>
        <v>4</v>
      </c>
      <c r="M16" s="41">
        <f>SUM(Table13578[[#This Row],[Q1]],Table13578[[#This Row],[Q2]],Table13578[[#This Row],[Q3]])</f>
        <v>10</v>
      </c>
      <c r="N16" s="3"/>
      <c r="O16" s="3"/>
      <c r="P16" s="3"/>
      <c r="Q16" s="3"/>
      <c r="R16" s="3"/>
      <c r="S16" s="3"/>
      <c r="T16" s="8">
        <f t="shared" si="0"/>
        <v>0</v>
      </c>
      <c r="U16" s="3"/>
      <c r="V16" s="3"/>
      <c r="W16" s="3"/>
      <c r="X16" s="3"/>
      <c r="Y16" s="3"/>
      <c r="Z16" s="3"/>
      <c r="AA16" s="8">
        <f t="shared" si="1"/>
        <v>0</v>
      </c>
      <c r="AB16" s="9">
        <f t="shared" si="2"/>
        <v>10</v>
      </c>
      <c r="AC16" s="20" t="s">
        <v>256</v>
      </c>
      <c r="AD16" s="20" t="s">
        <v>257</v>
      </c>
      <c r="AE16" s="20" t="s">
        <v>258</v>
      </c>
      <c r="AF16" s="20" t="str">
        <f>CONCATENATE(Table13578[[#This Row],[Feedback Q1]],Table13578[[#This Row],[Feedback Q2]],Table13578[[#This Row],[Feedback Q3]])</f>
        <v>q1:The program correctly prints a grid of asterisks based on user-defined rows and columns. The nested loops function as intended, producing the desired output.q2: The program correctly calculates the sum, average, product, smallest, and largest of three integers. The average calculation uses casting to ensure it is computed as a floating-point number, which is a good practice.q3:The code effectively performs calculations for different products and applies discounts, but ensure that totalCost is properly initialized before use.</v>
      </c>
      <c r="AG16" s="20" t="s">
        <v>560</v>
      </c>
    </row>
    <row r="17" spans="1:33" x14ac:dyDescent="0.3">
      <c r="A17" s="12">
        <v>13</v>
      </c>
      <c r="B17" s="13">
        <v>20612918</v>
      </c>
      <c r="C17" s="11" t="s">
        <v>71</v>
      </c>
      <c r="D17" s="18">
        <v>1.5</v>
      </c>
      <c r="E17" s="18">
        <v>1.5</v>
      </c>
      <c r="F17" s="18">
        <f>SUM(Table13578[[#This Row],[Run and Output (1.5)]:[Code Quality (1.5)]])</f>
        <v>3</v>
      </c>
      <c r="G17" s="18">
        <v>1.5</v>
      </c>
      <c r="H17" s="18">
        <v>1.5</v>
      </c>
      <c r="I17" s="18">
        <f>SUM(Table13578[[#This Row],[Run and Output (1.5)2]],Table13578[[#This Row],[Code Quality (1.5)3]])</f>
        <v>3</v>
      </c>
      <c r="J17" s="18">
        <v>2</v>
      </c>
      <c r="K17" s="18">
        <v>2</v>
      </c>
      <c r="L17" s="18">
        <f>SUM(Table13578[[#This Row],[Run and Output (2)]],Table13578[[#This Row],[Code Quality (2)]])</f>
        <v>4</v>
      </c>
      <c r="M17" s="41">
        <f>SUM(Table13578[[#This Row],[Q1]],Table13578[[#This Row],[Q2]],Table13578[[#This Row],[Q3]])</f>
        <v>10</v>
      </c>
      <c r="N17" s="3"/>
      <c r="O17" s="3"/>
      <c r="P17" s="3"/>
      <c r="Q17" s="3"/>
      <c r="R17" s="3"/>
      <c r="S17" s="3"/>
      <c r="T17" s="8">
        <f t="shared" si="0"/>
        <v>0</v>
      </c>
      <c r="U17" s="3"/>
      <c r="V17" s="3"/>
      <c r="W17" s="3"/>
      <c r="X17" s="3"/>
      <c r="Y17" s="3"/>
      <c r="Z17" s="3"/>
      <c r="AA17" s="8">
        <f t="shared" si="1"/>
        <v>0</v>
      </c>
      <c r="AB17" s="9">
        <f t="shared" si="2"/>
        <v>10</v>
      </c>
      <c r="AC17" s="20" t="s">
        <v>261</v>
      </c>
      <c r="AD17" s="20" t="s">
        <v>259</v>
      </c>
      <c r="AE17" s="20" t="s">
        <v>260</v>
      </c>
      <c r="AF17" s="20" t="str">
        <f>CONCATENATE(Table13578[[#This Row],[Feedback Q1]],Table13578[[#This Row],[Feedback Q2]],Table13578[[#This Row],[Feedback Q3]])</f>
        <v xml:space="preserve">q1:The program correctly prints a grid of asterisks based on user-defined rows and columns. The nested loops function as intended, producing the expected output.q2: The program correctly calculates the sum, average, product, smallest, and largest of three integers. However, the average calculation uses integer division, which can lead to loss of precision.q3:The code successfully performs calculations for different products and applies discounts, but you need to ensure that totalCost is initialized properly before it is used. and consider moving the discount calculation into the main loop </v>
      </c>
      <c r="AG17" s="20" t="s">
        <v>561</v>
      </c>
    </row>
    <row r="18" spans="1:33" ht="13.8" customHeight="1" x14ac:dyDescent="0.3">
      <c r="A18" s="12">
        <v>14</v>
      </c>
      <c r="B18" s="13">
        <v>20687076</v>
      </c>
      <c r="C18" s="11" t="s">
        <v>107</v>
      </c>
      <c r="D18" s="18">
        <v>1.5</v>
      </c>
      <c r="E18" s="18">
        <v>1.5</v>
      </c>
      <c r="F18" s="18">
        <f>SUM(Table13578[[#This Row],[Run and Output (1.5)]:[Code Quality (1.5)]])</f>
        <v>3</v>
      </c>
      <c r="G18" s="18">
        <v>0.5</v>
      </c>
      <c r="H18" s="18">
        <v>0.5</v>
      </c>
      <c r="I18" s="18">
        <f>SUM(Table13578[[#This Row],[Run and Output (1.5)2]],Table13578[[#This Row],[Code Quality (1.5)3]])</f>
        <v>1</v>
      </c>
      <c r="J18" s="18">
        <v>0</v>
      </c>
      <c r="K18" s="18">
        <v>0</v>
      </c>
      <c r="L18" s="18">
        <f>SUM(Table13578[[#This Row],[Run and Output (2)]],Table13578[[#This Row],[Code Quality (2)]])</f>
        <v>0</v>
      </c>
      <c r="M18" s="41">
        <f>SUM(Table13578[[#This Row],[Q1]],Table13578[[#This Row],[Q2]],Table13578[[#This Row],[Q3]])</f>
        <v>4</v>
      </c>
      <c r="N18" s="3"/>
      <c r="O18" s="3"/>
      <c r="P18" s="3"/>
      <c r="Q18" s="3"/>
      <c r="R18" s="3"/>
      <c r="S18" s="3"/>
      <c r="T18" s="8">
        <f t="shared" si="0"/>
        <v>0</v>
      </c>
      <c r="U18" s="3"/>
      <c r="V18" s="3"/>
      <c r="W18" s="3"/>
      <c r="X18" s="3"/>
      <c r="Y18" s="3"/>
      <c r="Z18" s="3"/>
      <c r="AA18" s="8">
        <f t="shared" si="1"/>
        <v>0</v>
      </c>
      <c r="AB18" s="9">
        <f t="shared" si="2"/>
        <v>4</v>
      </c>
      <c r="AC18" s="20" t="s">
        <v>263</v>
      </c>
      <c r="AD18" s="21" t="s">
        <v>264</v>
      </c>
      <c r="AE18" s="20" t="s">
        <v>262</v>
      </c>
      <c r="AF18" s="20" t="str">
        <f>CONCATENATE(Table13578[[#This Row],[Feedback Q1]],Table13578[[#This Row],[Feedback Q2]],Table13578[[#This Row],[Feedback Q3]])</f>
        <v>q1:The program correctly prints a grid of asterisks according to the number of rows and columns specified by the user.q2:
    Logical Correctness: The intent to compute the sum, product, smallest, largest, and average of a given number of integers is clear. However, there are several issues:
        The product calculation is incorrectly assigned in the loop, resetting for each number instead of accumulating.
        The average calculation is placed incorrectly and lacks proper formatting.
        The condition to check if the user entered at least three integers is flawed; it checks the value of x but does not prevent the program from starting if x is less than 3.
    Code Structure Quality: The code has a reasonable structure, but there are syntax errors (missing semicolons) and logical flow issues. The use of float for average calculation should be corrected.
    Code Completeness: The program does not compile due to syntax errors and lacks proper handling of the average calculation. Additionally, the sum should accumulate values instead of replacing them.
Feedback: Needs Improvement.
    Fix the product calculation: Change prod = numbers[i]; to prod *= numbers[i]; to accumulate the product.
    Correct average calculation: Place the average calculation outside the loop and ensure proper type casting.
    Add missing semicolons: Ensure every statement ends with a semicolon.q3: not answered</v>
      </c>
      <c r="AG18" s="20" t="s">
        <v>562</v>
      </c>
    </row>
    <row r="19" spans="1:33" x14ac:dyDescent="0.3">
      <c r="A19" s="12">
        <v>15</v>
      </c>
      <c r="B19" s="13">
        <v>20706721</v>
      </c>
      <c r="C19" s="23" t="s">
        <v>138</v>
      </c>
      <c r="D19" s="18">
        <v>1.5</v>
      </c>
      <c r="E19" s="18">
        <v>1.5</v>
      </c>
      <c r="F19" s="18">
        <f>SUM(Table13578[[#This Row],[Run and Output (1.5)]:[Code Quality (1.5)]])</f>
        <v>3</v>
      </c>
      <c r="G19" s="18">
        <v>0</v>
      </c>
      <c r="H19" s="18">
        <v>0</v>
      </c>
      <c r="I19" s="18">
        <f>SUM(Table13578[[#This Row],[Run and Output (1.5)2]],Table13578[[#This Row],[Code Quality (1.5)3]])</f>
        <v>0</v>
      </c>
      <c r="J19" s="18">
        <v>0</v>
      </c>
      <c r="K19" s="18">
        <v>0</v>
      </c>
      <c r="L19" s="18">
        <f>SUM(Table13578[[#This Row],[Run and Output (2)]],Table13578[[#This Row],[Code Quality (2)]])</f>
        <v>0</v>
      </c>
      <c r="M19" s="41">
        <f>SUM(Table13578[[#This Row],[Q1]],Table13578[[#This Row],[Q2]],Table13578[[#This Row],[Q3]])</f>
        <v>3</v>
      </c>
      <c r="N19" s="3"/>
      <c r="O19" s="3"/>
      <c r="P19" s="3"/>
      <c r="Q19" s="3"/>
      <c r="R19" s="3"/>
      <c r="S19" s="3"/>
      <c r="T19" s="8">
        <f t="shared" si="0"/>
        <v>0</v>
      </c>
      <c r="U19" s="3"/>
      <c r="V19" s="3"/>
      <c r="W19" s="3"/>
      <c r="X19" s="3"/>
      <c r="Y19" s="3"/>
      <c r="Z19" s="3"/>
      <c r="AA19" s="8">
        <f t="shared" si="1"/>
        <v>0</v>
      </c>
      <c r="AB19" s="9">
        <f t="shared" si="2"/>
        <v>3</v>
      </c>
      <c r="AC19" s="20" t="s">
        <v>263</v>
      </c>
      <c r="AD19" s="20" t="s">
        <v>451</v>
      </c>
      <c r="AE19" s="20" t="s">
        <v>280</v>
      </c>
      <c r="AF19" s="20" t="str">
        <f>CONCATENATE(Table13578[[#This Row],[Feedback Q1]],Table13578[[#This Row],[Feedback Q2]],Table13578[[#This Row],[Feedback Q3]])</f>
        <v>q1:The program correctly prints a grid of asterisks according to the number of rows and columns specified by the user.q2: no submissionq3: no submission</v>
      </c>
      <c r="AG19" s="20" t="s">
        <v>563</v>
      </c>
    </row>
    <row r="20" spans="1:33" x14ac:dyDescent="0.3">
      <c r="A20" s="12">
        <v>16</v>
      </c>
      <c r="B20" s="13">
        <v>20609983</v>
      </c>
      <c r="C20" s="23" t="s">
        <v>53</v>
      </c>
      <c r="D20" s="18">
        <v>1</v>
      </c>
      <c r="E20" s="18">
        <v>1</v>
      </c>
      <c r="F20" s="18">
        <f>SUM(Table13578[[#This Row],[Run and Output (1.5)]:[Code Quality (1.5)]])</f>
        <v>2</v>
      </c>
      <c r="G20" s="18">
        <v>1.5</v>
      </c>
      <c r="H20" s="18">
        <v>1.5</v>
      </c>
      <c r="I20" s="18">
        <f>SUM(Table13578[[#This Row],[Run and Output (1.5)2]],Table13578[[#This Row],[Code Quality (1.5)3]])</f>
        <v>3</v>
      </c>
      <c r="J20" s="18">
        <v>2</v>
      </c>
      <c r="K20" s="18">
        <v>2</v>
      </c>
      <c r="L20" s="18">
        <f>SUM(Table13578[[#This Row],[Run and Output (2)]],Table13578[[#This Row],[Code Quality (2)]])</f>
        <v>4</v>
      </c>
      <c r="M20" s="41">
        <f>SUM(Table13578[[#This Row],[Q1]],Table13578[[#This Row],[Q2]],Table13578[[#This Row],[Q3]])</f>
        <v>9</v>
      </c>
      <c r="N20" s="3"/>
      <c r="O20" s="3"/>
      <c r="P20" s="3"/>
      <c r="Q20" s="3"/>
      <c r="R20" s="3"/>
      <c r="S20" s="3"/>
      <c r="T20" s="8">
        <f t="shared" si="0"/>
        <v>0</v>
      </c>
      <c r="U20" s="3"/>
      <c r="V20" s="3"/>
      <c r="W20" s="3"/>
      <c r="X20" s="3"/>
      <c r="Y20" s="3"/>
      <c r="Z20" s="3"/>
      <c r="AA20" s="8">
        <f t="shared" si="1"/>
        <v>0</v>
      </c>
      <c r="AB20" s="9">
        <f t="shared" si="2"/>
        <v>9</v>
      </c>
      <c r="AC20" s="20" t="s">
        <v>321</v>
      </c>
      <c r="AD20" s="20" t="s">
        <v>320</v>
      </c>
      <c r="AE20" s="20" t="s">
        <v>322</v>
      </c>
      <c r="AF20" s="20" t="str">
        <f>CONCATENATE(Table13578[[#This Row],[Feedback Q1]],Table13578[[#This Row],[Feedback Q2]],Table13578[[#This Row],[Feedback Q3]])</f>
        <v>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printed.q2:The program correctly prompts the user for three floats (though it should be integers as per the original requirement) and calculates the sum, average, product, smallest, and largest values.The implementation meets most of the requirements and produces the expected output. However, the average calculation could benefit from using 3.0 instead of 3 to ensure floating-point divisionq3:The program correctly implements a menu system to handle different product types and calculates total and final costs based on user input.The cost calculation is repeated for each case. You could consider creating a function to handle the cost calculation logic to avoid code duplication and improve readability.</v>
      </c>
      <c r="AG20" s="20" t="s">
        <v>564</v>
      </c>
    </row>
    <row r="21" spans="1:33" x14ac:dyDescent="0.3">
      <c r="A21" s="12">
        <v>17</v>
      </c>
      <c r="B21" s="13">
        <v>20615192</v>
      </c>
      <c r="C21" s="23" t="s">
        <v>84</v>
      </c>
      <c r="D21" s="18">
        <v>1.5</v>
      </c>
      <c r="E21" s="18">
        <v>1.5</v>
      </c>
      <c r="F21" s="18">
        <f>SUM(Table13578[[#This Row],[Run and Output (1.5)]:[Code Quality (1.5)]])</f>
        <v>3</v>
      </c>
      <c r="G21" s="18">
        <v>1.5</v>
      </c>
      <c r="H21" s="18">
        <v>1.5</v>
      </c>
      <c r="I21" s="18">
        <f>SUM(Table13578[[#This Row],[Run and Output (1.5)2]],Table13578[[#This Row],[Code Quality (1.5)3]])</f>
        <v>3</v>
      </c>
      <c r="J21" s="18">
        <v>1.5</v>
      </c>
      <c r="K21" s="18">
        <v>1.5</v>
      </c>
      <c r="L21" s="18">
        <f>SUM(Table13578[[#This Row],[Run and Output (2)]],Table13578[[#This Row],[Code Quality (2)]])</f>
        <v>3</v>
      </c>
      <c r="M21" s="41">
        <f>SUM(Table13578[[#This Row],[Q1]],Table13578[[#This Row],[Q2]],Table13578[[#This Row],[Q3]])</f>
        <v>9</v>
      </c>
      <c r="N21" s="3"/>
      <c r="O21" s="3"/>
      <c r="P21" s="3"/>
      <c r="Q21" s="3"/>
      <c r="R21" s="3"/>
      <c r="S21" s="3"/>
      <c r="T21" s="8">
        <f t="shared" si="0"/>
        <v>0</v>
      </c>
      <c r="U21" s="3"/>
      <c r="V21" s="3"/>
      <c r="W21" s="3"/>
      <c r="X21" s="3"/>
      <c r="Y21" s="3"/>
      <c r="Z21" s="3"/>
      <c r="AA21" s="8">
        <f t="shared" si="1"/>
        <v>0</v>
      </c>
      <c r="AB21" s="9">
        <f t="shared" si="2"/>
        <v>9</v>
      </c>
      <c r="AC21" s="20" t="s">
        <v>321</v>
      </c>
      <c r="AD21" s="20" t="s">
        <v>454</v>
      </c>
      <c r="AE21" s="20" t="s">
        <v>453</v>
      </c>
      <c r="AF21" s="20" t="str">
        <f>CONCATENATE(Table13578[[#This Row],[Feedback Q1]],Table13578[[#This Row],[Feedback Q2]],Table13578[[#This Row],[Feedback Q3]])</f>
        <v>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printed.q2:The program correctly computes the sum, average, product, smallest, and largest of three integers input by the user. The logic is sound and handles all calculations as intended.q3:The program is designed to calculate the total cost of grocery items based on user input, including handling discounts. Instead of calling main() recursively for invalid input, consider using a loop to keep asking for input until a valid selection is made.The variables total_cost and final_cost should be of type float to accurately represent monetary values, especially if prices or discounts can be fractional.</v>
      </c>
      <c r="AG21" s="20" t="s">
        <v>565</v>
      </c>
    </row>
    <row r="22" spans="1:33" x14ac:dyDescent="0.3">
      <c r="A22" s="12">
        <v>18</v>
      </c>
      <c r="B22" s="13">
        <v>20722371</v>
      </c>
      <c r="C22" s="11" t="s">
        <v>181</v>
      </c>
      <c r="D22" s="18">
        <v>1.5</v>
      </c>
      <c r="E22" s="18">
        <v>1.5</v>
      </c>
      <c r="F22" s="18">
        <f>SUM(Table13578[[#This Row],[Run and Output (1.5)]:[Code Quality (1.5)]])</f>
        <v>3</v>
      </c>
      <c r="G22" s="18">
        <v>1.5</v>
      </c>
      <c r="H22" s="18">
        <v>1.5</v>
      </c>
      <c r="I22" s="18">
        <f>SUM(Table13578[[#This Row],[Run and Output (1.5)2]],Table13578[[#This Row],[Code Quality (1.5)3]])</f>
        <v>3</v>
      </c>
      <c r="J22" s="18">
        <v>1.5</v>
      </c>
      <c r="K22" s="18">
        <v>1.5</v>
      </c>
      <c r="L22" s="18">
        <f>SUM(Table13578[[#This Row],[Run and Output (2)]],Table13578[[#This Row],[Code Quality (2)]])</f>
        <v>3</v>
      </c>
      <c r="M22" s="41">
        <f>SUM(Table13578[[#This Row],[Q1]],Table13578[[#This Row],[Q2]],Table13578[[#This Row],[Q3]])</f>
        <v>9</v>
      </c>
      <c r="N22" s="3"/>
      <c r="O22" s="3"/>
      <c r="P22" s="3"/>
      <c r="Q22" s="3"/>
      <c r="R22" s="3"/>
      <c r="S22" s="3"/>
      <c r="T22" s="8">
        <f t="shared" si="0"/>
        <v>0</v>
      </c>
      <c r="U22" s="3"/>
      <c r="V22" s="3"/>
      <c r="W22" s="3"/>
      <c r="X22" s="3"/>
      <c r="Y22" s="3"/>
      <c r="Z22" s="3"/>
      <c r="AA22" s="8">
        <f t="shared" si="1"/>
        <v>0</v>
      </c>
      <c r="AB22" s="9">
        <f t="shared" si="2"/>
        <v>9</v>
      </c>
      <c r="AC22" s="20" t="s">
        <v>261</v>
      </c>
      <c r="AD22" s="20" t="s">
        <v>265</v>
      </c>
      <c r="AE22" s="20" t="s">
        <v>266</v>
      </c>
      <c r="AF22" s="20" t="str">
        <f>CONCATENATE(Table13578[[#This Row],[Feedback Q1]],Table13578[[#This Row],[Feedback Q2]],Table13578[[#This Row],[Feedback Q3]])</f>
        <v>q1:The program correctly prints a grid of asterisks based on user-defined rows and columns. The nested loops function as intended, producing the expected output.q2:the logic for determining the smallest and largest numbers could be simplified for clarity.q3:No switch-case logic implementation. there is considerable repetition across the product types. This could be simplified to reduce redundancy.</v>
      </c>
      <c r="AG22" s="20" t="s">
        <v>566</v>
      </c>
    </row>
    <row r="23" spans="1:33" ht="16.2" customHeight="1" x14ac:dyDescent="0.3">
      <c r="A23" s="12">
        <v>19</v>
      </c>
      <c r="B23" s="13">
        <v>20619015</v>
      </c>
      <c r="C23" s="11" t="s">
        <v>93</v>
      </c>
      <c r="D23" s="18">
        <v>1.5</v>
      </c>
      <c r="E23" s="18">
        <v>1.5</v>
      </c>
      <c r="F23" s="18">
        <f>SUM(Table13578[[#This Row],[Run and Output (1.5)]:[Code Quality (1.5)]])</f>
        <v>3</v>
      </c>
      <c r="G23" s="18">
        <v>1.5</v>
      </c>
      <c r="H23" s="18">
        <v>1.5</v>
      </c>
      <c r="I23" s="18">
        <f>SUM(Table13578[[#This Row],[Run and Output (1.5)2]],Table13578[[#This Row],[Code Quality (1.5)3]])</f>
        <v>3</v>
      </c>
      <c r="J23" s="18">
        <v>2</v>
      </c>
      <c r="K23" s="18">
        <v>2</v>
      </c>
      <c r="L23" s="18">
        <f>SUM(Table13578[[#This Row],[Run and Output (2)]],Table13578[[#This Row],[Code Quality (2)]])</f>
        <v>4</v>
      </c>
      <c r="M23" s="41">
        <f>SUM(Table13578[[#This Row],[Q1]],Table13578[[#This Row],[Q2]],Table13578[[#This Row],[Q3]])</f>
        <v>10</v>
      </c>
      <c r="N23" s="3"/>
      <c r="O23" s="3"/>
      <c r="P23" s="3"/>
      <c r="Q23" s="3"/>
      <c r="R23" s="3"/>
      <c r="S23" s="3"/>
      <c r="T23" s="8">
        <f t="shared" si="0"/>
        <v>0</v>
      </c>
      <c r="U23" s="3"/>
      <c r="V23" s="3"/>
      <c r="W23" s="3"/>
      <c r="X23" s="3"/>
      <c r="Y23" s="3"/>
      <c r="Z23" s="3"/>
      <c r="AA23" s="8">
        <f t="shared" si="1"/>
        <v>0</v>
      </c>
      <c r="AB23" s="9">
        <f t="shared" si="2"/>
        <v>10</v>
      </c>
      <c r="AC23" s="20" t="s">
        <v>261</v>
      </c>
      <c r="AD23" s="20" t="s">
        <v>267</v>
      </c>
      <c r="AE23" s="21" t="s">
        <v>268</v>
      </c>
      <c r="AF23" s="20" t="str">
        <f>CONCATENATE(Table13578[[#This Row],[Feedback Q1]],Table13578[[#This Row],[Feedback Q2]],Table13578[[#This Row],[Feedback Q3]])</f>
        <v>q1:The program correctly prints a grid of asterisks based on user-defined rows and columns. The nested loops function as intended, producing the expected output.q2: The program correctly calculates the sum, average, product, smallest, and largest of three integers. The calculations and comparisons are implemented accurately. One minor suggestion for improvement is to simplify the logic for finding the smallest and largest numbers using a single set of comparisons.q3:While the code works as intended, you can improve it by reducing redundancy. Here are some suggestions:
    Consolidate Cost Calculation: Create a function to handle cost calculations to avoid code duplication. This will make your code cleaner and easier to manage.
    Use Consistent Data Types: Use float for weight and price to handle decimal values accurately.
    Correct Output Messages: Ensure that the output messages are accurate and consistent for each case.</v>
      </c>
      <c r="AG23" s="20" t="s">
        <v>567</v>
      </c>
    </row>
    <row r="24" spans="1:33" x14ac:dyDescent="0.3">
      <c r="A24" s="12">
        <v>20</v>
      </c>
      <c r="B24" s="13">
        <v>20713310</v>
      </c>
      <c r="C24" s="11" t="s">
        <v>148</v>
      </c>
      <c r="D24" s="18">
        <v>1.5</v>
      </c>
      <c r="E24" s="18">
        <v>1.5</v>
      </c>
      <c r="F24" s="18">
        <f>SUM(Table13578[[#This Row],[Run and Output (1.5)]:[Code Quality (1.5)]])</f>
        <v>3</v>
      </c>
      <c r="G24" s="18">
        <v>1.5</v>
      </c>
      <c r="H24" s="18">
        <v>1.5</v>
      </c>
      <c r="I24" s="18">
        <f>SUM(Table13578[[#This Row],[Run and Output (1.5)2]],Table13578[[#This Row],[Code Quality (1.5)3]])</f>
        <v>3</v>
      </c>
      <c r="J24" s="18">
        <v>2</v>
      </c>
      <c r="K24" s="18">
        <v>2</v>
      </c>
      <c r="L24" s="18">
        <f>SUM(Table13578[[#This Row],[Run and Output (2)]],Table13578[[#This Row],[Code Quality (2)]])</f>
        <v>4</v>
      </c>
      <c r="M24" s="41">
        <f>SUM(Table13578[[#This Row],[Q1]],Table13578[[#This Row],[Q2]],Table13578[[#This Row],[Q3]])</f>
        <v>10</v>
      </c>
      <c r="N24" s="3"/>
      <c r="O24" s="3"/>
      <c r="P24" s="3"/>
      <c r="Q24" s="3"/>
      <c r="R24" s="3"/>
      <c r="S24" s="3"/>
      <c r="T24" s="8">
        <f t="shared" si="0"/>
        <v>0</v>
      </c>
      <c r="U24" s="3"/>
      <c r="V24" s="3"/>
      <c r="W24" s="3"/>
      <c r="X24" s="3"/>
      <c r="Y24" s="3"/>
      <c r="Z24" s="3"/>
      <c r="AA24" s="8">
        <f t="shared" si="1"/>
        <v>0</v>
      </c>
      <c r="AB24" s="9">
        <f t="shared" si="2"/>
        <v>10</v>
      </c>
      <c r="AC24" s="20" t="s">
        <v>261</v>
      </c>
      <c r="AD24" s="20" t="s">
        <v>269</v>
      </c>
      <c r="AE24" s="20" t="s">
        <v>270</v>
      </c>
      <c r="AF24" s="20" t="str">
        <f>CONCATENATE(Table13578[[#This Row],[Feedback Q1]],Table13578[[#This Row],[Feedback Q2]],Table13578[[#This Row],[Feedback Q3]])</f>
        <v>q1:The program correctly prints a grid of asterisks based on user-defined rows and columns. The nested loops function as intended, producing the expected output.q2:The program calculates the sum, average, product, smallest, and largest of three integers correctly. However, the logic for finding the smallest and largest integers can be simplified, and there are unnecessary checks that could be streamlined.q3:The program computes the total cost and discounted cost for various grocery items based on user input. It correctly uses a switch statement to handle different product codes. However, the logic can be streamlined, particularly in how discounts are applied.</v>
      </c>
      <c r="AG24" s="20" t="s">
        <v>568</v>
      </c>
    </row>
    <row r="25" spans="1:33" x14ac:dyDescent="0.3">
      <c r="A25" s="12">
        <v>21</v>
      </c>
      <c r="B25" s="13">
        <v>20690297</v>
      </c>
      <c r="C25" s="11" t="s">
        <v>108</v>
      </c>
      <c r="D25" s="18">
        <v>1.5</v>
      </c>
      <c r="E25" s="18">
        <v>1.5</v>
      </c>
      <c r="F25" s="18">
        <f>SUM(Table13578[[#This Row],[Run and Output (1.5)]:[Code Quality (1.5)]])</f>
        <v>3</v>
      </c>
      <c r="G25" s="18">
        <v>1.5</v>
      </c>
      <c r="H25" s="18">
        <v>1.5</v>
      </c>
      <c r="I25" s="18">
        <f>SUM(Table13578[[#This Row],[Run and Output (1.5)2]],Table13578[[#This Row],[Code Quality (1.5)3]])</f>
        <v>3</v>
      </c>
      <c r="J25" s="18">
        <v>2</v>
      </c>
      <c r="K25" s="18">
        <v>2</v>
      </c>
      <c r="L25" s="18">
        <f>SUM(Table13578[[#This Row],[Run and Output (2)]],Table13578[[#This Row],[Code Quality (2)]])</f>
        <v>4</v>
      </c>
      <c r="M25" s="41">
        <f>SUM(Table13578[[#This Row],[Q1]],Table13578[[#This Row],[Q2]],Table13578[[#This Row],[Q3]])</f>
        <v>10</v>
      </c>
      <c r="N25" s="3"/>
      <c r="O25" s="3"/>
      <c r="P25" s="3"/>
      <c r="Q25" s="3"/>
      <c r="R25" s="3"/>
      <c r="S25" s="3"/>
      <c r="T25" s="8">
        <f t="shared" si="0"/>
        <v>0</v>
      </c>
      <c r="U25" s="3"/>
      <c r="V25" s="3"/>
      <c r="W25" s="3"/>
      <c r="X25" s="3"/>
      <c r="Y25" s="3"/>
      <c r="Z25" s="3"/>
      <c r="AA25" s="8">
        <f t="shared" si="1"/>
        <v>0</v>
      </c>
      <c r="AB25" s="9">
        <f t="shared" si="2"/>
        <v>10</v>
      </c>
      <c r="AC25" s="19" t="s">
        <v>273</v>
      </c>
      <c r="AD25" s="20" t="s">
        <v>271</v>
      </c>
      <c r="AE25" s="20" t="s">
        <v>272</v>
      </c>
      <c r="AF25"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three integers. The calculations and comparisons are implemented accurately.  However, the logic for determining the smallest and largest numbers could be simplified, making it easier to follow.q3:The program correctly computes the total and final costs for various grocery items based on user input. It effectively uses a switch statement to handle different product codes. However, there are some logical issues, particularly in the handling of the total cost and the final cost calculations.</v>
      </c>
      <c r="AG25" s="20" t="s">
        <v>569</v>
      </c>
    </row>
    <row r="26" spans="1:33" x14ac:dyDescent="0.3">
      <c r="A26" s="12">
        <v>22</v>
      </c>
      <c r="B26" s="13">
        <v>20701396</v>
      </c>
      <c r="C26" s="11" t="s">
        <v>120</v>
      </c>
      <c r="D26" s="18">
        <v>1.5</v>
      </c>
      <c r="E26" s="18">
        <v>1.5</v>
      </c>
      <c r="F26" s="18">
        <f>SUM(Table13578[[#This Row],[Run and Output (1.5)]:[Code Quality (1.5)]])</f>
        <v>3</v>
      </c>
      <c r="G26" s="18">
        <v>1.5</v>
      </c>
      <c r="H26" s="18">
        <v>1.5</v>
      </c>
      <c r="I26" s="18">
        <f>SUM(Table13578[[#This Row],[Run and Output (1.5)2]],Table13578[[#This Row],[Code Quality (1.5)3]])</f>
        <v>3</v>
      </c>
      <c r="J26" s="18">
        <v>1.5</v>
      </c>
      <c r="K26" s="18">
        <v>1.5</v>
      </c>
      <c r="L26" s="18">
        <f>SUM(Table13578[[#This Row],[Run and Output (2)]],Table13578[[#This Row],[Code Quality (2)]])</f>
        <v>3</v>
      </c>
      <c r="M26" s="41">
        <f>SUM(Table13578[[#This Row],[Q1]],Table13578[[#This Row],[Q2]],Table13578[[#This Row],[Q3]])</f>
        <v>9</v>
      </c>
      <c r="N26" s="3"/>
      <c r="O26" s="3"/>
      <c r="P26" s="3"/>
      <c r="Q26" s="3"/>
      <c r="R26" s="3"/>
      <c r="S26" s="3"/>
      <c r="T26" s="8">
        <f t="shared" si="0"/>
        <v>0</v>
      </c>
      <c r="U26" s="3"/>
      <c r="V26" s="3"/>
      <c r="W26" s="3"/>
      <c r="X26" s="3"/>
      <c r="Y26" s="3"/>
      <c r="Z26" s="3"/>
      <c r="AA26" s="8">
        <f t="shared" si="1"/>
        <v>0</v>
      </c>
      <c r="AB26" s="9">
        <f t="shared" si="2"/>
        <v>9</v>
      </c>
      <c r="AC26" s="20" t="s">
        <v>276</v>
      </c>
      <c r="AD26" s="20" t="s">
        <v>275</v>
      </c>
      <c r="AE26" s="20" t="s">
        <v>274</v>
      </c>
      <c r="AF26" s="20" t="str">
        <f>CONCATENATE(Table13578[[#This Row],[Feedback Q1]],Table13578[[#This Row],[Feedback Q2]],Table13578[[#This Row],[Feedback Q3]])</f>
        <v>q1:The program correctly prompts the user for the number of rows and columns and prints a grid of asterisks. The nested loops function as intended, producing the expected output.q2:The program calculates the sum, average, smallest, and largest integers correctly based on user input. However, there are logical flaws in the smallest number calculation, and the average calculation could lead to integer division issues.q3: The program generally works to calculate the total cost before and after applying a discount for various product types. However, there are issues with the discount calculation and potential for incorrect outputs due to the order of operations.The formula for calculating the total after discount is incorrect. It should be total * (1 - (discount / 100)) instead of (total * num) * 1 - (discount / 100) to ensure the discount is applied correctly.</v>
      </c>
      <c r="AG26" s="20" t="s">
        <v>570</v>
      </c>
    </row>
    <row r="27" spans="1:33" x14ac:dyDescent="0.3">
      <c r="A27" s="12">
        <v>23</v>
      </c>
      <c r="B27" s="13">
        <v>20596548</v>
      </c>
      <c r="C27" s="11" t="s">
        <v>31</v>
      </c>
      <c r="D27" s="18">
        <v>1.5</v>
      </c>
      <c r="E27" s="18">
        <v>1.5</v>
      </c>
      <c r="F27" s="18">
        <f>SUM(Table13578[[#This Row],[Run and Output (1.5)]:[Code Quality (1.5)]])</f>
        <v>3</v>
      </c>
      <c r="G27" s="18">
        <v>1.5</v>
      </c>
      <c r="H27" s="18">
        <v>1.5</v>
      </c>
      <c r="I27" s="18">
        <f>SUM(Table13578[[#This Row],[Run and Output (1.5)2]],Table13578[[#This Row],[Code Quality (1.5)3]])</f>
        <v>3</v>
      </c>
      <c r="J27" s="18">
        <v>2</v>
      </c>
      <c r="K27" s="18">
        <v>2</v>
      </c>
      <c r="L27" s="18">
        <f>SUM(Table13578[[#This Row],[Run and Output (2)]],Table13578[[#This Row],[Code Quality (2)]])</f>
        <v>4</v>
      </c>
      <c r="M27" s="41">
        <f>SUM(Table13578[[#This Row],[Q1]],Table13578[[#This Row],[Q2]],Table13578[[#This Row],[Q3]])</f>
        <v>10</v>
      </c>
      <c r="N27" s="3"/>
      <c r="O27" s="3"/>
      <c r="P27" s="3"/>
      <c r="Q27" s="3"/>
      <c r="R27" s="3"/>
      <c r="S27" s="3"/>
      <c r="T27" s="8">
        <f t="shared" si="0"/>
        <v>0</v>
      </c>
      <c r="U27" s="3"/>
      <c r="V27" s="3"/>
      <c r="W27" s="3"/>
      <c r="X27" s="3"/>
      <c r="Y27" s="3"/>
      <c r="Z27" s="3"/>
      <c r="AA27" s="8">
        <f t="shared" si="1"/>
        <v>0</v>
      </c>
      <c r="AB27" s="9">
        <f t="shared" si="2"/>
        <v>10</v>
      </c>
      <c r="AC27" s="20" t="s">
        <v>277</v>
      </c>
      <c r="AD27" s="20" t="s">
        <v>278</v>
      </c>
      <c r="AE27" s="20" t="s">
        <v>279</v>
      </c>
      <c r="AF27" s="20" t="str">
        <f>CONCATENATE(Table13578[[#This Row],[Feedback Q1]],Table13578[[#This Row],[Feedback Q2]],Table13578[[#This Row],[Feedback Q3]])</f>
        <v xml:space="preserve">q1:The program correctly prompts for the number of rows and columns and prints a grid of asterisks as expected. However, there is a small issue with variable shadowing in the inner loop.q2:The program correctly computes the sum, average, product, smallest, and largest of three integers based on user input. Ensure that the average calculation uses floating-point division by modifying it to average = sum / 3.0; to retain precision. Consider using a simpler approach to find the smallest and largest numbers. You could initialize smallest and largest with num1 and then update them based on comparisons.q3:The program correctly calculates the total cost based on user input for various product types and applies a discount at the end. </v>
      </c>
      <c r="AG27" s="20" t="s">
        <v>571</v>
      </c>
    </row>
    <row r="28" spans="1:33" x14ac:dyDescent="0.3">
      <c r="A28" s="12">
        <v>24</v>
      </c>
      <c r="B28" s="13">
        <v>20612258</v>
      </c>
      <c r="C28" s="11" t="s">
        <v>66</v>
      </c>
      <c r="D28" s="18">
        <v>1.5</v>
      </c>
      <c r="E28" s="18">
        <v>1.5</v>
      </c>
      <c r="F28" s="18">
        <f>SUM(Table13578[[#This Row],[Run and Output (1.5)]:[Code Quality (1.5)]])</f>
        <v>3</v>
      </c>
      <c r="G28" s="18">
        <v>1.5</v>
      </c>
      <c r="H28" s="18">
        <v>1.5</v>
      </c>
      <c r="I28" s="18">
        <f>SUM(Table13578[[#This Row],[Run and Output (1.5)2]],Table13578[[#This Row],[Code Quality (1.5)3]])</f>
        <v>3</v>
      </c>
      <c r="J28" s="18">
        <v>0</v>
      </c>
      <c r="K28" s="18">
        <v>0</v>
      </c>
      <c r="L28" s="18">
        <f>SUM(Table13578[[#This Row],[Run and Output (2)]],Table13578[[#This Row],[Code Quality (2)]])</f>
        <v>0</v>
      </c>
      <c r="M28" s="41">
        <f>SUM(Table13578[[#This Row],[Q1]],Table13578[[#This Row],[Q2]],Table13578[[#This Row],[Q3]])</f>
        <v>6</v>
      </c>
      <c r="N28" s="3"/>
      <c r="O28" s="3"/>
      <c r="P28" s="3"/>
      <c r="Q28" s="3"/>
      <c r="R28" s="3"/>
      <c r="S28" s="3"/>
      <c r="T28" s="8">
        <f t="shared" si="0"/>
        <v>0</v>
      </c>
      <c r="U28" s="3"/>
      <c r="V28" s="3"/>
      <c r="W28" s="3"/>
      <c r="X28" s="3"/>
      <c r="Y28" s="3"/>
      <c r="Z28" s="3"/>
      <c r="AA28" s="8">
        <f t="shared" si="1"/>
        <v>0</v>
      </c>
      <c r="AB28" s="9">
        <f t="shared" si="2"/>
        <v>6</v>
      </c>
      <c r="AC28" s="20" t="s">
        <v>281</v>
      </c>
      <c r="AD28" s="20" t="s">
        <v>282</v>
      </c>
      <c r="AE28" s="20" t="s">
        <v>280</v>
      </c>
      <c r="AF28" s="20" t="str">
        <f>CONCATENATE(Table13578[[#This Row],[Feedback Q1]],Table13578[[#This Row],[Feedback Q2]],Table13578[[#This Row],[Feedback Q3]])</f>
        <v>q1:The program correctly prompts the user for the number of rows and columns, then prints a grid of asterisks as expected. However, the declared but unused functions row and column may cause confusion.q2:The program accurately computes the sum, average, product, smallest, and largest of three integers based on user input. The use of a loop for comparisons is a nice touch, though it could be simplified further. While using a loop for comparisons is acceptable, it might be more straightforward to use simple conditional statements to find the smallest and largest numbers. q3: no submission</v>
      </c>
      <c r="AG28" s="20" t="s">
        <v>572</v>
      </c>
    </row>
    <row r="29" spans="1:33" ht="15.6" customHeight="1" x14ac:dyDescent="0.3">
      <c r="A29" s="12">
        <v>25</v>
      </c>
      <c r="B29" s="13">
        <v>20720830</v>
      </c>
      <c r="C29" s="11" t="s">
        <v>177</v>
      </c>
      <c r="D29" s="18">
        <v>1.5</v>
      </c>
      <c r="E29" s="18">
        <v>1.5</v>
      </c>
      <c r="F29" s="18">
        <f>SUM(Table13578[[#This Row],[Run and Output (1.5)]:[Code Quality (1.5)]])</f>
        <v>3</v>
      </c>
      <c r="G29" s="18">
        <v>1.5</v>
      </c>
      <c r="H29" s="18">
        <v>1.5</v>
      </c>
      <c r="I29" s="18">
        <f>SUM(Table13578[[#This Row],[Run and Output (1.5)2]],Table13578[[#This Row],[Code Quality (1.5)3]])</f>
        <v>3</v>
      </c>
      <c r="J29" s="18">
        <v>1.5</v>
      </c>
      <c r="K29" s="18">
        <v>1.5</v>
      </c>
      <c r="L29" s="18">
        <f>SUM(Table13578[[#This Row],[Run and Output (2)]],Table13578[[#This Row],[Code Quality (2)]])</f>
        <v>3</v>
      </c>
      <c r="M29" s="41">
        <f>SUM(Table13578[[#This Row],[Q1]],Table13578[[#This Row],[Q2]],Table13578[[#This Row],[Q3]])</f>
        <v>9</v>
      </c>
      <c r="N29" s="3"/>
      <c r="O29" s="3"/>
      <c r="P29" s="3"/>
      <c r="Q29" s="3"/>
      <c r="R29" s="3"/>
      <c r="S29" s="3"/>
      <c r="T29" s="8">
        <f t="shared" si="0"/>
        <v>0</v>
      </c>
      <c r="U29" s="3"/>
      <c r="V29" s="3"/>
      <c r="W29" s="3"/>
      <c r="X29" s="3"/>
      <c r="Y29" s="3"/>
      <c r="Z29" s="3"/>
      <c r="AA29" s="8">
        <f t="shared" si="1"/>
        <v>0</v>
      </c>
      <c r="AB29" s="9">
        <f t="shared" si="2"/>
        <v>9</v>
      </c>
      <c r="AC29" s="19" t="s">
        <v>319</v>
      </c>
      <c r="AD29" s="20" t="s">
        <v>317</v>
      </c>
      <c r="AE29" s="20" t="s">
        <v>318</v>
      </c>
      <c r="AF29" s="20" t="str">
        <f>CONCATENATE(Table13578[[#This Row],[Feedback Q1]],Table13578[[#This Row],[Feedback Q2]],Table13578[[#This Row],[Feedback Q3]])</f>
        <v>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 The program correctly prompts the user for three integers and calculates the sum, average, product, smallest, and largest values. The logic is sound and produces the expected output.q3: The program correctly implements the logic for calculating total costs based on user input for different product types. It effectively uses a switch statement to handle different cases and computes the total and final costs accurately. However, the program does not include a loop to allow multiple entries, which could enhance usability.</v>
      </c>
      <c r="AG29" s="20" t="s">
        <v>573</v>
      </c>
    </row>
    <row r="30" spans="1:33" x14ac:dyDescent="0.3">
      <c r="A30" s="12">
        <v>26</v>
      </c>
      <c r="B30" s="13">
        <v>20611325</v>
      </c>
      <c r="C30" s="11" t="s">
        <v>61</v>
      </c>
      <c r="D30" s="18">
        <v>1.5</v>
      </c>
      <c r="E30" s="18">
        <v>1.5</v>
      </c>
      <c r="F30" s="18">
        <f>SUM(Table13578[[#This Row],[Run and Output (1.5)]:[Code Quality (1.5)]])</f>
        <v>3</v>
      </c>
      <c r="G30" s="18">
        <v>1.5</v>
      </c>
      <c r="H30" s="18">
        <v>1.5</v>
      </c>
      <c r="I30" s="18">
        <f>SUM(Table13578[[#This Row],[Run and Output (1.5)2]],Table13578[[#This Row],[Code Quality (1.5)3]])</f>
        <v>3</v>
      </c>
      <c r="J30" s="18">
        <v>2</v>
      </c>
      <c r="K30" s="18">
        <v>2</v>
      </c>
      <c r="L30" s="18">
        <f>SUM(Table13578[[#This Row],[Run and Output (2)]],Table13578[[#This Row],[Code Quality (2)]])</f>
        <v>4</v>
      </c>
      <c r="M30" s="41">
        <f>SUM(Table13578[[#This Row],[Q1]],Table13578[[#This Row],[Q2]],Table13578[[#This Row],[Q3]])</f>
        <v>10</v>
      </c>
      <c r="N30" s="3"/>
      <c r="O30" s="3"/>
      <c r="P30" s="3"/>
      <c r="Q30" s="3"/>
      <c r="R30" s="3"/>
      <c r="S30" s="3"/>
      <c r="T30" s="8">
        <f t="shared" si="0"/>
        <v>0</v>
      </c>
      <c r="U30" s="3"/>
      <c r="V30" s="3"/>
      <c r="W30" s="3"/>
      <c r="X30" s="3"/>
      <c r="Y30" s="3"/>
      <c r="Z30" s="3"/>
      <c r="AA30" s="8">
        <f t="shared" si="1"/>
        <v>0</v>
      </c>
      <c r="AB30" s="9">
        <f t="shared" si="2"/>
        <v>10</v>
      </c>
      <c r="AC30" s="19" t="s">
        <v>319</v>
      </c>
      <c r="AD30" s="20" t="s">
        <v>456</v>
      </c>
      <c r="AE30" s="20" t="s">
        <v>457</v>
      </c>
      <c r="AF30" s="20" t="str">
        <f>CONCATENATE(Table13578[[#This Row],[Feedback Q1]],Table13578[[#This Row],[Feedback Q2]],Table13578[[#This Row],[Feedback Q3]])</f>
        <v xml:space="preserve">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average is calculated using integer division. This can lead to incorrect results if the sum is not perfectly divisible by 3. q3:The program effectively calculates the total price of groceries based on user input for weight and price, and it correctly applies discounts. </v>
      </c>
      <c r="AG30" s="20" t="s">
        <v>574</v>
      </c>
    </row>
    <row r="31" spans="1:33" x14ac:dyDescent="0.3">
      <c r="A31" s="12">
        <v>27</v>
      </c>
      <c r="B31" s="13">
        <v>20601165</v>
      </c>
      <c r="C31" s="11" t="s">
        <v>39</v>
      </c>
      <c r="D31" s="18">
        <v>1.5</v>
      </c>
      <c r="E31" s="18">
        <v>1.5</v>
      </c>
      <c r="F31" s="18">
        <f>SUM(Table13578[[#This Row],[Run and Output (1.5)]:[Code Quality (1.5)]])</f>
        <v>3</v>
      </c>
      <c r="G31" s="18">
        <v>1.5</v>
      </c>
      <c r="H31" s="18">
        <v>1.5</v>
      </c>
      <c r="I31" s="18">
        <f>SUM(Table13578[[#This Row],[Run and Output (1.5)2]],Table13578[[#This Row],[Code Quality (1.5)3]])</f>
        <v>3</v>
      </c>
      <c r="J31" s="18">
        <v>0.5</v>
      </c>
      <c r="K31" s="18">
        <v>0.5</v>
      </c>
      <c r="L31" s="18">
        <f>SUM(Table13578[[#This Row],[Run and Output (2)]],Table13578[[#This Row],[Code Quality (2)]])</f>
        <v>1</v>
      </c>
      <c r="M31" s="41">
        <f>SUM(Table13578[[#This Row],[Q1]],Table13578[[#This Row],[Q2]],Table13578[[#This Row],[Q3]])</f>
        <v>7</v>
      </c>
      <c r="N31" s="3"/>
      <c r="O31" s="3"/>
      <c r="P31" s="3"/>
      <c r="Q31" s="3"/>
      <c r="R31" s="3"/>
      <c r="S31" s="3"/>
      <c r="T31" s="8">
        <f t="shared" si="0"/>
        <v>0</v>
      </c>
      <c r="U31" s="3"/>
      <c r="V31" s="3"/>
      <c r="W31" s="3"/>
      <c r="X31" s="3"/>
      <c r="Y31" s="3"/>
      <c r="Z31" s="3"/>
      <c r="AA31" s="8">
        <f t="shared" si="1"/>
        <v>0</v>
      </c>
      <c r="AB31" s="9">
        <f t="shared" si="2"/>
        <v>7</v>
      </c>
      <c r="AC31" s="19" t="s">
        <v>319</v>
      </c>
      <c r="AD31" s="20" t="s">
        <v>459</v>
      </c>
      <c r="AE31" s="20" t="s">
        <v>458</v>
      </c>
      <c r="AF31" s="20" t="str">
        <f>CONCATENATE(Table13578[[#This Row],[Feedback Q1]],Table13578[[#This Row],[Feedback Q2]],Table13578[[#This Row],[Feedback Q3]])</f>
        <v>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average is calculated using integer division, which can lead to incorrect results if the sum is not divisible by 3.q3: incomplete attempt</v>
      </c>
      <c r="AG31" s="20" t="s">
        <v>575</v>
      </c>
    </row>
    <row r="32" spans="1:33" x14ac:dyDescent="0.3">
      <c r="A32" s="12">
        <v>28</v>
      </c>
      <c r="B32" s="13">
        <v>20598080</v>
      </c>
      <c r="C32" s="11" t="s">
        <v>33</v>
      </c>
      <c r="D32" s="18">
        <v>0.5</v>
      </c>
      <c r="E32" s="18">
        <v>0.5</v>
      </c>
      <c r="F32" s="18">
        <f>SUM(Table13578[[#This Row],[Run and Output (1.5)]:[Code Quality (1.5)]])</f>
        <v>1</v>
      </c>
      <c r="G32" s="18">
        <v>1.5</v>
      </c>
      <c r="H32" s="18">
        <v>1.5</v>
      </c>
      <c r="I32" s="18">
        <f>SUM(Table13578[[#This Row],[Run and Output (1.5)2]],Table13578[[#This Row],[Code Quality (1.5)3]])</f>
        <v>3</v>
      </c>
      <c r="J32" s="18">
        <v>1</v>
      </c>
      <c r="K32" s="18">
        <v>1</v>
      </c>
      <c r="L32" s="18">
        <f>SUM(Table13578[[#This Row],[Run and Output (2)]],Table13578[[#This Row],[Code Quality (2)]])</f>
        <v>2</v>
      </c>
      <c r="M32" s="41">
        <f>SUM(Table13578[[#This Row],[Q1]],Table13578[[#This Row],[Q2]],Table13578[[#This Row],[Q3]])</f>
        <v>6</v>
      </c>
      <c r="N32" s="3"/>
      <c r="O32" s="3"/>
      <c r="P32" s="3"/>
      <c r="Q32" s="3"/>
      <c r="R32" s="3"/>
      <c r="S32" s="3"/>
      <c r="T32" s="8">
        <f t="shared" si="0"/>
        <v>0</v>
      </c>
      <c r="U32" s="3"/>
      <c r="V32" s="3"/>
      <c r="W32" s="3"/>
      <c r="X32" s="3"/>
      <c r="Y32" s="3"/>
      <c r="Z32" s="3"/>
      <c r="AA32" s="8">
        <f t="shared" si="1"/>
        <v>0</v>
      </c>
      <c r="AB32" s="9">
        <f t="shared" si="2"/>
        <v>6</v>
      </c>
      <c r="AC32" s="20" t="s">
        <v>380</v>
      </c>
      <c r="AD32" s="20" t="s">
        <v>461</v>
      </c>
      <c r="AE32" s="20" t="s">
        <v>460</v>
      </c>
      <c r="AF32" s="20" t="str">
        <f>CONCATENATE(Table13578[[#This Row],[Feedback Q1]],Table13578[[#This Row],[Feedback Q2]],Table13578[[#This Row],[Feedback Q3]])</f>
        <v>q1:The program prompts the user for the number of rows and columns but does not use these inputs to generate the grid dynamically. Instead, it prints a fixed set of asterisks, which does not fulfill the requirement of creating a grid based on user input.q2:The program correctly computes the sum, average, product, smallest, and largest of three integers input by the user. q3:The line discountPercentage = discountPercentage / 100; before reading the input is incorrect. It should be calculated after the user input.The prompts for weight and price are hardcoded for fruits, regardless of the product code. These prompts should be updated to reflect the correct product based on the user's choice.The return 0; statement is incorrectly placed inside the loop. It should be placed at the end of the main function to allow multiple iterations until the user decides to exit</v>
      </c>
      <c r="AG32" s="20" t="s">
        <v>576</v>
      </c>
    </row>
    <row r="33" spans="1:33" x14ac:dyDescent="0.3">
      <c r="A33" s="12">
        <v>29</v>
      </c>
      <c r="B33" s="13">
        <v>20611605</v>
      </c>
      <c r="C33" s="11" t="s">
        <v>64</v>
      </c>
      <c r="D33" s="18">
        <v>1.5</v>
      </c>
      <c r="E33" s="18">
        <v>1.5</v>
      </c>
      <c r="F33" s="18">
        <f>SUM(Table13578[[#This Row],[Run and Output (1.5)]:[Code Quality (1.5)]])</f>
        <v>3</v>
      </c>
      <c r="G33" s="18">
        <v>1.5</v>
      </c>
      <c r="H33" s="18">
        <v>1.5</v>
      </c>
      <c r="I33" s="18">
        <f>SUM(Table13578[[#This Row],[Run and Output (1.5)2]],Table13578[[#This Row],[Code Quality (1.5)3]])</f>
        <v>3</v>
      </c>
      <c r="J33" s="18">
        <v>2</v>
      </c>
      <c r="K33" s="18">
        <v>2</v>
      </c>
      <c r="L33" s="18">
        <f>SUM(Table13578[[#This Row],[Run and Output (2)]],Table13578[[#This Row],[Code Quality (2)]])</f>
        <v>4</v>
      </c>
      <c r="M33" s="41">
        <f>SUM(Table13578[[#This Row],[Q1]],Table13578[[#This Row],[Q2]],Table13578[[#This Row],[Q3]])</f>
        <v>10</v>
      </c>
      <c r="N33" s="3"/>
      <c r="O33" s="3"/>
      <c r="P33" s="3"/>
      <c r="Q33" s="3"/>
      <c r="R33" s="3"/>
      <c r="S33" s="3"/>
      <c r="T33" s="8">
        <f t="shared" si="0"/>
        <v>0</v>
      </c>
      <c r="U33" s="3"/>
      <c r="V33" s="3"/>
      <c r="W33" s="3"/>
      <c r="X33" s="3"/>
      <c r="Y33" s="3"/>
      <c r="Z33" s="3"/>
      <c r="AA33" s="8">
        <f t="shared" si="1"/>
        <v>0</v>
      </c>
      <c r="AB33" s="9">
        <f t="shared" si="2"/>
        <v>10</v>
      </c>
      <c r="AC33" s="19" t="s">
        <v>319</v>
      </c>
      <c r="AD33" s="20" t="s">
        <v>462</v>
      </c>
      <c r="AE33" s="20" t="s">
        <v>463</v>
      </c>
      <c r="AF33" s="20" t="str">
        <f>CONCATENATE(Table13578[[#This Row],[Feedback Q1]],Table13578[[#This Row],[Feedback Q2]],Table13578[[#This Row],[Feedback Q3]])</f>
        <v xml:space="preserve">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program correctly calculates and displays the sum, average, product, smallest, and largest of three numbers input by the user.q3:The variable total is used to accumulate costs but is not initialized before its first use. </v>
      </c>
      <c r="AG33" s="20" t="s">
        <v>577</v>
      </c>
    </row>
    <row r="34" spans="1:33" x14ac:dyDescent="0.3">
      <c r="A34" s="12">
        <v>30</v>
      </c>
      <c r="B34" s="13">
        <v>20724220</v>
      </c>
      <c r="C34" s="11" t="s">
        <v>189</v>
      </c>
      <c r="D34" s="18">
        <v>1.5</v>
      </c>
      <c r="E34" s="18">
        <v>1.5</v>
      </c>
      <c r="F34" s="18">
        <f>SUM(Table13578[[#This Row],[Run and Output (1.5)]:[Code Quality (1.5)]])</f>
        <v>3</v>
      </c>
      <c r="G34" s="18">
        <v>1.5</v>
      </c>
      <c r="H34" s="18">
        <v>1.5</v>
      </c>
      <c r="I34" s="18">
        <f>SUM(Table13578[[#This Row],[Run and Output (1.5)2]],Table13578[[#This Row],[Code Quality (1.5)3]])</f>
        <v>3</v>
      </c>
      <c r="J34" s="18">
        <v>2</v>
      </c>
      <c r="K34" s="18">
        <v>2</v>
      </c>
      <c r="L34" s="18">
        <f>SUM(Table13578[[#This Row],[Run and Output (2)]],Table13578[[#This Row],[Code Quality (2)]])</f>
        <v>4</v>
      </c>
      <c r="M34" s="41">
        <f>SUM(Table13578[[#This Row],[Q1]],Table13578[[#This Row],[Q2]],Table13578[[#This Row],[Q3]])</f>
        <v>10</v>
      </c>
      <c r="N34" s="3"/>
      <c r="O34" s="3"/>
      <c r="P34" s="3"/>
      <c r="Q34" s="3"/>
      <c r="R34" s="3"/>
      <c r="S34" s="3"/>
      <c r="T34" s="8">
        <f t="shared" si="0"/>
        <v>0</v>
      </c>
      <c r="U34" s="3"/>
      <c r="V34" s="3"/>
      <c r="W34" s="3"/>
      <c r="X34" s="3"/>
      <c r="Y34" s="3"/>
      <c r="Z34" s="3"/>
      <c r="AA34" s="8">
        <f t="shared" si="1"/>
        <v>0</v>
      </c>
      <c r="AB34" s="9">
        <f t="shared" si="2"/>
        <v>10</v>
      </c>
      <c r="AC34" s="20" t="s">
        <v>273</v>
      </c>
      <c r="AD34" s="20" t="s">
        <v>465</v>
      </c>
      <c r="AE34" s="20" t="s">
        <v>464</v>
      </c>
      <c r="AF34"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correctly calculates and displays the sum, average, product, smallest, and largest of three numbers input by the user. The current logic for determining the smallest and largest values is not comprehensive. It can lead to incorrect results because it does not compare all three integers correctly.q3:The program calculates the total cost of grocery items based on user input and applies a discount if provided.</v>
      </c>
      <c r="AG34" s="20" t="s">
        <v>578</v>
      </c>
    </row>
    <row r="35" spans="1:33" x14ac:dyDescent="0.3">
      <c r="A35" s="12">
        <v>31</v>
      </c>
      <c r="B35" s="13">
        <v>20621408</v>
      </c>
      <c r="C35" s="11" t="s">
        <v>100</v>
      </c>
      <c r="D35" s="18">
        <v>1.5</v>
      </c>
      <c r="E35" s="18">
        <v>1.5</v>
      </c>
      <c r="F35" s="18">
        <f>SUM(Table13578[[#This Row],[Run and Output (1.5)]:[Code Quality (1.5)]])</f>
        <v>3</v>
      </c>
      <c r="G35" s="18">
        <v>1.5</v>
      </c>
      <c r="H35" s="18">
        <v>1.5</v>
      </c>
      <c r="I35" s="18">
        <f>SUM(Table13578[[#This Row],[Run and Output (1.5)2]],Table13578[[#This Row],[Code Quality (1.5)3]])</f>
        <v>3</v>
      </c>
      <c r="J35" s="18">
        <v>2</v>
      </c>
      <c r="K35" s="18">
        <v>2</v>
      </c>
      <c r="L35" s="18">
        <f>SUM(Table13578[[#This Row],[Run and Output (2)]],Table13578[[#This Row],[Code Quality (2)]])</f>
        <v>4</v>
      </c>
      <c r="M35" s="41">
        <f>SUM(Table13578[[#This Row],[Q1]],Table13578[[#This Row],[Q2]],Table13578[[#This Row],[Q3]])</f>
        <v>10</v>
      </c>
      <c r="N35" s="3"/>
      <c r="O35" s="3"/>
      <c r="P35" s="3"/>
      <c r="Q35" s="3"/>
      <c r="R35" s="3"/>
      <c r="S35" s="3"/>
      <c r="T35" s="8">
        <f t="shared" si="0"/>
        <v>0</v>
      </c>
      <c r="U35" s="3"/>
      <c r="V35" s="3"/>
      <c r="W35" s="3"/>
      <c r="X35" s="3"/>
      <c r="Y35" s="3"/>
      <c r="Z35" s="3"/>
      <c r="AA35" s="8">
        <f t="shared" si="1"/>
        <v>0</v>
      </c>
      <c r="AB35" s="9">
        <f t="shared" si="2"/>
        <v>10</v>
      </c>
      <c r="AC35" s="20" t="s">
        <v>295</v>
      </c>
      <c r="AD35" s="20" t="s">
        <v>296</v>
      </c>
      <c r="AE35" s="20" t="s">
        <v>297</v>
      </c>
      <c r="AF35" s="20" t="str">
        <f>CONCATENATE(Table13578[[#This Row],[Feedback Q1]],Table13578[[#This Row],[Feedback Q2]],Table13578[[#This Row],[Feedback Q3]])</f>
        <v>q1: The program correctly prompts the user for the number of rows and columns, then prints a grid of asterisks as intended. The logic for the nested loops functions correctly, producing the expected output format.q2:The program correctly calculates the sum, average, product, smallest, and largest of three integers based on user input. The calculations and logic for determining the smallest and largest values are accurate.  the logic for finding the smallest and largest values could be simplified.q3:The program effectively prompts the user for a product type and gathers the necessary information to compute the total cost. It correctly handles the calculation of costs based on weight or quantity and applies a discount if provided. The exit condition works well. The default case in the switch statement should inform the user that the input was invalid. This can help guide the user to enter correct product codes.You can streamline the discount application logic.</v>
      </c>
      <c r="AG35" s="20" t="s">
        <v>579</v>
      </c>
    </row>
    <row r="36" spans="1:33" ht="13.8" customHeight="1" x14ac:dyDescent="0.3">
      <c r="A36" s="12">
        <v>32</v>
      </c>
      <c r="B36" s="13">
        <v>20717489</v>
      </c>
      <c r="C36" s="23" t="s">
        <v>165</v>
      </c>
      <c r="D36" s="18">
        <v>0.5</v>
      </c>
      <c r="E36" s="18">
        <v>0.5</v>
      </c>
      <c r="F36" s="18">
        <f>SUM(Table13578[[#This Row],[Run and Output (1.5)]:[Code Quality (1.5)]])</f>
        <v>1</v>
      </c>
      <c r="G36" s="18">
        <v>0.5</v>
      </c>
      <c r="H36" s="18">
        <v>0.5</v>
      </c>
      <c r="I36" s="18">
        <f>SUM(Table13578[[#This Row],[Run and Output (1.5)2]],Table13578[[#This Row],[Code Quality (1.5)3]])</f>
        <v>1</v>
      </c>
      <c r="J36" s="18">
        <v>0</v>
      </c>
      <c r="K36" s="26">
        <v>0</v>
      </c>
      <c r="L36" s="26">
        <f>SUM(Table13578[[#This Row],[Run and Output (2)]],Table13578[[#This Row],[Code Quality (2)]])</f>
        <v>0</v>
      </c>
      <c r="M36" s="41">
        <f>SUM(Table13578[[#This Row],[Q1]],Table13578[[#This Row],[Q2]],Table13578[[#This Row],[Q3]])</f>
        <v>2</v>
      </c>
      <c r="N36" s="3"/>
      <c r="O36" s="3"/>
      <c r="P36" s="3"/>
      <c r="Q36" s="3"/>
      <c r="R36" s="3"/>
      <c r="S36" s="3"/>
      <c r="T36" s="8">
        <f t="shared" si="0"/>
        <v>0</v>
      </c>
      <c r="U36" s="3"/>
      <c r="V36" s="3"/>
      <c r="W36" s="3"/>
      <c r="X36" s="3"/>
      <c r="Y36" s="3"/>
      <c r="Z36" s="3"/>
      <c r="AA36" s="8">
        <f t="shared" si="1"/>
        <v>0</v>
      </c>
      <c r="AB36" s="9">
        <f t="shared" si="2"/>
        <v>2</v>
      </c>
      <c r="AC36" s="20" t="s">
        <v>343</v>
      </c>
      <c r="AD36" s="21" t="s">
        <v>344</v>
      </c>
      <c r="AE36" s="20" t="s">
        <v>280</v>
      </c>
      <c r="AF36" s="20" t="str">
        <f>CONCATENATE(Table13578[[#This Row],[Feedback Q1]],Table13578[[#This Row],[Feedback Q2]],Table13578[[#This Row],[Feedback Q3]])</f>
        <v>q1:The program aims to create a rectangular pattern of asterisks based on user-defined dimensions (rows and columns). However, there are issues with the implementation that prevent it from functioning as intended.q2:The program attempts to read a specified number of integers and calculate their sum, average, product, smallest, and largest values. However, there are several logical errors that prevent it from functioning correctly.
    Input Handling: The scanf_s for count is incorrect; it should use the address-of operator (&amp;count).
    Array Declaration: The integer variable is not defined as an array. You need to declare it as an array to hold the integers.
    Calculation Logic: The sum, average, product, smallest, and largest calculations are not correctly implemented:
        You need to use the value of integer[i] when updating sum, average, product, smallest, and biggest.
        The logic for finding the smallest and largest integers is flawed.
    Output Statements: The printf statements do not include format specifiers, which will lead to incorrect output.q3: no submission</v>
      </c>
      <c r="AG36" s="20" t="s">
        <v>580</v>
      </c>
    </row>
    <row r="37" spans="1:33" x14ac:dyDescent="0.3">
      <c r="A37" s="12">
        <v>33</v>
      </c>
      <c r="B37" s="13">
        <v>20718938</v>
      </c>
      <c r="C37" s="11" t="s">
        <v>173</v>
      </c>
      <c r="D37" s="18">
        <v>1.5</v>
      </c>
      <c r="E37" s="18">
        <v>1.5</v>
      </c>
      <c r="F37" s="18">
        <f>SUM(Table13578[[#This Row],[Run and Output (1.5)]:[Code Quality (1.5)]])</f>
        <v>3</v>
      </c>
      <c r="G37" s="18">
        <v>1.5</v>
      </c>
      <c r="H37" s="18">
        <v>1.5</v>
      </c>
      <c r="I37" s="18">
        <f>SUM(Table13578[[#This Row],[Run and Output (1.5)2]],Table13578[[#This Row],[Code Quality (1.5)3]])</f>
        <v>3</v>
      </c>
      <c r="J37" s="26">
        <v>2</v>
      </c>
      <c r="K37" s="18">
        <v>2</v>
      </c>
      <c r="L37" s="18">
        <f>SUM(Table13578[[#This Row],[Run and Output (2)]],Table13578[[#This Row],[Code Quality (2)]])</f>
        <v>4</v>
      </c>
      <c r="M37" s="41">
        <f>SUM(Table13578[[#This Row],[Q1]],Table13578[[#This Row],[Q2]],Table13578[[#This Row],[Q3]])</f>
        <v>10</v>
      </c>
      <c r="N37" s="3"/>
      <c r="O37" s="3"/>
      <c r="P37" s="3"/>
      <c r="Q37" s="3"/>
      <c r="R37" s="3"/>
      <c r="S37" s="3"/>
      <c r="T37" s="8">
        <f t="shared" si="0"/>
        <v>0</v>
      </c>
      <c r="U37" s="3"/>
      <c r="V37" s="3"/>
      <c r="W37" s="3"/>
      <c r="X37" s="3"/>
      <c r="Y37" s="3"/>
      <c r="Z37" s="3"/>
      <c r="AA37" s="8">
        <f t="shared" si="1"/>
        <v>0</v>
      </c>
      <c r="AB37" s="9">
        <f t="shared" si="2"/>
        <v>10</v>
      </c>
      <c r="AC37" s="20" t="s">
        <v>303</v>
      </c>
      <c r="AD37" s="20" t="s">
        <v>304</v>
      </c>
      <c r="AE37" s="20" t="s">
        <v>374</v>
      </c>
      <c r="AF37" s="20" t="str">
        <f>CONCATENATE(Table13578[[#This Row],[Feedback Q1]],Table13578[[#This Row],[Feedback Q2]],Table13578[[#This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calculates the sum, average, product, smallest, and largest values of three integers input by the user. The logic is sound, and the calculations are performed as expected.The logic for finding the minimum and maximum values can be simplified. You can initialize min and max to the first number and then compare the other two numbers without the need for separate checks. This also ensures that it works correctly even if numbers are equal.q3: The program functions as intended, allowing users to enter product codes and calculate costs based on input weights or quantities. The use of a loop enables multiple entries until the user chooses to exit.</v>
      </c>
      <c r="AG37" s="20" t="s">
        <v>581</v>
      </c>
    </row>
    <row r="38" spans="1:33" x14ac:dyDescent="0.3">
      <c r="A38" s="12">
        <v>34</v>
      </c>
      <c r="B38" s="13">
        <v>20723718</v>
      </c>
      <c r="C38" s="11" t="s">
        <v>185</v>
      </c>
      <c r="D38" s="18">
        <v>1.5</v>
      </c>
      <c r="E38" s="18">
        <v>1.5</v>
      </c>
      <c r="F38" s="18">
        <f>SUM(Table13578[[#This Row],[Run and Output (1.5)]:[Code Quality (1.5)]])</f>
        <v>3</v>
      </c>
      <c r="G38" s="18">
        <v>1.5</v>
      </c>
      <c r="H38" s="18">
        <v>1.5</v>
      </c>
      <c r="I38" s="18">
        <f>SUM(Table13578[[#This Row],[Run and Output (1.5)2]],Table13578[[#This Row],[Code Quality (1.5)3]])</f>
        <v>3</v>
      </c>
      <c r="J38" s="18">
        <v>2</v>
      </c>
      <c r="K38" s="18">
        <v>2</v>
      </c>
      <c r="L38" s="18">
        <f>SUM(Table13578[[#This Row],[Run and Output (2)]],Table13578[[#This Row],[Code Quality (2)]])</f>
        <v>4</v>
      </c>
      <c r="M38" s="41">
        <f>SUM(Table13578[[#This Row],[Q1]],Table13578[[#This Row],[Q2]],Table13578[[#This Row],[Q3]])</f>
        <v>10</v>
      </c>
      <c r="N38" s="3"/>
      <c r="O38" s="3"/>
      <c r="P38" s="3"/>
      <c r="Q38" s="3"/>
      <c r="R38" s="3"/>
      <c r="S38" s="3"/>
      <c r="T38" s="8">
        <f t="shared" si="0"/>
        <v>0</v>
      </c>
      <c r="U38" s="3"/>
      <c r="V38" s="3"/>
      <c r="W38" s="3"/>
      <c r="X38" s="3"/>
      <c r="Y38" s="3"/>
      <c r="Z38" s="3"/>
      <c r="AA38" s="8">
        <f t="shared" si="1"/>
        <v>0</v>
      </c>
      <c r="AB38" s="9">
        <f t="shared" si="2"/>
        <v>10</v>
      </c>
      <c r="AC38" s="20" t="s">
        <v>303</v>
      </c>
      <c r="AD38" s="20" t="s">
        <v>347</v>
      </c>
      <c r="AE38" s="20" t="s">
        <v>348</v>
      </c>
      <c r="AF38" s="20" t="str">
        <f>CONCATENATE(Table13578[[#This Row],[Feedback Q1]],Table13578[[#This Row],[Feedback Q2]],Table13578[[#This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prompts the user for three integers and calculates their sum, average, and product. It also aims to determine the smallest and largest of the three integers. However, the logic for determining the smallest and largest numbers is overly complex and can lead to confusion.q3:The program effectively implements a menu-driven system for calculating costs of various grocery items based on user inputs. It handles different product types, applies discounts, and calculates total costs correctly.</v>
      </c>
      <c r="AG38" s="20" t="s">
        <v>582</v>
      </c>
    </row>
    <row r="39" spans="1:33" x14ac:dyDescent="0.3">
      <c r="A39" s="12">
        <v>35</v>
      </c>
      <c r="B39" s="13">
        <v>20611470</v>
      </c>
      <c r="C39" s="11" t="s">
        <v>63</v>
      </c>
      <c r="D39" s="18">
        <v>1.5</v>
      </c>
      <c r="E39" s="18">
        <v>1.5</v>
      </c>
      <c r="F39" s="18">
        <f>SUM(Table13578[[#This Row],[Run and Output (1.5)]:[Code Quality (1.5)]])</f>
        <v>3</v>
      </c>
      <c r="G39" s="18">
        <v>1.5</v>
      </c>
      <c r="H39" s="18">
        <v>1.5</v>
      </c>
      <c r="I39" s="18">
        <f>SUM(Table13578[[#This Row],[Run and Output (1.5)2]],Table13578[[#This Row],[Code Quality (1.5)3]])</f>
        <v>3</v>
      </c>
      <c r="J39" s="18">
        <v>2</v>
      </c>
      <c r="K39" s="18">
        <v>2</v>
      </c>
      <c r="L39" s="18">
        <f>SUM(Table13578[[#This Row],[Run and Output (2)]],Table13578[[#This Row],[Code Quality (2)]])</f>
        <v>4</v>
      </c>
      <c r="M39" s="41">
        <f>SUM(Table13578[[#This Row],[Q1]],Table13578[[#This Row],[Q2]],Table13578[[#This Row],[Q3]])</f>
        <v>10</v>
      </c>
      <c r="N39" s="3"/>
      <c r="O39" s="3"/>
      <c r="P39" s="3"/>
      <c r="Q39" s="3"/>
      <c r="R39" s="3"/>
      <c r="S39" s="3"/>
      <c r="T39" s="8">
        <f t="shared" si="0"/>
        <v>0</v>
      </c>
      <c r="U39" s="3"/>
      <c r="V39" s="3"/>
      <c r="W39" s="3"/>
      <c r="X39" s="3"/>
      <c r="Y39" s="3"/>
      <c r="Z39" s="3"/>
      <c r="AA39" s="8">
        <f t="shared" si="1"/>
        <v>0</v>
      </c>
      <c r="AB39" s="9">
        <f t="shared" si="2"/>
        <v>10</v>
      </c>
      <c r="AC39" s="20" t="s">
        <v>303</v>
      </c>
      <c r="AD39" s="20" t="s">
        <v>341</v>
      </c>
      <c r="AE39" s="20" t="s">
        <v>342</v>
      </c>
      <c r="AF39" s="20" t="str">
        <f>CONCATENATE(Table13578[[#This Row],[Feedback Q1]],Table13578[[#This Row],[Feedback Q2]],Table13578[[#This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prompts the user for three integers, calculates their sum, average, product, smallest, and largest values. The logic used for calculations and comparisons is sound, and the expected results are accurately produced.q3:The program effectively implements a menu-driven system that allows users to input details for various product types, calculate total costs, and apply discounts.</v>
      </c>
      <c r="AG39" s="20" t="s">
        <v>583</v>
      </c>
    </row>
    <row r="40" spans="1:33" x14ac:dyDescent="0.3">
      <c r="A40" s="12">
        <v>36</v>
      </c>
      <c r="B40" s="13">
        <v>20590531</v>
      </c>
      <c r="C40" s="11" t="s">
        <v>19</v>
      </c>
      <c r="D40" s="18">
        <v>1.5</v>
      </c>
      <c r="E40" s="18">
        <v>1.5</v>
      </c>
      <c r="F40" s="18">
        <f>SUM(Table13578[[#This Row],[Run and Output (1.5)]:[Code Quality (1.5)]])</f>
        <v>3</v>
      </c>
      <c r="G40" s="18">
        <v>1.5</v>
      </c>
      <c r="H40" s="18">
        <v>1.5</v>
      </c>
      <c r="I40" s="18">
        <f>SUM(Table13578[[#This Row],[Run and Output (1.5)2]],Table13578[[#This Row],[Code Quality (1.5)3]])</f>
        <v>3</v>
      </c>
      <c r="J40" s="18">
        <v>2</v>
      </c>
      <c r="K40" s="18">
        <v>2</v>
      </c>
      <c r="L40" s="18">
        <f>SUM(Table13578[[#This Row],[Run and Output (2)]],Table13578[[#This Row],[Code Quality (2)]])</f>
        <v>4</v>
      </c>
      <c r="M40" s="41">
        <f>SUM(Table13578[[#This Row],[Q1]],Table13578[[#This Row],[Q2]],Table13578[[#This Row],[Q3]])</f>
        <v>10</v>
      </c>
      <c r="N40" s="3"/>
      <c r="O40" s="3"/>
      <c r="P40" s="3"/>
      <c r="Q40" s="3"/>
      <c r="R40" s="3"/>
      <c r="S40" s="3"/>
      <c r="T40" s="8">
        <f t="shared" si="0"/>
        <v>0</v>
      </c>
      <c r="U40" s="3"/>
      <c r="V40" s="3"/>
      <c r="W40" s="3"/>
      <c r="X40" s="3"/>
      <c r="Y40" s="3"/>
      <c r="Z40" s="3"/>
      <c r="AA40" s="8">
        <f t="shared" si="1"/>
        <v>0</v>
      </c>
      <c r="AB40" s="9">
        <f t="shared" si="2"/>
        <v>10</v>
      </c>
      <c r="AC40" s="20" t="s">
        <v>273</v>
      </c>
      <c r="AD40" s="20" t="s">
        <v>466</v>
      </c>
      <c r="AE40" s="20" t="s">
        <v>467</v>
      </c>
      <c r="AF40"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three integers provided by the user. The use of functions to determine the smallest and largest values is a good programming practice.The average is calculated using integer division because both sum and 3 are integers, which can lead to incorrect results. q3:While using int for price and quantitySold is acceptable, it's worth noting that price can sometimes be a floating-point number (especially when dealing with cents in currencies). Consider using double for price if necessary.</v>
      </c>
      <c r="AG40" s="20" t="s">
        <v>584</v>
      </c>
    </row>
    <row r="41" spans="1:33" x14ac:dyDescent="0.3">
      <c r="A41" s="12">
        <v>37</v>
      </c>
      <c r="B41" s="13">
        <v>20615279</v>
      </c>
      <c r="C41" s="11" t="s">
        <v>85</v>
      </c>
      <c r="D41" s="18">
        <v>1.5</v>
      </c>
      <c r="E41" s="18">
        <v>1.5</v>
      </c>
      <c r="F41" s="18">
        <f>SUM(Table13578[[#This Row],[Run and Output (1.5)]:[Code Quality (1.5)]])</f>
        <v>3</v>
      </c>
      <c r="G41" s="26">
        <v>0.5</v>
      </c>
      <c r="H41" s="18">
        <v>0.5</v>
      </c>
      <c r="I41" s="18">
        <f>SUM(Table13578[[#This Row],[Run and Output (1.5)2]],Table13578[[#This Row],[Code Quality (1.5)3]])</f>
        <v>1</v>
      </c>
      <c r="J41" s="18">
        <v>2</v>
      </c>
      <c r="K41" s="18">
        <v>2</v>
      </c>
      <c r="L41" s="18">
        <f>SUM(Table13578[[#This Row],[Run and Output (2)]],Table13578[[#This Row],[Code Quality (2)]])</f>
        <v>4</v>
      </c>
      <c r="M41" s="41">
        <f>SUM(Table13578[[#This Row],[Q1]],Table13578[[#This Row],[Q2]],Table13578[[#This Row],[Q3]])</f>
        <v>8</v>
      </c>
      <c r="N41" s="3"/>
      <c r="O41" s="3"/>
      <c r="P41" s="3"/>
      <c r="Q41" s="3"/>
      <c r="R41" s="3"/>
      <c r="S41" s="3"/>
      <c r="T41" s="8">
        <f t="shared" si="0"/>
        <v>0</v>
      </c>
      <c r="U41" s="3"/>
      <c r="V41" s="3"/>
      <c r="W41" s="3"/>
      <c r="X41" s="3"/>
      <c r="Y41" s="3"/>
      <c r="Z41" s="3"/>
      <c r="AA41" s="8">
        <f t="shared" si="1"/>
        <v>0</v>
      </c>
      <c r="AB41" s="9">
        <f t="shared" si="2"/>
        <v>8</v>
      </c>
      <c r="AC41" s="20" t="s">
        <v>308</v>
      </c>
      <c r="AD41" s="20" t="s">
        <v>455</v>
      </c>
      <c r="AE41" s="20" t="s">
        <v>309</v>
      </c>
      <c r="AF41" s="20" t="str">
        <f>CONCATENATE(Table13578[[#This Row],[Feedback Q1]],Table13578[[#This Row],[Feedback Q2]],Table13578[[#This Row],[Feedback Q3]])</f>
        <v>q1:The program correctly prompts the user for the number of rows and columns and successfully prints a grid of asterisks according to the specified dimensions. The logic is sound and functions as intended.q2: Program unable to run correctly, logic error.q3:The program correctly prompts the user for product details, calculates the total price based on the product type, and applies a discount if provided. The logic flows well and achieves the intended functionality.</v>
      </c>
      <c r="AG41" s="20" t="s">
        <v>585</v>
      </c>
    </row>
    <row r="42" spans="1:33" x14ac:dyDescent="0.3">
      <c r="A42" s="12">
        <v>38</v>
      </c>
      <c r="B42" s="13">
        <v>20590120</v>
      </c>
      <c r="C42" s="11" t="s">
        <v>17</v>
      </c>
      <c r="D42" s="18">
        <v>0.5</v>
      </c>
      <c r="E42" s="18">
        <v>0.5</v>
      </c>
      <c r="F42" s="18">
        <f>SUM(Table13578[[#This Row],[Run and Output (1.5)]:[Code Quality (1.5)]])</f>
        <v>1</v>
      </c>
      <c r="G42" s="26">
        <v>0.5</v>
      </c>
      <c r="H42" s="18">
        <v>0.5</v>
      </c>
      <c r="I42" s="18">
        <f>SUM(Table13578[[#This Row],[Run and Output (1.5)2]],Table13578[[#This Row],[Code Quality (1.5)3]])</f>
        <v>1</v>
      </c>
      <c r="J42" s="18">
        <v>0.5</v>
      </c>
      <c r="K42" s="18">
        <v>0.5</v>
      </c>
      <c r="L42" s="18">
        <f>SUM(Table13578[[#This Row],[Run and Output (2)]],Table13578[[#This Row],[Code Quality (2)]])</f>
        <v>1</v>
      </c>
      <c r="M42" s="41">
        <f>SUM(Table13578[[#This Row],[Q1]],Table13578[[#This Row],[Q2]],Table13578[[#This Row],[Q3]])</f>
        <v>3</v>
      </c>
      <c r="N42" s="3"/>
      <c r="O42" s="3"/>
      <c r="P42" s="3"/>
      <c r="Q42" s="3"/>
      <c r="R42" s="3"/>
      <c r="S42" s="3"/>
      <c r="T42" s="8">
        <f t="shared" si="0"/>
        <v>0</v>
      </c>
      <c r="U42" s="3"/>
      <c r="V42" s="3"/>
      <c r="W42" s="3"/>
      <c r="X42" s="3"/>
      <c r="Y42" s="3"/>
      <c r="Z42" s="3"/>
      <c r="AA42" s="8">
        <f t="shared" si="1"/>
        <v>0</v>
      </c>
      <c r="AB42" s="9">
        <f t="shared" si="2"/>
        <v>3</v>
      </c>
      <c r="AC42" s="20" t="s">
        <v>381</v>
      </c>
      <c r="AD42" s="20" t="s">
        <v>468</v>
      </c>
      <c r="AE42" s="20" t="s">
        <v>469</v>
      </c>
      <c r="AF42" s="20" t="str">
        <f>CONCATENATE(Table13578[[#This Row],[Feedback Q1]],Table13578[[#This Row],[Feedback Q2]],Table13578[[#This Row],[Feedback Q3]])</f>
        <v>q1:The program intends to print a grid of asterisks based on user-defined rows and columns. However, there are multiple syntax errors and logical issues that prevent it from functioning correctly.q2:The program aims to calculate the sum, average, product, smallest, and largest of three integers. However, there are multiple syntax and logical errors that prevent it from functioning correctly.q3:The program is intended to calculate the total and final costs of various grocery items based on user input. However, there are numerous syntax and logical errors that prevent the program from compiling and functioning correctly.</v>
      </c>
      <c r="AG42" s="20" t="s">
        <v>586</v>
      </c>
    </row>
    <row r="43" spans="1:33" x14ac:dyDescent="0.3">
      <c r="A43" s="12">
        <v>39</v>
      </c>
      <c r="B43" s="13">
        <v>20714140</v>
      </c>
      <c r="C43" s="11" t="s">
        <v>154</v>
      </c>
      <c r="D43" s="18">
        <v>1.5</v>
      </c>
      <c r="E43" s="18">
        <v>1.5</v>
      </c>
      <c r="F43" s="18">
        <f>SUM(Table13578[[#This Row],[Run and Output (1.5)]:[Code Quality (1.5)]])</f>
        <v>3</v>
      </c>
      <c r="G43" s="18">
        <v>1.5</v>
      </c>
      <c r="H43" s="18">
        <v>1.5</v>
      </c>
      <c r="I43" s="18">
        <f>SUM(Table13578[[#This Row],[Run and Output (1.5)2]],Table13578[[#This Row],[Code Quality (1.5)3]])</f>
        <v>3</v>
      </c>
      <c r="J43" s="18">
        <v>1.5</v>
      </c>
      <c r="K43" s="18">
        <v>1.5</v>
      </c>
      <c r="L43" s="18">
        <f>SUM(Table13578[[#This Row],[Run and Output (2)]],Table13578[[#This Row],[Code Quality (2)]])</f>
        <v>3</v>
      </c>
      <c r="M43" s="41">
        <f>SUM(Table13578[[#This Row],[Q1]],Table13578[[#This Row],[Q2]],Table13578[[#This Row],[Q3]])</f>
        <v>9</v>
      </c>
      <c r="N43" s="3"/>
      <c r="O43" s="3"/>
      <c r="P43" s="3"/>
      <c r="Q43" s="3"/>
      <c r="R43" s="3"/>
      <c r="S43" s="3"/>
      <c r="T43" s="8">
        <f t="shared" si="0"/>
        <v>0</v>
      </c>
      <c r="U43" s="3"/>
      <c r="V43" s="3"/>
      <c r="W43" s="3"/>
      <c r="X43" s="3"/>
      <c r="Y43" s="3"/>
      <c r="Z43" s="3"/>
      <c r="AA43" s="8">
        <f t="shared" si="1"/>
        <v>0</v>
      </c>
      <c r="AB43" s="9">
        <f t="shared" si="2"/>
        <v>9</v>
      </c>
      <c r="AC43" s="20" t="s">
        <v>273</v>
      </c>
      <c r="AD43" s="20" t="s">
        <v>470</v>
      </c>
      <c r="AE43" s="20" t="s">
        <v>471</v>
      </c>
      <c r="AF43"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effectively calculates the sum, average, product, smallest, and largest of three integers provided by the user. The logic for handling inputs and calculations is sound.q3: case 3 &amp; 4 asking for weight instead of quantity</v>
      </c>
      <c r="AG43" s="20" t="s">
        <v>587</v>
      </c>
    </row>
    <row r="44" spans="1:33" x14ac:dyDescent="0.3">
      <c r="A44" s="12">
        <v>40</v>
      </c>
      <c r="B44" s="13">
        <v>20713555</v>
      </c>
      <c r="C44" s="11" t="s">
        <v>149</v>
      </c>
      <c r="D44" s="18">
        <v>1.5</v>
      </c>
      <c r="E44" s="18">
        <v>1.5</v>
      </c>
      <c r="F44" s="18">
        <f>SUM(Table13578[[#This Row],[Run and Output (1.5)]:[Code Quality (1.5)]])</f>
        <v>3</v>
      </c>
      <c r="G44" s="18">
        <v>1.5</v>
      </c>
      <c r="H44" s="18">
        <v>1.5</v>
      </c>
      <c r="I44" s="18">
        <f>SUM(Table13578[[#This Row],[Run and Output (1.5)2]],Table13578[[#This Row],[Code Quality (1.5)3]])</f>
        <v>3</v>
      </c>
      <c r="J44" s="18">
        <v>2</v>
      </c>
      <c r="K44" s="18">
        <v>2</v>
      </c>
      <c r="L44" s="18">
        <f>SUM(Table13578[[#This Row],[Run and Output (2)]],Table13578[[#This Row],[Code Quality (2)]])</f>
        <v>4</v>
      </c>
      <c r="M44" s="41">
        <f>SUM(Table13578[[#This Row],[Q1]],Table13578[[#This Row],[Q2]],Table13578[[#This Row],[Q3]])</f>
        <v>10</v>
      </c>
      <c r="N44" s="3"/>
      <c r="O44" s="3"/>
      <c r="P44" s="3"/>
      <c r="Q44" s="3"/>
      <c r="R44" s="3"/>
      <c r="S44" s="3"/>
      <c r="T44" s="8">
        <f t="shared" si="0"/>
        <v>0</v>
      </c>
      <c r="U44" s="3"/>
      <c r="V44" s="3"/>
      <c r="W44" s="3"/>
      <c r="X44" s="3"/>
      <c r="Y44" s="3"/>
      <c r="Z44" s="3"/>
      <c r="AA44" s="8">
        <f t="shared" si="1"/>
        <v>0</v>
      </c>
      <c r="AB44" s="9">
        <f t="shared" si="2"/>
        <v>10</v>
      </c>
      <c r="AC44" s="20" t="s">
        <v>273</v>
      </c>
      <c r="AD44" s="20" t="s">
        <v>472</v>
      </c>
      <c r="AE44" s="20" t="s">
        <v>474</v>
      </c>
      <c r="AF44"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The initialization of smallest and largest should occur before the loop starts, as they are used in comparisons for the first value. This can lead to undefined behavior if the first number is not processed correctlq3:The program correctly calculates the total and final costs of various grocery items based on user input, including discounts. The use of functions to calculate costs for different product types is a good design choice. </v>
      </c>
      <c r="AG44" s="20" t="s">
        <v>588</v>
      </c>
    </row>
    <row r="45" spans="1:33" x14ac:dyDescent="0.3">
      <c r="A45" s="12">
        <v>41</v>
      </c>
      <c r="B45" s="13">
        <v>20610427</v>
      </c>
      <c r="C45" s="11" t="s">
        <v>56</v>
      </c>
      <c r="D45" s="18">
        <v>1.5</v>
      </c>
      <c r="E45" s="18">
        <v>1.5</v>
      </c>
      <c r="F45" s="18">
        <f>SUM(Table13578[[#This Row],[Run and Output (1.5)]:[Code Quality (1.5)]])</f>
        <v>3</v>
      </c>
      <c r="G45" s="18">
        <v>1.25</v>
      </c>
      <c r="H45" s="18">
        <v>1.25</v>
      </c>
      <c r="I45" s="18">
        <f>SUM(Table13578[[#This Row],[Run and Output (1.5)2]],Table13578[[#This Row],[Code Quality (1.5)3]])</f>
        <v>2.5</v>
      </c>
      <c r="J45" s="18">
        <v>1</v>
      </c>
      <c r="K45" s="18">
        <v>1</v>
      </c>
      <c r="L45" s="18">
        <f>SUM(Table13578[[#This Row],[Run and Output (2)]],Table13578[[#This Row],[Code Quality (2)]])</f>
        <v>2</v>
      </c>
      <c r="M45" s="41">
        <f>SUM(Table13578[[#This Row],[Q1]],Table13578[[#This Row],[Q2]],Table13578[[#This Row],[Q3]])</f>
        <v>7.5</v>
      </c>
      <c r="N45" s="3"/>
      <c r="O45" s="3"/>
      <c r="P45" s="3"/>
      <c r="Q45" s="3"/>
      <c r="R45" s="3"/>
      <c r="S45" s="3"/>
      <c r="T45" s="8">
        <f t="shared" si="0"/>
        <v>0</v>
      </c>
      <c r="U45" s="3"/>
      <c r="V45" s="3"/>
      <c r="W45" s="3"/>
      <c r="X45" s="3"/>
      <c r="Y45" s="3"/>
      <c r="Z45" s="3"/>
      <c r="AA45" s="8">
        <f t="shared" si="1"/>
        <v>0</v>
      </c>
      <c r="AB45" s="9">
        <f t="shared" si="2"/>
        <v>7.5</v>
      </c>
      <c r="AC45" s="20" t="s">
        <v>382</v>
      </c>
      <c r="AD45" s="20" t="s">
        <v>473</v>
      </c>
      <c r="AE45" s="20" t="s">
        <v>475</v>
      </c>
      <c r="AF45" s="20" t="str">
        <f>CONCATENATE(Table13578[[#This Row],[Feedback Q1]],Table13578[[#This Row],[Feedback Q2]],Table13578[[#This Row],[Feedback Q3]])</f>
        <v xml:space="preserve">q1:The program correctly prompts the user for the number of rows and columns, then uses nested loops to print a grid of asterisks (*) based on the user input. The logic is sound and produces the expected output.The main function should explicitly declare a return type. It’s best practice to define it as intq2:The nested if-else statements for finding the largest and smallest integers are a bit complex. You can simplify this process using a single pass through the integers. Syntax error due to wrong declaration of main function.q3: syntax error - wrong declaration of main function. there are some redundancies and inconsistencies that could be improved. The discount variable is declared as an int but is read as a float. This can lead to incorrect behavior when applying the discount. The calculation of the final cost currently uses the formula final = Total - (discount * Total); which is incorrect for percentage discounts. The default case in the switch statement should handle invalid input more gracefully. Currently, if the user enters 0, it skips the switch entirely. </v>
      </c>
      <c r="AG45" s="20" t="s">
        <v>589</v>
      </c>
    </row>
    <row r="46" spans="1:33" x14ac:dyDescent="0.3">
      <c r="A46" s="12">
        <v>42</v>
      </c>
      <c r="B46" s="13">
        <v>20607863</v>
      </c>
      <c r="C46" s="11" t="s">
        <v>49</v>
      </c>
      <c r="D46" s="18">
        <v>1.5</v>
      </c>
      <c r="E46" s="18">
        <v>1.5</v>
      </c>
      <c r="F46" s="18">
        <f>SUM(Table13578[[#This Row],[Run and Output (1.5)]:[Code Quality (1.5)]])</f>
        <v>3</v>
      </c>
      <c r="G46" s="18">
        <v>1.5</v>
      </c>
      <c r="H46" s="18">
        <v>1.5</v>
      </c>
      <c r="I46" s="18">
        <f>SUM(Table13578[[#This Row],[Run and Output (1.5)2]],Table13578[[#This Row],[Code Quality (1.5)3]])</f>
        <v>3</v>
      </c>
      <c r="J46" s="18">
        <v>2</v>
      </c>
      <c r="K46" s="18">
        <v>2</v>
      </c>
      <c r="L46" s="18">
        <f>SUM(Table13578[[#This Row],[Run and Output (2)]],Table13578[[#This Row],[Code Quality (2)]])</f>
        <v>4</v>
      </c>
      <c r="M46" s="41">
        <f>SUM(Table13578[[#This Row],[Q1]],Table13578[[#This Row],[Q2]],Table13578[[#This Row],[Q3]])</f>
        <v>10</v>
      </c>
      <c r="N46" s="3"/>
      <c r="O46" s="3"/>
      <c r="P46" s="3"/>
      <c r="Q46" s="3"/>
      <c r="R46" s="3"/>
      <c r="S46" s="3"/>
      <c r="T46" s="8">
        <f t="shared" si="0"/>
        <v>0</v>
      </c>
      <c r="U46" s="3"/>
      <c r="V46" s="3"/>
      <c r="W46" s="3"/>
      <c r="X46" s="3"/>
      <c r="Y46" s="3"/>
      <c r="Z46" s="3"/>
      <c r="AA46" s="8">
        <f t="shared" si="1"/>
        <v>0</v>
      </c>
      <c r="AB46" s="9">
        <f t="shared" si="2"/>
        <v>10</v>
      </c>
      <c r="AC46" s="20" t="s">
        <v>323</v>
      </c>
      <c r="AD46" s="20" t="s">
        <v>324</v>
      </c>
      <c r="AE46" s="20" t="s">
        <v>325</v>
      </c>
      <c r="AF46" s="20" t="str">
        <f>CONCATENATE(Table13578[[#This Row],[Feedback Q1]],Table13578[[#This Row],[Feedback Q2]],Table13578[[#This Row],[Feedback Q3]])</f>
        <v xml:space="preserve">q1:The program effectively prompts the user for the number of rows and columns, and it correctly uses nested loops to print a grid of asterisks based on the user input. The logic is sound, and the output matches expectations.q2:The program correctly prompts the user for three integers and calculates the sum, average, product, smallest, and largest values. The logic used to determine the minimum and maximum values is accurate, and the calculations yield the expected results.q3:The program correctly implements a menu-based system to handle different product types and calculates total costs based on user input. The use of a while loop allows continuous input until the user chooses to exit, which is a good design choice. </v>
      </c>
      <c r="AG46" s="20" t="s">
        <v>590</v>
      </c>
    </row>
    <row r="47" spans="1:33" x14ac:dyDescent="0.3">
      <c r="A47" s="12">
        <v>43</v>
      </c>
      <c r="B47" s="13">
        <v>20604846</v>
      </c>
      <c r="C47" s="11" t="s">
        <v>43</v>
      </c>
      <c r="D47" s="18">
        <v>1.5</v>
      </c>
      <c r="E47" s="18">
        <v>1.5</v>
      </c>
      <c r="F47" s="18">
        <f>SUM(Table13578[[#This Row],[Run and Output (1.5)]:[Code Quality (1.5)]])</f>
        <v>3</v>
      </c>
      <c r="G47" s="18">
        <v>1.5</v>
      </c>
      <c r="H47" s="18">
        <v>1.5</v>
      </c>
      <c r="I47" s="18">
        <f>SUM(Table13578[[#This Row],[Run and Output (1.5)2]],Table13578[[#This Row],[Code Quality (1.5)3]])</f>
        <v>3</v>
      </c>
      <c r="J47" s="18">
        <v>1.5</v>
      </c>
      <c r="K47" s="18">
        <v>1.5</v>
      </c>
      <c r="L47" s="18">
        <f>SUM(Table13578[[#This Row],[Run and Output (2)]],Table13578[[#This Row],[Code Quality (2)]])</f>
        <v>3</v>
      </c>
      <c r="M47" s="41">
        <f>SUM(Table13578[[#This Row],[Q1]],Table13578[[#This Row],[Q2]],Table13578[[#This Row],[Q3]])</f>
        <v>9</v>
      </c>
      <c r="N47" s="3"/>
      <c r="O47" s="3"/>
      <c r="P47" s="3"/>
      <c r="Q47" s="3"/>
      <c r="R47" s="3"/>
      <c r="S47" s="3"/>
      <c r="T47" s="8">
        <f t="shared" si="0"/>
        <v>0</v>
      </c>
      <c r="U47" s="3"/>
      <c r="V47" s="3"/>
      <c r="W47" s="3"/>
      <c r="X47" s="3"/>
      <c r="Y47" s="3"/>
      <c r="Z47" s="3"/>
      <c r="AA47" s="8">
        <f t="shared" si="1"/>
        <v>0</v>
      </c>
      <c r="AB47" s="9">
        <f t="shared" si="2"/>
        <v>9</v>
      </c>
      <c r="AC47" s="20" t="s">
        <v>326</v>
      </c>
      <c r="AD47" s="20" t="s">
        <v>327</v>
      </c>
      <c r="AE47" s="20" t="s">
        <v>328</v>
      </c>
      <c r="AF47" s="20" t="str">
        <f>CONCATENATE(Table13578[[#This Row],[Feedback Q1]],Table13578[[#This Row],[Feedback Q2]],Table13578[[#This Row],[Feedback Q3]])</f>
        <v>q1:The program correctly prompts the user for the number of rows and columns and uses nested loops to print a grid of asterisks based on that input. The loops are structured correctly to ensure the right number of asterisks is printed in each row and column.q2:The program successfully prompts the user for the number of integers and computes the smallest, largest, product, sum, and average of those integers. The use of control structures correctly updates the smallest and largest values based on user input.Casting one of the operands to float before division can ensure a correct average.q3:The program correctly implements a menu-driven approach, allowing the user to select different product types and input relevant data to calculate costs, including discounts.The comparison if (product != "exit") will always evaluate to true because string literals in C are compared by pointer address, not by content. Instead, you should use strcmp(product, "exit") for string comparison.</v>
      </c>
      <c r="AG47" s="20" t="s">
        <v>591</v>
      </c>
    </row>
    <row r="48" spans="1:33" x14ac:dyDescent="0.3">
      <c r="A48" s="12">
        <v>44</v>
      </c>
      <c r="B48" s="13">
        <v>20705878</v>
      </c>
      <c r="C48" s="11" t="s">
        <v>134</v>
      </c>
      <c r="D48" s="18">
        <v>1.5</v>
      </c>
      <c r="E48" s="18">
        <v>1.5</v>
      </c>
      <c r="F48" s="18">
        <f>SUM(Table13578[[#This Row],[Run and Output (1.5)]:[Code Quality (1.5)]])</f>
        <v>3</v>
      </c>
      <c r="G48" s="18">
        <v>1.5</v>
      </c>
      <c r="H48" s="18">
        <v>1.5</v>
      </c>
      <c r="I48" s="18">
        <f>SUM(Table13578[[#This Row],[Run and Output (1.5)2]],Table13578[[#This Row],[Code Quality (1.5)3]])</f>
        <v>3</v>
      </c>
      <c r="J48" s="18">
        <v>2</v>
      </c>
      <c r="K48" s="18">
        <v>2</v>
      </c>
      <c r="L48" s="18">
        <f>SUM(Table13578[[#This Row],[Run and Output (2)]],Table13578[[#This Row],[Code Quality (2)]])</f>
        <v>4</v>
      </c>
      <c r="M48" s="41">
        <f>SUM(Table13578[[#This Row],[Q1]],Table13578[[#This Row],[Q2]],Table13578[[#This Row],[Q3]])</f>
        <v>10</v>
      </c>
      <c r="N48" s="3"/>
      <c r="O48" s="3"/>
      <c r="P48" s="3"/>
      <c r="Q48" s="3"/>
      <c r="R48" s="3"/>
      <c r="S48" s="3"/>
      <c r="T48" s="8">
        <f t="shared" si="0"/>
        <v>0</v>
      </c>
      <c r="U48" s="3"/>
      <c r="V48" s="3"/>
      <c r="W48" s="3"/>
      <c r="X48" s="3"/>
      <c r="Y48" s="3"/>
      <c r="Z48" s="3"/>
      <c r="AA48" s="8">
        <f t="shared" si="1"/>
        <v>0</v>
      </c>
      <c r="AB48" s="9">
        <f t="shared" si="2"/>
        <v>10</v>
      </c>
      <c r="AC48" s="20" t="s">
        <v>273</v>
      </c>
      <c r="AD48" s="20" t="s">
        <v>476</v>
      </c>
      <c r="AE48" s="20" t="s">
        <v>477</v>
      </c>
      <c r="AF48"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q3:The program effectively calculates the total cost of various grocery items based on user input, applying discounts where appropriate.</v>
      </c>
      <c r="AG48" s="20" t="s">
        <v>592</v>
      </c>
    </row>
    <row r="49" spans="1:33" x14ac:dyDescent="0.3">
      <c r="A49" s="12">
        <v>45</v>
      </c>
      <c r="B49" s="13">
        <v>20717304</v>
      </c>
      <c r="C49" s="11" t="s">
        <v>164</v>
      </c>
      <c r="D49" s="18">
        <v>1.5</v>
      </c>
      <c r="E49" s="18">
        <v>1.5</v>
      </c>
      <c r="F49" s="18">
        <f>SUM(Table13578[[#This Row],[Run and Output (1.5)]:[Code Quality (1.5)]])</f>
        <v>3</v>
      </c>
      <c r="G49" s="18">
        <v>1.5</v>
      </c>
      <c r="H49" s="18">
        <v>1.5</v>
      </c>
      <c r="I49" s="18">
        <f>SUM(Table13578[[#This Row],[Run and Output (1.5)2]],Table13578[[#This Row],[Code Quality (1.5)3]])</f>
        <v>3</v>
      </c>
      <c r="J49" s="18">
        <v>2</v>
      </c>
      <c r="K49" s="18">
        <v>2</v>
      </c>
      <c r="L49" s="18">
        <f>SUM(Table13578[[#This Row],[Run and Output (2)]],Table13578[[#This Row],[Code Quality (2)]])</f>
        <v>4</v>
      </c>
      <c r="M49" s="41">
        <f>SUM(Table13578[[#This Row],[Q1]],Table13578[[#This Row],[Q2]],Table13578[[#This Row],[Q3]])</f>
        <v>10</v>
      </c>
      <c r="N49" s="3"/>
      <c r="O49" s="3"/>
      <c r="P49" s="3"/>
      <c r="Q49" s="3"/>
      <c r="R49" s="3"/>
      <c r="S49" s="3"/>
      <c r="T49" s="8">
        <f t="shared" si="0"/>
        <v>0</v>
      </c>
      <c r="U49" s="3"/>
      <c r="V49" s="3"/>
      <c r="W49" s="3"/>
      <c r="X49" s="3"/>
      <c r="Y49" s="3"/>
      <c r="Z49" s="3"/>
      <c r="AA49" s="8">
        <f t="shared" si="1"/>
        <v>0</v>
      </c>
      <c r="AB49" s="9">
        <f t="shared" si="2"/>
        <v>10</v>
      </c>
      <c r="AC49" s="20" t="s">
        <v>329</v>
      </c>
      <c r="AD49" s="20" t="s">
        <v>330</v>
      </c>
      <c r="AE49" s="20" t="s">
        <v>331</v>
      </c>
      <c r="AF49" s="20" t="str">
        <f>CONCATENATE(Table13578[[#This Row],[Feedback Q1]],Table13578[[#This Row],[Feedback Q2]],Table13578[[#This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performs calculations to find the sum, average, product, smallest, and largest values. The variable avg is declared as an int, which can lead to truncation of decimal values. It would be better to declare it as a float.q3:The program effectively implements a menu-driven system that allows users to select different product types and input relevant data for calculating total costs and discounts. The logic is sound, and calculations are performed correctly for each product type.</v>
      </c>
      <c r="AG49" s="20" t="s">
        <v>593</v>
      </c>
    </row>
    <row r="50" spans="1:33" ht="16.2" customHeight="1" x14ac:dyDescent="0.3">
      <c r="A50" s="12">
        <v>46</v>
      </c>
      <c r="B50" s="13">
        <v>20409676</v>
      </c>
      <c r="C50" s="11" t="s">
        <v>2</v>
      </c>
      <c r="D50" s="18">
        <v>1.5</v>
      </c>
      <c r="E50" s="18">
        <v>1.5</v>
      </c>
      <c r="F50" s="18">
        <f>SUM(Table13578[[#This Row],[Run and Output (1.5)]:[Code Quality (1.5)]])</f>
        <v>3</v>
      </c>
      <c r="G50" s="18">
        <v>1</v>
      </c>
      <c r="H50" s="18">
        <v>1</v>
      </c>
      <c r="I50" s="18">
        <f>SUM(Table13578[[#This Row],[Run and Output (1.5)2]],Table13578[[#This Row],[Code Quality (1.5)3]])</f>
        <v>2</v>
      </c>
      <c r="J50" s="18">
        <v>1</v>
      </c>
      <c r="K50" s="18">
        <v>1</v>
      </c>
      <c r="L50" s="18">
        <f>SUM(Table13578[[#This Row],[Run and Output (2)]],Table13578[[#This Row],[Code Quality (2)]])</f>
        <v>2</v>
      </c>
      <c r="M50" s="41">
        <f>SUM(Table13578[[#This Row],[Q1]],Table13578[[#This Row],[Q2]],Table13578[[#This Row],[Q3]])</f>
        <v>7</v>
      </c>
      <c r="N50" s="3"/>
      <c r="O50" s="3"/>
      <c r="P50" s="3"/>
      <c r="Q50" s="3"/>
      <c r="R50" s="3"/>
      <c r="S50" s="3"/>
      <c r="T50" s="8">
        <f t="shared" si="0"/>
        <v>0</v>
      </c>
      <c r="U50" s="3"/>
      <c r="V50" s="3"/>
      <c r="W50" s="3"/>
      <c r="X50" s="3"/>
      <c r="Y50" s="3"/>
      <c r="Z50" s="3"/>
      <c r="AA50" s="8">
        <f t="shared" si="1"/>
        <v>0</v>
      </c>
      <c r="AB50" s="9">
        <f t="shared" si="2"/>
        <v>7</v>
      </c>
      <c r="AC50" s="20" t="s">
        <v>329</v>
      </c>
      <c r="AD50" s="20" t="s">
        <v>332</v>
      </c>
      <c r="AE50" s="21" t="s">
        <v>478</v>
      </c>
      <c r="AF50" s="20" t="str">
        <f>CONCATENATE(Table13578[[#This Row],[Feedback Q1]],Table13578[[#This Row],[Feedback Q2]],Table13578[[#This Row],[Feedback Q3]])</f>
        <v>q1:The program correctly prompts the user for the number of rows and columns and uses nested loops to print a grid of asterisks based on that input. The logic is sound and produces the expected output.q2:The calculation of the smallest number has a logical flaw. Specifically, the last condition for finding the smallest number incorrectly compares number2 to number3 instead of number1. It should be if (number1 &gt;= number2 &amp;&amp; number1 &gt;= number3) to correctly identify the smallest value.q3: syntax error. Code ot runnable. The discounted price calculation is incorrect. The formula discprice = cost / discount; When printing the total cost and discounted price, the use of &amp;cost and &amp;discprice is incorrect.The program has a case for exiting (case 5), but this should be case 0 as per your initial prompt. The switch statement should include a proper handling for the exit condition.The code for each case is largely identical. You could create a function to handle the input and calculations to avoid redundancy.</v>
      </c>
      <c r="AG50" s="20" t="s">
        <v>594</v>
      </c>
    </row>
    <row r="51" spans="1:33" x14ac:dyDescent="0.3">
      <c r="A51" s="12">
        <v>47</v>
      </c>
      <c r="B51" s="13">
        <v>20705220</v>
      </c>
      <c r="C51" s="11" t="s">
        <v>131</v>
      </c>
      <c r="D51" s="18">
        <v>1.5</v>
      </c>
      <c r="E51" s="18">
        <v>1.5</v>
      </c>
      <c r="F51" s="18">
        <f>SUM(Table13578[[#This Row],[Run and Output (1.5)]:[Code Quality (1.5)]])</f>
        <v>3</v>
      </c>
      <c r="G51" s="18">
        <v>1.5</v>
      </c>
      <c r="H51" s="18">
        <v>1.5</v>
      </c>
      <c r="I51" s="18">
        <f>SUM(Table13578[[#This Row],[Run and Output (1.5)2]],Table13578[[#This Row],[Code Quality (1.5)3]])</f>
        <v>3</v>
      </c>
      <c r="J51" s="18">
        <v>2</v>
      </c>
      <c r="K51" s="18">
        <v>2</v>
      </c>
      <c r="L51" s="18">
        <f>SUM(Table13578[[#This Row],[Run and Output (2)]],Table13578[[#This Row],[Code Quality (2)]])</f>
        <v>4</v>
      </c>
      <c r="M51" s="41">
        <f>SUM(Table13578[[#This Row],[Q1]],Table13578[[#This Row],[Q2]],Table13578[[#This Row],[Q3]])</f>
        <v>10</v>
      </c>
      <c r="N51" s="3"/>
      <c r="O51" s="3"/>
      <c r="P51" s="3"/>
      <c r="Q51" s="3"/>
      <c r="R51" s="3"/>
      <c r="S51" s="3"/>
      <c r="T51" s="8">
        <f t="shared" si="0"/>
        <v>0</v>
      </c>
      <c r="U51" s="3"/>
      <c r="V51" s="3"/>
      <c r="W51" s="3"/>
      <c r="X51" s="3"/>
      <c r="Y51" s="3"/>
      <c r="Z51" s="3"/>
      <c r="AA51" s="8">
        <f t="shared" si="1"/>
        <v>0</v>
      </c>
      <c r="AB51" s="9">
        <f t="shared" si="2"/>
        <v>10</v>
      </c>
      <c r="AC51" s="20" t="s">
        <v>329</v>
      </c>
      <c r="AD51" s="20" t="s">
        <v>333</v>
      </c>
      <c r="AE51" s="20" t="s">
        <v>334</v>
      </c>
      <c r="AF51" s="20" t="str">
        <f>CONCATENATE(Table13578[[#This Row],[Feedback Q1]],Table13578[[#This Row],[Feedback Q2]],Table13578[[#This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uses functions to determine the smallest and largest of the three. The calculations for the sum, average, and product are all correctly implemented.q3: The program effectively implements a menu-driven system that allows users to enter product details based on a product code, calculate total costs, and apply discounts.The logic for calculating costs is repeated for fruits and vegetables, as well as for dairy products and canned goods. This could be refactored into a function to reduce redundancy.</v>
      </c>
      <c r="AG51" s="20" t="s">
        <v>595</v>
      </c>
    </row>
    <row r="52" spans="1:33" x14ac:dyDescent="0.3">
      <c r="A52" s="12">
        <v>48</v>
      </c>
      <c r="B52" s="13">
        <v>20613250</v>
      </c>
      <c r="C52" s="11" t="s">
        <v>77</v>
      </c>
      <c r="D52" s="18">
        <v>1.5</v>
      </c>
      <c r="E52" s="18">
        <v>1.5</v>
      </c>
      <c r="F52" s="18">
        <f>SUM(Table13578[[#This Row],[Run and Output (1.5)]:[Code Quality (1.5)]])</f>
        <v>3</v>
      </c>
      <c r="G52" s="18">
        <v>1.5</v>
      </c>
      <c r="H52" s="18">
        <v>1.5</v>
      </c>
      <c r="I52" s="18">
        <f>SUM(Table13578[[#This Row],[Run and Output (1.5)2]],Table13578[[#This Row],[Code Quality (1.5)3]])</f>
        <v>3</v>
      </c>
      <c r="J52" s="18">
        <v>2</v>
      </c>
      <c r="K52" s="18">
        <v>2</v>
      </c>
      <c r="L52" s="18">
        <f>SUM(Table13578[[#This Row],[Run and Output (2)]],Table13578[[#This Row],[Code Quality (2)]])</f>
        <v>4</v>
      </c>
      <c r="M52" s="41">
        <f>SUM(Table13578[[#This Row],[Q1]],Table13578[[#This Row],[Q2]],Table13578[[#This Row],[Q3]])</f>
        <v>10</v>
      </c>
      <c r="N52" s="3"/>
      <c r="O52" s="3"/>
      <c r="P52" s="3"/>
      <c r="Q52" s="3"/>
      <c r="R52" s="3"/>
      <c r="S52" s="3"/>
      <c r="T52" s="8">
        <f t="shared" si="0"/>
        <v>0</v>
      </c>
      <c r="U52" s="3"/>
      <c r="V52" s="3"/>
      <c r="W52" s="3"/>
      <c r="X52" s="3"/>
      <c r="Y52" s="3"/>
      <c r="Z52" s="3"/>
      <c r="AA52" s="8">
        <f t="shared" si="1"/>
        <v>0</v>
      </c>
      <c r="AB52" s="9">
        <f t="shared" si="2"/>
        <v>10</v>
      </c>
      <c r="AC52" s="20" t="s">
        <v>329</v>
      </c>
      <c r="AD52" s="20" t="s">
        <v>335</v>
      </c>
      <c r="AE52" s="20" t="s">
        <v>336</v>
      </c>
      <c r="AF52" s="20" t="str">
        <f>CONCATENATE(Table13578[[#This Row],[Feedback Q1]],Table13578[[#This Row],[Feedback Q2]],Table13578[[#This Row],[Feedback Q3]])</f>
        <v>q1:The program correctly prompts the user for the number of rows and columns and uses nested loops to print a grid of asterisks based on that input. The logic is sound and produces the expected output.q2:The average calculation should be performed as a floating-point operation to avoid integer division. Currently, casting only the final result may lead to incorrect averages if the sum is not perfectly divisible by 3. A better approach would be to cast the sum before divisionq3:The program correctly implements a menu-driven system that allows users to input product details, calculate initial and final costs based on discounts, and handle different product types. The logic is sound, and the calculations are performed accurately.The calculation for the final cost after applying the discount could be made clearer. The line disPer = 100 - disPer; might be confusing. It's better to directly calculate the discount amount and apply it, which could improve readability.</v>
      </c>
      <c r="AG52" s="20" t="s">
        <v>596</v>
      </c>
    </row>
    <row r="53" spans="1:33" x14ac:dyDescent="0.3">
      <c r="A53" s="12">
        <v>49</v>
      </c>
      <c r="B53" s="13">
        <v>20480891</v>
      </c>
      <c r="C53" s="11" t="s">
        <v>3</v>
      </c>
      <c r="D53" s="18">
        <v>1.5</v>
      </c>
      <c r="E53" s="18">
        <v>1.5</v>
      </c>
      <c r="F53" s="18">
        <f>SUM(Table13578[[#This Row],[Run and Output (1.5)]:[Code Quality (1.5)]])</f>
        <v>3</v>
      </c>
      <c r="G53" s="18">
        <v>1</v>
      </c>
      <c r="H53" s="18">
        <v>1</v>
      </c>
      <c r="I53" s="18">
        <f>SUM(Table13578[[#This Row],[Run and Output (1.5)2]],Table13578[[#This Row],[Code Quality (1.5)3]])</f>
        <v>2</v>
      </c>
      <c r="J53" s="26">
        <v>0</v>
      </c>
      <c r="K53" s="26">
        <v>0</v>
      </c>
      <c r="L53" s="26">
        <f>SUM(Table13578[[#This Row],[Run and Output (2)]],Table13578[[#This Row],[Code Quality (2)]])</f>
        <v>0</v>
      </c>
      <c r="M53" s="41">
        <f>SUM(Table13578[[#This Row],[Q1]],Table13578[[#This Row],[Q2]],Table13578[[#This Row],[Q3]])</f>
        <v>5</v>
      </c>
      <c r="N53" s="3"/>
      <c r="O53" s="3"/>
      <c r="P53" s="3"/>
      <c r="Q53" s="3"/>
      <c r="R53" s="3"/>
      <c r="S53" s="3"/>
      <c r="T53" s="8">
        <f t="shared" si="0"/>
        <v>0</v>
      </c>
      <c r="U53" s="3"/>
      <c r="V53" s="3"/>
      <c r="W53" s="3"/>
      <c r="X53" s="3"/>
      <c r="Y53" s="3"/>
      <c r="Z53" s="3"/>
      <c r="AA53" s="8">
        <f t="shared" si="1"/>
        <v>0</v>
      </c>
      <c r="AB53" s="9">
        <f t="shared" si="2"/>
        <v>5</v>
      </c>
      <c r="AC53" s="20" t="s">
        <v>383</v>
      </c>
      <c r="AD53" s="20" t="s">
        <v>384</v>
      </c>
      <c r="AE53" s="20" t="s">
        <v>280</v>
      </c>
      <c r="AF53" s="20" t="str">
        <f>CONCATENATE(Table13578[[#This Row],[Feedback Q1]],Table13578[[#This Row],[Feedback Q2]],Table13578[[#This Row],[Feedback Q3]])</f>
        <v>q1:Add the missing semicolon after the printf("\n") statement to prevent compilation errors.q2:The program intends to compute the sum, average, product, smallest, and largest of three integers. However, there are several logical and syntactical errors that prevent it from functioning correctly.q3: no submission</v>
      </c>
      <c r="AG53" s="20" t="s">
        <v>597</v>
      </c>
    </row>
    <row r="54" spans="1:33" ht="15" customHeight="1" x14ac:dyDescent="0.3">
      <c r="A54" s="12">
        <v>50</v>
      </c>
      <c r="B54" s="13">
        <v>20701680</v>
      </c>
      <c r="C54" s="11" t="s">
        <v>123</v>
      </c>
      <c r="D54" s="18">
        <v>1.5</v>
      </c>
      <c r="E54" s="18">
        <v>1.5</v>
      </c>
      <c r="F54" s="18">
        <f>SUM(Table13578[[#This Row],[Run and Output (1.5)]:[Code Quality (1.5)]])</f>
        <v>3</v>
      </c>
      <c r="G54" s="18">
        <v>1.5</v>
      </c>
      <c r="H54" s="18">
        <v>1.5</v>
      </c>
      <c r="I54" s="18">
        <f>SUM(Table13578[[#This Row],[Run and Output (1.5)2]],Table13578[[#This Row],[Code Quality (1.5)3]])</f>
        <v>3</v>
      </c>
      <c r="J54" s="18">
        <v>2</v>
      </c>
      <c r="K54" s="18">
        <v>2</v>
      </c>
      <c r="L54" s="18">
        <f>SUM(Table13578[[#This Row],[Run and Output (2)]],Table13578[[#This Row],[Code Quality (2)]])</f>
        <v>4</v>
      </c>
      <c r="M54" s="41">
        <f>SUM(Table13578[[#This Row],[Q1]],Table13578[[#This Row],[Q2]],Table13578[[#This Row],[Q3]])</f>
        <v>10</v>
      </c>
      <c r="N54" s="3"/>
      <c r="O54" s="3"/>
      <c r="P54" s="3"/>
      <c r="Q54" s="3"/>
      <c r="R54" s="3"/>
      <c r="S54" s="3"/>
      <c r="T54" s="8">
        <f t="shared" si="0"/>
        <v>0</v>
      </c>
      <c r="U54" s="3"/>
      <c r="V54" s="3"/>
      <c r="W54" s="3"/>
      <c r="X54" s="3"/>
      <c r="Y54" s="3"/>
      <c r="Z54" s="3"/>
      <c r="AA54" s="8">
        <f t="shared" si="1"/>
        <v>0</v>
      </c>
      <c r="AB54" s="9">
        <f t="shared" si="2"/>
        <v>10</v>
      </c>
      <c r="AC54" s="20" t="s">
        <v>329</v>
      </c>
      <c r="AD54" s="20" t="s">
        <v>337</v>
      </c>
      <c r="AE54" s="21" t="s">
        <v>338</v>
      </c>
      <c r="AF54" s="20" t="str">
        <f>CONCATENATE(Table13578[[#This Row],[Feedback Q1]],Table13578[[#This Row],[Feedback Q2]],Table13578[[#This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computes the sum, average, product, smallest, and largest values. The use of \t in the scanf format string is unnecessary and may lead to confusion. It's better to use spaces or %d %d %d to read integers separated by spaces without formatting issues.he logic for determining the smallest integer can be simplified.q3:The program correctly implements a menu-driven system that allows users to enter product details, calculate total costs, and apply discounts.
    The use of a switch statement for different product codes is appropriate, but the code is repetitive across cases, particularly in the handling of discounts and total cost calculations.</v>
      </c>
      <c r="AG54" s="20" t="s">
        <v>598</v>
      </c>
    </row>
    <row r="55" spans="1:33" x14ac:dyDescent="0.3">
      <c r="A55" s="12">
        <v>51</v>
      </c>
      <c r="B55" s="13">
        <v>20598255</v>
      </c>
      <c r="C55" s="11" t="s">
        <v>35</v>
      </c>
      <c r="D55" s="18">
        <v>1.5</v>
      </c>
      <c r="E55" s="18">
        <v>1.5</v>
      </c>
      <c r="F55" s="18">
        <f>SUM(Table13578[[#This Row],[Run and Output (1.5)]:[Code Quality (1.5)]])</f>
        <v>3</v>
      </c>
      <c r="G55" s="18">
        <v>1.5</v>
      </c>
      <c r="H55" s="18">
        <v>1.5</v>
      </c>
      <c r="I55" s="18">
        <f>SUM(Table13578[[#This Row],[Run and Output (1.5)2]],Table13578[[#This Row],[Code Quality (1.5)3]])</f>
        <v>3</v>
      </c>
      <c r="J55" s="18">
        <v>1.5</v>
      </c>
      <c r="K55" s="18">
        <v>1.5</v>
      </c>
      <c r="L55" s="18">
        <f>SUM(Table13578[[#This Row],[Run and Output (2)]],Table13578[[#This Row],[Code Quality (2)]])</f>
        <v>3</v>
      </c>
      <c r="M55" s="41">
        <f>SUM(Table13578[[#This Row],[Q1]],Table13578[[#This Row],[Q2]],Table13578[[#This Row],[Q3]])</f>
        <v>9</v>
      </c>
      <c r="N55" s="3"/>
      <c r="O55" s="3"/>
      <c r="P55" s="3"/>
      <c r="Q55" s="3"/>
      <c r="R55" s="3"/>
      <c r="S55" s="3"/>
      <c r="T55" s="8">
        <f t="shared" si="0"/>
        <v>0</v>
      </c>
      <c r="U55" s="3"/>
      <c r="V55" s="3"/>
      <c r="W55" s="3"/>
      <c r="X55" s="3"/>
      <c r="Y55" s="3"/>
      <c r="Z55" s="3"/>
      <c r="AA55" s="8">
        <f t="shared" si="1"/>
        <v>0</v>
      </c>
      <c r="AB55" s="9">
        <f t="shared" si="2"/>
        <v>9</v>
      </c>
      <c r="AC55" s="20" t="s">
        <v>273</v>
      </c>
      <c r="AD55" s="20" t="s">
        <v>486</v>
      </c>
      <c r="AE55" s="20" t="s">
        <v>487</v>
      </c>
      <c r="AF55"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variable smallest is used before it’s initialized. This leads to undefined behavior. You should initialize it to a value that ensures proper comparison, such as setting it to the first element of the arrayThe average calculation sould cast one of the operands to floatq3: The program calculates the total cost of various grocery items based on user input and applies a discount correctly. The program prompts for "number of dairy products" but uses weight to store this value, which is confusing. It should use an int type for quantity to reflect that it's a count</v>
      </c>
      <c r="AG55" s="20" t="s">
        <v>599</v>
      </c>
    </row>
    <row r="56" spans="1:33" x14ac:dyDescent="0.3">
      <c r="A56" s="12">
        <v>52</v>
      </c>
      <c r="B56" s="13">
        <v>20721435</v>
      </c>
      <c r="C56" s="11" t="s">
        <v>179</v>
      </c>
      <c r="D56" s="18">
        <v>1.5</v>
      </c>
      <c r="E56" s="18">
        <v>1.5</v>
      </c>
      <c r="F56" s="18">
        <f>SUM(Table13578[[#This Row],[Run and Output (1.5)]:[Code Quality (1.5)]])</f>
        <v>3</v>
      </c>
      <c r="G56" s="18">
        <v>1.5</v>
      </c>
      <c r="H56" s="18">
        <v>1.5</v>
      </c>
      <c r="I56" s="18">
        <f>SUM(Table13578[[#This Row],[Run and Output (1.5)2]],Table13578[[#This Row],[Code Quality (1.5)3]])</f>
        <v>3</v>
      </c>
      <c r="J56" s="18">
        <v>2</v>
      </c>
      <c r="K56" s="18">
        <v>2</v>
      </c>
      <c r="L56" s="18">
        <f>SUM(Table13578[[#This Row],[Run and Output (2)]],Table13578[[#This Row],[Code Quality (2)]])</f>
        <v>4</v>
      </c>
      <c r="M56" s="41">
        <f>SUM(Table13578[[#This Row],[Q1]],Table13578[[#This Row],[Q2]],Table13578[[#This Row],[Q3]])</f>
        <v>10</v>
      </c>
      <c r="N56" s="3"/>
      <c r="O56" s="3"/>
      <c r="P56" s="3"/>
      <c r="Q56" s="3"/>
      <c r="R56" s="3"/>
      <c r="S56" s="3"/>
      <c r="T56" s="8">
        <f t="shared" si="0"/>
        <v>0</v>
      </c>
      <c r="U56" s="3"/>
      <c r="V56" s="3"/>
      <c r="W56" s="3"/>
      <c r="X56" s="3"/>
      <c r="Y56" s="3"/>
      <c r="Z56" s="3"/>
      <c r="AA56" s="8">
        <f t="shared" si="1"/>
        <v>0</v>
      </c>
      <c r="AB56" s="9">
        <f t="shared" si="2"/>
        <v>10</v>
      </c>
      <c r="AC56" s="20" t="s">
        <v>273</v>
      </c>
      <c r="AD56" s="20" t="s">
        <v>488</v>
      </c>
      <c r="AE56" s="20" t="s">
        <v>435</v>
      </c>
      <c r="AF56"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56" s="20" t="s">
        <v>600</v>
      </c>
    </row>
    <row r="57" spans="1:33" x14ac:dyDescent="0.3">
      <c r="A57" s="12">
        <v>53</v>
      </c>
      <c r="B57" s="13">
        <v>20715999</v>
      </c>
      <c r="C57" s="11" t="s">
        <v>161</v>
      </c>
      <c r="D57" s="18">
        <v>1.5</v>
      </c>
      <c r="E57" s="18">
        <v>1.5</v>
      </c>
      <c r="F57" s="18">
        <f>SUM(Table13578[[#This Row],[Run and Output (1.5)]:[Code Quality (1.5)]])</f>
        <v>3</v>
      </c>
      <c r="G57" s="18">
        <v>1.5</v>
      </c>
      <c r="H57" s="18">
        <v>1.5</v>
      </c>
      <c r="I57" s="18">
        <f>SUM(Table13578[[#This Row],[Run and Output (1.5)2]],Table13578[[#This Row],[Code Quality (1.5)3]])</f>
        <v>3</v>
      </c>
      <c r="J57" s="18">
        <v>2</v>
      </c>
      <c r="K57" s="18">
        <v>2</v>
      </c>
      <c r="L57" s="18">
        <f>SUM(Table13578[[#This Row],[Run and Output (2)]],Table13578[[#This Row],[Code Quality (2)]])</f>
        <v>4</v>
      </c>
      <c r="M57" s="41">
        <f>SUM(Table13578[[#This Row],[Q1]],Table13578[[#This Row],[Q2]],Table13578[[#This Row],[Q3]])</f>
        <v>10</v>
      </c>
      <c r="N57" s="3"/>
      <c r="O57" s="3"/>
      <c r="P57" s="3"/>
      <c r="Q57" s="3"/>
      <c r="R57" s="3"/>
      <c r="S57" s="3"/>
      <c r="T57" s="8">
        <f t="shared" si="0"/>
        <v>0</v>
      </c>
      <c r="U57" s="3"/>
      <c r="V57" s="3"/>
      <c r="W57" s="3"/>
      <c r="X57" s="3"/>
      <c r="Y57" s="3"/>
      <c r="Z57" s="3"/>
      <c r="AA57" s="8">
        <f t="shared" si="1"/>
        <v>0</v>
      </c>
      <c r="AB57" s="9">
        <f t="shared" si="2"/>
        <v>10</v>
      </c>
      <c r="AC57" s="20" t="s">
        <v>273</v>
      </c>
      <c r="AD57" s="20" t="s">
        <v>488</v>
      </c>
      <c r="AE57" s="20" t="s">
        <v>435</v>
      </c>
      <c r="AF57"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57" s="20" t="s">
        <v>600</v>
      </c>
    </row>
    <row r="58" spans="1:33" x14ac:dyDescent="0.3">
      <c r="A58" s="12">
        <v>54</v>
      </c>
      <c r="B58" s="13">
        <v>20713670</v>
      </c>
      <c r="C58" s="11" t="s">
        <v>151</v>
      </c>
      <c r="D58" s="18">
        <v>1</v>
      </c>
      <c r="E58" s="18">
        <v>1</v>
      </c>
      <c r="F58" s="18">
        <f>SUM(Table13578[[#This Row],[Run and Output (1.5)]:[Code Quality (1.5)]])</f>
        <v>2</v>
      </c>
      <c r="G58" s="18">
        <v>1</v>
      </c>
      <c r="H58" s="18">
        <v>1</v>
      </c>
      <c r="I58" s="18">
        <f>SUM(Table13578[[#This Row],[Run and Output (1.5)2]],Table13578[[#This Row],[Code Quality (1.5)3]])</f>
        <v>2</v>
      </c>
      <c r="J58" s="18">
        <v>0.5</v>
      </c>
      <c r="K58" s="18">
        <v>0.5</v>
      </c>
      <c r="L58" s="18">
        <f>SUM(Table13578[[#This Row],[Run and Output (2)]],Table13578[[#This Row],[Code Quality (2)]])</f>
        <v>1</v>
      </c>
      <c r="M58" s="41">
        <f>SUM(Table13578[[#This Row],[Q1]],Table13578[[#This Row],[Q2]],Table13578[[#This Row],[Q3]])</f>
        <v>5</v>
      </c>
      <c r="N58" s="3"/>
      <c r="O58" s="3"/>
      <c r="P58" s="3"/>
      <c r="Q58" s="3"/>
      <c r="R58" s="3"/>
      <c r="S58" s="3"/>
      <c r="T58" s="8">
        <f t="shared" si="0"/>
        <v>0</v>
      </c>
      <c r="U58" s="3"/>
      <c r="V58" s="3"/>
      <c r="W58" s="3"/>
      <c r="X58" s="3"/>
      <c r="Y58" s="3"/>
      <c r="Z58" s="3"/>
      <c r="AA58" s="8">
        <f t="shared" si="1"/>
        <v>0</v>
      </c>
      <c r="AB58" s="9">
        <f t="shared" si="2"/>
        <v>5</v>
      </c>
      <c r="AC58" s="20" t="s">
        <v>385</v>
      </c>
      <c r="AD58" s="20" t="s">
        <v>386</v>
      </c>
      <c r="AE58" s="20"/>
      <c r="AF58" s="20" t="str">
        <f>CONCATENATE(Table13578[[#This Row],[Feedback Q1]],Table13578[[#This Row],[Feedback Q2]],Table13578[[#This Row],[Feedback Q3]])</f>
        <v>q1:The program correctly prompts the user for the number of rows and columns and uses nested loops to print a grid of asterisks based on the user input. However, it does not print a new line after each row, which is necessary to form a proper grid.q2:The program correctly reads three integers and computes their sum, average, and product. However, there are issues with the logic used to determine the smallest and largest numbers.  the logic for finding the smallest and largest integers is flawed. The conditional checks do not correctly handle comparisons.</v>
      </c>
      <c r="AG58" s="20" t="s">
        <v>601</v>
      </c>
    </row>
    <row r="59" spans="1:33" x14ac:dyDescent="0.3">
      <c r="A59" s="12">
        <v>55</v>
      </c>
      <c r="B59" s="13">
        <v>20690629</v>
      </c>
      <c r="C59" s="11" t="s">
        <v>109</v>
      </c>
      <c r="D59" s="18">
        <v>1.5</v>
      </c>
      <c r="E59" s="18">
        <v>1.5</v>
      </c>
      <c r="F59" s="18">
        <f>SUM(Table13578[[#This Row],[Run and Output (1.5)]:[Code Quality (1.5)]])</f>
        <v>3</v>
      </c>
      <c r="G59" s="18">
        <v>0.5</v>
      </c>
      <c r="H59" s="18">
        <v>0.5</v>
      </c>
      <c r="I59" s="18">
        <f>SUM(Table13578[[#This Row],[Run and Output (1.5)2]],Table13578[[#This Row],[Code Quality (1.5)3]])</f>
        <v>1</v>
      </c>
      <c r="J59" s="18">
        <v>0.5</v>
      </c>
      <c r="K59" s="18">
        <v>0.5</v>
      </c>
      <c r="L59" s="18">
        <f>SUM(Table13578[[#This Row],[Run and Output (2)]],Table13578[[#This Row],[Code Quality (2)]])</f>
        <v>1</v>
      </c>
      <c r="M59" s="41">
        <f>SUM(Table13578[[#This Row],[Q1]],Table13578[[#This Row],[Q2]],Table13578[[#This Row],[Q3]])</f>
        <v>5</v>
      </c>
      <c r="N59" s="3"/>
      <c r="O59" s="3"/>
      <c r="P59" s="3"/>
      <c r="Q59" s="3"/>
      <c r="R59" s="3"/>
      <c r="S59" s="3"/>
      <c r="T59" s="8">
        <f t="shared" si="0"/>
        <v>0</v>
      </c>
      <c r="U59" s="3"/>
      <c r="V59" s="3"/>
      <c r="W59" s="3"/>
      <c r="X59" s="3"/>
      <c r="Y59" s="3"/>
      <c r="Z59" s="3"/>
      <c r="AA59" s="8">
        <f t="shared" si="1"/>
        <v>0</v>
      </c>
      <c r="AB59" s="9">
        <f t="shared" si="2"/>
        <v>5</v>
      </c>
      <c r="AC59" s="20" t="s">
        <v>388</v>
      </c>
      <c r="AD59" s="20" t="s">
        <v>387</v>
      </c>
      <c r="AE59" s="20"/>
      <c r="AF59" s="20" t="str">
        <f>CONCATENATE(Table13578[[#This Row],[Feedback Q1]],Table13578[[#This Row],[Feedback Q2]],Table13578[[#This Row],[Feedback Q3]])</f>
        <v>q1: There is a missing semicolon at the end of the return 0 statement. Otherwise fine.q2:The program attempts to calculate the sum, average, product, and smallest of three integers. However, there are significant syntax and logical errors that prevent it from functioning correctly.</v>
      </c>
      <c r="AG59" s="20" t="s">
        <v>602</v>
      </c>
    </row>
    <row r="60" spans="1:33" x14ac:dyDescent="0.3">
      <c r="A60" s="12">
        <v>56</v>
      </c>
      <c r="B60" s="13">
        <v>20613019</v>
      </c>
      <c r="C60" s="11" t="s">
        <v>74</v>
      </c>
      <c r="D60" s="18">
        <v>1.5</v>
      </c>
      <c r="E60" s="18">
        <v>1.5</v>
      </c>
      <c r="F60" s="18">
        <f>SUM(Table13578[[#This Row],[Run and Output (1.5)]:[Code Quality (1.5)]])</f>
        <v>3</v>
      </c>
      <c r="G60" s="18">
        <v>1.5</v>
      </c>
      <c r="H60" s="18">
        <v>1.5</v>
      </c>
      <c r="I60" s="18">
        <f>SUM(Table13578[[#This Row],[Run and Output (1.5)2]],Table13578[[#This Row],[Code Quality (1.5)3]])</f>
        <v>3</v>
      </c>
      <c r="J60" s="26">
        <v>1.5</v>
      </c>
      <c r="K60" s="18">
        <v>1.5</v>
      </c>
      <c r="L60" s="18">
        <f>SUM(Table13578[[#This Row],[Run and Output (2)]],Table13578[[#This Row],[Code Quality (2)]])</f>
        <v>3</v>
      </c>
      <c r="M60" s="41">
        <f>SUM(Table13578[[#This Row],[Q1]],Table13578[[#This Row],[Q2]],Table13578[[#This Row],[Q3]])</f>
        <v>9</v>
      </c>
      <c r="N60" s="3"/>
      <c r="O60" s="3"/>
      <c r="P60" s="3"/>
      <c r="Q60" s="3"/>
      <c r="R60" s="3"/>
      <c r="S60" s="3"/>
      <c r="T60" s="8">
        <f t="shared" si="0"/>
        <v>0</v>
      </c>
      <c r="U60" s="3"/>
      <c r="V60" s="3"/>
      <c r="W60" s="3"/>
      <c r="X60" s="3"/>
      <c r="Y60" s="3"/>
      <c r="Z60" s="3"/>
      <c r="AA60" s="8">
        <f t="shared" si="1"/>
        <v>0</v>
      </c>
      <c r="AB60" s="9">
        <f t="shared" si="2"/>
        <v>9</v>
      </c>
      <c r="AC60" s="20" t="s">
        <v>273</v>
      </c>
      <c r="AD60" s="20" t="s">
        <v>488</v>
      </c>
      <c r="AE60" s="20" t="s">
        <v>490</v>
      </c>
      <c r="AF60"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calculates the total cost of various grocery items based on user input and applies a discount correctly.Incorrect Discount Calculation: The final cost calculation assumes that the discount is a flat amount deducted from the total cost, rather than a percentage reduction. </v>
      </c>
      <c r="AG60" s="20" t="s">
        <v>603</v>
      </c>
    </row>
    <row r="61" spans="1:33" x14ac:dyDescent="0.3">
      <c r="A61" s="12">
        <v>57</v>
      </c>
      <c r="B61" s="13">
        <v>20715623</v>
      </c>
      <c r="C61" s="11" t="s">
        <v>159</v>
      </c>
      <c r="D61" s="18">
        <v>1.5</v>
      </c>
      <c r="E61" s="18">
        <v>1.5</v>
      </c>
      <c r="F61" s="18">
        <f>SUM(Table13578[[#This Row],[Run and Output (1.5)]:[Code Quality (1.5)]])</f>
        <v>3</v>
      </c>
      <c r="G61" s="18">
        <v>1.5</v>
      </c>
      <c r="H61" s="18">
        <v>1.5</v>
      </c>
      <c r="I61" s="18">
        <f>SUM(Table13578[[#This Row],[Run and Output (1.5)2]],Table13578[[#This Row],[Code Quality (1.5)3]])</f>
        <v>3</v>
      </c>
      <c r="J61" s="26">
        <v>1.5</v>
      </c>
      <c r="K61" s="18">
        <v>1.5</v>
      </c>
      <c r="L61" s="18">
        <f>SUM(Table13578[[#This Row],[Run and Output (2)]],Table13578[[#This Row],[Code Quality (2)]])</f>
        <v>3</v>
      </c>
      <c r="M61" s="41">
        <f>SUM(Table13578[[#This Row],[Q1]],Table13578[[#This Row],[Q2]],Table13578[[#This Row],[Q3]])</f>
        <v>9</v>
      </c>
      <c r="N61" s="3"/>
      <c r="O61" s="3"/>
      <c r="P61" s="3"/>
      <c r="Q61" s="3"/>
      <c r="R61" s="3"/>
      <c r="S61" s="3"/>
      <c r="T61" s="8">
        <f t="shared" si="0"/>
        <v>0</v>
      </c>
      <c r="U61" s="3"/>
      <c r="V61" s="3"/>
      <c r="W61" s="3"/>
      <c r="X61" s="3"/>
      <c r="Y61" s="3"/>
      <c r="Z61" s="3"/>
      <c r="AA61" s="8">
        <f t="shared" si="1"/>
        <v>0</v>
      </c>
      <c r="AB61" s="9">
        <f t="shared" si="2"/>
        <v>9</v>
      </c>
      <c r="AC61" s="20" t="s">
        <v>273</v>
      </c>
      <c r="AD61" s="20" t="s">
        <v>488</v>
      </c>
      <c r="AE61" s="20" t="s">
        <v>491</v>
      </c>
      <c r="AF61"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no price input from user. The variable cost is calculated based on user input but does not reset to zero after each iteration. This could lead to cumulative costs being incorrect if the user does not exit after the first calculation.</v>
      </c>
      <c r="AG61" s="20" t="s">
        <v>604</v>
      </c>
    </row>
    <row r="62" spans="1:33" x14ac:dyDescent="0.3">
      <c r="A62" s="12">
        <v>58</v>
      </c>
      <c r="B62" s="13">
        <v>20706147</v>
      </c>
      <c r="C62" s="11" t="s">
        <v>137</v>
      </c>
      <c r="D62" s="18">
        <v>1.5</v>
      </c>
      <c r="E62" s="18">
        <v>1.5</v>
      </c>
      <c r="F62" s="18">
        <f>SUM(Table13578[[#This Row],[Run and Output (1.5)]:[Code Quality (1.5)]])</f>
        <v>3</v>
      </c>
      <c r="G62" s="26">
        <v>1</v>
      </c>
      <c r="H62" s="26">
        <v>1</v>
      </c>
      <c r="I62" s="26">
        <f>SUM(Table13578[[#This Row],[Run and Output (1.5)2]],Table13578[[#This Row],[Code Quality (1.5)3]])</f>
        <v>2</v>
      </c>
      <c r="J62" s="26">
        <v>0.5</v>
      </c>
      <c r="K62" s="26">
        <v>0.5</v>
      </c>
      <c r="L62" s="26">
        <f>SUM(Table13578[[#This Row],[Run and Output (2)]],Table13578[[#This Row],[Code Quality (2)]])</f>
        <v>1</v>
      </c>
      <c r="M62" s="41">
        <f>SUM(Table13578[[#This Row],[Q1]],Table13578[[#This Row],[Q2]],Table13578[[#This Row],[Q3]])</f>
        <v>6</v>
      </c>
      <c r="N62" s="3"/>
      <c r="O62" s="3"/>
      <c r="P62" s="3"/>
      <c r="Q62" s="3"/>
      <c r="R62" s="3"/>
      <c r="S62" s="3"/>
      <c r="T62" s="8">
        <f t="shared" si="0"/>
        <v>0</v>
      </c>
      <c r="U62" s="3"/>
      <c r="V62" s="3"/>
      <c r="W62" s="3"/>
      <c r="X62" s="3"/>
      <c r="Y62" s="3"/>
      <c r="Z62" s="3"/>
      <c r="AA62" s="8">
        <f t="shared" si="1"/>
        <v>0</v>
      </c>
      <c r="AB62" s="9">
        <f t="shared" si="2"/>
        <v>6</v>
      </c>
      <c r="AC62" s="20" t="s">
        <v>273</v>
      </c>
      <c r="AD62" s="20" t="s">
        <v>492</v>
      </c>
      <c r="AE62" s="20" t="s">
        <v>493</v>
      </c>
      <c r="AF62"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incomplete output (no product)q3: The program is intended to calculate the total cost and final cost after applying a discount based on the product type. However, there are several critical issues that prevent it from functioning correctly.You're using %d to read values for variables that will be used for calculations involving prices (which may require floating-point calculations). You should use %f The discount calculation in the print statement is incorrect. You should divide discount by 100.0 to convert it into a percentageThe variable product_code is an integer, but you are using string literals in the switch statement. </v>
      </c>
      <c r="AG62" s="20" t="s">
        <v>605</v>
      </c>
    </row>
    <row r="63" spans="1:33" x14ac:dyDescent="0.3">
      <c r="A63" s="12">
        <v>59</v>
      </c>
      <c r="B63" s="13">
        <v>20604119</v>
      </c>
      <c r="C63" s="11" t="s">
        <v>42</v>
      </c>
      <c r="D63" s="18">
        <v>1.5</v>
      </c>
      <c r="E63" s="18">
        <v>1.5</v>
      </c>
      <c r="F63" s="18">
        <f>SUM(Table13578[[#This Row],[Run and Output (1.5)]:[Code Quality (1.5)]])</f>
        <v>3</v>
      </c>
      <c r="G63" s="18">
        <v>1.5</v>
      </c>
      <c r="H63" s="18">
        <v>1.5</v>
      </c>
      <c r="I63" s="18">
        <f>SUM(Table13578[[#This Row],[Run and Output (1.5)2]],Table13578[[#This Row],[Code Quality (1.5)3]])</f>
        <v>3</v>
      </c>
      <c r="J63" s="18">
        <v>2</v>
      </c>
      <c r="K63" s="18">
        <v>2</v>
      </c>
      <c r="L63" s="18">
        <f>SUM(Table13578[[#This Row],[Run and Output (2)]],Table13578[[#This Row],[Code Quality (2)]])</f>
        <v>4</v>
      </c>
      <c r="M63" s="41">
        <f>SUM(Table13578[[#This Row],[Q1]],Table13578[[#This Row],[Q2]],Table13578[[#This Row],[Q3]])</f>
        <v>10</v>
      </c>
      <c r="N63" s="3"/>
      <c r="O63" s="3"/>
      <c r="P63" s="3"/>
      <c r="Q63" s="3"/>
      <c r="R63" s="3"/>
      <c r="S63" s="3"/>
      <c r="T63" s="8">
        <f t="shared" si="0"/>
        <v>0</v>
      </c>
      <c r="U63" s="3"/>
      <c r="V63" s="3"/>
      <c r="W63" s="3"/>
      <c r="X63" s="3"/>
      <c r="Y63" s="3"/>
      <c r="Z63" s="3"/>
      <c r="AA63" s="8">
        <f t="shared" si="1"/>
        <v>0</v>
      </c>
      <c r="AB63" s="9">
        <f t="shared" si="2"/>
        <v>10</v>
      </c>
      <c r="AC63" s="20" t="s">
        <v>329</v>
      </c>
      <c r="AD63" s="20" t="s">
        <v>351</v>
      </c>
      <c r="AE63" s="20" t="s">
        <v>352</v>
      </c>
      <c r="AF63" s="20" t="str">
        <f>CONCATENATE(Table13578[[#This Row],[Feedback Q1]],Table13578[[#This Row],[Feedback Q2]],Table13578[[#This Row],[Feedback Q3]])</f>
        <v>q1:The program correctly prompts the user for the number of rows and columns and uses nested loops to print a grid of asterisks based on that input. The logic is sound and produces the expected output.q2:The program correctly reads three integers from the user and calculates their sum, average, product, smallest, and largest values. The logic is sound, and the expected output is achieved.q3:The program successfully implements a menu-driven system for calculating the costs of various grocery products based on user inputs. It handles different product types, applies discounts, and calculates the total cost effectively.</v>
      </c>
      <c r="AG63" s="20" t="s">
        <v>606</v>
      </c>
    </row>
    <row r="64" spans="1:33" x14ac:dyDescent="0.3">
      <c r="A64" s="12">
        <v>60</v>
      </c>
      <c r="B64" s="13">
        <v>20716304</v>
      </c>
      <c r="C64" s="11" t="s">
        <v>162</v>
      </c>
      <c r="D64" s="18">
        <v>1.5</v>
      </c>
      <c r="E64" s="18">
        <v>1.5</v>
      </c>
      <c r="F64" s="18">
        <f>SUM(Table13578[[#This Row],[Run and Output (1.5)]:[Code Quality (1.5)]])</f>
        <v>3</v>
      </c>
      <c r="G64" s="18">
        <v>1.5</v>
      </c>
      <c r="H64" s="18">
        <v>1.5</v>
      </c>
      <c r="I64" s="18">
        <f>SUM(Table13578[[#This Row],[Run and Output (1.5)2]],Table13578[[#This Row],[Code Quality (1.5)3]])</f>
        <v>3</v>
      </c>
      <c r="J64" s="18">
        <v>2</v>
      </c>
      <c r="K64" s="18">
        <v>2</v>
      </c>
      <c r="L64" s="18">
        <f>SUM(Table13578[[#This Row],[Run and Output (2)]],Table13578[[#This Row],[Code Quality (2)]])</f>
        <v>4</v>
      </c>
      <c r="M64" s="41">
        <f>SUM(Table13578[[#This Row],[Q1]],Table13578[[#This Row],[Q2]],Table13578[[#This Row],[Q3]])</f>
        <v>10</v>
      </c>
      <c r="N64" s="3"/>
      <c r="O64" s="3"/>
      <c r="P64" s="3"/>
      <c r="Q64" s="3"/>
      <c r="R64" s="3"/>
      <c r="S64" s="3"/>
      <c r="T64" s="8">
        <f t="shared" si="0"/>
        <v>0</v>
      </c>
      <c r="U64" s="3"/>
      <c r="V64" s="3"/>
      <c r="W64" s="3"/>
      <c r="X64" s="3"/>
      <c r="Y64" s="3"/>
      <c r="Z64" s="3"/>
      <c r="AA64" s="8">
        <f t="shared" si="1"/>
        <v>0</v>
      </c>
      <c r="AB64" s="9">
        <f t="shared" si="2"/>
        <v>10</v>
      </c>
      <c r="AC64" s="20" t="s">
        <v>329</v>
      </c>
      <c r="AD64" s="20" t="s">
        <v>353</v>
      </c>
      <c r="AE64" s="20" t="s">
        <v>354</v>
      </c>
      <c r="AF64" s="20" t="str">
        <f>CONCATENATE(Table13578[[#This Row],[Feedback Q1]],Table13578[[#This Row],[Feedback Q2]],Table13578[[#This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calculates their sum, average, product, smallest, and largest values. However, the logic for finding the maximum value could be simplified for clarity.q3:The program correctly implements a menu-driven system for calculating the costs of various grocery products based on user inputs. It handles different product types, applies discounts, and calculates total and final costs effectively.</v>
      </c>
      <c r="AG64" s="20" t="s">
        <v>607</v>
      </c>
    </row>
    <row r="65" spans="1:33" x14ac:dyDescent="0.3">
      <c r="A65" s="12">
        <v>61</v>
      </c>
      <c r="B65" s="13">
        <v>20703088</v>
      </c>
      <c r="C65" s="11" t="s">
        <v>126</v>
      </c>
      <c r="D65" s="18">
        <v>1.5</v>
      </c>
      <c r="E65" s="18">
        <v>1.5</v>
      </c>
      <c r="F65" s="18">
        <f>SUM(Table13578[[#This Row],[Run and Output (1.5)]:[Code Quality (1.5)]])</f>
        <v>3</v>
      </c>
      <c r="G65" s="18">
        <v>1.5</v>
      </c>
      <c r="H65" s="18">
        <v>1.5</v>
      </c>
      <c r="I65" s="18">
        <f>SUM(Table13578[[#This Row],[Run and Output (1.5)2]],Table13578[[#This Row],[Code Quality (1.5)3]])</f>
        <v>3</v>
      </c>
      <c r="J65" s="26">
        <v>1.5</v>
      </c>
      <c r="K65" s="26">
        <v>1.5</v>
      </c>
      <c r="L65" s="26">
        <f>SUM(Table13578[[#This Row],[Run and Output (2)]],Table13578[[#This Row],[Code Quality (2)]])</f>
        <v>3</v>
      </c>
      <c r="M65" s="41">
        <f>SUM(Table13578[[#This Row],[Q1]],Table13578[[#This Row],[Q2]],Table13578[[#This Row],[Q3]])</f>
        <v>9</v>
      </c>
      <c r="N65" s="3"/>
      <c r="O65" s="3"/>
      <c r="P65" s="3"/>
      <c r="Q65" s="3"/>
      <c r="R65" s="3"/>
      <c r="S65" s="3"/>
      <c r="T65" s="8">
        <f t="shared" si="0"/>
        <v>0</v>
      </c>
      <c r="U65" s="3"/>
      <c r="V65" s="3"/>
      <c r="W65" s="3"/>
      <c r="X65" s="3"/>
      <c r="Y65" s="3"/>
      <c r="Z65" s="3"/>
      <c r="AA65" s="8">
        <f t="shared" si="1"/>
        <v>0</v>
      </c>
      <c r="AB65" s="9">
        <f t="shared" si="2"/>
        <v>9</v>
      </c>
      <c r="AC65" s="20" t="s">
        <v>329</v>
      </c>
      <c r="AD65" s="20" t="s">
        <v>355</v>
      </c>
      <c r="AE65" s="20" t="s">
        <v>356</v>
      </c>
      <c r="AF65" s="20" t="str">
        <f>CONCATENATE(Table13578[[#This Row],[Feedback Q1]],Table13578[[#This Row],[Feedback Q2]],Table13578[[#This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calculates their sum, average, product, smallest, and largest values.q3:The program is structured to handle user input for different product types and calculate costs based on weight or quantity. However, there are issues with how the final costs are calculated, particularly with the handling of the total and finalTotal variables.the calculation of the total cost after discount is done before the total is initialized, which leads to incorrect results.</v>
      </c>
      <c r="AG65" s="20" t="s">
        <v>608</v>
      </c>
    </row>
    <row r="66" spans="1:33" x14ac:dyDescent="0.3">
      <c r="A66" s="12">
        <v>62</v>
      </c>
      <c r="B66" s="13">
        <v>20612400</v>
      </c>
      <c r="C66" s="11" t="s">
        <v>67</v>
      </c>
      <c r="D66" s="18">
        <v>0.5</v>
      </c>
      <c r="E66" s="18">
        <v>0.5</v>
      </c>
      <c r="F66" s="18">
        <f>SUM(Table13578[[#This Row],[Run and Output (1.5)]:[Code Quality (1.5)]])</f>
        <v>1</v>
      </c>
      <c r="G66" s="18">
        <v>1.5</v>
      </c>
      <c r="H66" s="18">
        <v>1.5</v>
      </c>
      <c r="I66" s="18">
        <f>SUM(Table13578[[#This Row],[Run and Output (1.5)2]],Table13578[[#This Row],[Code Quality (1.5)3]])</f>
        <v>3</v>
      </c>
      <c r="J66" s="18">
        <v>2</v>
      </c>
      <c r="K66" s="18">
        <v>2</v>
      </c>
      <c r="L66" s="18">
        <f>SUM(Table13578[[#This Row],[Run and Output (2)]],Table13578[[#This Row],[Code Quality (2)]])</f>
        <v>4</v>
      </c>
      <c r="M66" s="41">
        <f>SUM(Table13578[[#This Row],[Q1]],Table13578[[#This Row],[Q2]],Table13578[[#This Row],[Q3]])</f>
        <v>8</v>
      </c>
      <c r="N66" s="3"/>
      <c r="O66" s="3"/>
      <c r="P66" s="3"/>
      <c r="Q66" s="3"/>
      <c r="R66" s="3"/>
      <c r="S66" s="3"/>
      <c r="T66" s="8">
        <f t="shared" si="0"/>
        <v>0</v>
      </c>
      <c r="U66" s="3"/>
      <c r="V66" s="3"/>
      <c r="W66" s="3"/>
      <c r="X66" s="3"/>
      <c r="Y66" s="3"/>
      <c r="Z66" s="3"/>
      <c r="AA66" s="8">
        <f t="shared" si="1"/>
        <v>0</v>
      </c>
      <c r="AB66" s="9">
        <f t="shared" si="2"/>
        <v>8</v>
      </c>
      <c r="AC66" s="20" t="s">
        <v>357</v>
      </c>
      <c r="AD66" s="20" t="s">
        <v>358</v>
      </c>
      <c r="AE66" s="20" t="s">
        <v>359</v>
      </c>
      <c r="AF66" s="20" t="str">
        <f>CONCATENATE(Table13578[[#This Row],[Feedback Q1]],Table13578[[#This Row],[Feedback Q2]],Table13578[[#This Row],[Feedback Q3]])</f>
        <v>q1:The program is intended to print a grid of asterisks based on user-defined rows and columns. However, the nested loop implementation has the loop control variables incorrectly defined, which results in an incorrect output. The outer loop should iterate over rows, and the inner loop should iterate over columns.q2:The program effectively prompts the user for three integers and calculates their sum, average, product, smallest, and largest values. The logic is sound, and the expected output is achieved correctly.q3:The program is structured to handle user input for different product types, calculate total costs based on weights or quantities, and apply discounts correctly.The discount check could be made clearer. Instead of checking if discount != 0, you might want to explicitly check if the discount is greater than zero</v>
      </c>
      <c r="AG66" s="20" t="s">
        <v>609</v>
      </c>
    </row>
    <row r="67" spans="1:33" x14ac:dyDescent="0.3">
      <c r="A67" s="12">
        <v>63</v>
      </c>
      <c r="B67" s="13">
        <v>20614522</v>
      </c>
      <c r="C67" s="11" t="s">
        <v>81</v>
      </c>
      <c r="D67" s="18">
        <v>1.5</v>
      </c>
      <c r="E67" s="18">
        <v>1.5</v>
      </c>
      <c r="F67" s="18">
        <f>SUM(Table13578[[#This Row],[Run and Output (1.5)]:[Code Quality (1.5)]])</f>
        <v>3</v>
      </c>
      <c r="G67" s="18">
        <v>1.5</v>
      </c>
      <c r="H67" s="18">
        <v>1.5</v>
      </c>
      <c r="I67" s="18">
        <f>SUM(Table13578[[#This Row],[Run and Output (1.5)2]],Table13578[[#This Row],[Code Quality (1.5)3]])</f>
        <v>3</v>
      </c>
      <c r="J67" s="18">
        <v>1.5</v>
      </c>
      <c r="K67" s="18">
        <v>1.5</v>
      </c>
      <c r="L67" s="18">
        <f>SUM(Table13578[[#This Row],[Run and Output (2)]],Table13578[[#This Row],[Code Quality (2)]])</f>
        <v>3</v>
      </c>
      <c r="M67" s="41">
        <f>SUM(Table13578[[#This Row],[Q1]],Table13578[[#This Row],[Q2]],Table13578[[#This Row],[Q3]])</f>
        <v>9</v>
      </c>
      <c r="N67" s="3"/>
      <c r="O67" s="3"/>
      <c r="P67" s="3"/>
      <c r="Q67" s="3"/>
      <c r="R67" s="3"/>
      <c r="S67" s="3"/>
      <c r="T67" s="8">
        <f t="shared" si="0"/>
        <v>0</v>
      </c>
      <c r="U67" s="3"/>
      <c r="V67" s="3"/>
      <c r="W67" s="3"/>
      <c r="X67" s="3"/>
      <c r="Y67" s="3"/>
      <c r="Z67" s="3"/>
      <c r="AA67" s="8">
        <f t="shared" si="1"/>
        <v>0</v>
      </c>
      <c r="AB67" s="9">
        <f t="shared" si="2"/>
        <v>9</v>
      </c>
      <c r="AC67" s="20" t="s">
        <v>360</v>
      </c>
      <c r="AD67" s="20" t="s">
        <v>362</v>
      </c>
      <c r="AE67" s="20" t="s">
        <v>361</v>
      </c>
      <c r="AF67" s="20" t="str">
        <f>CONCATENATE(Table13578[[#This Row],[Feedback Q1]],Table13578[[#This Row],[Feedback Q2]],Table13578[[#This Row],[Feedback Q3]])</f>
        <v>q1:The program correctly prompts the user for the number of rows and columns, and then uses nested loops to print a grid of asterisks (*). The output matches the expected result based on the user's inputs.q2:The program correctly defines functions to calculate the sum, average, product, smallest, and largest of three integers input by the user. The calculations are logically sound, and the expected outputs are achieved.The logic for determining the smallest and largest is not entirely correct. In the findSmallest function, if y is less than x, it should not check z against x again; instead, it should compare z with y. Similarly for the findLargest function.q3:The program effectively prompts the user for a product choice, weight, price, and discount percentage, and it calculates both the total cost and the final cost after the discount. The calculations are generally correct, but there are minor issues in the discount calculation logic.The calculation of the final cost in finalCost is slightly misleading. The discount percentage is being subtracted from 100, which results in incorrect calculations.</v>
      </c>
      <c r="AG67" s="20" t="s">
        <v>610</v>
      </c>
    </row>
    <row r="68" spans="1:33" x14ac:dyDescent="0.3">
      <c r="A68" s="12">
        <v>64</v>
      </c>
      <c r="B68" s="13">
        <v>20613314</v>
      </c>
      <c r="C68" s="11" t="s">
        <v>78</v>
      </c>
      <c r="D68" s="18">
        <v>1.5</v>
      </c>
      <c r="E68" s="18">
        <v>1.5</v>
      </c>
      <c r="F68" s="18">
        <f>SUM(Table13578[[#This Row],[Run and Output (1.5)]:[Code Quality (1.5)]])</f>
        <v>3</v>
      </c>
      <c r="G68" s="18">
        <v>1.5</v>
      </c>
      <c r="H68" s="18">
        <v>1.5</v>
      </c>
      <c r="I68" s="18">
        <f>SUM(Table13578[[#This Row],[Run and Output (1.5)2]],Table13578[[#This Row],[Code Quality (1.5)3]])</f>
        <v>3</v>
      </c>
      <c r="J68" s="18">
        <v>2</v>
      </c>
      <c r="K68" s="18">
        <v>2</v>
      </c>
      <c r="L68" s="18">
        <f>SUM(Table13578[[#This Row],[Run and Output (2)]],Table13578[[#This Row],[Code Quality (2)]])</f>
        <v>4</v>
      </c>
      <c r="M68" s="41">
        <f>SUM(Table13578[[#This Row],[Q1]],Table13578[[#This Row],[Q2]],Table13578[[#This Row],[Q3]])</f>
        <v>10</v>
      </c>
      <c r="N68" s="3"/>
      <c r="O68" s="3"/>
      <c r="P68" s="3"/>
      <c r="Q68" s="3"/>
      <c r="R68" s="3"/>
      <c r="S68" s="3"/>
      <c r="T68" s="8">
        <f t="shared" si="0"/>
        <v>0</v>
      </c>
      <c r="U68" s="3"/>
      <c r="V68" s="3"/>
      <c r="W68" s="3"/>
      <c r="X68" s="3"/>
      <c r="Y68" s="3"/>
      <c r="Z68" s="3"/>
      <c r="AA68" s="8">
        <f t="shared" si="1"/>
        <v>0</v>
      </c>
      <c r="AB68" s="9">
        <f t="shared" si="2"/>
        <v>10</v>
      </c>
      <c r="AC68" s="20" t="s">
        <v>360</v>
      </c>
      <c r="AD68" s="20" t="s">
        <v>363</v>
      </c>
      <c r="AE68" s="20" t="s">
        <v>364</v>
      </c>
      <c r="AF68" s="20" t="str">
        <f>CONCATENATE(Table13578[[#This Row],[Feedback Q1]],Table13578[[#This Row],[Feedback Q2]],Table13578[[#This Row],[Feedback Q3]])</f>
        <v xml:space="preserve">q1:The program correctly prompts the user for the number of rows and columns, and then uses nested loops to print a grid of asterisks (*). The output matches the expected result based on the user's inputs.q2:The average is calculated as an integer, which can lead to truncation if the sum is not divisible by 3. If you want a more precise average, consider using float for the average calculationq3:The program correctly implements a menu-driven interface to allow users to enter product types, prices, and weights. It calculates the total cost based on user inputs and applies a discount at the end. </v>
      </c>
      <c r="AG68" s="20" t="s">
        <v>611</v>
      </c>
    </row>
    <row r="69" spans="1:33" x14ac:dyDescent="0.3">
      <c r="A69" s="12">
        <v>65</v>
      </c>
      <c r="B69" s="13">
        <v>20710617</v>
      </c>
      <c r="C69" s="11" t="s">
        <v>141</v>
      </c>
      <c r="D69" s="18">
        <v>1.5</v>
      </c>
      <c r="E69" s="18">
        <v>1.5</v>
      </c>
      <c r="F69" s="18">
        <f>SUM(Table13578[[#This Row],[Run and Output (1.5)]:[Code Quality (1.5)]])</f>
        <v>3</v>
      </c>
      <c r="G69" s="18">
        <v>1.5</v>
      </c>
      <c r="H69" s="18">
        <v>1.5</v>
      </c>
      <c r="I69" s="18">
        <f>SUM(Table13578[[#This Row],[Run and Output (1.5)2]],Table13578[[#This Row],[Code Quality (1.5)3]])</f>
        <v>3</v>
      </c>
      <c r="J69" s="18">
        <v>0</v>
      </c>
      <c r="K69" s="18">
        <v>0</v>
      </c>
      <c r="L69" s="18">
        <f>SUM(Table13578[[#This Row],[Run and Output (2)]],Table13578[[#This Row],[Code Quality (2)]])</f>
        <v>0</v>
      </c>
      <c r="M69" s="41">
        <f>SUM(Table13578[[#This Row],[Q1]],Table13578[[#This Row],[Q2]],Table13578[[#This Row],[Q3]])</f>
        <v>6</v>
      </c>
      <c r="N69" s="3"/>
      <c r="O69" s="3"/>
      <c r="P69" s="3"/>
      <c r="Q69" s="3"/>
      <c r="R69" s="3"/>
      <c r="S69" s="3"/>
      <c r="T69" s="8">
        <f t="shared" ref="T69:T132" si="3">SUM(N69:S69)</f>
        <v>0</v>
      </c>
      <c r="U69" s="3"/>
      <c r="V69" s="3"/>
      <c r="W69" s="3"/>
      <c r="X69" s="3"/>
      <c r="Y69" s="3"/>
      <c r="Z69" s="3"/>
      <c r="AA69" s="8">
        <f t="shared" ref="AA69:AA132" si="4">SUM(U69:Z69)</f>
        <v>0</v>
      </c>
      <c r="AB69" s="9">
        <f t="shared" ref="AB69:AB132" si="5">SUM(AA69,T69,M69)</f>
        <v>6</v>
      </c>
      <c r="AC69" s="20" t="s">
        <v>489</v>
      </c>
      <c r="AD69" s="20" t="s">
        <v>366</v>
      </c>
      <c r="AE69" s="20" t="s">
        <v>280</v>
      </c>
      <c r="AF69" s="20" t="str">
        <f>CONCATENATE(Table13578[[#This Row],[Feedback Q1]],Table13578[[#This Row],[Feedback Q2]],Table13578[[#This Row],[Feedback Q3]])</f>
        <v>q1:The program correctly prompts the user for the number of rows and columns and prints a grid of asterisks (*). The outer loop controls the number of rows, while the inner loop controls the number of columns, which is appropriate for the task.q2:The program correctly prompts the user for three integers and calculates their sum, average, product, largest, and smallest values. The calculations are accurate, and the logical flow is appropriate for the task.q3: no submission</v>
      </c>
      <c r="AG69" s="20" t="s">
        <v>612</v>
      </c>
    </row>
    <row r="70" spans="1:33" x14ac:dyDescent="0.3">
      <c r="A70" s="12">
        <v>66</v>
      </c>
      <c r="B70" s="13">
        <v>20595191</v>
      </c>
      <c r="C70" s="11" t="s">
        <v>28</v>
      </c>
      <c r="D70" s="18">
        <v>1.25</v>
      </c>
      <c r="E70" s="18">
        <v>1.25</v>
      </c>
      <c r="F70" s="18">
        <f>SUM(Table13578[[#This Row],[Run and Output (1.5)]:[Code Quality (1.5)]])</f>
        <v>2.5</v>
      </c>
      <c r="G70" s="18">
        <v>1.5</v>
      </c>
      <c r="H70" s="18">
        <v>1.5</v>
      </c>
      <c r="I70" s="18">
        <f>SUM(Table13578[[#This Row],[Run and Output (1.5)2]],Table13578[[#This Row],[Code Quality (1.5)3]])</f>
        <v>3</v>
      </c>
      <c r="J70" s="26">
        <v>1.5</v>
      </c>
      <c r="K70" s="26">
        <v>1.5</v>
      </c>
      <c r="L70" s="26">
        <f>SUM(Table13578[[#This Row],[Run and Output (2)]],Table13578[[#This Row],[Code Quality (2)]])</f>
        <v>3</v>
      </c>
      <c r="M70" s="41">
        <f>SUM(Table13578[[#This Row],[Q1]],Table13578[[#This Row],[Q2]],Table13578[[#This Row],[Q3]])</f>
        <v>8.5</v>
      </c>
      <c r="N70" s="3"/>
      <c r="O70" s="3"/>
      <c r="P70" s="3"/>
      <c r="Q70" s="3"/>
      <c r="R70" s="3"/>
      <c r="S70" s="3"/>
      <c r="T70" s="8">
        <f t="shared" si="3"/>
        <v>0</v>
      </c>
      <c r="U70" s="3"/>
      <c r="V70" s="3"/>
      <c r="W70" s="3"/>
      <c r="X70" s="3"/>
      <c r="Y70" s="3"/>
      <c r="Z70" s="3"/>
      <c r="AA70" s="8">
        <f t="shared" si="4"/>
        <v>0</v>
      </c>
      <c r="AB70" s="9">
        <f t="shared" si="5"/>
        <v>8.5</v>
      </c>
      <c r="AC70" s="20" t="s">
        <v>367</v>
      </c>
      <c r="AD70" s="20" t="s">
        <v>368</v>
      </c>
      <c r="AE70" s="20" t="s">
        <v>369</v>
      </c>
      <c r="AF70" s="20" t="str">
        <f>CONCATENATE(Table13578[[#This Row],[Feedback Q1]],Table13578[[#This Row],[Feedback Q2]],Table13578[[#This Row],[Feedback Q3]])</f>
        <v>q1:The program successfully prompts the user for the number of rows and columns and prints a grid of asterisks (*). The outer loop iterates through the rows, while the inner loop iterates through the columns, which is appropriate.The variable i is reused in both the outer and inner loops, which can lead to confusion and potential logical errors. q2:The program correctly prompts the user for three integers, calculates their sum, average, product, and determines the smallest and largest values. The logic is sound, and it produces the expected results.The average is computed as an integer, which can lead to truncation if the sum is not divisible by 3. Using float for average calculation would provide a more accurate result. The logic for determining the smallest and largest values can be simplified. Instead of multiple if statements, using else if can make the code cleanerq3:The program correctly implements a menu-driven interface to allow users to enter product types and calculate costs based on weight/quantity and price, along with applying a discount. The discount calculation formula is incorrect. Instead of subtracting the discount percentage from the price directly, you should calculate the amount to subtract based on the price</v>
      </c>
      <c r="AG70" s="20" t="s">
        <v>613</v>
      </c>
    </row>
    <row r="71" spans="1:33" x14ac:dyDescent="0.3">
      <c r="A71" s="12">
        <v>67</v>
      </c>
      <c r="B71" s="13">
        <v>20607904</v>
      </c>
      <c r="C71" s="11" t="s">
        <v>50</v>
      </c>
      <c r="D71" s="18">
        <v>1.25</v>
      </c>
      <c r="E71" s="18">
        <v>1.25</v>
      </c>
      <c r="F71" s="18">
        <f>SUM(Table13578[[#This Row],[Run and Output (1.5)]:[Code Quality (1.5)]])</f>
        <v>2.5</v>
      </c>
      <c r="G71" s="18">
        <v>1.5</v>
      </c>
      <c r="H71" s="18">
        <v>1.5</v>
      </c>
      <c r="I71" s="18">
        <f>SUM(Table13578[[#This Row],[Run and Output (1.5)2]],Table13578[[#This Row],[Code Quality (1.5)3]])</f>
        <v>3</v>
      </c>
      <c r="J71" s="18">
        <v>1.5</v>
      </c>
      <c r="K71" s="18">
        <v>1.5</v>
      </c>
      <c r="L71" s="18">
        <f>SUM(Table13578[[#This Row],[Run and Output (2)]],Table13578[[#This Row],[Code Quality (2)]])</f>
        <v>3</v>
      </c>
      <c r="M71" s="41">
        <f>SUM(Table13578[[#This Row],[Q1]],Table13578[[#This Row],[Q2]],Table13578[[#This Row],[Q3]])</f>
        <v>8.5</v>
      </c>
      <c r="N71" s="3"/>
      <c r="O71" s="3"/>
      <c r="P71" s="3"/>
      <c r="Q71" s="3"/>
      <c r="R71" s="3"/>
      <c r="S71" s="3"/>
      <c r="T71" s="8">
        <f t="shared" si="3"/>
        <v>0</v>
      </c>
      <c r="U71" s="3"/>
      <c r="V71" s="3"/>
      <c r="W71" s="3"/>
      <c r="X71" s="3"/>
      <c r="Y71" s="3"/>
      <c r="Z71" s="3"/>
      <c r="AA71" s="8">
        <f t="shared" si="4"/>
        <v>0</v>
      </c>
      <c r="AB71" s="9">
        <f t="shared" si="5"/>
        <v>8.5</v>
      </c>
      <c r="AC71" s="20" t="s">
        <v>371</v>
      </c>
      <c r="AD71" s="20" t="s">
        <v>370</v>
      </c>
      <c r="AE71" s="20" t="s">
        <v>372</v>
      </c>
      <c r="AF71" s="20" t="str">
        <f>CONCATENATE(Table13578[[#This Row],[Feedback Q1]],Table13578[[#This Row],[Feedback Q2]],Table13578[[#This Row],[Feedback Q3]])</f>
        <v>q1:The code is generally well-structured, but there is an issue with variable reuse in the inner loop. Using the same variable name for both loops can lead to confusion and potential logical errors.q2:The program successfully prompts the user to enter three integers, calculates their sum, average, product, and identifies the smallest and largest values.The average calculation uses integer division, which can lead to truncation. q3:The program correctly implements a menu-driven interface that allows users to select a product type, input relevant data, and calculate the total cost with a discount applied. In each case of the switch statement, you declare and initialize local variables (weight_fruits, price_per_kg_fruits, etc.) but do not handle the case where no valid option is selected (i.e., the switch statement handles it correctly, but the total variable is used uninitialized if the user enters an invalid option). This could lead to undefined behavior. To fix this, consider initializing total to 0 at the start.</v>
      </c>
      <c r="AG71" s="20" t="s">
        <v>614</v>
      </c>
    </row>
    <row r="72" spans="1:33" x14ac:dyDescent="0.3">
      <c r="A72" s="12">
        <v>68</v>
      </c>
      <c r="B72" s="13">
        <v>20579147</v>
      </c>
      <c r="C72" s="11" t="s">
        <v>13</v>
      </c>
      <c r="D72" s="18">
        <v>1.5</v>
      </c>
      <c r="E72" s="18">
        <v>1.5</v>
      </c>
      <c r="F72" s="18">
        <f>SUM(Table13578[[#This Row],[Run and Output (1.5)]:[Code Quality (1.5)]])</f>
        <v>3</v>
      </c>
      <c r="G72" s="26">
        <v>0.5</v>
      </c>
      <c r="H72" s="26">
        <v>0.5</v>
      </c>
      <c r="I72" s="26">
        <f>SUM(Table13578[[#This Row],[Run and Output (1.5)2]],Table13578[[#This Row],[Code Quality (1.5)3]])</f>
        <v>1</v>
      </c>
      <c r="J72" s="26">
        <v>0</v>
      </c>
      <c r="K72" s="26">
        <v>0</v>
      </c>
      <c r="L72" s="26">
        <f>SUM(Table13578[[#This Row],[Run and Output (2)]],Table13578[[#This Row],[Code Quality (2)]])</f>
        <v>0</v>
      </c>
      <c r="M72" s="41">
        <f>SUM(Table13578[[#This Row],[Q1]],Table13578[[#This Row],[Q2]],Table13578[[#This Row],[Q3]])</f>
        <v>4</v>
      </c>
      <c r="N72" s="3"/>
      <c r="O72" s="3"/>
      <c r="P72" s="3"/>
      <c r="Q72" s="3"/>
      <c r="R72" s="3"/>
      <c r="S72" s="3"/>
      <c r="T72" s="8">
        <f t="shared" si="3"/>
        <v>0</v>
      </c>
      <c r="U72" s="3"/>
      <c r="V72" s="3"/>
      <c r="W72" s="3"/>
      <c r="X72" s="3"/>
      <c r="Y72" s="3"/>
      <c r="Z72" s="3"/>
      <c r="AA72" s="8">
        <f t="shared" si="4"/>
        <v>0</v>
      </c>
      <c r="AB72" s="9">
        <f t="shared" si="5"/>
        <v>4</v>
      </c>
      <c r="AC72" s="20" t="s">
        <v>273</v>
      </c>
      <c r="AD72" s="20" t="s">
        <v>494</v>
      </c>
      <c r="AE72" s="20" t="s">
        <v>280</v>
      </c>
      <c r="AF72"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incorrect output (missing smallest/largest) The format string in scanf() has unnecessary escape characters (\).The logic for determining the smallest and largest integers is incomplete. The current conditions do not assign or print the smallest and largest values.The sum calculation is correctq3: no submission</v>
      </c>
      <c r="AG72" s="20" t="s">
        <v>615</v>
      </c>
    </row>
    <row r="73" spans="1:33" x14ac:dyDescent="0.3">
      <c r="A73" s="12">
        <v>69</v>
      </c>
      <c r="B73" s="13">
        <v>20720901</v>
      </c>
      <c r="C73" s="11" t="s">
        <v>178</v>
      </c>
      <c r="D73" s="18">
        <v>1.5</v>
      </c>
      <c r="E73" s="18">
        <v>1.5</v>
      </c>
      <c r="F73" s="18">
        <f>SUM(Table13578[[#This Row],[Run and Output (1.5)]:[Code Quality (1.5)]])</f>
        <v>3</v>
      </c>
      <c r="G73" s="18">
        <v>1.5</v>
      </c>
      <c r="H73" s="18">
        <v>1.5</v>
      </c>
      <c r="I73" s="18">
        <f>SUM(Table13578[[#This Row],[Run and Output (1.5)2]],Table13578[[#This Row],[Code Quality (1.5)3]])</f>
        <v>3</v>
      </c>
      <c r="J73" s="18">
        <v>2</v>
      </c>
      <c r="K73" s="18">
        <v>2</v>
      </c>
      <c r="L73" s="18">
        <f>SUM(Table13578[[#This Row],[Run and Output (2)]],Table13578[[#This Row],[Code Quality (2)]])</f>
        <v>4</v>
      </c>
      <c r="M73" s="41">
        <f>SUM(Table13578[[#This Row],[Q1]],Table13578[[#This Row],[Q2]],Table13578[[#This Row],[Q3]])</f>
        <v>10</v>
      </c>
      <c r="N73" s="3"/>
      <c r="O73" s="3"/>
      <c r="P73" s="3"/>
      <c r="Q73" s="3"/>
      <c r="R73" s="3"/>
      <c r="S73" s="3"/>
      <c r="T73" s="8">
        <f t="shared" si="3"/>
        <v>0</v>
      </c>
      <c r="U73" s="3"/>
      <c r="V73" s="3"/>
      <c r="W73" s="3"/>
      <c r="X73" s="3"/>
      <c r="Y73" s="3"/>
      <c r="Z73" s="3"/>
      <c r="AA73" s="8">
        <f t="shared" si="4"/>
        <v>0</v>
      </c>
      <c r="AB73" s="9">
        <f t="shared" si="5"/>
        <v>10</v>
      </c>
      <c r="AC73" s="20" t="s">
        <v>273</v>
      </c>
      <c r="AD73" s="20" t="s">
        <v>488</v>
      </c>
      <c r="AE73" s="20" t="s">
        <v>435</v>
      </c>
      <c r="AF73"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73" s="20" t="s">
        <v>600</v>
      </c>
    </row>
    <row r="74" spans="1:33" x14ac:dyDescent="0.3">
      <c r="A74" s="12">
        <v>70</v>
      </c>
      <c r="B74" s="13">
        <v>20713727</v>
      </c>
      <c r="C74" s="11" t="s">
        <v>152</v>
      </c>
      <c r="D74" s="18">
        <v>0.5</v>
      </c>
      <c r="E74" s="18">
        <v>0.5</v>
      </c>
      <c r="F74" s="18">
        <f>SUM(Table13578[[#This Row],[Run and Output (1.5)]:[Code Quality (1.5)]])</f>
        <v>1</v>
      </c>
      <c r="G74" s="18">
        <v>1.5</v>
      </c>
      <c r="H74" s="18">
        <v>1.5</v>
      </c>
      <c r="I74" s="18">
        <f>SUM(Table13578[[#This Row],[Run and Output (1.5)2]],Table13578[[#This Row],[Code Quality (1.5)3]])</f>
        <v>3</v>
      </c>
      <c r="J74" s="18">
        <v>0</v>
      </c>
      <c r="K74" s="18">
        <v>0</v>
      </c>
      <c r="L74" s="18">
        <f>SUM(Table13578[[#This Row],[Run and Output (2)]],Table13578[[#This Row],[Code Quality (2)]])</f>
        <v>0</v>
      </c>
      <c r="M74" s="41">
        <f>SUM(Table13578[[#This Row],[Q1]],Table13578[[#This Row],[Q2]],Table13578[[#This Row],[Q3]])</f>
        <v>4</v>
      </c>
      <c r="N74" s="3"/>
      <c r="O74" s="3"/>
      <c r="P74" s="3"/>
      <c r="Q74" s="3"/>
      <c r="R74" s="3"/>
      <c r="S74" s="3"/>
      <c r="T74" s="8">
        <f t="shared" si="3"/>
        <v>0</v>
      </c>
      <c r="U74" s="3"/>
      <c r="V74" s="3"/>
      <c r="W74" s="3"/>
      <c r="X74" s="3"/>
      <c r="Y74" s="3"/>
      <c r="Z74" s="3"/>
      <c r="AA74" s="8">
        <f t="shared" si="4"/>
        <v>0</v>
      </c>
      <c r="AB74" s="9">
        <f t="shared" si="5"/>
        <v>4</v>
      </c>
      <c r="AC74" s="20" t="s">
        <v>389</v>
      </c>
      <c r="AD74" s="20" t="s">
        <v>390</v>
      </c>
      <c r="AE74" s="20" t="s">
        <v>391</v>
      </c>
      <c r="AF74" s="20" t="str">
        <f>CONCATENATE(Table13578[[#This Row],[Feedback Q1]],Table13578[[#This Row],[Feedback Q2]],Table13578[[#This Row],[Feedback Q3]])</f>
        <v>q1:Syntax error.The program aims to print a grid of asterisks based on user-defined rows and columns. However, there are issues in how the asterisks are printed, which prevents it from producing the correct output format.q2:The program correctly calculates the sum, average, product, and identifies the largest and smallest of three integers entered by the user. The logic is sound and produces the expected output.q3:Incomplete empty code</v>
      </c>
      <c r="AG74" s="20" t="s">
        <v>616</v>
      </c>
    </row>
    <row r="75" spans="1:33" x14ac:dyDescent="0.3">
      <c r="A75" s="12">
        <v>71</v>
      </c>
      <c r="B75" s="13">
        <v>20593889</v>
      </c>
      <c r="C75" s="11" t="s">
        <v>26</v>
      </c>
      <c r="D75" s="18">
        <v>1.5</v>
      </c>
      <c r="E75" s="18">
        <v>1.5</v>
      </c>
      <c r="F75" s="18">
        <f>SUM(Table13578[[#This Row],[Run and Output (1.5)]:[Code Quality (1.5)]])</f>
        <v>3</v>
      </c>
      <c r="G75" s="18">
        <v>1.5</v>
      </c>
      <c r="H75" s="18">
        <v>1.5</v>
      </c>
      <c r="I75" s="18">
        <f>SUM(Table13578[[#This Row],[Run and Output (1.5)2]],Table13578[[#This Row],[Code Quality (1.5)3]])</f>
        <v>3</v>
      </c>
      <c r="J75" s="18">
        <v>2</v>
      </c>
      <c r="K75" s="18">
        <v>2</v>
      </c>
      <c r="L75" s="18">
        <f>SUM(Table13578[[#This Row],[Run and Output (2)]],Table13578[[#This Row],[Code Quality (2)]])</f>
        <v>4</v>
      </c>
      <c r="M75" s="41">
        <f>SUM(Table13578[[#This Row],[Q1]],Table13578[[#This Row],[Q2]],Table13578[[#This Row],[Q3]])</f>
        <v>10</v>
      </c>
      <c r="N75" s="3"/>
      <c r="O75" s="3"/>
      <c r="P75" s="3"/>
      <c r="Q75" s="3"/>
      <c r="R75" s="3"/>
      <c r="S75" s="3"/>
      <c r="T75" s="8">
        <f t="shared" si="3"/>
        <v>0</v>
      </c>
      <c r="U75" s="3"/>
      <c r="V75" s="3"/>
      <c r="W75" s="3"/>
      <c r="X75" s="3"/>
      <c r="Y75" s="3"/>
      <c r="Z75" s="3"/>
      <c r="AA75" s="8">
        <f t="shared" si="4"/>
        <v>0</v>
      </c>
      <c r="AB75" s="9">
        <f t="shared" si="5"/>
        <v>10</v>
      </c>
      <c r="AC75" s="20" t="s">
        <v>273</v>
      </c>
      <c r="AD75" s="20" t="s">
        <v>393</v>
      </c>
      <c r="AE75" s="20" t="s">
        <v>392</v>
      </c>
      <c r="AF75"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correctly calculates the sum, average, product, and identifies both the smallest and largest of three integers entered by the user. The logic is clear and yields the expected results.q3:The program effectively calculates the total cost and final cost after applying a discount based on user input for different product types. The flow of logic is clear and well-structured.While scanf_s is a safer version of scanf, it is not universally supported across all compilers. If you are using a compiler that supports it, that’s fine, but consider using scanf for broader compatibility</v>
      </c>
      <c r="AG75" s="20" t="s">
        <v>617</v>
      </c>
    </row>
    <row r="76" spans="1:33" x14ac:dyDescent="0.3">
      <c r="A76" s="12">
        <v>72</v>
      </c>
      <c r="B76" s="30">
        <v>20613242</v>
      </c>
      <c r="C76" s="22" t="s">
        <v>76</v>
      </c>
      <c r="D76" s="24">
        <v>0</v>
      </c>
      <c r="E76" s="24">
        <v>0</v>
      </c>
      <c r="F76" s="24">
        <f>SUM(Table13578[[#This Row],[Run and Output (1.5)]:[Code Quality (1.5)]])</f>
        <v>0</v>
      </c>
      <c r="G76" s="24">
        <v>0</v>
      </c>
      <c r="H76" s="24">
        <v>0</v>
      </c>
      <c r="I76" s="24">
        <f>SUM(Table13578[[#This Row],[Run and Output (1.5)2]],Table13578[[#This Row],[Code Quality (1.5)3]])</f>
        <v>0</v>
      </c>
      <c r="J76" s="24">
        <v>0</v>
      </c>
      <c r="K76" s="24">
        <v>0</v>
      </c>
      <c r="L76" s="24">
        <f>SUM(Table13578[[#This Row],[Run and Output (2)]],Table13578[[#This Row],[Code Quality (2)]])</f>
        <v>0</v>
      </c>
      <c r="M76" s="41">
        <f>SUM(Table13578[[#This Row],[Q1]],Table13578[[#This Row],[Q2]],Table13578[[#This Row],[Q3]])</f>
        <v>0</v>
      </c>
      <c r="N76" s="3"/>
      <c r="O76" s="3"/>
      <c r="P76" s="3"/>
      <c r="Q76" s="3"/>
      <c r="R76" s="3"/>
      <c r="S76" s="3"/>
      <c r="T76" s="8">
        <f t="shared" si="3"/>
        <v>0</v>
      </c>
      <c r="U76" s="3"/>
      <c r="V76" s="3"/>
      <c r="W76" s="3"/>
      <c r="X76" s="3"/>
      <c r="Y76" s="3"/>
      <c r="Z76" s="3"/>
      <c r="AA76" s="8">
        <f t="shared" si="4"/>
        <v>0</v>
      </c>
      <c r="AB76" s="9">
        <f t="shared" si="5"/>
        <v>0</v>
      </c>
      <c r="AC76" s="25" t="s">
        <v>376</v>
      </c>
      <c r="AD76" s="20"/>
      <c r="AE76" s="20"/>
      <c r="AF76" s="20" t="str">
        <f>CONCATENATE(Table13578[[#This Row],[Feedback Q1]],Table13578[[#This Row],[Feedback Q2]],Table13578[[#This Row],[Feedback Q3]])</f>
        <v>No submission</v>
      </c>
      <c r="AG76" s="20" t="s">
        <v>376</v>
      </c>
    </row>
    <row r="77" spans="1:33" x14ac:dyDescent="0.3">
      <c r="A77" s="12">
        <v>73</v>
      </c>
      <c r="B77" s="13">
        <v>20596870</v>
      </c>
      <c r="C77" s="11" t="s">
        <v>32</v>
      </c>
      <c r="D77" s="18">
        <v>1.5</v>
      </c>
      <c r="E77" s="18">
        <v>1.5</v>
      </c>
      <c r="F77" s="18">
        <f>SUM(Table13578[[#This Row],[Run and Output (1.5)]:[Code Quality (1.5)]])</f>
        <v>3</v>
      </c>
      <c r="G77" s="18">
        <v>1.5</v>
      </c>
      <c r="H77" s="18">
        <v>1.5</v>
      </c>
      <c r="I77" s="18">
        <f>SUM(Table13578[[#This Row],[Run and Output (1.5)2]],Table13578[[#This Row],[Code Quality (1.5)3]])</f>
        <v>3</v>
      </c>
      <c r="J77" s="18">
        <v>1.5</v>
      </c>
      <c r="K77" s="18">
        <v>1.5</v>
      </c>
      <c r="L77" s="18">
        <f>SUM(Table13578[[#This Row],[Run and Output (2)]],Table13578[[#This Row],[Code Quality (2)]])</f>
        <v>3</v>
      </c>
      <c r="M77" s="41">
        <f>SUM(Table13578[[#This Row],[Q1]],Table13578[[#This Row],[Q2]],Table13578[[#This Row],[Q3]])</f>
        <v>9</v>
      </c>
      <c r="N77" s="3"/>
      <c r="O77" s="3"/>
      <c r="P77" s="3"/>
      <c r="Q77" s="3"/>
      <c r="R77" s="3"/>
      <c r="S77" s="3"/>
      <c r="T77" s="8">
        <f t="shared" si="3"/>
        <v>0</v>
      </c>
      <c r="U77" s="3"/>
      <c r="V77" s="3"/>
      <c r="W77" s="3"/>
      <c r="X77" s="3"/>
      <c r="Y77" s="3"/>
      <c r="Z77" s="3"/>
      <c r="AA77" s="8">
        <f t="shared" si="4"/>
        <v>0</v>
      </c>
      <c r="AB77" s="9">
        <f t="shared" si="5"/>
        <v>9</v>
      </c>
      <c r="AC77" s="20" t="s">
        <v>273</v>
      </c>
      <c r="AD77" s="20" t="s">
        <v>488</v>
      </c>
      <c r="AE77" s="20" t="s">
        <v>495</v>
      </c>
      <c r="AF77"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calculates the total cost and final cost after applying a discount for different grocery items.The variable weight should be a float when reading the number of items (for dairy and canned goods)The case 0 currently just breaks out of the switch statement but does not exit the program. </v>
      </c>
      <c r="AG77" s="20" t="s">
        <v>618</v>
      </c>
    </row>
    <row r="78" spans="1:33" x14ac:dyDescent="0.3">
      <c r="A78" s="12">
        <v>74</v>
      </c>
      <c r="B78" s="13">
        <v>20702950</v>
      </c>
      <c r="C78" s="11" t="s">
        <v>125</v>
      </c>
      <c r="D78" s="18">
        <v>1.5</v>
      </c>
      <c r="E78" s="18">
        <v>1.5</v>
      </c>
      <c r="F78" s="18">
        <f>SUM(Table13578[[#This Row],[Run and Output (1.5)]:[Code Quality (1.5)]])</f>
        <v>3</v>
      </c>
      <c r="G78" s="18">
        <v>1.5</v>
      </c>
      <c r="H78" s="18">
        <v>1.5</v>
      </c>
      <c r="I78" s="18">
        <f>SUM(Table13578[[#This Row],[Run and Output (1.5)2]],Table13578[[#This Row],[Code Quality (1.5)3]])</f>
        <v>3</v>
      </c>
      <c r="J78" s="18">
        <v>2</v>
      </c>
      <c r="K78" s="18">
        <v>2</v>
      </c>
      <c r="L78" s="18">
        <f>SUM(Table13578[[#This Row],[Run and Output (2)]],Table13578[[#This Row],[Code Quality (2)]])</f>
        <v>4</v>
      </c>
      <c r="M78" s="41">
        <f>SUM(Table13578[[#This Row],[Q1]],Table13578[[#This Row],[Q2]],Table13578[[#This Row],[Q3]])</f>
        <v>10</v>
      </c>
      <c r="N78" s="3"/>
      <c r="O78" s="3"/>
      <c r="P78" s="3"/>
      <c r="Q78" s="3"/>
      <c r="R78" s="3"/>
      <c r="S78" s="3"/>
      <c r="T78" s="8">
        <f t="shared" si="3"/>
        <v>0</v>
      </c>
      <c r="U78" s="3"/>
      <c r="V78" s="3"/>
      <c r="W78" s="3"/>
      <c r="X78" s="3"/>
      <c r="Y78" s="3"/>
      <c r="Z78" s="3"/>
      <c r="AA78" s="8">
        <f t="shared" si="4"/>
        <v>0</v>
      </c>
      <c r="AB78" s="9">
        <f t="shared" si="5"/>
        <v>10</v>
      </c>
      <c r="AC78" s="20" t="s">
        <v>273</v>
      </c>
      <c r="AD78" s="20" t="s">
        <v>488</v>
      </c>
      <c r="AE78" s="20" t="s">
        <v>435</v>
      </c>
      <c r="AF78"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78" s="20" t="s">
        <v>600</v>
      </c>
    </row>
    <row r="79" spans="1:33" x14ac:dyDescent="0.3">
      <c r="A79" s="12">
        <v>75</v>
      </c>
      <c r="B79" s="13">
        <v>20605542</v>
      </c>
      <c r="C79" s="11" t="s">
        <v>44</v>
      </c>
      <c r="D79" s="18">
        <v>1.5</v>
      </c>
      <c r="E79" s="18">
        <v>1.5</v>
      </c>
      <c r="F79" s="18">
        <f>SUM(Table13578[[#This Row],[Run and Output (1.5)]:[Code Quality (1.5)]])</f>
        <v>3</v>
      </c>
      <c r="G79" s="18">
        <v>1.5</v>
      </c>
      <c r="H79" s="18">
        <v>1.5</v>
      </c>
      <c r="I79" s="18">
        <f>SUM(Table13578[[#This Row],[Run and Output (1.5)2]],Table13578[[#This Row],[Code Quality (1.5)3]])</f>
        <v>3</v>
      </c>
      <c r="J79" s="18">
        <v>2</v>
      </c>
      <c r="K79" s="18">
        <v>2</v>
      </c>
      <c r="L79" s="18">
        <f>SUM(Table13578[[#This Row],[Run and Output (2)]],Table13578[[#This Row],[Code Quality (2)]])</f>
        <v>4</v>
      </c>
      <c r="M79" s="41">
        <f>SUM(Table13578[[#This Row],[Q1]],Table13578[[#This Row],[Q2]],Table13578[[#This Row],[Q3]])</f>
        <v>10</v>
      </c>
      <c r="N79" s="3"/>
      <c r="O79" s="3"/>
      <c r="P79" s="3"/>
      <c r="Q79" s="3"/>
      <c r="R79" s="3"/>
      <c r="S79" s="3"/>
      <c r="T79" s="8">
        <f t="shared" si="3"/>
        <v>0</v>
      </c>
      <c r="U79" s="3"/>
      <c r="V79" s="3"/>
      <c r="W79" s="3"/>
      <c r="X79" s="3"/>
      <c r="Y79" s="3"/>
      <c r="Z79" s="3"/>
      <c r="AA79" s="8">
        <f t="shared" si="4"/>
        <v>0</v>
      </c>
      <c r="AB79" s="9">
        <f t="shared" si="5"/>
        <v>10</v>
      </c>
      <c r="AC79" s="20" t="s">
        <v>273</v>
      </c>
      <c r="AD79" s="20" t="s">
        <v>488</v>
      </c>
      <c r="AE79" s="20" t="s">
        <v>435</v>
      </c>
      <c r="AF79"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79" s="20" t="s">
        <v>600</v>
      </c>
    </row>
    <row r="80" spans="1:33" x14ac:dyDescent="0.3">
      <c r="A80" s="12">
        <v>76</v>
      </c>
      <c r="B80" s="13">
        <v>20706838</v>
      </c>
      <c r="C80" s="11" t="s">
        <v>139</v>
      </c>
      <c r="D80" s="18">
        <v>1.5</v>
      </c>
      <c r="E80" s="18">
        <v>1.5</v>
      </c>
      <c r="F80" s="18">
        <f>SUM(Table13578[[#This Row],[Run and Output (1.5)]:[Code Quality (1.5)]])</f>
        <v>3</v>
      </c>
      <c r="G80" s="18">
        <v>1.5</v>
      </c>
      <c r="H80" s="18">
        <v>1.5</v>
      </c>
      <c r="I80" s="18">
        <f>SUM(Table13578[[#This Row],[Run and Output (1.5)2]],Table13578[[#This Row],[Code Quality (1.5)3]])</f>
        <v>3</v>
      </c>
      <c r="J80" s="18">
        <v>2</v>
      </c>
      <c r="K80" s="18">
        <v>2</v>
      </c>
      <c r="L80" s="18">
        <f>SUM(Table13578[[#This Row],[Run and Output (2)]],Table13578[[#This Row],[Code Quality (2)]])</f>
        <v>4</v>
      </c>
      <c r="M80" s="41">
        <f>SUM(Table13578[[#This Row],[Q1]],Table13578[[#This Row],[Q2]],Table13578[[#This Row],[Q3]])</f>
        <v>10</v>
      </c>
      <c r="N80" s="3"/>
      <c r="O80" s="3"/>
      <c r="P80" s="3"/>
      <c r="Q80" s="3"/>
      <c r="R80" s="3"/>
      <c r="S80" s="3"/>
      <c r="T80" s="8">
        <f t="shared" si="3"/>
        <v>0</v>
      </c>
      <c r="U80" s="3"/>
      <c r="V80" s="3"/>
      <c r="W80" s="3"/>
      <c r="X80" s="3"/>
      <c r="Y80" s="3"/>
      <c r="Z80" s="3"/>
      <c r="AA80" s="8">
        <f t="shared" si="4"/>
        <v>0</v>
      </c>
      <c r="AB80" s="9">
        <f t="shared" si="5"/>
        <v>10</v>
      </c>
      <c r="AC80" s="20" t="s">
        <v>273</v>
      </c>
      <c r="AD80" s="20" t="s">
        <v>488</v>
      </c>
      <c r="AE80" s="20" t="s">
        <v>435</v>
      </c>
      <c r="AF80"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80" s="20" t="s">
        <v>600</v>
      </c>
    </row>
    <row r="81" spans="1:33" x14ac:dyDescent="0.3">
      <c r="A81" s="12">
        <v>77</v>
      </c>
      <c r="B81" s="13">
        <v>20723677</v>
      </c>
      <c r="C81" s="11" t="s">
        <v>184</v>
      </c>
      <c r="D81" s="18">
        <v>1.5</v>
      </c>
      <c r="E81" s="18">
        <v>1.5</v>
      </c>
      <c r="F81" s="18">
        <f>SUM(Table13578[[#This Row],[Run and Output (1.5)]:[Code Quality (1.5)]])</f>
        <v>3</v>
      </c>
      <c r="G81" s="18">
        <v>1</v>
      </c>
      <c r="H81" s="18">
        <v>1</v>
      </c>
      <c r="I81" s="18">
        <f>SUM(Table13578[[#This Row],[Run and Output (1.5)2]],Table13578[[#This Row],[Code Quality (1.5)3]])</f>
        <v>2</v>
      </c>
      <c r="J81" s="18">
        <v>2</v>
      </c>
      <c r="K81" s="18">
        <v>2</v>
      </c>
      <c r="L81" s="18">
        <f>SUM(Table13578[[#This Row],[Run and Output (2)]],Table13578[[#This Row],[Code Quality (2)]])</f>
        <v>4</v>
      </c>
      <c r="M81" s="41">
        <f>SUM(Table13578[[#This Row],[Q1]],Table13578[[#This Row],[Q2]],Table13578[[#This Row],[Q3]])</f>
        <v>9</v>
      </c>
      <c r="N81" s="3"/>
      <c r="O81" s="3"/>
      <c r="P81" s="3"/>
      <c r="Q81" s="3"/>
      <c r="R81" s="3"/>
      <c r="S81" s="3"/>
      <c r="T81" s="8">
        <f t="shared" si="3"/>
        <v>0</v>
      </c>
      <c r="U81" s="3"/>
      <c r="V81" s="3"/>
      <c r="W81" s="3"/>
      <c r="X81" s="3"/>
      <c r="Y81" s="3"/>
      <c r="Z81" s="3"/>
      <c r="AA81" s="8">
        <f t="shared" si="4"/>
        <v>0</v>
      </c>
      <c r="AB81" s="9">
        <f t="shared" si="5"/>
        <v>9</v>
      </c>
      <c r="AC81" s="20" t="s">
        <v>315</v>
      </c>
      <c r="AD81" s="20" t="s">
        <v>349</v>
      </c>
      <c r="AE81" s="20" t="s">
        <v>350</v>
      </c>
      <c r="AF81" s="20" t="str">
        <f>CONCATENATE(Table13578[[#This Row],[Feedback Q1]],Table13578[[#This Row],[Feedback Q2]],Table13578[[#This Row],[Feedback Q3]])</f>
        <v>q1:The program correctly prompts the user for the number of rows and columns, and it prints a grid of asterisks based on the input values. The logic is sound and performs as expected.q2:The program is designed to read a list of integers, calculate their sum, average, product, smallest, and largest values. However, there is a crucial issue with how the product is calculated that leads to incorrect results. Users are forced to enter up to 50 integers. The product variable is initialized to 0. This results in the product always being 0 because any number multiplied by 0 is 0. It should be initialized to 1 insteadq3:The program correctly implements a menu-driven system for calculating the costs of various grocery products based on user inputs, applying discounts as needed. It effectively handles different product types and calculates the total and final costs.</v>
      </c>
      <c r="AG81" s="20" t="s">
        <v>619</v>
      </c>
    </row>
    <row r="82" spans="1:33" x14ac:dyDescent="0.3">
      <c r="A82" s="12">
        <v>78</v>
      </c>
      <c r="B82" s="13">
        <v>20612661</v>
      </c>
      <c r="C82" s="11" t="s">
        <v>69</v>
      </c>
      <c r="D82" s="18">
        <v>1.5</v>
      </c>
      <c r="E82" s="18">
        <v>1.5</v>
      </c>
      <c r="F82" s="18">
        <f>SUM(Table13578[[#This Row],[Run and Output (1.5)]:[Code Quality (1.5)]])</f>
        <v>3</v>
      </c>
      <c r="G82" s="18">
        <v>1.5</v>
      </c>
      <c r="H82" s="18">
        <v>1.5</v>
      </c>
      <c r="I82" s="18">
        <f>SUM(Table13578[[#This Row],[Run and Output (1.5)2]],Table13578[[#This Row],[Code Quality (1.5)3]])</f>
        <v>3</v>
      </c>
      <c r="J82" s="18">
        <v>2</v>
      </c>
      <c r="K82" s="18">
        <v>2</v>
      </c>
      <c r="L82" s="18">
        <f>SUM(Table13578[[#This Row],[Run and Output (2)]],Table13578[[#This Row],[Code Quality (2)]])</f>
        <v>4</v>
      </c>
      <c r="M82" s="41">
        <f>SUM(Table13578[[#This Row],[Q1]],Table13578[[#This Row],[Q2]],Table13578[[#This Row],[Q3]])</f>
        <v>10</v>
      </c>
      <c r="N82" s="3"/>
      <c r="O82" s="3"/>
      <c r="P82" s="3"/>
      <c r="Q82" s="3"/>
      <c r="R82" s="3"/>
      <c r="S82" s="3"/>
      <c r="T82" s="8">
        <f t="shared" si="3"/>
        <v>0</v>
      </c>
      <c r="U82" s="3"/>
      <c r="V82" s="3"/>
      <c r="W82" s="3"/>
      <c r="X82" s="3"/>
      <c r="Y82" s="3"/>
      <c r="Z82" s="3"/>
      <c r="AA82" s="8">
        <f t="shared" si="4"/>
        <v>0</v>
      </c>
      <c r="AB82" s="9">
        <f t="shared" si="5"/>
        <v>10</v>
      </c>
      <c r="AC82" s="20" t="s">
        <v>273</v>
      </c>
      <c r="AD82" s="20" t="s">
        <v>488</v>
      </c>
      <c r="AE82" s="20" t="s">
        <v>692</v>
      </c>
      <c r="AF82"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calculates the total cost for various grocery items based on user input. It handles different product types appropriately and allows for a discount to be applied, which is a solid feature.</v>
      </c>
      <c r="AG82" s="20" t="s">
        <v>620</v>
      </c>
    </row>
    <row r="83" spans="1:33" x14ac:dyDescent="0.3">
      <c r="A83" s="12">
        <v>79</v>
      </c>
      <c r="B83" s="13">
        <v>20683106</v>
      </c>
      <c r="C83" s="11" t="s">
        <v>106</v>
      </c>
      <c r="D83" s="18">
        <v>1.5</v>
      </c>
      <c r="E83" s="18">
        <v>1.5</v>
      </c>
      <c r="F83" s="18">
        <f>SUM(Table13578[[#This Row],[Run and Output (1.5)]:[Code Quality (1.5)]])</f>
        <v>3</v>
      </c>
      <c r="G83" s="18">
        <v>1.5</v>
      </c>
      <c r="H83" s="18">
        <v>1.5</v>
      </c>
      <c r="I83" s="18">
        <f>SUM(Table13578[[#This Row],[Run and Output (1.5)2]],Table13578[[#This Row],[Code Quality (1.5)3]])</f>
        <v>3</v>
      </c>
      <c r="J83" s="18">
        <v>2</v>
      </c>
      <c r="K83" s="18">
        <v>2</v>
      </c>
      <c r="L83" s="18">
        <f>SUM(Table13578[[#This Row],[Run and Output (2)]],Table13578[[#This Row],[Code Quality (2)]])</f>
        <v>4</v>
      </c>
      <c r="M83" s="41">
        <f>SUM(Table13578[[#This Row],[Q1]],Table13578[[#This Row],[Q2]],Table13578[[#This Row],[Q3]])</f>
        <v>10</v>
      </c>
      <c r="N83" s="3"/>
      <c r="O83" s="3"/>
      <c r="P83" s="3"/>
      <c r="Q83" s="3"/>
      <c r="R83" s="3"/>
      <c r="S83" s="3"/>
      <c r="T83" s="8">
        <f t="shared" si="3"/>
        <v>0</v>
      </c>
      <c r="U83" s="3"/>
      <c r="V83" s="3"/>
      <c r="W83" s="3"/>
      <c r="X83" s="3"/>
      <c r="Y83" s="3"/>
      <c r="Z83" s="3"/>
      <c r="AA83" s="8">
        <f t="shared" si="4"/>
        <v>0</v>
      </c>
      <c r="AB83" s="9">
        <f t="shared" si="5"/>
        <v>10</v>
      </c>
      <c r="AC83" s="20" t="s">
        <v>315</v>
      </c>
      <c r="AD83" s="20" t="s">
        <v>316</v>
      </c>
      <c r="AE83" s="20" t="s">
        <v>373</v>
      </c>
      <c r="AF83" s="20" t="str">
        <f>CONCATENATE(Table13578[[#This Row],[Feedback Q1]],Table13578[[#This Row],[Feedback Q2]],Table13578[[#This Row],[Feedback Q3]])</f>
        <v>q1:The program correctly prompts the user for the number of rows and columns, and it prints a grid of asterisks based on the input values. The logic is sound and performs as expected.q2:The program correctly calculates the sum, average, product, smallest, and largest of three integers. However, the logic for determining the smallest number is overly complex and could be simplified.q3: The program correctly implements a menu-driven interface that allows users to select a product type, input relevant data, and calculate the total cost with a discount applied. The use of a loop allows for multiple calculations in a single run, which is a useful feature.The logic for calculating costs and displaying results is repeated in each case of the switch statement. This could be refactored into a function to reduce redundancy and improve maintainability.</v>
      </c>
      <c r="AG83" s="20" t="s">
        <v>621</v>
      </c>
    </row>
    <row r="84" spans="1:33" x14ac:dyDescent="0.3">
      <c r="A84" s="12">
        <v>80</v>
      </c>
      <c r="B84" s="13">
        <v>20621249</v>
      </c>
      <c r="C84" s="11" t="s">
        <v>99</v>
      </c>
      <c r="D84" s="18">
        <v>1</v>
      </c>
      <c r="E84" s="18">
        <v>1</v>
      </c>
      <c r="F84" s="18">
        <f>SUM(Table13578[[#This Row],[Run and Output (1.5)]:[Code Quality (1.5)]])</f>
        <v>2</v>
      </c>
      <c r="G84" s="18">
        <v>1.5</v>
      </c>
      <c r="H84" s="18">
        <v>1.5</v>
      </c>
      <c r="I84" s="18">
        <f>SUM(Table13578[[#This Row],[Run and Output (1.5)2]],Table13578[[#This Row],[Code Quality (1.5)3]])</f>
        <v>3</v>
      </c>
      <c r="J84" s="18">
        <v>2</v>
      </c>
      <c r="K84" s="18">
        <v>2</v>
      </c>
      <c r="L84" s="18">
        <f>SUM(Table13578[[#This Row],[Run and Output (2)]],Table13578[[#This Row],[Code Quality (2)]])</f>
        <v>4</v>
      </c>
      <c r="M84" s="41">
        <f>SUM(Table13578[[#This Row],[Q1]],Table13578[[#This Row],[Q2]],Table13578[[#This Row],[Q3]])</f>
        <v>9</v>
      </c>
      <c r="N84" s="3"/>
      <c r="O84" s="3"/>
      <c r="P84" s="3"/>
      <c r="Q84" s="3"/>
      <c r="R84" s="3"/>
      <c r="S84" s="3"/>
      <c r="T84" s="8">
        <f t="shared" si="3"/>
        <v>0</v>
      </c>
      <c r="U84" s="3"/>
      <c r="V84" s="3"/>
      <c r="W84" s="3"/>
      <c r="X84" s="3"/>
      <c r="Y84" s="3"/>
      <c r="Z84" s="3"/>
      <c r="AA84" s="8">
        <f t="shared" si="4"/>
        <v>0</v>
      </c>
      <c r="AB84" s="9">
        <f t="shared" si="5"/>
        <v>9</v>
      </c>
      <c r="AC84" s="20" t="s">
        <v>394</v>
      </c>
      <c r="AD84" s="20" t="s">
        <v>395</v>
      </c>
      <c r="AE84" s="20" t="s">
        <v>396</v>
      </c>
      <c r="AF84" s="20" t="str">
        <f>CONCATENATE(Table13578[[#This Row],[Feedback Q1]],Table13578[[#This Row],[Feedback Q2]],Table13578[[#This Row],[Feedback Q3]])</f>
        <v>q1:The inner loop reuses the variable i, which can cause confusion and incorrect behavior. Use different variable names for the outer and inner loopsq2:The program correctly computes the sum, average, product, minimum, and maximum of three integers entered by the user. The logic is clear and the expected results are produced accurately.You can simplify the min/max logic using the if-else structure.q3:The program correctly calculates the total and final cost for various product types based on user input.It might be more appropriate to use float for both price and discount to handle decimal valuesThe calculation for total and final costs is repeated in every case. You could refactor this into a separate function or use a single calculation section after gathering the input for each product type.</v>
      </c>
      <c r="AG84" s="20" t="s">
        <v>622</v>
      </c>
    </row>
    <row r="85" spans="1:33" x14ac:dyDescent="0.3">
      <c r="A85" s="12">
        <v>81</v>
      </c>
      <c r="B85" s="13">
        <v>20715043</v>
      </c>
      <c r="C85" s="11" t="s">
        <v>158</v>
      </c>
      <c r="D85" s="18">
        <v>1.5</v>
      </c>
      <c r="E85" s="18">
        <v>1.5</v>
      </c>
      <c r="F85" s="18">
        <f>SUM(Table13578[[#This Row],[Run and Output (1.5)]:[Code Quality (1.5)]])</f>
        <v>3</v>
      </c>
      <c r="G85" s="18">
        <v>1.5</v>
      </c>
      <c r="H85" s="18">
        <v>1.5</v>
      </c>
      <c r="I85" s="18">
        <f>SUM(Table13578[[#This Row],[Run and Output (1.5)2]],Table13578[[#This Row],[Code Quality (1.5)3]])</f>
        <v>3</v>
      </c>
      <c r="J85" s="18">
        <v>1.5</v>
      </c>
      <c r="K85" s="18">
        <v>1.5</v>
      </c>
      <c r="L85" s="18">
        <f>SUM(Table13578[[#This Row],[Run and Output (2)]],Table13578[[#This Row],[Code Quality (2)]])</f>
        <v>3</v>
      </c>
      <c r="M85" s="41">
        <f>SUM(Table13578[[#This Row],[Q1]],Table13578[[#This Row],[Q2]],Table13578[[#This Row],[Q3]])</f>
        <v>9</v>
      </c>
      <c r="N85" s="3"/>
      <c r="O85" s="3"/>
      <c r="P85" s="3"/>
      <c r="Q85" s="3"/>
      <c r="R85" s="3"/>
      <c r="S85" s="3"/>
      <c r="T85" s="8">
        <f t="shared" si="3"/>
        <v>0</v>
      </c>
      <c r="U85" s="3"/>
      <c r="V85" s="3"/>
      <c r="W85" s="3"/>
      <c r="X85" s="3"/>
      <c r="Y85" s="3"/>
      <c r="Z85" s="3"/>
      <c r="AA85" s="8">
        <f t="shared" si="4"/>
        <v>0</v>
      </c>
      <c r="AB85" s="9">
        <f t="shared" si="5"/>
        <v>9</v>
      </c>
      <c r="AC85" s="20" t="s">
        <v>273</v>
      </c>
      <c r="AD85" s="20" t="s">
        <v>488</v>
      </c>
      <c r="AE85" s="20" t="s">
        <v>496</v>
      </c>
      <c r="AF85"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(not showing discounted total, case 4 error)Prices and weights are often represented as floating-point numbers (e.g., for fractional weights). The current exit case is case 5, but the menu option for exit is 0. This should be changed to handle the exit properly. There is a typo in the scanf statement for canned goods.</v>
      </c>
      <c r="AG85" s="20" t="s">
        <v>623</v>
      </c>
    </row>
    <row r="86" spans="1:33" x14ac:dyDescent="0.3">
      <c r="A86" s="12">
        <v>82</v>
      </c>
      <c r="B86" s="13">
        <v>20678343</v>
      </c>
      <c r="C86" s="11" t="s">
        <v>104</v>
      </c>
      <c r="D86" s="18">
        <v>1.5</v>
      </c>
      <c r="E86" s="18">
        <v>1.5</v>
      </c>
      <c r="F86" s="18">
        <f>SUM(Table13578[[#This Row],[Run and Output (1.5)]:[Code Quality (1.5)]])</f>
        <v>3</v>
      </c>
      <c r="G86" s="18">
        <v>1.5</v>
      </c>
      <c r="H86" s="18">
        <v>1.5</v>
      </c>
      <c r="I86" s="18">
        <f>SUM(Table13578[[#This Row],[Run and Output (1.5)2]],Table13578[[#This Row],[Code Quality (1.5)3]])</f>
        <v>3</v>
      </c>
      <c r="J86" s="18">
        <v>2</v>
      </c>
      <c r="K86" s="18">
        <v>2</v>
      </c>
      <c r="L86" s="18">
        <f>SUM(Table13578[[#This Row],[Run and Output (2)]],Table13578[[#This Row],[Code Quality (2)]])</f>
        <v>4</v>
      </c>
      <c r="M86" s="41">
        <f>SUM(Table13578[[#This Row],[Q1]],Table13578[[#This Row],[Q2]],Table13578[[#This Row],[Q3]])</f>
        <v>10</v>
      </c>
      <c r="N86" s="3"/>
      <c r="O86" s="3"/>
      <c r="P86" s="3"/>
      <c r="Q86" s="3"/>
      <c r="R86" s="3"/>
      <c r="S86" s="3"/>
      <c r="T86" s="8">
        <f t="shared" si="3"/>
        <v>0</v>
      </c>
      <c r="U86" s="3"/>
      <c r="V86" s="3"/>
      <c r="W86" s="3"/>
      <c r="X86" s="3"/>
      <c r="Y86" s="3"/>
      <c r="Z86" s="3"/>
      <c r="AA86" s="8">
        <f t="shared" si="4"/>
        <v>0</v>
      </c>
      <c r="AB86" s="9">
        <f t="shared" si="5"/>
        <v>10</v>
      </c>
      <c r="AC86" s="20" t="s">
        <v>273</v>
      </c>
      <c r="AD86" s="20" t="s">
        <v>488</v>
      </c>
      <c r="AE86" s="20" t="s">
        <v>435</v>
      </c>
      <c r="AF86"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86" s="20" t="s">
        <v>600</v>
      </c>
    </row>
    <row r="87" spans="1:33" x14ac:dyDescent="0.3">
      <c r="A87" s="12">
        <v>83</v>
      </c>
      <c r="B87" s="13">
        <v>20711819</v>
      </c>
      <c r="C87" s="11" t="s">
        <v>142</v>
      </c>
      <c r="D87" s="18">
        <v>1.5</v>
      </c>
      <c r="E87" s="18">
        <v>1.5</v>
      </c>
      <c r="F87" s="18">
        <f>SUM(Table13578[[#This Row],[Run and Output (1.5)]:[Code Quality (1.5)]])</f>
        <v>3</v>
      </c>
      <c r="G87" s="18">
        <v>1.5</v>
      </c>
      <c r="H87" s="18">
        <v>1.5</v>
      </c>
      <c r="I87" s="18">
        <f>SUM(Table13578[[#This Row],[Run and Output (1.5)2]],Table13578[[#This Row],[Code Quality (1.5)3]])</f>
        <v>3</v>
      </c>
      <c r="J87" s="18">
        <v>2</v>
      </c>
      <c r="K87" s="18">
        <v>2</v>
      </c>
      <c r="L87" s="18">
        <f>SUM(Table13578[[#This Row],[Run and Output (2)]],Table13578[[#This Row],[Code Quality (2)]])</f>
        <v>4</v>
      </c>
      <c r="M87" s="41">
        <f>SUM(Table13578[[#This Row],[Q1]],Table13578[[#This Row],[Q2]],Table13578[[#This Row],[Q3]])</f>
        <v>10</v>
      </c>
      <c r="N87" s="3"/>
      <c r="O87" s="3"/>
      <c r="P87" s="3"/>
      <c r="Q87" s="3"/>
      <c r="R87" s="3"/>
      <c r="S87" s="3"/>
      <c r="T87" s="8">
        <f t="shared" si="3"/>
        <v>0</v>
      </c>
      <c r="U87" s="3"/>
      <c r="V87" s="3"/>
      <c r="W87" s="3"/>
      <c r="X87" s="3"/>
      <c r="Y87" s="3"/>
      <c r="Z87" s="3"/>
      <c r="AA87" s="8">
        <f t="shared" si="4"/>
        <v>0</v>
      </c>
      <c r="AB87" s="9">
        <f t="shared" si="5"/>
        <v>10</v>
      </c>
      <c r="AC87" s="20" t="s">
        <v>273</v>
      </c>
      <c r="AD87" s="20" t="s">
        <v>488</v>
      </c>
      <c r="AE87" s="20" t="s">
        <v>435</v>
      </c>
      <c r="AF87"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87" s="20" t="s">
        <v>600</v>
      </c>
    </row>
    <row r="88" spans="1:33" x14ac:dyDescent="0.3">
      <c r="A88" s="12">
        <v>84</v>
      </c>
      <c r="B88" s="13">
        <v>20601157</v>
      </c>
      <c r="C88" s="11" t="s">
        <v>38</v>
      </c>
      <c r="D88" s="18">
        <v>1.5</v>
      </c>
      <c r="E88" s="18">
        <v>1.5</v>
      </c>
      <c r="F88" s="18">
        <f>SUM(Table13578[[#This Row],[Run and Output (1.5)]:[Code Quality (1.5)]])</f>
        <v>3</v>
      </c>
      <c r="G88" s="18">
        <v>1.5</v>
      </c>
      <c r="H88" s="18">
        <v>1.5</v>
      </c>
      <c r="I88" s="18">
        <f>SUM(Table13578[[#This Row],[Run and Output (1.5)2]],Table13578[[#This Row],[Code Quality (1.5)3]])</f>
        <v>3</v>
      </c>
      <c r="J88" s="18">
        <v>1.5</v>
      </c>
      <c r="K88" s="18">
        <v>1.5</v>
      </c>
      <c r="L88" s="18">
        <f>SUM(Table13578[[#This Row],[Run and Output (2)]],Table13578[[#This Row],[Code Quality (2)]])</f>
        <v>3</v>
      </c>
      <c r="M88" s="41">
        <f>SUM(Table13578[[#This Row],[Q1]],Table13578[[#This Row],[Q2]],Table13578[[#This Row],[Q3]])</f>
        <v>9</v>
      </c>
      <c r="N88" s="3"/>
      <c r="O88" s="3"/>
      <c r="P88" s="3"/>
      <c r="Q88" s="3"/>
      <c r="R88" s="3"/>
      <c r="S88" s="3"/>
      <c r="T88" s="8">
        <f t="shared" si="3"/>
        <v>0</v>
      </c>
      <c r="U88" s="3"/>
      <c r="V88" s="3"/>
      <c r="W88" s="3"/>
      <c r="X88" s="3"/>
      <c r="Y88" s="3"/>
      <c r="Z88" s="3"/>
      <c r="AA88" s="8">
        <f t="shared" si="4"/>
        <v>0</v>
      </c>
      <c r="AB88" s="9">
        <f t="shared" si="5"/>
        <v>9</v>
      </c>
      <c r="AC88" s="20" t="s">
        <v>286</v>
      </c>
      <c r="AD88" s="20" t="s">
        <v>287</v>
      </c>
      <c r="AE88" s="20" t="s">
        <v>288</v>
      </c>
      <c r="AF88" s="20" t="str">
        <f>CONCATENATE(Table13578[[#This Row],[Feedback Q1]],Table13578[[#This Row],[Feedback Q2]],Table13578[[#This Row],[Feedback Q3]])</f>
        <v>q1:The program correctly prompts the user for the number of rows and columns, then prints a grid of asterisks as intended. The use of puts("") for new lines is effective and clear.q2: The program correctly computes the sum, average, product, smallest, and largest of three integers based on user input. The use of type casting for the average calculation is appropriate and ensures precision. the logic for finding the smallest and largest numbers is unnecessarily complex. There are redundancies in the comparison code that could be streamlined.q3:The program correctly allows the user to choose a product type, input weight and price, calculate the total and discounted costs, and display the results. However, it lacks a loop to allow multiple entries until the user decides to exit.there is a lot of repeated code for each product type, which could be consolidated</v>
      </c>
      <c r="AG88" s="20" t="s">
        <v>624</v>
      </c>
    </row>
    <row r="89" spans="1:33" x14ac:dyDescent="0.3">
      <c r="A89" s="12">
        <v>85</v>
      </c>
      <c r="B89" s="13">
        <v>20598184</v>
      </c>
      <c r="C89" s="11" t="s">
        <v>34</v>
      </c>
      <c r="D89" s="18">
        <v>1.5</v>
      </c>
      <c r="E89" s="18">
        <v>1.5</v>
      </c>
      <c r="F89" s="18">
        <f>SUM(Table13578[[#This Row],[Run and Output (1.5)]:[Code Quality (1.5)]])</f>
        <v>3</v>
      </c>
      <c r="G89" s="18">
        <v>1.5</v>
      </c>
      <c r="H89" s="18">
        <v>1.5</v>
      </c>
      <c r="I89" s="18">
        <f>SUM(Table13578[[#This Row],[Run and Output (1.5)2]],Table13578[[#This Row],[Code Quality (1.5)3]])</f>
        <v>3</v>
      </c>
      <c r="J89" s="18">
        <v>2</v>
      </c>
      <c r="K89" s="18">
        <v>2</v>
      </c>
      <c r="L89" s="18">
        <f>SUM(Table13578[[#This Row],[Run and Output (2)]],Table13578[[#This Row],[Code Quality (2)]])</f>
        <v>4</v>
      </c>
      <c r="M89" s="41">
        <f>SUM(Table13578[[#This Row],[Q1]],Table13578[[#This Row],[Q2]],Table13578[[#This Row],[Q3]])</f>
        <v>10</v>
      </c>
      <c r="N89" s="3"/>
      <c r="O89" s="3"/>
      <c r="P89" s="3"/>
      <c r="Q89" s="3"/>
      <c r="R89" s="3"/>
      <c r="S89" s="3"/>
      <c r="T89" s="8">
        <f t="shared" si="3"/>
        <v>0</v>
      </c>
      <c r="U89" s="3"/>
      <c r="V89" s="3"/>
      <c r="W89" s="3"/>
      <c r="X89" s="3"/>
      <c r="Y89" s="3"/>
      <c r="Z89" s="3"/>
      <c r="AA89" s="8">
        <f t="shared" si="4"/>
        <v>0</v>
      </c>
      <c r="AB89" s="9">
        <f t="shared" si="5"/>
        <v>10</v>
      </c>
      <c r="AC89" s="20" t="s">
        <v>273</v>
      </c>
      <c r="AD89" s="20" t="s">
        <v>488</v>
      </c>
      <c r="AE89" s="20" t="s">
        <v>435</v>
      </c>
      <c r="AF89"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89" s="20" t="s">
        <v>600</v>
      </c>
    </row>
    <row r="90" spans="1:33" x14ac:dyDescent="0.3">
      <c r="A90" s="12">
        <v>86</v>
      </c>
      <c r="B90" s="13">
        <v>20706981</v>
      </c>
      <c r="C90" s="11" t="s">
        <v>140</v>
      </c>
      <c r="D90" s="18">
        <v>1.5</v>
      </c>
      <c r="E90" s="18">
        <v>1.5</v>
      </c>
      <c r="F90" s="18">
        <f>SUM(Table13578[[#This Row],[Run and Output (1.5)]:[Code Quality (1.5)]])</f>
        <v>3</v>
      </c>
      <c r="G90" s="18">
        <v>1.5</v>
      </c>
      <c r="H90" s="18">
        <v>1.5</v>
      </c>
      <c r="I90" s="18">
        <f>SUM(Table13578[[#This Row],[Run and Output (1.5)2]],Table13578[[#This Row],[Code Quality (1.5)3]])</f>
        <v>3</v>
      </c>
      <c r="J90" s="26">
        <v>1.5</v>
      </c>
      <c r="K90" s="26">
        <v>1.5</v>
      </c>
      <c r="L90" s="26">
        <f>SUM(Table13578[[#This Row],[Run and Output (2)]],Table13578[[#This Row],[Code Quality (2)]])</f>
        <v>3</v>
      </c>
      <c r="M90" s="41">
        <f>SUM(Table13578[[#This Row],[Q1]],Table13578[[#This Row],[Q2]],Table13578[[#This Row],[Q3]])</f>
        <v>9</v>
      </c>
      <c r="N90" s="3"/>
      <c r="O90" s="3"/>
      <c r="P90" s="3"/>
      <c r="Q90" s="3"/>
      <c r="R90" s="3"/>
      <c r="S90" s="3"/>
      <c r="T90" s="8">
        <f t="shared" si="3"/>
        <v>0</v>
      </c>
      <c r="U90" s="3"/>
      <c r="V90" s="3"/>
      <c r="W90" s="3"/>
      <c r="X90" s="3"/>
      <c r="Y90" s="3"/>
      <c r="Z90" s="3"/>
      <c r="AA90" s="8">
        <f t="shared" si="4"/>
        <v>0</v>
      </c>
      <c r="AB90" s="9">
        <f t="shared" si="5"/>
        <v>9</v>
      </c>
      <c r="AC90" s="20" t="s">
        <v>273</v>
      </c>
      <c r="AD90" s="20" t="s">
        <v>500</v>
      </c>
      <c r="AE90" s="20" t="s">
        <v>501</v>
      </c>
      <c r="AF90"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series of integers entered by the user.q3:The program correctly computes the total cost and final cost after applying a discount for different grocery items based on user input.If the user enters 0 to exit, the program simply prints "Exiting program..." and then continues to process the switch statement.</v>
      </c>
      <c r="AG90" s="20" t="s">
        <v>625</v>
      </c>
    </row>
    <row r="91" spans="1:33" x14ac:dyDescent="0.3">
      <c r="A91" s="12">
        <v>87</v>
      </c>
      <c r="B91" s="13">
        <v>20717101</v>
      </c>
      <c r="C91" s="11" t="s">
        <v>163</v>
      </c>
      <c r="D91" s="18">
        <v>1.5</v>
      </c>
      <c r="E91" s="18">
        <v>1.5</v>
      </c>
      <c r="F91" s="18">
        <f>SUM(Table13578[[#This Row],[Run and Output (1.5)]:[Code Quality (1.5)]])</f>
        <v>3</v>
      </c>
      <c r="G91" s="26">
        <v>1</v>
      </c>
      <c r="H91" s="26">
        <v>1</v>
      </c>
      <c r="I91" s="26">
        <f>SUM(Table13578[[#This Row],[Run and Output (1.5)2]],Table13578[[#This Row],[Code Quality (1.5)3]])</f>
        <v>2</v>
      </c>
      <c r="J91" s="18">
        <v>2</v>
      </c>
      <c r="K91" s="18">
        <v>2</v>
      </c>
      <c r="L91" s="18">
        <f>SUM(Table13578[[#This Row],[Run and Output (2)]],Table13578[[#This Row],[Code Quality (2)]])</f>
        <v>4</v>
      </c>
      <c r="M91" s="41">
        <f>SUM(Table13578[[#This Row],[Q1]],Table13578[[#This Row],[Q2]],Table13578[[#This Row],[Q3]])</f>
        <v>9</v>
      </c>
      <c r="N91" s="3"/>
      <c r="O91" s="3"/>
      <c r="P91" s="3"/>
      <c r="Q91" s="3"/>
      <c r="R91" s="3"/>
      <c r="S91" s="3"/>
      <c r="T91" s="8">
        <f t="shared" si="3"/>
        <v>0</v>
      </c>
      <c r="U91" s="3"/>
      <c r="V91" s="3"/>
      <c r="W91" s="3"/>
      <c r="X91" s="3"/>
      <c r="Y91" s="3"/>
      <c r="Z91" s="3"/>
      <c r="AA91" s="8">
        <f t="shared" si="4"/>
        <v>0</v>
      </c>
      <c r="AB91" s="9">
        <f t="shared" si="5"/>
        <v>9</v>
      </c>
      <c r="AC91" s="20" t="s">
        <v>273</v>
      </c>
      <c r="AD91" s="20" t="s">
        <v>502</v>
      </c>
      <c r="AE91" s="20" t="s">
        <v>435</v>
      </c>
      <c r="AF91"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Syntax error, There is an extraneous comma after the count variable declaration. Otherwise,  The program effectively calculates the sum, average, product, smallest, and largest of a series of integers entered by the user. q3:The program is designed to calculate the total cost of various grocery items based on user input, including handling discounts. </v>
      </c>
      <c r="AG91" s="20" t="s">
        <v>626</v>
      </c>
    </row>
    <row r="92" spans="1:33" x14ac:dyDescent="0.3">
      <c r="A92" s="12">
        <v>88</v>
      </c>
      <c r="B92" s="13">
        <v>20612781</v>
      </c>
      <c r="C92" s="11" t="s">
        <v>70</v>
      </c>
      <c r="D92" s="18">
        <v>1.5</v>
      </c>
      <c r="E92" s="18">
        <v>1.5</v>
      </c>
      <c r="F92" s="18">
        <f>SUM(Table13578[[#This Row],[Run and Output (1.5)]:[Code Quality (1.5)]])</f>
        <v>3</v>
      </c>
      <c r="G92" s="18">
        <v>1.5</v>
      </c>
      <c r="H92" s="18">
        <v>1.5</v>
      </c>
      <c r="I92" s="18">
        <f>SUM(Table13578[[#This Row],[Run and Output (1.5)2]],Table13578[[#This Row],[Code Quality (1.5)3]])</f>
        <v>3</v>
      </c>
      <c r="J92" s="26">
        <v>1.5</v>
      </c>
      <c r="K92" s="26">
        <v>1.5</v>
      </c>
      <c r="L92" s="26">
        <f>SUM(Table13578[[#This Row],[Run and Output (2)]],Table13578[[#This Row],[Code Quality (2)]])</f>
        <v>3</v>
      </c>
      <c r="M92" s="41">
        <f>SUM(Table13578[[#This Row],[Q1]],Table13578[[#This Row],[Q2]],Table13578[[#This Row],[Q3]])</f>
        <v>9</v>
      </c>
      <c r="N92" s="3"/>
      <c r="O92" s="3"/>
      <c r="P92" s="3"/>
      <c r="Q92" s="3"/>
      <c r="R92" s="3"/>
      <c r="S92" s="3"/>
      <c r="T92" s="8">
        <f t="shared" si="3"/>
        <v>0</v>
      </c>
      <c r="U92" s="3"/>
      <c r="V92" s="3"/>
      <c r="W92" s="3"/>
      <c r="X92" s="3"/>
      <c r="Y92" s="3"/>
      <c r="Z92" s="3"/>
      <c r="AA92" s="8">
        <f t="shared" si="4"/>
        <v>0</v>
      </c>
      <c r="AB92" s="9">
        <f t="shared" si="5"/>
        <v>9</v>
      </c>
      <c r="AC92" s="20" t="s">
        <v>292</v>
      </c>
      <c r="AD92" s="20" t="s">
        <v>293</v>
      </c>
      <c r="AE92" s="20" t="s">
        <v>497</v>
      </c>
      <c r="AF92" s="20" t="str">
        <f>CONCATENATE(Table13578[[#This Row],[Feedback Q1]],Table13578[[#This Row],[Feedback Q2]],Table13578[[#This Row],[Feedback Q3]])</f>
        <v>q1:The program accurately prompts the user for the number of rows and columns, then prints a grid of asterisks as intended. The nested loops function correctly, producing the expected output format.q2:The program correctly calculates the sum, average, and product of three integers, and it identifies the smallest and largest values. However, the logic for determining the smallest and largest values is overly complex and doesn’t cover all scenarios, such as equal values.q3: case 3 &amp; 4 asking for weight instead of quantity. there is redundancy in the calculation and input prompts for different product types, which could be refactored into a single block of code to improve readability and maintainability.</v>
      </c>
      <c r="AG92" s="20" t="s">
        <v>627</v>
      </c>
    </row>
    <row r="93" spans="1:33" x14ac:dyDescent="0.3">
      <c r="A93" s="12">
        <v>89</v>
      </c>
      <c r="B93" s="13">
        <v>20591632</v>
      </c>
      <c r="C93" s="11" t="s">
        <v>22</v>
      </c>
      <c r="D93" s="18">
        <v>1.5</v>
      </c>
      <c r="E93" s="18">
        <v>1.5</v>
      </c>
      <c r="F93" s="18">
        <f>SUM(Table13578[[#This Row],[Run and Output (1.5)]:[Code Quality (1.5)]])</f>
        <v>3</v>
      </c>
      <c r="G93" s="18">
        <v>1.5</v>
      </c>
      <c r="H93" s="18">
        <v>1.5</v>
      </c>
      <c r="I93" s="18">
        <f>SUM(Table13578[[#This Row],[Run and Output (1.5)2]],Table13578[[#This Row],[Code Quality (1.5)3]])</f>
        <v>3</v>
      </c>
      <c r="J93" s="18">
        <v>2</v>
      </c>
      <c r="K93" s="18">
        <v>2</v>
      </c>
      <c r="L93" s="18">
        <f>SUM(Table13578[[#This Row],[Run and Output (2)]],Table13578[[#This Row],[Code Quality (2)]])</f>
        <v>4</v>
      </c>
      <c r="M93" s="41">
        <f>SUM(Table13578[[#This Row],[Q1]],Table13578[[#This Row],[Q2]],Table13578[[#This Row],[Q3]])</f>
        <v>10</v>
      </c>
      <c r="N93" s="3"/>
      <c r="O93" s="3"/>
      <c r="P93" s="3"/>
      <c r="Q93" s="3"/>
      <c r="R93" s="3"/>
      <c r="S93" s="3"/>
      <c r="T93" s="8">
        <f t="shared" si="3"/>
        <v>0</v>
      </c>
      <c r="U93" s="3"/>
      <c r="V93" s="3"/>
      <c r="W93" s="3"/>
      <c r="X93" s="3"/>
      <c r="Y93" s="3"/>
      <c r="Z93" s="3"/>
      <c r="AA93" s="8">
        <f t="shared" si="4"/>
        <v>0</v>
      </c>
      <c r="AB93" s="9">
        <f t="shared" si="5"/>
        <v>10</v>
      </c>
      <c r="AC93" s="20" t="s">
        <v>305</v>
      </c>
      <c r="AD93" s="20" t="s">
        <v>306</v>
      </c>
      <c r="AE93" s="20" t="s">
        <v>307</v>
      </c>
      <c r="AF93" s="20" t="str">
        <f>CONCATENATE(Table13578[[#This Row],[Feedback Q1]],Table13578[[#This Row],[Feedback Q2]],Table13578[[#This Row],[Feedback Q3]])</f>
        <v>q1:The program correctly prompts the user for the number of rows and columns and prints a grid of asterisks according to the specified dimensions. The logic is sound, and the output is as expected.q2: The program accurately calculates the sum, average, product, smallest, and largest of three integers input by the user. The use of separate functions to find the largest and smallest values is a good design choice that enhances modularity and clarity. The average is currently calculated using the individual numbers again after the sum. Instead, you could directly use the sumq3:The program correctly prompts the user for product details based on the selected product code and calculates the total and discounted costs appropriately. It handles various product types and calculates costs based on weight or quantity, as intended.</v>
      </c>
      <c r="AG93" s="20" t="s">
        <v>628</v>
      </c>
    </row>
    <row r="94" spans="1:33" x14ac:dyDescent="0.3">
      <c r="A94" s="12">
        <v>90</v>
      </c>
      <c r="B94" s="13">
        <v>20715036</v>
      </c>
      <c r="C94" s="11" t="s">
        <v>157</v>
      </c>
      <c r="D94" s="18">
        <v>1.5</v>
      </c>
      <c r="E94" s="18">
        <v>1.5</v>
      </c>
      <c r="F94" s="18">
        <f>SUM(Table13578[[#This Row],[Run and Output (1.5)]:[Code Quality (1.5)]])</f>
        <v>3</v>
      </c>
      <c r="G94" s="18">
        <v>1.5</v>
      </c>
      <c r="H94" s="18">
        <v>1.5</v>
      </c>
      <c r="I94" s="18">
        <f>SUM(Table13578[[#This Row],[Run and Output (1.5)2]],Table13578[[#This Row],[Code Quality (1.5)3]])</f>
        <v>3</v>
      </c>
      <c r="J94" s="18">
        <v>1.5</v>
      </c>
      <c r="K94" s="18">
        <v>1.5</v>
      </c>
      <c r="L94" s="18">
        <f>SUM(Table13578[[#This Row],[Run and Output (2)]],Table13578[[#This Row],[Code Quality (2)]])</f>
        <v>3</v>
      </c>
      <c r="M94" s="41">
        <f>SUM(Table13578[[#This Row],[Q1]],Table13578[[#This Row],[Q2]],Table13578[[#This Row],[Q3]])</f>
        <v>9</v>
      </c>
      <c r="N94" s="3"/>
      <c r="O94" s="3"/>
      <c r="P94" s="3"/>
      <c r="Q94" s="3"/>
      <c r="R94" s="3"/>
      <c r="S94" s="3"/>
      <c r="T94" s="8">
        <f t="shared" si="3"/>
        <v>0</v>
      </c>
      <c r="U94" s="3"/>
      <c r="V94" s="3"/>
      <c r="W94" s="3"/>
      <c r="X94" s="3"/>
      <c r="Y94" s="3"/>
      <c r="Z94" s="3"/>
      <c r="AA94" s="8">
        <f t="shared" si="4"/>
        <v>0</v>
      </c>
      <c r="AB94" s="9">
        <f t="shared" si="5"/>
        <v>9</v>
      </c>
      <c r="AC94" s="20" t="s">
        <v>273</v>
      </c>
      <c r="AD94" s="20" t="s">
        <v>488</v>
      </c>
      <c r="AE94" s="20" t="s">
        <v>503</v>
      </c>
      <c r="AF94"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inputs.q3:Syntax error. The scanf for the discount percentage is missing the address operator (&amp;). Otherwise, fine.</v>
      </c>
      <c r="AG94" s="20" t="s">
        <v>629</v>
      </c>
    </row>
    <row r="95" spans="1:33" x14ac:dyDescent="0.3">
      <c r="A95" s="12">
        <v>91</v>
      </c>
      <c r="B95" s="13">
        <v>20720333</v>
      </c>
      <c r="C95" s="11" t="s">
        <v>175</v>
      </c>
      <c r="D95" s="18">
        <v>1.5</v>
      </c>
      <c r="E95" s="18">
        <v>1.5</v>
      </c>
      <c r="F95" s="18">
        <f>SUM(Table13578[[#This Row],[Run and Output (1.5)]:[Code Quality (1.5)]])</f>
        <v>3</v>
      </c>
      <c r="G95" s="26">
        <v>1.5</v>
      </c>
      <c r="H95" s="26">
        <v>1.5</v>
      </c>
      <c r="I95" s="26">
        <f>SUM(Table13578[[#This Row],[Run and Output (1.5)2]],Table13578[[#This Row],[Code Quality (1.5)3]])</f>
        <v>3</v>
      </c>
      <c r="J95" s="18">
        <v>1.5</v>
      </c>
      <c r="K95" s="18">
        <v>1.5</v>
      </c>
      <c r="L95" s="18">
        <f>SUM(Table13578[[#This Row],[Run and Output (2)]],Table13578[[#This Row],[Code Quality (2)]])</f>
        <v>3</v>
      </c>
      <c r="M95" s="41">
        <f>SUM(Table13578[[#This Row],[Q1]],Table13578[[#This Row],[Q2]],Table13578[[#This Row],[Q3]])</f>
        <v>9</v>
      </c>
      <c r="N95" s="3"/>
      <c r="O95" s="3"/>
      <c r="P95" s="3"/>
      <c r="Q95" s="3"/>
      <c r="R95" s="3"/>
      <c r="S95" s="3"/>
      <c r="T95" s="8">
        <f t="shared" si="3"/>
        <v>0</v>
      </c>
      <c r="U95" s="3"/>
      <c r="V95" s="3"/>
      <c r="W95" s="3"/>
      <c r="X95" s="3"/>
      <c r="Y95" s="3"/>
      <c r="Z95" s="3"/>
      <c r="AA95" s="8">
        <f t="shared" si="4"/>
        <v>0</v>
      </c>
      <c r="AB95" s="9">
        <f t="shared" si="5"/>
        <v>9</v>
      </c>
      <c r="AC95" s="20" t="s">
        <v>273</v>
      </c>
      <c r="AD95" s="20" t="s">
        <v>504</v>
      </c>
      <c r="AE95" s="20" t="s">
        <v>505</v>
      </c>
      <c r="AF95"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average is calculated as an integer division since both sum and 3 are integers. This leads to potential loss of precision. q3:The program is intended to calculate the total cost and apply a discount based on user input for various grocery items. The logic is mostly correct, but there are a few issues that need to be addressed.The line (double)total = weight * price; is incorrect because you cannot cast the assignment itself.</v>
      </c>
      <c r="AG95" s="20" t="s">
        <v>630</v>
      </c>
    </row>
    <row r="96" spans="1:33" x14ac:dyDescent="0.3">
      <c r="A96" s="12">
        <v>92</v>
      </c>
      <c r="B96" s="13">
        <v>20613139</v>
      </c>
      <c r="C96" s="11" t="s">
        <v>75</v>
      </c>
      <c r="D96" s="18">
        <v>0</v>
      </c>
      <c r="E96" s="18">
        <v>0</v>
      </c>
      <c r="F96" s="18">
        <f>SUM(Table13578[[#This Row],[Run and Output (1.5)]:[Code Quality (1.5)]])</f>
        <v>0</v>
      </c>
      <c r="G96" s="18">
        <v>1</v>
      </c>
      <c r="H96" s="18">
        <v>1</v>
      </c>
      <c r="I96" s="18">
        <f>SUM(Table13578[[#This Row],[Run and Output (1.5)2]],Table13578[[#This Row],[Code Quality (1.5)3]])</f>
        <v>2</v>
      </c>
      <c r="J96" s="18">
        <v>1</v>
      </c>
      <c r="K96" s="18">
        <v>1</v>
      </c>
      <c r="L96" s="18">
        <f>SUM(Table13578[[#This Row],[Run and Output (2)]],Table13578[[#This Row],[Code Quality (2)]])</f>
        <v>2</v>
      </c>
      <c r="M96" s="41">
        <f>SUM(Table13578[[#This Row],[Q1]],Table13578[[#This Row],[Q2]],Table13578[[#This Row],[Q3]])</f>
        <v>4</v>
      </c>
      <c r="N96" s="3"/>
      <c r="O96" s="3"/>
      <c r="P96" s="3"/>
      <c r="Q96" s="3"/>
      <c r="R96" s="3"/>
      <c r="S96" s="3"/>
      <c r="T96" s="8">
        <f t="shared" si="3"/>
        <v>0</v>
      </c>
      <c r="U96" s="3"/>
      <c r="V96" s="3"/>
      <c r="W96" s="3"/>
      <c r="X96" s="3"/>
      <c r="Y96" s="3"/>
      <c r="Z96" s="3"/>
      <c r="AA96" s="8">
        <f t="shared" si="4"/>
        <v>0</v>
      </c>
      <c r="AB96" s="9">
        <f t="shared" si="5"/>
        <v>4</v>
      </c>
      <c r="AC96" s="20" t="s">
        <v>397</v>
      </c>
      <c r="AD96" s="20" t="s">
        <v>398</v>
      </c>
      <c r="AE96" s="20" t="s">
        <v>399</v>
      </c>
      <c r="AF96" s="20" t="str">
        <f>CONCATENATE(Table13578[[#This Row],[Feedback Q1]],Table13578[[#This Row],[Feedback Q2]],Table13578[[#This Row],[Feedback Q3]])</f>
        <v>q1: no codeq2:The program aims to calculate the sum, average, product, and identify the smallest and largest of three integers entered by the user. However, there are logical flaws in how the largest and smallest numbers are determined.q3: Syntax error. When using scanf, the address of the variables must be passed. You need to use the address-of operator &amp; for all the scanf calls.The variable discount should be a float, which is appropriate, but it's also important to ensure that calculations involving percentages remain accurate. The calculation and output logic is repeated in multiple places. This could be refactored into a function to reduce redundancy.</v>
      </c>
      <c r="AG96" s="20" t="s">
        <v>631</v>
      </c>
    </row>
    <row r="97" spans="1:33" x14ac:dyDescent="0.3">
      <c r="A97" s="12">
        <v>93</v>
      </c>
      <c r="B97" s="13">
        <v>20722972</v>
      </c>
      <c r="C97" s="11" t="s">
        <v>183</v>
      </c>
      <c r="D97" s="18">
        <v>1.5</v>
      </c>
      <c r="E97" s="18">
        <v>1.5</v>
      </c>
      <c r="F97" s="18">
        <f>SUM(Table13578[[#This Row],[Run and Output (1.5)]:[Code Quality (1.5)]])</f>
        <v>3</v>
      </c>
      <c r="G97" s="18">
        <v>1.5</v>
      </c>
      <c r="H97" s="18">
        <v>1.5</v>
      </c>
      <c r="I97" s="18">
        <f>SUM(Table13578[[#This Row],[Run and Output (1.5)2]],Table13578[[#This Row],[Code Quality (1.5)3]])</f>
        <v>3</v>
      </c>
      <c r="J97" s="18">
        <v>2</v>
      </c>
      <c r="K97" s="18">
        <v>2</v>
      </c>
      <c r="L97" s="18">
        <f>SUM(Table13578[[#This Row],[Run and Output (2)]],Table13578[[#This Row],[Code Quality (2)]])</f>
        <v>4</v>
      </c>
      <c r="M97" s="41">
        <f>SUM(Table13578[[#This Row],[Q1]],Table13578[[#This Row],[Q2]],Table13578[[#This Row],[Q3]])</f>
        <v>10</v>
      </c>
      <c r="N97" s="3"/>
      <c r="O97" s="3"/>
      <c r="P97" s="3"/>
      <c r="Q97" s="3"/>
      <c r="R97" s="3"/>
      <c r="S97" s="3"/>
      <c r="T97" s="8">
        <f t="shared" si="3"/>
        <v>0</v>
      </c>
      <c r="U97" s="3"/>
      <c r="V97" s="3"/>
      <c r="W97" s="3"/>
      <c r="X97" s="3"/>
      <c r="Y97" s="3"/>
      <c r="Z97" s="3"/>
      <c r="AA97" s="8">
        <f t="shared" si="4"/>
        <v>0</v>
      </c>
      <c r="AB97" s="9">
        <f t="shared" si="5"/>
        <v>10</v>
      </c>
      <c r="AC97" s="20" t="s">
        <v>273</v>
      </c>
      <c r="AD97" s="20" t="s">
        <v>488</v>
      </c>
      <c r="AE97" s="20" t="s">
        <v>435</v>
      </c>
      <c r="AF97"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97" s="20" t="s">
        <v>600</v>
      </c>
    </row>
    <row r="98" spans="1:33" x14ac:dyDescent="0.3">
      <c r="A98" s="12">
        <v>94</v>
      </c>
      <c r="B98" s="13">
        <v>20576624</v>
      </c>
      <c r="C98" s="11" t="s">
        <v>11</v>
      </c>
      <c r="D98" s="18">
        <v>0.5</v>
      </c>
      <c r="E98" s="18">
        <v>0.5</v>
      </c>
      <c r="F98" s="18">
        <f>SUM(Table13578[[#This Row],[Run and Output (1.5)]:[Code Quality (1.5)]])</f>
        <v>1</v>
      </c>
      <c r="G98" s="18">
        <v>1.5</v>
      </c>
      <c r="H98" s="18">
        <v>1.5</v>
      </c>
      <c r="I98" s="18">
        <f>SUM(Table13578[[#This Row],[Run and Output (1.5)2]],Table13578[[#This Row],[Code Quality (1.5)3]])</f>
        <v>3</v>
      </c>
      <c r="J98" s="18">
        <v>2</v>
      </c>
      <c r="K98" s="18">
        <v>2</v>
      </c>
      <c r="L98" s="18">
        <f>SUM(Table13578[[#This Row],[Run and Output (2)]],Table13578[[#This Row],[Code Quality (2)]])</f>
        <v>4</v>
      </c>
      <c r="M98" s="41">
        <f>SUM(Table13578[[#This Row],[Q1]],Table13578[[#This Row],[Q2]],Table13578[[#This Row],[Q3]])</f>
        <v>8</v>
      </c>
      <c r="N98" s="3"/>
      <c r="O98" s="3"/>
      <c r="P98" s="3"/>
      <c r="Q98" s="3"/>
      <c r="R98" s="3"/>
      <c r="S98" s="3"/>
      <c r="T98" s="8">
        <f t="shared" si="3"/>
        <v>0</v>
      </c>
      <c r="U98" s="3"/>
      <c r="V98" s="3"/>
      <c r="W98" s="3"/>
      <c r="X98" s="3"/>
      <c r="Y98" s="3"/>
      <c r="Z98" s="3"/>
      <c r="AA98" s="8">
        <f t="shared" si="4"/>
        <v>0</v>
      </c>
      <c r="AB98" s="9">
        <f t="shared" si="5"/>
        <v>8</v>
      </c>
      <c r="AC98" s="20"/>
      <c r="AD98" s="20" t="s">
        <v>345</v>
      </c>
      <c r="AE98" s="20" t="s">
        <v>346</v>
      </c>
      <c r="AF98" s="20" t="str">
        <f>CONCATENATE(Table13578[[#This Row],[Feedback Q1]],Table13578[[#This Row],[Feedback Q2]],Table13578[[#This Row],[Feedback Q3]])</f>
        <v>q2:The program correctly prompts the user for three integers, calculates their sum, product, average, and identifies the largest and smallest numbers. The calculations and comparisons are implemented correctly.q3:The program correctly implements a menu-driven system for calculating costs of different grocery items based on user inputs. It handles various product types and correctly applies discounts, producing accurate results.</v>
      </c>
      <c r="AG98" s="20" t="s">
        <v>632</v>
      </c>
    </row>
    <row r="99" spans="1:33" x14ac:dyDescent="0.3">
      <c r="A99" s="12">
        <v>95</v>
      </c>
      <c r="B99" s="30">
        <v>20593212</v>
      </c>
      <c r="C99" s="22" t="s">
        <v>25</v>
      </c>
      <c r="D99" s="24">
        <v>0</v>
      </c>
      <c r="E99" s="24">
        <v>0</v>
      </c>
      <c r="F99" s="24">
        <f>SUM(Table13578[[#This Row],[Run and Output (1.5)]:[Code Quality (1.5)]])</f>
        <v>0</v>
      </c>
      <c r="G99" s="24">
        <v>0</v>
      </c>
      <c r="H99" s="24">
        <v>0</v>
      </c>
      <c r="I99" s="24">
        <f>SUM(Table13578[[#This Row],[Run and Output (1.5)2]],Table13578[[#This Row],[Code Quality (1.5)3]])</f>
        <v>0</v>
      </c>
      <c r="J99" s="24">
        <v>0</v>
      </c>
      <c r="K99" s="24">
        <v>0</v>
      </c>
      <c r="L99" s="24">
        <f>SUM(Table13578[[#This Row],[Run and Output (2)]],Table13578[[#This Row],[Code Quality (2)]])</f>
        <v>0</v>
      </c>
      <c r="M99" s="41">
        <f>SUM(Table13578[[#This Row],[Q1]],Table13578[[#This Row],[Q2]],Table13578[[#This Row],[Q3]])</f>
        <v>0</v>
      </c>
      <c r="N99" s="3"/>
      <c r="O99" s="3"/>
      <c r="P99" s="3"/>
      <c r="Q99" s="3"/>
      <c r="R99" s="3"/>
      <c r="S99" s="3"/>
      <c r="T99" s="8">
        <f t="shared" si="3"/>
        <v>0</v>
      </c>
      <c r="U99" s="3"/>
      <c r="V99" s="3"/>
      <c r="W99" s="3"/>
      <c r="X99" s="3"/>
      <c r="Y99" s="3"/>
      <c r="Z99" s="3"/>
      <c r="AA99" s="8">
        <f t="shared" si="4"/>
        <v>0</v>
      </c>
      <c r="AB99" s="34">
        <f t="shared" si="5"/>
        <v>0</v>
      </c>
      <c r="AC99" s="25" t="s">
        <v>376</v>
      </c>
      <c r="AD99" s="20"/>
      <c r="AE99" s="20"/>
      <c r="AF99" s="20" t="str">
        <f>CONCATENATE(Table13578[[#This Row],[Feedback Q1]],Table13578[[#This Row],[Feedback Q2]],Table13578[[#This Row],[Feedback Q3]])</f>
        <v>No submission</v>
      </c>
      <c r="AG99" s="20" t="s">
        <v>376</v>
      </c>
    </row>
    <row r="100" spans="1:33" x14ac:dyDescent="0.3">
      <c r="A100" s="12">
        <v>96</v>
      </c>
      <c r="B100" s="13">
        <v>20606888</v>
      </c>
      <c r="C100" s="11" t="s">
        <v>46</v>
      </c>
      <c r="D100" s="18">
        <v>1</v>
      </c>
      <c r="E100" s="18">
        <v>1</v>
      </c>
      <c r="F100" s="18">
        <f>SUM(Table13578[[#This Row],[Run and Output (1.5)]:[Code Quality (1.5)]])</f>
        <v>2</v>
      </c>
      <c r="G100" s="18">
        <v>0.5</v>
      </c>
      <c r="H100" s="18">
        <v>0.5</v>
      </c>
      <c r="I100" s="18">
        <f>SUM(Table13578[[#This Row],[Run and Output (1.5)2]],Table13578[[#This Row],[Code Quality (1.5)3]])</f>
        <v>1</v>
      </c>
      <c r="J100" s="18">
        <v>0.5</v>
      </c>
      <c r="K100" s="18">
        <v>0.5</v>
      </c>
      <c r="L100" s="18">
        <f>SUM(Table13578[[#This Row],[Run and Output (2)]],Table13578[[#This Row],[Code Quality (2)]])</f>
        <v>1</v>
      </c>
      <c r="M100" s="41">
        <f>SUM(Table13578[[#This Row],[Q1]],Table13578[[#This Row],[Q2]],Table13578[[#This Row],[Q3]])</f>
        <v>4</v>
      </c>
      <c r="N100" s="3"/>
      <c r="O100" s="3"/>
      <c r="P100" s="3"/>
      <c r="Q100" s="3"/>
      <c r="R100" s="3"/>
      <c r="S100" s="3"/>
      <c r="T100" s="8">
        <f t="shared" si="3"/>
        <v>0</v>
      </c>
      <c r="U100" s="3"/>
      <c r="V100" s="3"/>
      <c r="W100" s="3"/>
      <c r="X100" s="3"/>
      <c r="Y100" s="3"/>
      <c r="Z100" s="3"/>
      <c r="AA100" s="8">
        <f t="shared" si="4"/>
        <v>0</v>
      </c>
      <c r="AB100" s="9">
        <f t="shared" si="5"/>
        <v>4</v>
      </c>
      <c r="AC100" s="20" t="s">
        <v>400</v>
      </c>
      <c r="AD100" s="20" t="s">
        <v>401</v>
      </c>
      <c r="AE100" s="20" t="s">
        <v>402</v>
      </c>
      <c r="AF100" s="20" t="str">
        <f>CONCATENATE(Table13578[[#This Row],[Feedback Q1]],Table13578[[#This Row],[Feedback Q2]],Table13578[[#This Row],[Feedback Q3]])</f>
        <v>q1: The intention of the program is to print a grid of asterisks based on user-defined rows and columns. However, there are issues with the loop structure that prevent it from functioning correctly.q2:The variables sum, average, and product are calculated before the values of a, b, and c are initialized through user input. This will lead to undefined behavior.The average calculation should be done after obtaining the sum, and it should correctly use floating-point arithmetic to avoid integer division truncation. The program currently does not implement logic to find the smallest and largest numbers. q3:The program is intended to calculate the total cost based on user input for different product types. However, there are several issues that prevent it from functioning correctly.</v>
      </c>
      <c r="AG100" s="20" t="s">
        <v>633</v>
      </c>
    </row>
    <row r="101" spans="1:33" x14ac:dyDescent="0.3">
      <c r="A101" s="12">
        <v>97</v>
      </c>
      <c r="B101" s="13">
        <v>20509169</v>
      </c>
      <c r="C101" s="11" t="s">
        <v>7</v>
      </c>
      <c r="D101" s="18">
        <v>1.5</v>
      </c>
      <c r="E101" s="18">
        <v>1.5</v>
      </c>
      <c r="F101" s="18">
        <f>SUM(Table13578[[#This Row],[Run and Output (1.5)]:[Code Quality (1.5)]])</f>
        <v>3</v>
      </c>
      <c r="G101" s="18">
        <v>1.5</v>
      </c>
      <c r="H101" s="18">
        <v>1.5</v>
      </c>
      <c r="I101" s="18">
        <f>SUM(Table13578[[#This Row],[Run and Output (1.5)2]],Table13578[[#This Row],[Code Quality (1.5)3]])</f>
        <v>3</v>
      </c>
      <c r="J101" s="26">
        <v>0.5</v>
      </c>
      <c r="K101" s="26">
        <v>0.5</v>
      </c>
      <c r="L101" s="26">
        <f>SUM(Table13578[[#This Row],[Run and Output (2)]],Table13578[[#This Row],[Code Quality (2)]])</f>
        <v>1</v>
      </c>
      <c r="M101" s="41">
        <f>SUM(Table13578[[#This Row],[Q1]],Table13578[[#This Row],[Q2]],Table13578[[#This Row],[Q3]])</f>
        <v>7</v>
      </c>
      <c r="N101" s="3"/>
      <c r="O101" s="3"/>
      <c r="P101" s="3"/>
      <c r="Q101" s="3"/>
      <c r="R101" s="3"/>
      <c r="S101" s="3"/>
      <c r="T101" s="8">
        <f t="shared" si="3"/>
        <v>0</v>
      </c>
      <c r="U101" s="3"/>
      <c r="V101" s="3"/>
      <c r="W101" s="3"/>
      <c r="X101" s="3"/>
      <c r="Y101" s="3"/>
      <c r="Z101" s="3"/>
      <c r="AA101" s="8">
        <f t="shared" si="4"/>
        <v>0</v>
      </c>
      <c r="AB101" s="9">
        <f t="shared" si="5"/>
        <v>7</v>
      </c>
      <c r="AC101" s="20" t="s">
        <v>273</v>
      </c>
      <c r="AD101" s="20" t="s">
        <v>488</v>
      </c>
      <c r="AE101" s="20" t="s">
        <v>506</v>
      </c>
      <c r="AF101"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inputs.q3:Q3: incorrect output (no break in switch case)</v>
      </c>
      <c r="AG101" s="20" t="s">
        <v>634</v>
      </c>
    </row>
    <row r="102" spans="1:33" x14ac:dyDescent="0.3">
      <c r="A102" s="12">
        <v>98</v>
      </c>
      <c r="B102" s="13">
        <v>20574289</v>
      </c>
      <c r="C102" s="11" t="s">
        <v>10</v>
      </c>
      <c r="D102" s="18">
        <v>1.5</v>
      </c>
      <c r="E102" s="18">
        <v>1.5</v>
      </c>
      <c r="F102" s="18">
        <f>SUM(Table13578[[#This Row],[Run and Output (1.5)]:[Code Quality (1.5)]])</f>
        <v>3</v>
      </c>
      <c r="G102" s="18">
        <v>1.5</v>
      </c>
      <c r="H102" s="18">
        <v>1.5</v>
      </c>
      <c r="I102" s="18">
        <f>SUM(Table13578[[#This Row],[Run and Output (1.5)2]],Table13578[[#This Row],[Code Quality (1.5)3]])</f>
        <v>3</v>
      </c>
      <c r="J102" s="26">
        <v>0.5</v>
      </c>
      <c r="K102" s="26">
        <v>0.5</v>
      </c>
      <c r="L102" s="26">
        <f>SUM(Table13578[[#This Row],[Run and Output (2)]],Table13578[[#This Row],[Code Quality (2)]])</f>
        <v>1</v>
      </c>
      <c r="M102" s="41">
        <f>SUM(Table13578[[#This Row],[Q1]],Table13578[[#This Row],[Q2]],Table13578[[#This Row],[Q3]])</f>
        <v>7</v>
      </c>
      <c r="N102" s="3"/>
      <c r="O102" s="3"/>
      <c r="P102" s="3"/>
      <c r="Q102" s="3"/>
      <c r="R102" s="3"/>
      <c r="S102" s="3"/>
      <c r="T102" s="8">
        <f t="shared" si="3"/>
        <v>0</v>
      </c>
      <c r="U102" s="3"/>
      <c r="V102" s="3"/>
      <c r="W102" s="3"/>
      <c r="X102" s="3"/>
      <c r="Y102" s="3"/>
      <c r="Z102" s="3"/>
      <c r="AA102" s="8">
        <f t="shared" si="4"/>
        <v>0</v>
      </c>
      <c r="AB102" s="9">
        <f t="shared" si="5"/>
        <v>7</v>
      </c>
      <c r="AC102" s="20" t="s">
        <v>273</v>
      </c>
      <c r="AD102" s="20" t="s">
        <v>488</v>
      </c>
      <c r="AE102" s="20" t="s">
        <v>512</v>
      </c>
      <c r="AF102"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there are numerous syntax and logical errors that prevent it from functioning correctly. </v>
      </c>
      <c r="AG102" s="20" t="s">
        <v>635</v>
      </c>
    </row>
    <row r="103" spans="1:33" x14ac:dyDescent="0.3">
      <c r="A103" s="12">
        <v>99</v>
      </c>
      <c r="B103" s="13">
        <v>20618336</v>
      </c>
      <c r="C103" s="11" t="s">
        <v>91</v>
      </c>
      <c r="D103" s="18">
        <v>1.5</v>
      </c>
      <c r="E103" s="18">
        <v>1.5</v>
      </c>
      <c r="F103" s="18">
        <f>SUM(Table13578[[#This Row],[Run and Output (1.5)]:[Code Quality (1.5)]])</f>
        <v>3</v>
      </c>
      <c r="G103" s="18">
        <v>1.5</v>
      </c>
      <c r="H103" s="18">
        <v>1.5</v>
      </c>
      <c r="I103" s="18">
        <f>SUM(Table13578[[#This Row],[Run and Output (1.5)2]],Table13578[[#This Row],[Code Quality (1.5)3]])</f>
        <v>3</v>
      </c>
      <c r="J103" s="18">
        <v>2</v>
      </c>
      <c r="K103" s="18">
        <v>2</v>
      </c>
      <c r="L103" s="18">
        <f>SUM(Table13578[[#This Row],[Run and Output (2)]],Table13578[[#This Row],[Code Quality (2)]])</f>
        <v>4</v>
      </c>
      <c r="M103" s="41">
        <f>SUM(Table13578[[#This Row],[Q1]],Table13578[[#This Row],[Q2]],Table13578[[#This Row],[Q3]])</f>
        <v>10</v>
      </c>
      <c r="N103" s="3"/>
      <c r="O103" s="3"/>
      <c r="P103" s="3"/>
      <c r="Q103" s="3"/>
      <c r="R103" s="3"/>
      <c r="S103" s="3"/>
      <c r="T103" s="8">
        <f t="shared" si="3"/>
        <v>0</v>
      </c>
      <c r="U103" s="3"/>
      <c r="V103" s="3"/>
      <c r="W103" s="3"/>
      <c r="X103" s="3"/>
      <c r="Y103" s="3"/>
      <c r="Z103" s="3"/>
      <c r="AA103" s="8">
        <f t="shared" si="4"/>
        <v>0</v>
      </c>
      <c r="AB103" s="9">
        <f t="shared" si="5"/>
        <v>10</v>
      </c>
      <c r="AC103" s="20" t="s">
        <v>273</v>
      </c>
      <c r="AD103" s="20" t="s">
        <v>488</v>
      </c>
      <c r="AE103" s="20" t="s">
        <v>435</v>
      </c>
      <c r="AF103"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03" s="20" t="s">
        <v>600</v>
      </c>
    </row>
    <row r="104" spans="1:33" x14ac:dyDescent="0.3">
      <c r="A104" s="12">
        <v>100</v>
      </c>
      <c r="B104" s="13">
        <v>20677103</v>
      </c>
      <c r="C104" s="23" t="s">
        <v>102</v>
      </c>
      <c r="D104" s="26">
        <v>0.5</v>
      </c>
      <c r="E104" s="26">
        <v>0.5</v>
      </c>
      <c r="F104" s="26">
        <f>SUM(Table13578[[#This Row],[Run and Output (1.5)]:[Code Quality (1.5)]])</f>
        <v>1</v>
      </c>
      <c r="G104" s="18">
        <v>1.5</v>
      </c>
      <c r="H104" s="18">
        <v>1.5</v>
      </c>
      <c r="I104" s="18">
        <f>SUM(Table13578[[#This Row],[Run and Output (1.5)2]],Table13578[[#This Row],[Code Quality (1.5)3]])</f>
        <v>3</v>
      </c>
      <c r="J104" s="26">
        <v>0</v>
      </c>
      <c r="K104" s="26">
        <v>0</v>
      </c>
      <c r="L104" s="26">
        <f>SUM(Table13578[[#This Row],[Run and Output (2)]],Table13578[[#This Row],[Code Quality (2)]])</f>
        <v>0</v>
      </c>
      <c r="M104" s="41">
        <f>SUM(Table13578[[#This Row],[Q1]],Table13578[[#This Row],[Q2]],Table13578[[#This Row],[Q3]])</f>
        <v>4</v>
      </c>
      <c r="N104" s="3"/>
      <c r="O104" s="3"/>
      <c r="P104" s="3"/>
      <c r="Q104" s="3"/>
      <c r="R104" s="3"/>
      <c r="S104" s="3"/>
      <c r="T104" s="8">
        <f t="shared" si="3"/>
        <v>0</v>
      </c>
      <c r="U104" s="3"/>
      <c r="V104" s="3"/>
      <c r="W104" s="3"/>
      <c r="X104" s="3"/>
      <c r="Y104" s="3"/>
      <c r="Z104" s="3"/>
      <c r="AA104" s="8">
        <f t="shared" si="4"/>
        <v>0</v>
      </c>
      <c r="AB104" s="9">
        <f t="shared" si="5"/>
        <v>4</v>
      </c>
      <c r="AC104" s="20" t="s">
        <v>498</v>
      </c>
      <c r="AD104" s="20" t="s">
        <v>488</v>
      </c>
      <c r="AE104" s="20" t="s">
        <v>499</v>
      </c>
      <c r="AF104" s="20" t="str">
        <f>CONCATENATE(Table13578[[#This Row],[Feedback Q1]],Table13578[[#This Row],[Feedback Q2]],Table13578[[#This Row],[Feedback Q3]])</f>
        <v>q1: incorrect outputq2: The program correctly calculates the sum, product, and identifies the largest and smallest integers from three inputs.q3: unable to run</v>
      </c>
      <c r="AG104" s="20" t="s">
        <v>636</v>
      </c>
    </row>
    <row r="105" spans="1:33" x14ac:dyDescent="0.3">
      <c r="A105" s="12">
        <v>101</v>
      </c>
      <c r="B105" s="13">
        <v>20506128</v>
      </c>
      <c r="C105" s="11" t="s">
        <v>6</v>
      </c>
      <c r="D105" s="18">
        <v>1.5</v>
      </c>
      <c r="E105" s="18">
        <v>1.5</v>
      </c>
      <c r="F105" s="18">
        <f>SUM(Table13578[[#This Row],[Run and Output (1.5)]:[Code Quality (1.5)]])</f>
        <v>3</v>
      </c>
      <c r="G105" s="18">
        <v>1.5</v>
      </c>
      <c r="H105" s="18">
        <v>1.5</v>
      </c>
      <c r="I105" s="18">
        <f>SUM(Table13578[[#This Row],[Run and Output (1.5)2]],Table13578[[#This Row],[Code Quality (1.5)3]])</f>
        <v>3</v>
      </c>
      <c r="J105" s="18">
        <v>2</v>
      </c>
      <c r="K105" s="18">
        <v>2</v>
      </c>
      <c r="L105" s="18">
        <f>SUM(Table13578[[#This Row],[Run and Output (2)]],Table13578[[#This Row],[Code Quality (2)]])</f>
        <v>4</v>
      </c>
      <c r="M105" s="41">
        <f>SUM(Table13578[[#This Row],[Q1]],Table13578[[#This Row],[Q2]],Table13578[[#This Row],[Q3]])</f>
        <v>10</v>
      </c>
      <c r="N105" s="3"/>
      <c r="O105" s="3"/>
      <c r="P105" s="3"/>
      <c r="Q105" s="3"/>
      <c r="R105" s="3"/>
      <c r="S105" s="3"/>
      <c r="T105" s="8">
        <f t="shared" si="3"/>
        <v>0</v>
      </c>
      <c r="U105" s="3"/>
      <c r="V105" s="3"/>
      <c r="W105" s="3"/>
      <c r="X105" s="3"/>
      <c r="Y105" s="3"/>
      <c r="Z105" s="3"/>
      <c r="AA105" s="8">
        <f t="shared" si="4"/>
        <v>0</v>
      </c>
      <c r="AB105" s="9">
        <f t="shared" si="5"/>
        <v>10</v>
      </c>
      <c r="AC105" s="20" t="s">
        <v>273</v>
      </c>
      <c r="AD105" s="20" t="s">
        <v>488</v>
      </c>
      <c r="AE105" s="20" t="s">
        <v>435</v>
      </c>
      <c r="AF105"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05" s="20" t="s">
        <v>600</v>
      </c>
    </row>
    <row r="106" spans="1:33" x14ac:dyDescent="0.3">
      <c r="A106" s="12">
        <v>102</v>
      </c>
      <c r="B106" s="13">
        <v>20673433</v>
      </c>
      <c r="C106" s="11" t="s">
        <v>101</v>
      </c>
      <c r="D106" s="18">
        <v>1.5</v>
      </c>
      <c r="E106" s="18">
        <v>1.5</v>
      </c>
      <c r="F106" s="18">
        <f>SUM(Table13578[[#This Row],[Run and Output (1.5)]:[Code Quality (1.5)]])</f>
        <v>3</v>
      </c>
      <c r="G106" s="18">
        <v>1.5</v>
      </c>
      <c r="H106" s="18">
        <v>1.5</v>
      </c>
      <c r="I106" s="18">
        <f>SUM(Table13578[[#This Row],[Run and Output (1.5)2]],Table13578[[#This Row],[Code Quality (1.5)3]])</f>
        <v>3</v>
      </c>
      <c r="J106" s="26">
        <v>1</v>
      </c>
      <c r="K106" s="18">
        <v>1</v>
      </c>
      <c r="L106" s="18">
        <f>SUM(Table13578[[#This Row],[Run and Output (2)]],Table13578[[#This Row],[Code Quality (2)]])</f>
        <v>2</v>
      </c>
      <c r="M106" s="41">
        <f>SUM(Table13578[[#This Row],[Q1]],Table13578[[#This Row],[Q2]],Table13578[[#This Row],[Q3]])</f>
        <v>8</v>
      </c>
      <c r="N106" s="3"/>
      <c r="O106" s="3"/>
      <c r="P106" s="3"/>
      <c r="Q106" s="3"/>
      <c r="R106" s="3"/>
      <c r="S106" s="3"/>
      <c r="T106" s="8">
        <f t="shared" si="3"/>
        <v>0</v>
      </c>
      <c r="U106" s="3"/>
      <c r="V106" s="3"/>
      <c r="W106" s="3"/>
      <c r="X106" s="3"/>
      <c r="Y106" s="3"/>
      <c r="Z106" s="3"/>
      <c r="AA106" s="8">
        <f t="shared" si="4"/>
        <v>0</v>
      </c>
      <c r="AB106" s="9">
        <f t="shared" si="5"/>
        <v>8</v>
      </c>
      <c r="AC106" s="20" t="s">
        <v>273</v>
      </c>
      <c r="AD106" s="20" t="s">
        <v>507</v>
      </c>
      <c r="AE106" s="20" t="s">
        <v>508</v>
      </c>
      <c r="AF106"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calculates the sum, average, product, smallest, and largest of three integers entered by the user. The calculation of the average uses integer division, which can lead to a loss of precision. q3:The total price calculations (total, total2, total3, and sums) are performed before the necessary input is taken. This will lead to incorrect values since the weight, price, and item quantities are not yet known when the calculations are done. Syntax error, format specifier not following double.</v>
      </c>
      <c r="AG106" s="20" t="s">
        <v>637</v>
      </c>
    </row>
    <row r="107" spans="1:33" x14ac:dyDescent="0.3">
      <c r="A107" s="12">
        <v>103</v>
      </c>
      <c r="B107" s="13">
        <v>20702811</v>
      </c>
      <c r="C107" s="11" t="s">
        <v>124</v>
      </c>
      <c r="D107" s="18">
        <v>1.5</v>
      </c>
      <c r="E107" s="18">
        <v>1.5</v>
      </c>
      <c r="F107" s="18">
        <f>SUM(Table13578[[#This Row],[Run and Output (1.5)]:[Code Quality (1.5)]])</f>
        <v>3</v>
      </c>
      <c r="G107" s="26">
        <v>1</v>
      </c>
      <c r="H107" s="26">
        <v>1</v>
      </c>
      <c r="I107" s="26">
        <f>SUM(Table13578[[#This Row],[Run and Output (1.5)2]],Table13578[[#This Row],[Code Quality (1.5)3]])</f>
        <v>2</v>
      </c>
      <c r="J107" s="26">
        <v>1</v>
      </c>
      <c r="K107" s="26">
        <v>1</v>
      </c>
      <c r="L107" s="26">
        <f>SUM(Table13578[[#This Row],[Run and Output (2)]],Table13578[[#This Row],[Code Quality (2)]])</f>
        <v>2</v>
      </c>
      <c r="M107" s="41">
        <f>SUM(Table13578[[#This Row],[Q1]],Table13578[[#This Row],[Q2]],Table13578[[#This Row],[Q3]])</f>
        <v>7</v>
      </c>
      <c r="N107" s="3"/>
      <c r="O107" s="3"/>
      <c r="P107" s="3"/>
      <c r="Q107" s="3"/>
      <c r="R107" s="3"/>
      <c r="S107" s="3"/>
      <c r="T107" s="8">
        <f t="shared" si="3"/>
        <v>0</v>
      </c>
      <c r="U107" s="3"/>
      <c r="V107" s="3"/>
      <c r="W107" s="3"/>
      <c r="X107" s="3"/>
      <c r="Y107" s="3"/>
      <c r="Z107" s="3"/>
      <c r="AA107" s="8">
        <f t="shared" si="4"/>
        <v>0</v>
      </c>
      <c r="AB107" s="9">
        <f t="shared" si="5"/>
        <v>7</v>
      </c>
      <c r="AC107" s="20" t="s">
        <v>273</v>
      </c>
      <c r="AD107" s="20" t="s">
        <v>509</v>
      </c>
      <c r="AE107" s="20" t="s">
        <v>510</v>
      </c>
      <c r="AF107"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output.q2:The logic for finding the smallest and largest numbers is incorrect. The comparisons should update the smallest and largest variables themselves, not the input variableq3: incorrect output, The variable productName is declared as a char, which can hold only a single character. To store product names like "Fruits" or "Vegetables," it should be a string (array of characters) or a pointer to a stringThe condition to check for a valid discount percentage is incorrect. It should check if n is less than 0 or greater than 100, not bothThe calculation for finalCost should ensure that the discount is applied correctly. </v>
      </c>
      <c r="AG107" s="20" t="s">
        <v>638</v>
      </c>
    </row>
    <row r="108" spans="1:33" x14ac:dyDescent="0.3">
      <c r="A108" s="12">
        <v>104</v>
      </c>
      <c r="B108" s="13">
        <v>20712881</v>
      </c>
      <c r="C108" s="11" t="s">
        <v>147</v>
      </c>
      <c r="D108" s="18">
        <v>1.5</v>
      </c>
      <c r="E108" s="18">
        <v>1.5</v>
      </c>
      <c r="F108" s="18">
        <f>SUM(Table13578[[#This Row],[Run and Output (1.5)]:[Code Quality (1.5)]])</f>
        <v>3</v>
      </c>
      <c r="G108" s="18">
        <v>1.5</v>
      </c>
      <c r="H108" s="18">
        <v>1.5</v>
      </c>
      <c r="I108" s="18">
        <f>SUM(Table13578[[#This Row],[Run and Output (1.5)2]],Table13578[[#This Row],[Code Quality (1.5)3]])</f>
        <v>3</v>
      </c>
      <c r="J108" s="18">
        <v>2</v>
      </c>
      <c r="K108" s="18">
        <v>2</v>
      </c>
      <c r="L108" s="18">
        <f>SUM(Table13578[[#This Row],[Run and Output (2)]],Table13578[[#This Row],[Code Quality (2)]])</f>
        <v>4</v>
      </c>
      <c r="M108" s="41">
        <f>SUM(Table13578[[#This Row],[Q1]],Table13578[[#This Row],[Q2]],Table13578[[#This Row],[Q3]])</f>
        <v>10</v>
      </c>
      <c r="N108" s="3"/>
      <c r="O108" s="3"/>
      <c r="P108" s="3"/>
      <c r="Q108" s="3"/>
      <c r="R108" s="3"/>
      <c r="S108" s="3"/>
      <c r="T108" s="8">
        <f t="shared" si="3"/>
        <v>0</v>
      </c>
      <c r="U108" s="3"/>
      <c r="V108" s="3"/>
      <c r="W108" s="3"/>
      <c r="X108" s="3"/>
      <c r="Y108" s="3"/>
      <c r="Z108" s="3"/>
      <c r="AA108" s="8">
        <f t="shared" si="4"/>
        <v>0</v>
      </c>
      <c r="AB108" s="9">
        <f t="shared" si="5"/>
        <v>10</v>
      </c>
      <c r="AC108" s="20" t="s">
        <v>273</v>
      </c>
      <c r="AD108" s="20" t="s">
        <v>488</v>
      </c>
      <c r="AE108" s="20" t="s">
        <v>435</v>
      </c>
      <c r="AF108"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08" s="20" t="s">
        <v>600</v>
      </c>
    </row>
    <row r="109" spans="1:33" x14ac:dyDescent="0.3">
      <c r="A109" s="12">
        <v>105</v>
      </c>
      <c r="B109" s="13">
        <v>20607094</v>
      </c>
      <c r="C109" s="11" t="s">
        <v>47</v>
      </c>
      <c r="D109" s="18">
        <v>1.5</v>
      </c>
      <c r="E109" s="18">
        <v>1.5</v>
      </c>
      <c r="F109" s="18">
        <f>SUM(Table13578[[#This Row],[Run and Output (1.5)]:[Code Quality (1.5)]])</f>
        <v>3</v>
      </c>
      <c r="G109" s="18">
        <v>1.5</v>
      </c>
      <c r="H109" s="18">
        <v>1.5</v>
      </c>
      <c r="I109" s="18">
        <f>SUM(Table13578[[#This Row],[Run and Output (1.5)2]],Table13578[[#This Row],[Code Quality (1.5)3]])</f>
        <v>3</v>
      </c>
      <c r="J109" s="18">
        <v>2</v>
      </c>
      <c r="K109" s="18">
        <v>2</v>
      </c>
      <c r="L109" s="18">
        <f>SUM(Table13578[[#This Row],[Run and Output (2)]],Table13578[[#This Row],[Code Quality (2)]])</f>
        <v>4</v>
      </c>
      <c r="M109" s="41">
        <f>SUM(Table13578[[#This Row],[Q1]],Table13578[[#This Row],[Q2]],Table13578[[#This Row],[Q3]])</f>
        <v>10</v>
      </c>
      <c r="N109" s="3"/>
      <c r="O109" s="3"/>
      <c r="P109" s="3"/>
      <c r="Q109" s="3"/>
      <c r="R109" s="3"/>
      <c r="S109" s="3"/>
      <c r="T109" s="8">
        <f t="shared" si="3"/>
        <v>0</v>
      </c>
      <c r="U109" s="3"/>
      <c r="V109" s="3"/>
      <c r="W109" s="3"/>
      <c r="X109" s="3"/>
      <c r="Y109" s="3"/>
      <c r="Z109" s="3"/>
      <c r="AA109" s="8">
        <f t="shared" si="4"/>
        <v>0</v>
      </c>
      <c r="AB109" s="9">
        <f t="shared" si="5"/>
        <v>10</v>
      </c>
      <c r="AC109" s="20" t="s">
        <v>273</v>
      </c>
      <c r="AD109" s="20" t="s">
        <v>488</v>
      </c>
      <c r="AE109" s="20" t="s">
        <v>435</v>
      </c>
      <c r="AF109"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09" s="20" t="s">
        <v>600</v>
      </c>
    </row>
    <row r="110" spans="1:33" ht="15.6" customHeight="1" x14ac:dyDescent="0.3">
      <c r="A110" s="12">
        <v>106</v>
      </c>
      <c r="B110" s="36">
        <v>20705922</v>
      </c>
      <c r="C110" s="23" t="s">
        <v>135</v>
      </c>
      <c r="D110" s="18">
        <v>1.5</v>
      </c>
      <c r="E110" s="18">
        <v>1.5</v>
      </c>
      <c r="F110" s="18">
        <f>SUM(Table13578[[#This Row],[Run and Output (1.5)]:[Code Quality (1.5)]])</f>
        <v>3</v>
      </c>
      <c r="G110" s="26">
        <v>1</v>
      </c>
      <c r="H110" s="26">
        <v>1</v>
      </c>
      <c r="I110" s="26">
        <f>SUM(Table13578[[#This Row],[Run and Output (1.5)2]],Table13578[[#This Row],[Code Quality (1.5)3]])</f>
        <v>2</v>
      </c>
      <c r="J110" s="26">
        <v>0.5</v>
      </c>
      <c r="K110" s="26">
        <v>0.5</v>
      </c>
      <c r="L110" s="26">
        <f>SUM(Table13578[[#This Row],[Run and Output (2)]],Table13578[[#This Row],[Code Quality (2)]])</f>
        <v>1</v>
      </c>
      <c r="M110" s="41">
        <f>SUM(Table13578[[#This Row],[Q1]],Table13578[[#This Row],[Q2]],Table13578[[#This Row],[Q3]])</f>
        <v>6</v>
      </c>
      <c r="N110" s="3"/>
      <c r="O110" s="3"/>
      <c r="P110" s="3"/>
      <c r="Q110" s="3"/>
      <c r="R110" s="3"/>
      <c r="S110" s="3"/>
      <c r="T110" s="8">
        <f t="shared" si="3"/>
        <v>0</v>
      </c>
      <c r="U110" s="3"/>
      <c r="V110" s="3"/>
      <c r="W110" s="3"/>
      <c r="X110" s="3"/>
      <c r="Y110" s="3"/>
      <c r="Z110" s="3"/>
      <c r="AA110" s="8">
        <f t="shared" si="4"/>
        <v>0</v>
      </c>
      <c r="AB110" s="9">
        <f t="shared" si="5"/>
        <v>6</v>
      </c>
      <c r="AC110" s="39" t="s">
        <v>273</v>
      </c>
      <c r="AD110" s="20" t="s">
        <v>541</v>
      </c>
      <c r="AE110" s="21" t="s">
        <v>542</v>
      </c>
      <c r="AF110"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output.q2:there are issues in the logic that lead to incorrect behavior, particularly with the handling of input and the calculation of the product.q3: Syntax errors, code not runable. The program intends to calculate the total cost based on the product type but contains logical issues that prevent it from working correctly.
    It only executes the switch statement once and does not allow for repeated entries until the user decides to exit.
    The discount calculation is incorrect. The logic should apply the discount after calculating the total cost, but it incorrectly modifies the discount variable instead of calculating the finalCost.
    The variable types for discount should be float to handle decimal percentages properly.</v>
      </c>
      <c r="AG110" s="20" t="s">
        <v>639</v>
      </c>
    </row>
    <row r="111" spans="1:33" x14ac:dyDescent="0.3">
      <c r="A111" s="12">
        <v>107</v>
      </c>
      <c r="B111" s="13">
        <v>20609412</v>
      </c>
      <c r="C111" s="11" t="s">
        <v>51</v>
      </c>
      <c r="D111" s="18">
        <v>1.5</v>
      </c>
      <c r="E111" s="18">
        <v>1.5</v>
      </c>
      <c r="F111" s="18">
        <f>SUM(Table13578[[#This Row],[Run and Output (1.5)]:[Code Quality (1.5)]])</f>
        <v>3</v>
      </c>
      <c r="G111" s="18">
        <v>1.5</v>
      </c>
      <c r="H111" s="18">
        <v>1.5</v>
      </c>
      <c r="I111" s="18">
        <f>SUM(Table13578[[#This Row],[Run and Output (1.5)2]],Table13578[[#This Row],[Code Quality (1.5)3]])</f>
        <v>3</v>
      </c>
      <c r="J111" s="18">
        <v>2</v>
      </c>
      <c r="K111" s="18">
        <v>2</v>
      </c>
      <c r="L111" s="18">
        <f>SUM(Table13578[[#This Row],[Run and Output (2)]],Table13578[[#This Row],[Code Quality (2)]])</f>
        <v>4</v>
      </c>
      <c r="M111" s="41">
        <f>SUM(Table13578[[#This Row],[Q1]],Table13578[[#This Row],[Q2]],Table13578[[#This Row],[Q3]])</f>
        <v>10</v>
      </c>
      <c r="N111" s="3"/>
      <c r="O111" s="3"/>
      <c r="P111" s="3"/>
      <c r="Q111" s="3"/>
      <c r="R111" s="3"/>
      <c r="S111" s="3"/>
      <c r="T111" s="8">
        <f t="shared" si="3"/>
        <v>0</v>
      </c>
      <c r="U111" s="3"/>
      <c r="V111" s="3"/>
      <c r="W111" s="3"/>
      <c r="X111" s="3"/>
      <c r="Y111" s="3"/>
      <c r="Z111" s="3"/>
      <c r="AA111" s="8">
        <f t="shared" si="4"/>
        <v>0</v>
      </c>
      <c r="AB111" s="9">
        <f t="shared" si="5"/>
        <v>10</v>
      </c>
      <c r="AC111" s="20" t="s">
        <v>273</v>
      </c>
      <c r="AD111" s="20" t="s">
        <v>488</v>
      </c>
      <c r="AE111" s="20" t="s">
        <v>435</v>
      </c>
      <c r="AF111"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11" s="20" t="s">
        <v>600</v>
      </c>
    </row>
    <row r="112" spans="1:33" x14ac:dyDescent="0.3">
      <c r="A112" s="12">
        <v>108</v>
      </c>
      <c r="B112" s="13">
        <v>20607620</v>
      </c>
      <c r="C112" s="11" t="s">
        <v>48</v>
      </c>
      <c r="D112" s="18">
        <v>1</v>
      </c>
      <c r="E112" s="18">
        <v>1</v>
      </c>
      <c r="F112" s="18">
        <f>SUM(Table13578[[#This Row],[Run and Output (1.5)]:[Code Quality (1.5)]])</f>
        <v>2</v>
      </c>
      <c r="G112" s="18">
        <v>1.5</v>
      </c>
      <c r="H112" s="18">
        <v>1.5</v>
      </c>
      <c r="I112" s="18">
        <f>SUM(Table13578[[#This Row],[Run and Output (1.5)2]],Table13578[[#This Row],[Code Quality (1.5)3]])</f>
        <v>3</v>
      </c>
      <c r="J112" s="18">
        <v>2</v>
      </c>
      <c r="K112" s="18">
        <v>2</v>
      </c>
      <c r="L112" s="18">
        <f>SUM(Table13578[[#This Row],[Run and Output (2)]],Table13578[[#This Row],[Code Quality (2)]])</f>
        <v>4</v>
      </c>
      <c r="M112" s="41">
        <f>SUM(Table13578[[#This Row],[Q1]],Table13578[[#This Row],[Q2]],Table13578[[#This Row],[Q3]])</f>
        <v>9</v>
      </c>
      <c r="N112" s="3"/>
      <c r="O112" s="3"/>
      <c r="P112" s="3"/>
      <c r="Q112" s="3"/>
      <c r="R112" s="3"/>
      <c r="S112" s="3"/>
      <c r="T112" s="8">
        <f t="shared" si="3"/>
        <v>0</v>
      </c>
      <c r="U112" s="3"/>
      <c r="V112" s="3"/>
      <c r="W112" s="3"/>
      <c r="X112" s="3"/>
      <c r="Y112" s="3"/>
      <c r="Z112" s="3"/>
      <c r="AA112" s="8">
        <f t="shared" si="4"/>
        <v>0</v>
      </c>
      <c r="AB112" s="9">
        <f t="shared" si="5"/>
        <v>9</v>
      </c>
      <c r="AC112" s="20" t="s">
        <v>406</v>
      </c>
      <c r="AD112" s="20" t="s">
        <v>407</v>
      </c>
      <c r="AE112" s="20" t="s">
        <v>408</v>
      </c>
      <c r="AF112" s="20" t="str">
        <f>CONCATENATE(Table13578[[#This Row],[Feedback Q1]],Table13578[[#This Row],[Feedback Q2]],Table13578[[#This Row],[Feedback Q3]])</f>
        <v>q1:The include directive has a syntax error. q2:The average is calculated as a float but is printed as an integer. This will lead to truncation of any decimal values. q3:The program correctly implements the functionality to calculate the total cost for various product types based on user input for weight, price, and discount. The logic for handling discounts and calculating costs is sound.</v>
      </c>
      <c r="AG112" s="20" t="s">
        <v>640</v>
      </c>
    </row>
    <row r="113" spans="1:33" x14ac:dyDescent="0.3">
      <c r="A113" s="12">
        <v>109</v>
      </c>
      <c r="B113" s="13">
        <v>20723870</v>
      </c>
      <c r="C113" s="11" t="s">
        <v>187</v>
      </c>
      <c r="D113" s="18">
        <v>1.5</v>
      </c>
      <c r="E113" s="18">
        <v>1.5</v>
      </c>
      <c r="F113" s="18">
        <f>SUM(Table13578[[#This Row],[Run and Output (1.5)]:[Code Quality (1.5)]])</f>
        <v>3</v>
      </c>
      <c r="G113" s="18">
        <v>1.5</v>
      </c>
      <c r="H113" s="18">
        <v>1.5</v>
      </c>
      <c r="I113" s="18">
        <f>SUM(Table13578[[#This Row],[Run and Output (1.5)2]],Table13578[[#This Row],[Code Quality (1.5)3]])</f>
        <v>3</v>
      </c>
      <c r="J113" s="26">
        <v>1.5</v>
      </c>
      <c r="K113" s="18">
        <v>1.5</v>
      </c>
      <c r="L113" s="18">
        <f>SUM(Table13578[[#This Row],[Run and Output (2)]],Table13578[[#This Row],[Code Quality (2)]])</f>
        <v>3</v>
      </c>
      <c r="M113" s="41">
        <f>SUM(Table13578[[#This Row],[Q1]],Table13578[[#This Row],[Q2]],Table13578[[#This Row],[Q3]])</f>
        <v>9</v>
      </c>
      <c r="N113" s="3"/>
      <c r="O113" s="3"/>
      <c r="P113" s="3"/>
      <c r="Q113" s="3"/>
      <c r="R113" s="3"/>
      <c r="S113" s="3"/>
      <c r="T113" s="8">
        <f t="shared" si="3"/>
        <v>0</v>
      </c>
      <c r="U113" s="3"/>
      <c r="V113" s="3"/>
      <c r="W113" s="3"/>
      <c r="X113" s="3"/>
      <c r="Y113" s="3"/>
      <c r="Z113" s="3"/>
      <c r="AA113" s="8">
        <f t="shared" si="4"/>
        <v>0</v>
      </c>
      <c r="AB113" s="9">
        <f t="shared" si="5"/>
        <v>9</v>
      </c>
      <c r="AC113" s="20" t="s">
        <v>273</v>
      </c>
      <c r="AD113" s="20" t="s">
        <v>488</v>
      </c>
      <c r="AE113" s="20" t="s">
        <v>511</v>
      </c>
      <c r="AF113"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printf("fruits: %d\nVeggies: %d\nDairy products: %d\nCanned goods: \n", fCount, vCount, dCount, cCount);; </v>
      </c>
      <c r="AG113" s="20" t="s">
        <v>641</v>
      </c>
    </row>
    <row r="114" spans="1:33" x14ac:dyDescent="0.3">
      <c r="A114" s="12">
        <v>110</v>
      </c>
      <c r="B114" s="13">
        <v>20715960</v>
      </c>
      <c r="C114" s="11" t="s">
        <v>160</v>
      </c>
      <c r="D114" s="18">
        <v>1.5</v>
      </c>
      <c r="E114" s="18">
        <v>1.5</v>
      </c>
      <c r="F114" s="18">
        <f>SUM(Table13578[[#This Row],[Run and Output (1.5)]:[Code Quality (1.5)]])</f>
        <v>3</v>
      </c>
      <c r="G114" s="18">
        <v>1.5</v>
      </c>
      <c r="H114" s="18">
        <v>1.5</v>
      </c>
      <c r="I114" s="18">
        <f>SUM(Table13578[[#This Row],[Run and Output (1.5)2]],Table13578[[#This Row],[Code Quality (1.5)3]])</f>
        <v>3</v>
      </c>
      <c r="J114" s="18">
        <v>2</v>
      </c>
      <c r="K114" s="18">
        <v>2</v>
      </c>
      <c r="L114" s="18">
        <f>SUM(Table13578[[#This Row],[Run and Output (2)]],Table13578[[#This Row],[Code Quality (2)]])</f>
        <v>4</v>
      </c>
      <c r="M114" s="41">
        <f>SUM(Table13578[[#This Row],[Q1]],Table13578[[#This Row],[Q2]],Table13578[[#This Row],[Q3]])</f>
        <v>10</v>
      </c>
      <c r="N114" s="3"/>
      <c r="O114" s="3"/>
      <c r="P114" s="3"/>
      <c r="Q114" s="3"/>
      <c r="R114" s="3"/>
      <c r="S114" s="3"/>
      <c r="T114" s="8">
        <f t="shared" si="3"/>
        <v>0</v>
      </c>
      <c r="U114" s="3"/>
      <c r="V114" s="3"/>
      <c r="W114" s="3"/>
      <c r="X114" s="3"/>
      <c r="Y114" s="3"/>
      <c r="Z114" s="3"/>
      <c r="AA114" s="8">
        <f t="shared" si="4"/>
        <v>0</v>
      </c>
      <c r="AB114" s="9">
        <f t="shared" si="5"/>
        <v>10</v>
      </c>
      <c r="AC114" s="20" t="s">
        <v>273</v>
      </c>
      <c r="AD114" s="20" t="s">
        <v>488</v>
      </c>
      <c r="AE114" s="20" t="s">
        <v>435</v>
      </c>
      <c r="AF114"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14" s="20" t="s">
        <v>600</v>
      </c>
    </row>
    <row r="115" spans="1:33" x14ac:dyDescent="0.3">
      <c r="A115" s="12">
        <v>111</v>
      </c>
      <c r="B115" s="13">
        <v>20714680</v>
      </c>
      <c r="C115" s="11" t="s">
        <v>155</v>
      </c>
      <c r="D115" s="18">
        <v>1.5</v>
      </c>
      <c r="E115" s="18">
        <v>1.5</v>
      </c>
      <c r="F115" s="18">
        <f>SUM(Table13578[[#This Row],[Run and Output (1.5)]:[Code Quality (1.5)]])</f>
        <v>3</v>
      </c>
      <c r="G115" s="18">
        <v>1.5</v>
      </c>
      <c r="H115" s="18">
        <v>1.5</v>
      </c>
      <c r="I115" s="18">
        <f>SUM(Table13578[[#This Row],[Run and Output (1.5)2]],Table13578[[#This Row],[Code Quality (1.5)3]])</f>
        <v>3</v>
      </c>
      <c r="J115" s="26">
        <v>0.5</v>
      </c>
      <c r="K115" s="26">
        <v>0.5</v>
      </c>
      <c r="L115" s="26">
        <f>SUM(Table13578[[#This Row],[Run and Output (2)]],Table13578[[#This Row],[Code Quality (2)]])</f>
        <v>1</v>
      </c>
      <c r="M115" s="41">
        <f>SUM(Table13578[[#This Row],[Q1]],Table13578[[#This Row],[Q2]],Table13578[[#This Row],[Q3]])</f>
        <v>7</v>
      </c>
      <c r="N115" s="3"/>
      <c r="O115" s="3"/>
      <c r="P115" s="3"/>
      <c r="Q115" s="3"/>
      <c r="R115" s="3"/>
      <c r="S115" s="3"/>
      <c r="T115" s="8">
        <f t="shared" si="3"/>
        <v>0</v>
      </c>
      <c r="U115" s="3"/>
      <c r="V115" s="3"/>
      <c r="W115" s="3"/>
      <c r="X115" s="3"/>
      <c r="Y115" s="3"/>
      <c r="Z115" s="3"/>
      <c r="AA115" s="8">
        <f t="shared" si="4"/>
        <v>0</v>
      </c>
      <c r="AB115" s="9">
        <f t="shared" si="5"/>
        <v>7</v>
      </c>
      <c r="AC115" s="20" t="s">
        <v>273</v>
      </c>
      <c r="AD115" s="20" t="s">
        <v>488</v>
      </c>
      <c r="AE115" s="20" t="s">
        <v>513</v>
      </c>
      <c r="AF115"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he program is intended to calculate costs based on product type input, but it contains several syntax errors and logical issues that prevent it from functioning correctly.</v>
      </c>
      <c r="AG115" s="20" t="s">
        <v>642</v>
      </c>
    </row>
    <row r="116" spans="1:33" x14ac:dyDescent="0.3">
      <c r="A116" s="12">
        <v>112</v>
      </c>
      <c r="B116" s="13">
        <v>20705519</v>
      </c>
      <c r="C116" s="11" t="s">
        <v>133</v>
      </c>
      <c r="D116" s="18">
        <v>1.5</v>
      </c>
      <c r="E116" s="18">
        <v>1.5</v>
      </c>
      <c r="F116" s="18">
        <f>SUM(Table13578[[#This Row],[Run and Output (1.5)]:[Code Quality (1.5)]])</f>
        <v>3</v>
      </c>
      <c r="G116" s="18">
        <v>1.5</v>
      </c>
      <c r="H116" s="18">
        <v>1.5</v>
      </c>
      <c r="I116" s="18">
        <f>SUM(Table13578[[#This Row],[Run and Output (1.5)2]],Table13578[[#This Row],[Code Quality (1.5)3]])</f>
        <v>3</v>
      </c>
      <c r="J116" s="18">
        <v>2</v>
      </c>
      <c r="K116" s="18">
        <v>2</v>
      </c>
      <c r="L116" s="18">
        <f>SUM(Table13578[[#This Row],[Run and Output (2)]],Table13578[[#This Row],[Code Quality (2)]])</f>
        <v>4</v>
      </c>
      <c r="M116" s="41">
        <f>SUM(Table13578[[#This Row],[Q1]],Table13578[[#This Row],[Q2]],Table13578[[#This Row],[Q3]])</f>
        <v>10</v>
      </c>
      <c r="N116" s="3"/>
      <c r="O116" s="3"/>
      <c r="P116" s="3"/>
      <c r="Q116" s="3"/>
      <c r="R116" s="3"/>
      <c r="S116" s="3"/>
      <c r="T116" s="8">
        <f t="shared" si="3"/>
        <v>0</v>
      </c>
      <c r="U116" s="3"/>
      <c r="V116" s="3"/>
      <c r="W116" s="3"/>
      <c r="X116" s="3"/>
      <c r="Y116" s="3"/>
      <c r="Z116" s="3"/>
      <c r="AA116" s="8">
        <f t="shared" si="4"/>
        <v>0</v>
      </c>
      <c r="AB116" s="9">
        <f t="shared" si="5"/>
        <v>10</v>
      </c>
      <c r="AC116" s="20" t="s">
        <v>273</v>
      </c>
      <c r="AD116" s="20" t="s">
        <v>488</v>
      </c>
      <c r="AE116" s="20"/>
      <c r="AF116"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c r="AG116" s="20" t="s">
        <v>620</v>
      </c>
    </row>
    <row r="117" spans="1:33" ht="15" customHeight="1" x14ac:dyDescent="0.3">
      <c r="A117" s="12">
        <v>113</v>
      </c>
      <c r="B117" s="13">
        <v>20699501</v>
      </c>
      <c r="C117" s="11" t="s">
        <v>114</v>
      </c>
      <c r="D117" s="18">
        <v>0.5</v>
      </c>
      <c r="E117" s="18">
        <v>0.5</v>
      </c>
      <c r="F117" s="18">
        <f>SUM(Table13578[[#This Row],[Run and Output (1.5)]:[Code Quality (1.5)]])</f>
        <v>1</v>
      </c>
      <c r="G117" s="18">
        <v>1.5</v>
      </c>
      <c r="H117" s="18">
        <v>1.5</v>
      </c>
      <c r="I117" s="18">
        <f>SUM(Table13578[[#This Row],[Run and Output (1.5)2]],Table13578[[#This Row],[Code Quality (1.5)3]])</f>
        <v>3</v>
      </c>
      <c r="J117" s="18">
        <v>0.5</v>
      </c>
      <c r="K117" s="18">
        <v>0.5</v>
      </c>
      <c r="L117" s="18">
        <f>SUM(Table13578[[#This Row],[Run and Output (2)]],Table13578[[#This Row],[Code Quality (2)]])</f>
        <v>1</v>
      </c>
      <c r="M117" s="41">
        <f>SUM(Table13578[[#This Row],[Q1]],Table13578[[#This Row],[Q2]],Table13578[[#This Row],[Q3]])</f>
        <v>5</v>
      </c>
      <c r="N117" s="3"/>
      <c r="O117" s="3"/>
      <c r="P117" s="3"/>
      <c r="Q117" s="3"/>
      <c r="R117" s="3"/>
      <c r="S117" s="3"/>
      <c r="T117" s="8">
        <f t="shared" si="3"/>
        <v>0</v>
      </c>
      <c r="U117" s="3"/>
      <c r="V117" s="3"/>
      <c r="W117" s="3"/>
      <c r="X117" s="3"/>
      <c r="Y117" s="3"/>
      <c r="Z117" s="3"/>
      <c r="AA117" s="8">
        <f t="shared" si="4"/>
        <v>0</v>
      </c>
      <c r="AB117" s="9">
        <f t="shared" si="5"/>
        <v>5</v>
      </c>
      <c r="AC117" s="20" t="s">
        <v>409</v>
      </c>
      <c r="AD117" s="20" t="s">
        <v>410</v>
      </c>
      <c r="AE117" s="21" t="s">
        <v>411</v>
      </c>
      <c r="AF117" s="20" t="str">
        <f>CONCATENATE(Table13578[[#This Row],[Feedback Q1]],Table13578[[#This Row],[Feedback Q2]],Table13578[[#This Row],[Feedback Q3]])</f>
        <v>q1:The prompts for input are swapped. The variable columns should be used for the number of columns and rows for the number of rows. This can confuse the user about what they are inputting. q2: not reading integers separated by single space as stated in questionq3: The program aims to calculate the total and final costs of various products based on user input. However, there are several significant issues that prevent it from functioning correctly.The scanf function calls are incorrectly formatted.The for loop is incorrectly structured. The loop should not be used with a condition like productcode != 0 directly. The variables TotalF, TotalV, price3, and price4 are not initialized before use, which could lead to undefined behavior.
Discount Calculation Logic: The calculation for the final cost is incorrect. You should apply the discount to the total cost rather than just using the percentage</v>
      </c>
      <c r="AG117" s="20" t="s">
        <v>643</v>
      </c>
    </row>
    <row r="118" spans="1:33" x14ac:dyDescent="0.3">
      <c r="A118" s="12">
        <v>114</v>
      </c>
      <c r="B118" s="13">
        <v>20611298</v>
      </c>
      <c r="C118" s="11" t="s">
        <v>59</v>
      </c>
      <c r="D118" s="18">
        <v>1.5</v>
      </c>
      <c r="E118" s="18">
        <v>1.5</v>
      </c>
      <c r="F118" s="18">
        <f>SUM(Table13578[[#This Row],[Run and Output (1.5)]:[Code Quality (1.5)]])</f>
        <v>3</v>
      </c>
      <c r="G118" s="18">
        <v>1.5</v>
      </c>
      <c r="H118" s="18">
        <v>1.5</v>
      </c>
      <c r="I118" s="18">
        <f>SUM(Table13578[[#This Row],[Run and Output (1.5)2]],Table13578[[#This Row],[Code Quality (1.5)3]])</f>
        <v>3</v>
      </c>
      <c r="J118" s="18">
        <v>2</v>
      </c>
      <c r="K118" s="18">
        <v>2</v>
      </c>
      <c r="L118" s="18">
        <f>SUM(Table13578[[#This Row],[Run and Output (2)]],Table13578[[#This Row],[Code Quality (2)]])</f>
        <v>4</v>
      </c>
      <c r="M118" s="41">
        <f>SUM(Table13578[[#This Row],[Q1]],Table13578[[#This Row],[Q2]],Table13578[[#This Row],[Q3]])</f>
        <v>10</v>
      </c>
      <c r="N118" s="3"/>
      <c r="O118" s="3"/>
      <c r="P118" s="3"/>
      <c r="Q118" s="3"/>
      <c r="R118" s="3"/>
      <c r="S118" s="3"/>
      <c r="T118" s="8">
        <f t="shared" si="3"/>
        <v>0</v>
      </c>
      <c r="U118" s="3"/>
      <c r="V118" s="3"/>
      <c r="W118" s="3"/>
      <c r="X118" s="3"/>
      <c r="Y118" s="3"/>
      <c r="Z118" s="3"/>
      <c r="AA118" s="8">
        <f t="shared" si="4"/>
        <v>0</v>
      </c>
      <c r="AB118" s="9">
        <f t="shared" si="5"/>
        <v>10</v>
      </c>
      <c r="AC118" s="20" t="s">
        <v>305</v>
      </c>
      <c r="AD118" s="20" t="s">
        <v>339</v>
      </c>
      <c r="AE118" s="20" t="s">
        <v>340</v>
      </c>
      <c r="AF118" s="20" t="str">
        <f>CONCATENATE(Table13578[[#This Row],[Feedback Q1]],Table13578[[#This Row],[Feedback Q2]],Table13578[[#This Row],[Feedback Q3]])</f>
        <v>q1:The program correctly prompts the user for the number of rows and columns and prints a grid of asterisks according to the specified dimensions. The logic is sound, and the output is as expected.q2:The program accurately prompts the user for three integers and computes the sum, average, product, smallest, and largest values. The calculations are implemented correctly, and the outputs are formatted well.The current logic does not account for the case where two or more numbers may be equal. This can lead to incorrect outputs. Using &lt;= and &gt;= instead of &lt; and &gt; would make it more robustq3:The program correctly implements a menu-driven system that allows users to input product details, calculate total costs, and apply discounts for various product types. The calculations for total and final costs are accurate.The calculations for total cost and final cost are repeated across cases. This could be refactored into a separate function to avoid redundancy.</v>
      </c>
      <c r="AG118" s="20" t="s">
        <v>644</v>
      </c>
    </row>
    <row r="119" spans="1:33" x14ac:dyDescent="0.3">
      <c r="A119" s="12">
        <v>115</v>
      </c>
      <c r="B119" s="13">
        <v>20609660</v>
      </c>
      <c r="C119" s="11" t="s">
        <v>52</v>
      </c>
      <c r="D119" s="18">
        <v>1.5</v>
      </c>
      <c r="E119" s="18">
        <v>1.5</v>
      </c>
      <c r="F119" s="18">
        <f>SUM(Table13578[[#This Row],[Run and Output (1.5)]:[Code Quality (1.5)]])</f>
        <v>3</v>
      </c>
      <c r="G119" s="18">
        <v>1.5</v>
      </c>
      <c r="H119" s="18">
        <v>1.5</v>
      </c>
      <c r="I119" s="18">
        <f>SUM(Table13578[[#This Row],[Run and Output (1.5)2]],Table13578[[#This Row],[Code Quality (1.5)3]])</f>
        <v>3</v>
      </c>
      <c r="J119" s="18">
        <v>2</v>
      </c>
      <c r="K119" s="18">
        <v>2</v>
      </c>
      <c r="L119" s="18">
        <f>SUM(Table13578[[#This Row],[Run and Output (2)]],Table13578[[#This Row],[Code Quality (2)]])</f>
        <v>4</v>
      </c>
      <c r="M119" s="41">
        <f>SUM(Table13578[[#This Row],[Q1]],Table13578[[#This Row],[Q2]],Table13578[[#This Row],[Q3]])</f>
        <v>10</v>
      </c>
      <c r="N119" s="3"/>
      <c r="O119" s="3"/>
      <c r="P119" s="3"/>
      <c r="Q119" s="3"/>
      <c r="R119" s="3"/>
      <c r="S119" s="3"/>
      <c r="T119" s="8">
        <f t="shared" si="3"/>
        <v>0</v>
      </c>
      <c r="U119" s="3"/>
      <c r="V119" s="3"/>
      <c r="W119" s="3"/>
      <c r="X119" s="3"/>
      <c r="Y119" s="3"/>
      <c r="Z119" s="3"/>
      <c r="AA119" s="8">
        <f t="shared" si="4"/>
        <v>0</v>
      </c>
      <c r="AB119" s="9">
        <f t="shared" si="5"/>
        <v>10</v>
      </c>
      <c r="AC119" s="20" t="s">
        <v>273</v>
      </c>
      <c r="AD119" s="20" t="s">
        <v>488</v>
      </c>
      <c r="AE119" s="20" t="s">
        <v>435</v>
      </c>
      <c r="AF119"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19" s="20" t="s">
        <v>600</v>
      </c>
    </row>
    <row r="120" spans="1:33" x14ac:dyDescent="0.3">
      <c r="A120" s="12">
        <v>116</v>
      </c>
      <c r="B120" s="13">
        <v>20700412</v>
      </c>
      <c r="C120" s="11" t="s">
        <v>115</v>
      </c>
      <c r="D120" s="18">
        <v>1.5</v>
      </c>
      <c r="E120" s="18">
        <v>1.5</v>
      </c>
      <c r="F120" s="18">
        <f>SUM(Table13578[[#This Row],[Run and Output (1.5)]:[Code Quality (1.5)]])</f>
        <v>3</v>
      </c>
      <c r="G120" s="18">
        <v>1.5</v>
      </c>
      <c r="H120" s="18">
        <v>1.5</v>
      </c>
      <c r="I120" s="18">
        <f>SUM(Table13578[[#This Row],[Run and Output (1.5)2]],Table13578[[#This Row],[Code Quality (1.5)3]])</f>
        <v>3</v>
      </c>
      <c r="J120" s="18">
        <v>2</v>
      </c>
      <c r="K120" s="18">
        <v>2</v>
      </c>
      <c r="L120" s="18">
        <f>SUM(Table13578[[#This Row],[Run and Output (2)]],Table13578[[#This Row],[Code Quality (2)]])</f>
        <v>4</v>
      </c>
      <c r="M120" s="41">
        <f>SUM(Table13578[[#This Row],[Q1]],Table13578[[#This Row],[Q2]],Table13578[[#This Row],[Q3]])</f>
        <v>10</v>
      </c>
      <c r="N120" s="3"/>
      <c r="O120" s="3"/>
      <c r="P120" s="3"/>
      <c r="Q120" s="3"/>
      <c r="R120" s="3"/>
      <c r="S120" s="3"/>
      <c r="T120" s="8">
        <f t="shared" si="3"/>
        <v>0</v>
      </c>
      <c r="U120" s="3"/>
      <c r="V120" s="3"/>
      <c r="W120" s="3"/>
      <c r="X120" s="3"/>
      <c r="Y120" s="3"/>
      <c r="Z120" s="3"/>
      <c r="AA120" s="8">
        <f t="shared" si="4"/>
        <v>0</v>
      </c>
      <c r="AB120" s="9">
        <f t="shared" si="5"/>
        <v>10</v>
      </c>
      <c r="AC120" s="20" t="s">
        <v>273</v>
      </c>
      <c r="AD120" s="20" t="s">
        <v>488</v>
      </c>
      <c r="AE120" s="20" t="s">
        <v>435</v>
      </c>
      <c r="AF120"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20" s="20" t="s">
        <v>600</v>
      </c>
    </row>
    <row r="121" spans="1:33" x14ac:dyDescent="0.3">
      <c r="A121" s="12">
        <v>117</v>
      </c>
      <c r="B121" s="13">
        <v>20614437</v>
      </c>
      <c r="C121" s="11" t="s">
        <v>80</v>
      </c>
      <c r="D121" s="18">
        <v>1.5</v>
      </c>
      <c r="E121" s="18">
        <v>1.5</v>
      </c>
      <c r="F121" s="18">
        <f>SUM(Table13578[[#This Row],[Run and Output (1.5)]:[Code Quality (1.5)]])</f>
        <v>3</v>
      </c>
      <c r="G121" s="18">
        <v>1.5</v>
      </c>
      <c r="H121" s="18">
        <v>1.5</v>
      </c>
      <c r="I121" s="18">
        <f>SUM(Table13578[[#This Row],[Run and Output (1.5)2]],Table13578[[#This Row],[Code Quality (1.5)3]])</f>
        <v>3</v>
      </c>
      <c r="J121" s="26">
        <v>1.5</v>
      </c>
      <c r="K121" s="18">
        <v>1.5</v>
      </c>
      <c r="L121" s="18">
        <f>SUM(Table13578[[#This Row],[Run and Output (2)]],Table13578[[#This Row],[Code Quality (2)]])</f>
        <v>3</v>
      </c>
      <c r="M121" s="41">
        <f>SUM(Table13578[[#This Row],[Q1]],Table13578[[#This Row],[Q2]],Table13578[[#This Row],[Q3]])</f>
        <v>9</v>
      </c>
      <c r="N121" s="3"/>
      <c r="O121" s="3"/>
      <c r="P121" s="3"/>
      <c r="Q121" s="3"/>
      <c r="R121" s="3"/>
      <c r="S121" s="3"/>
      <c r="T121" s="8">
        <f t="shared" si="3"/>
        <v>0</v>
      </c>
      <c r="U121" s="3"/>
      <c r="V121" s="3"/>
      <c r="W121" s="3"/>
      <c r="X121" s="3"/>
      <c r="Y121" s="3"/>
      <c r="Z121" s="3"/>
      <c r="AA121" s="8">
        <f t="shared" si="4"/>
        <v>0</v>
      </c>
      <c r="AB121" s="9">
        <f t="shared" si="5"/>
        <v>9</v>
      </c>
      <c r="AC121" s="20" t="s">
        <v>273</v>
      </c>
      <c r="AD121" s="20" t="s">
        <v>488</v>
      </c>
      <c r="AE121" s="20" t="s">
        <v>514</v>
      </c>
      <c r="AF121"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accepts user input for product types, calculates costs based on weight and price, and applies discounts.Calling main() recursively in the default case is not a good practice. Instead, consider using a loop to repeat the input prompt until a valid selection is made. The variables weight, price, and discountpercent can be declared as float if you want to handle scenarios where prices or weights may include decimal values </v>
      </c>
      <c r="AG121" s="20" t="s">
        <v>645</v>
      </c>
    </row>
    <row r="122" spans="1:33" x14ac:dyDescent="0.3">
      <c r="A122" s="12">
        <v>118</v>
      </c>
      <c r="B122" s="13">
        <v>20595637</v>
      </c>
      <c r="C122" s="11" t="s">
        <v>30</v>
      </c>
      <c r="D122" s="18">
        <v>1.5</v>
      </c>
      <c r="E122" s="18">
        <v>1.5</v>
      </c>
      <c r="F122" s="18">
        <f>SUM(Table13578[[#This Row],[Run and Output (1.5)]:[Code Quality (1.5)]])</f>
        <v>3</v>
      </c>
      <c r="G122" s="18">
        <v>1.5</v>
      </c>
      <c r="H122" s="18">
        <v>1.5</v>
      </c>
      <c r="I122" s="18">
        <f>SUM(Table13578[[#This Row],[Run and Output (1.5)2]],Table13578[[#This Row],[Code Quality (1.5)3]])</f>
        <v>3</v>
      </c>
      <c r="J122" s="26">
        <v>1.5</v>
      </c>
      <c r="K122" s="26">
        <v>1.5</v>
      </c>
      <c r="L122" s="26">
        <f>SUM(Table13578[[#This Row],[Run and Output (2)]],Table13578[[#This Row],[Code Quality (2)]])</f>
        <v>3</v>
      </c>
      <c r="M122" s="41">
        <f>SUM(Table13578[[#This Row],[Q1]],Table13578[[#This Row],[Q2]],Table13578[[#This Row],[Q3]])</f>
        <v>9</v>
      </c>
      <c r="N122" s="3"/>
      <c r="O122" s="3"/>
      <c r="P122" s="3"/>
      <c r="Q122" s="3"/>
      <c r="R122" s="3"/>
      <c r="S122" s="3"/>
      <c r="T122" s="8">
        <f t="shared" si="3"/>
        <v>0</v>
      </c>
      <c r="U122" s="3"/>
      <c r="V122" s="3"/>
      <c r="W122" s="3"/>
      <c r="X122" s="3"/>
      <c r="Y122" s="3"/>
      <c r="Z122" s="3"/>
      <c r="AA122" s="8">
        <f t="shared" si="4"/>
        <v>0</v>
      </c>
      <c r="AB122" s="9">
        <f t="shared" si="5"/>
        <v>9</v>
      </c>
      <c r="AC122" s="20" t="s">
        <v>273</v>
      </c>
      <c r="AD122" s="39" t="s">
        <v>545</v>
      </c>
      <c r="AE122" s="20" t="s">
        <v>546</v>
      </c>
      <c r="AF122"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prompts the user for a number of integers, calculates the sum, average, product, smallest, and largest values. It also enforces a minimum requirement of three integers, which is great for input validation.q3: there are several issues with the implementation, particularly with input handling and structure that need addressing for proper functionality. The structure is mostly logical, but there are redundancy and syntax errors that hinder its effectiveness.The code does not currently handle discounts, even though the discount variable is declared. You may want to incorporate functionality to apply a discount based on user input.</v>
      </c>
      <c r="AG122" s="20" t="s">
        <v>646</v>
      </c>
    </row>
    <row r="123" spans="1:33" x14ac:dyDescent="0.3">
      <c r="A123" s="12">
        <v>119</v>
      </c>
      <c r="B123" s="13">
        <v>20592884</v>
      </c>
      <c r="C123" s="11" t="s">
        <v>23</v>
      </c>
      <c r="D123" s="18">
        <v>1.5</v>
      </c>
      <c r="E123" s="18">
        <v>1.5</v>
      </c>
      <c r="F123" s="18">
        <f>SUM(Table13578[[#This Row],[Run and Output (1.5)]:[Code Quality (1.5)]])</f>
        <v>3</v>
      </c>
      <c r="G123" s="18">
        <v>1.5</v>
      </c>
      <c r="H123" s="18">
        <v>1.5</v>
      </c>
      <c r="I123" s="18">
        <f>SUM(Table13578[[#This Row],[Run and Output (1.5)2]],Table13578[[#This Row],[Code Quality (1.5)3]])</f>
        <v>3</v>
      </c>
      <c r="J123" s="18">
        <v>2</v>
      </c>
      <c r="K123" s="18">
        <v>2</v>
      </c>
      <c r="L123" s="18">
        <f>SUM(Table13578[[#This Row],[Run and Output (2)]],Table13578[[#This Row],[Code Quality (2)]])</f>
        <v>4</v>
      </c>
      <c r="M123" s="41">
        <f>SUM(Table13578[[#This Row],[Q1]],Table13578[[#This Row],[Q2]],Table13578[[#This Row],[Q3]])</f>
        <v>10</v>
      </c>
      <c r="N123" s="3"/>
      <c r="O123" s="3"/>
      <c r="P123" s="3"/>
      <c r="Q123" s="3"/>
      <c r="R123" s="3"/>
      <c r="S123" s="3"/>
      <c r="T123" s="8">
        <f t="shared" si="3"/>
        <v>0</v>
      </c>
      <c r="U123" s="3"/>
      <c r="V123" s="3"/>
      <c r="W123" s="3"/>
      <c r="X123" s="3"/>
      <c r="Y123" s="3"/>
      <c r="Z123" s="3"/>
      <c r="AA123" s="8">
        <f t="shared" si="4"/>
        <v>0</v>
      </c>
      <c r="AB123" s="9">
        <f t="shared" si="5"/>
        <v>10</v>
      </c>
      <c r="AC123" s="20" t="s">
        <v>273</v>
      </c>
      <c r="AD123" s="20" t="s">
        <v>488</v>
      </c>
      <c r="AE123" s="20" t="s">
        <v>435</v>
      </c>
      <c r="AF123"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23" s="20" t="s">
        <v>600</v>
      </c>
    </row>
    <row r="124" spans="1:33" x14ac:dyDescent="0.3">
      <c r="A124" s="12">
        <v>120</v>
      </c>
      <c r="B124" s="13">
        <v>20599269</v>
      </c>
      <c r="C124" s="11" t="s">
        <v>36</v>
      </c>
      <c r="D124" s="18">
        <v>0.5</v>
      </c>
      <c r="E124" s="18">
        <v>0.5</v>
      </c>
      <c r="F124" s="18">
        <f>SUM(Table13578[[#This Row],[Run and Output (1.5)]:[Code Quality (1.5)]])</f>
        <v>1</v>
      </c>
      <c r="G124" s="18">
        <v>1.5</v>
      </c>
      <c r="H124" s="18">
        <v>1.5</v>
      </c>
      <c r="I124" s="18">
        <f>SUM(Table13578[[#This Row],[Run and Output (1.5)2]],Table13578[[#This Row],[Code Quality (1.5)3]])</f>
        <v>3</v>
      </c>
      <c r="J124" s="18">
        <v>2</v>
      </c>
      <c r="K124" s="18">
        <v>2</v>
      </c>
      <c r="L124" s="18">
        <f>SUM(Table13578[[#This Row],[Run and Output (2)]],Table13578[[#This Row],[Code Quality (2)]])</f>
        <v>4</v>
      </c>
      <c r="M124" s="41">
        <f>SUM(Table13578[[#This Row],[Q1]],Table13578[[#This Row],[Q2]],Table13578[[#This Row],[Q3]])</f>
        <v>8</v>
      </c>
      <c r="N124" s="3"/>
      <c r="O124" s="3"/>
      <c r="P124" s="3"/>
      <c r="Q124" s="3"/>
      <c r="R124" s="3"/>
      <c r="S124" s="3"/>
      <c r="T124" s="8">
        <f t="shared" si="3"/>
        <v>0</v>
      </c>
      <c r="U124" s="3"/>
      <c r="V124" s="3"/>
      <c r="W124" s="3"/>
      <c r="X124" s="3"/>
      <c r="Y124" s="3"/>
      <c r="Z124" s="3"/>
      <c r="AA124" s="8">
        <f t="shared" si="4"/>
        <v>0</v>
      </c>
      <c r="AB124" s="9">
        <f t="shared" si="5"/>
        <v>8</v>
      </c>
      <c r="AC124" s="20" t="s">
        <v>412</v>
      </c>
      <c r="AD124" s="20" t="s">
        <v>413</v>
      </c>
      <c r="AE124" s="20" t="s">
        <v>414</v>
      </c>
      <c r="AF124" s="20" t="str">
        <f>CONCATENATE(Table13578[[#This Row],[Feedback Q1]],Table13578[[#This Row],[Feedback Q2]],Table13578[[#This Row],[Feedback Q3]])</f>
        <v>q1: Syntax errors. The program aims to print a grid of asterisks based on user-defined rows and columns, but there are critical issues in the loop structure that prevent it from functioning correctly. The outer loop incorrectly uses i instead of r, and the inner loop incorrectly uses j instead of c. This will lead to compilation errors because i and j are not defined in the loopq2: The program correctly takes three integers from the user and calculates the maximum, minimum, sum, product, and average of the entered numbers. The average is calculated using integer division, which can lead to truncation.q3:The program successfully calculates the total cost for various product types based on user input for weight, price, and quantity. The logic for handling discounts is also implemented correctly.</v>
      </c>
      <c r="AG124" s="20" t="s">
        <v>647</v>
      </c>
    </row>
    <row r="125" spans="1:33" x14ac:dyDescent="0.3">
      <c r="A125" s="12">
        <v>121</v>
      </c>
      <c r="B125" s="13">
        <v>20617520</v>
      </c>
      <c r="C125" s="11" t="s">
        <v>87</v>
      </c>
      <c r="D125" s="18">
        <v>1.5</v>
      </c>
      <c r="E125" s="18">
        <v>1.5</v>
      </c>
      <c r="F125" s="18">
        <f>SUM(Table13578[[#This Row],[Run and Output (1.5)]:[Code Quality (1.5)]])</f>
        <v>3</v>
      </c>
      <c r="G125" s="18">
        <v>1.5</v>
      </c>
      <c r="H125" s="18">
        <v>1.5</v>
      </c>
      <c r="I125" s="18">
        <f>SUM(Table13578[[#This Row],[Run and Output (1.5)2]],Table13578[[#This Row],[Code Quality (1.5)3]])</f>
        <v>3</v>
      </c>
      <c r="J125" s="26">
        <v>1</v>
      </c>
      <c r="K125" s="18">
        <v>1</v>
      </c>
      <c r="L125" s="18">
        <f>SUM(Table13578[[#This Row],[Run and Output (2)]],Table13578[[#This Row],[Code Quality (2)]])</f>
        <v>2</v>
      </c>
      <c r="M125" s="41">
        <f>SUM(Table13578[[#This Row],[Q1]],Table13578[[#This Row],[Q2]],Table13578[[#This Row],[Q3]])</f>
        <v>8</v>
      </c>
      <c r="N125" s="3"/>
      <c r="O125" s="3"/>
      <c r="P125" s="3"/>
      <c r="Q125" s="3"/>
      <c r="R125" s="3"/>
      <c r="S125" s="3"/>
      <c r="T125" s="8">
        <f t="shared" si="3"/>
        <v>0</v>
      </c>
      <c r="U125" s="3"/>
      <c r="V125" s="3"/>
      <c r="W125" s="3"/>
      <c r="X125" s="3"/>
      <c r="Y125" s="3"/>
      <c r="Z125" s="3"/>
      <c r="AA125" s="8">
        <f t="shared" si="4"/>
        <v>0</v>
      </c>
      <c r="AB125" s="9">
        <f t="shared" si="5"/>
        <v>8</v>
      </c>
      <c r="AC125" s="20" t="s">
        <v>273</v>
      </c>
      <c r="AD125" s="20" t="s">
        <v>515</v>
      </c>
      <c r="AE125" t="s">
        <v>516</v>
      </c>
      <c r="AF125"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takes three integers from the user and calculates the maximum, minimum, sum, product, and average of the entered numbers. Q3: incorrect output for case 3 &amp; 4</v>
      </c>
      <c r="AG125" s="20" t="s">
        <v>648</v>
      </c>
    </row>
    <row r="126" spans="1:33" x14ac:dyDescent="0.3">
      <c r="A126" s="12">
        <v>122</v>
      </c>
      <c r="B126" s="13">
        <v>20599677</v>
      </c>
      <c r="C126" s="11" t="s">
        <v>37</v>
      </c>
      <c r="D126" s="18">
        <v>1.5</v>
      </c>
      <c r="E126" s="18">
        <v>1.5</v>
      </c>
      <c r="F126" s="18">
        <f>SUM(Table13578[[#This Row],[Run and Output (1.5)]:[Code Quality (1.5)]])</f>
        <v>3</v>
      </c>
      <c r="G126" s="18">
        <v>1.5</v>
      </c>
      <c r="H126" s="18">
        <v>1.5</v>
      </c>
      <c r="I126" s="18">
        <f>SUM(Table13578[[#This Row],[Run and Output (1.5)2]],Table13578[[#This Row],[Code Quality (1.5)3]])</f>
        <v>3</v>
      </c>
      <c r="J126" s="18">
        <v>2</v>
      </c>
      <c r="K126" s="18">
        <v>2</v>
      </c>
      <c r="L126" s="18">
        <f>SUM(Table13578[[#This Row],[Run and Output (2)]],Table13578[[#This Row],[Code Quality (2)]])</f>
        <v>4</v>
      </c>
      <c r="M126" s="41">
        <f>SUM(Table13578[[#This Row],[Q1]],Table13578[[#This Row],[Q2]],Table13578[[#This Row],[Q3]])</f>
        <v>10</v>
      </c>
      <c r="N126" s="3"/>
      <c r="O126" s="3"/>
      <c r="P126" s="3"/>
      <c r="Q126" s="3"/>
      <c r="R126" s="3"/>
      <c r="S126" s="3"/>
      <c r="T126" s="8">
        <f t="shared" si="3"/>
        <v>0</v>
      </c>
      <c r="U126" s="3"/>
      <c r="V126" s="3"/>
      <c r="W126" s="3"/>
      <c r="X126" s="3"/>
      <c r="Y126" s="3"/>
      <c r="Z126" s="3"/>
      <c r="AA126" s="8">
        <f t="shared" si="4"/>
        <v>0</v>
      </c>
      <c r="AB126" s="9">
        <f t="shared" si="5"/>
        <v>10</v>
      </c>
      <c r="AC126" s="20" t="s">
        <v>273</v>
      </c>
      <c r="AD126" s="20" t="s">
        <v>488</v>
      </c>
      <c r="AE126" s="20" t="s">
        <v>435</v>
      </c>
      <c r="AF126"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26" s="20" t="s">
        <v>600</v>
      </c>
    </row>
    <row r="127" spans="1:33" x14ac:dyDescent="0.3">
      <c r="A127" s="12">
        <v>123</v>
      </c>
      <c r="B127" s="13">
        <v>20618300</v>
      </c>
      <c r="C127" s="11" t="s">
        <v>90</v>
      </c>
      <c r="D127" s="18">
        <v>1.5</v>
      </c>
      <c r="E127" s="18">
        <v>1.5</v>
      </c>
      <c r="F127" s="18">
        <f>SUM(Table13578[[#This Row],[Run and Output (1.5)]:[Code Quality (1.5)]])</f>
        <v>3</v>
      </c>
      <c r="G127" s="18">
        <v>1.5</v>
      </c>
      <c r="H127" s="18">
        <v>1.5</v>
      </c>
      <c r="I127" s="18">
        <f>SUM(Table13578[[#This Row],[Run and Output (1.5)2]],Table13578[[#This Row],[Code Quality (1.5)3]])</f>
        <v>3</v>
      </c>
      <c r="J127" s="18">
        <v>2</v>
      </c>
      <c r="K127" s="18">
        <v>2</v>
      </c>
      <c r="L127" s="18">
        <f>SUM(Table13578[[#This Row],[Run and Output (2)]],Table13578[[#This Row],[Code Quality (2)]])</f>
        <v>4</v>
      </c>
      <c r="M127" s="41">
        <f>SUM(Table13578[[#This Row],[Q1]],Table13578[[#This Row],[Q2]],Table13578[[#This Row],[Q3]])</f>
        <v>10</v>
      </c>
      <c r="N127" s="3"/>
      <c r="O127" s="3"/>
      <c r="P127" s="3"/>
      <c r="Q127" s="3"/>
      <c r="R127" s="3"/>
      <c r="S127" s="3"/>
      <c r="T127" s="8">
        <f t="shared" si="3"/>
        <v>0</v>
      </c>
      <c r="U127" s="3"/>
      <c r="V127" s="3"/>
      <c r="W127" s="3"/>
      <c r="X127" s="3"/>
      <c r="Y127" s="3"/>
      <c r="Z127" s="3"/>
      <c r="AA127" s="8">
        <f t="shared" si="4"/>
        <v>0</v>
      </c>
      <c r="AB127" s="9">
        <f t="shared" si="5"/>
        <v>10</v>
      </c>
      <c r="AC127" s="20" t="s">
        <v>273</v>
      </c>
      <c r="AD127" s="20" t="s">
        <v>488</v>
      </c>
      <c r="AE127" s="20" t="s">
        <v>435</v>
      </c>
      <c r="AF127"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27" s="20" t="s">
        <v>600</v>
      </c>
    </row>
    <row r="128" spans="1:33" x14ac:dyDescent="0.3">
      <c r="A128" s="12">
        <v>124</v>
      </c>
      <c r="B128" s="13">
        <v>20677174</v>
      </c>
      <c r="C128" s="11" t="s">
        <v>103</v>
      </c>
      <c r="D128" s="18">
        <v>1.5</v>
      </c>
      <c r="E128" s="18">
        <v>1.5</v>
      </c>
      <c r="F128" s="18">
        <f>SUM(Table13578[[#This Row],[Run and Output (1.5)]:[Code Quality (1.5)]])</f>
        <v>3</v>
      </c>
      <c r="G128" s="18">
        <v>1.5</v>
      </c>
      <c r="H128" s="18">
        <v>1.5</v>
      </c>
      <c r="I128" s="18">
        <f>SUM(Table13578[[#This Row],[Run and Output (1.5)2]],Table13578[[#This Row],[Code Quality (1.5)3]])</f>
        <v>3</v>
      </c>
      <c r="J128" s="18">
        <v>2</v>
      </c>
      <c r="K128" s="18">
        <v>2</v>
      </c>
      <c r="L128" s="18">
        <f>SUM(Table13578[[#This Row],[Run and Output (2)]],Table13578[[#This Row],[Code Quality (2)]])</f>
        <v>4</v>
      </c>
      <c r="M128" s="41">
        <f>SUM(Table13578[[#This Row],[Q1]],Table13578[[#This Row],[Q2]],Table13578[[#This Row],[Q3]])</f>
        <v>10</v>
      </c>
      <c r="N128" s="3"/>
      <c r="O128" s="3"/>
      <c r="P128" s="3"/>
      <c r="Q128" s="3"/>
      <c r="R128" s="3"/>
      <c r="S128" s="3"/>
      <c r="T128" s="8">
        <f t="shared" si="3"/>
        <v>0</v>
      </c>
      <c r="U128" s="3"/>
      <c r="V128" s="3"/>
      <c r="W128" s="3"/>
      <c r="X128" s="3"/>
      <c r="Y128" s="3"/>
      <c r="Z128" s="3"/>
      <c r="AA128" s="8">
        <f t="shared" si="4"/>
        <v>0</v>
      </c>
      <c r="AB128" s="9">
        <f t="shared" si="5"/>
        <v>10</v>
      </c>
      <c r="AC128" s="20" t="s">
        <v>273</v>
      </c>
      <c r="AD128" s="20" t="s">
        <v>488</v>
      </c>
      <c r="AE128" s="20" t="s">
        <v>517</v>
      </c>
      <c r="AF128"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effectively prompts the user for product details, calculates the total cost based on product type, and applies any discounts. The logic flows well, and the calculations are accurate.</v>
      </c>
      <c r="AG128" s="20" t="s">
        <v>649</v>
      </c>
    </row>
    <row r="129" spans="1:33" x14ac:dyDescent="0.3">
      <c r="A129" s="12">
        <v>125</v>
      </c>
      <c r="B129" s="13">
        <v>20717554</v>
      </c>
      <c r="C129" s="11" t="s">
        <v>166</v>
      </c>
      <c r="D129" s="18">
        <v>1.5</v>
      </c>
      <c r="E129" s="18">
        <v>1.5</v>
      </c>
      <c r="F129" s="18">
        <f>SUM(Table13578[[#This Row],[Run and Output (1.5)]:[Code Quality (1.5)]])</f>
        <v>3</v>
      </c>
      <c r="G129" s="18">
        <v>1.5</v>
      </c>
      <c r="H129" s="18">
        <v>1.5</v>
      </c>
      <c r="I129" s="18">
        <f>SUM(Table13578[[#This Row],[Run and Output (1.5)2]],Table13578[[#This Row],[Code Quality (1.5)3]])</f>
        <v>3</v>
      </c>
      <c r="J129" s="24">
        <v>0</v>
      </c>
      <c r="K129" s="24">
        <v>0</v>
      </c>
      <c r="L129" s="24">
        <f>SUM(Table13578[[#This Row],[Run and Output (2)]],Table13578[[#This Row],[Code Quality (2)]])</f>
        <v>0</v>
      </c>
      <c r="M129" s="41">
        <f>SUM(Table13578[[#This Row],[Q1]],Table13578[[#This Row],[Q2]],Table13578[[#This Row],[Q3]])</f>
        <v>6</v>
      </c>
      <c r="N129" s="3"/>
      <c r="O129" s="3"/>
      <c r="P129" s="3"/>
      <c r="Q129" s="3"/>
      <c r="R129" s="3"/>
      <c r="S129" s="3"/>
      <c r="T129" s="8">
        <f t="shared" si="3"/>
        <v>0</v>
      </c>
      <c r="U129" s="3"/>
      <c r="V129" s="3"/>
      <c r="W129" s="3"/>
      <c r="X129" s="3"/>
      <c r="Y129" s="3"/>
      <c r="Z129" s="3"/>
      <c r="AA129" s="8">
        <f t="shared" si="4"/>
        <v>0</v>
      </c>
      <c r="AB129" s="9">
        <f t="shared" si="5"/>
        <v>6</v>
      </c>
      <c r="AC129" s="20" t="s">
        <v>310</v>
      </c>
      <c r="AD129" s="20" t="s">
        <v>311</v>
      </c>
      <c r="AE129" s="25" t="s">
        <v>280</v>
      </c>
      <c r="AF129" s="20" t="str">
        <f>CONCATENATE(Table13578[[#This Row],[Feedback Q1]],Table13578[[#This Row],[Feedback Q2]],Table13578[[#This Row],[Feedback Q3]])</f>
        <v>q1:The program correctly prompts the user for the number of rows and columns and prints a grid of asterisks based on those dimensions. The logic is sound, and it performs as expected.q2:The program correctly prompts the user for the number of integers, reads the integers, and calculates their sum, average, product, smallest, and largest values. The checks for the smallest and largest values in the loop can be simplified. You don't need the else clauses—they can be handled directly in the if statements.q3: no submission</v>
      </c>
      <c r="AG129" s="20" t="s">
        <v>650</v>
      </c>
    </row>
    <row r="130" spans="1:33" x14ac:dyDescent="0.3">
      <c r="A130" s="12">
        <v>126</v>
      </c>
      <c r="B130" s="13">
        <v>20590948</v>
      </c>
      <c r="C130" s="11" t="s">
        <v>21</v>
      </c>
      <c r="D130" s="18">
        <v>1.5</v>
      </c>
      <c r="E130" s="18">
        <v>1.5</v>
      </c>
      <c r="F130" s="18">
        <f>SUM(Table13578[[#This Row],[Run and Output (1.5)]:[Code Quality (1.5)]])</f>
        <v>3</v>
      </c>
      <c r="G130" s="18">
        <v>1.5</v>
      </c>
      <c r="H130" s="18">
        <v>1.5</v>
      </c>
      <c r="I130" s="18">
        <f>SUM(Table13578[[#This Row],[Run and Output (1.5)2]],Table13578[[#This Row],[Code Quality (1.5)3]])</f>
        <v>3</v>
      </c>
      <c r="J130" s="18">
        <v>2</v>
      </c>
      <c r="K130" s="18">
        <v>2</v>
      </c>
      <c r="L130" s="18">
        <f>SUM(Table13578[[#This Row],[Run and Output (2)]],Table13578[[#This Row],[Code Quality (2)]])</f>
        <v>4</v>
      </c>
      <c r="M130" s="41">
        <f>SUM(Table13578[[#This Row],[Q1]],Table13578[[#This Row],[Q2]],Table13578[[#This Row],[Q3]])</f>
        <v>10</v>
      </c>
      <c r="N130" s="3"/>
      <c r="O130" s="3"/>
      <c r="P130" s="3"/>
      <c r="Q130" s="3"/>
      <c r="R130" s="3"/>
      <c r="S130" s="3"/>
      <c r="T130" s="8">
        <f t="shared" si="3"/>
        <v>0</v>
      </c>
      <c r="U130" s="3"/>
      <c r="V130" s="3"/>
      <c r="W130" s="3"/>
      <c r="X130" s="3"/>
      <c r="Y130" s="3"/>
      <c r="Z130" s="3"/>
      <c r="AA130" s="8">
        <f t="shared" si="4"/>
        <v>0</v>
      </c>
      <c r="AB130" s="9">
        <f t="shared" si="5"/>
        <v>10</v>
      </c>
      <c r="AC130" s="20" t="s">
        <v>273</v>
      </c>
      <c r="AD130" s="20" t="s">
        <v>488</v>
      </c>
      <c r="AE130" s="20" t="s">
        <v>435</v>
      </c>
      <c r="AF130"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30" s="20" t="s">
        <v>600</v>
      </c>
    </row>
    <row r="131" spans="1:33" x14ac:dyDescent="0.3">
      <c r="A131" s="12">
        <v>127</v>
      </c>
      <c r="B131" s="13">
        <v>20705932</v>
      </c>
      <c r="C131" s="11" t="s">
        <v>136</v>
      </c>
      <c r="D131" s="18">
        <v>1.5</v>
      </c>
      <c r="E131" s="18">
        <v>1.5</v>
      </c>
      <c r="F131" s="18">
        <f>SUM(Table13578[[#This Row],[Run and Output (1.5)]:[Code Quality (1.5)]])</f>
        <v>3</v>
      </c>
      <c r="G131" s="18">
        <v>1.5</v>
      </c>
      <c r="H131" s="18">
        <v>1.5</v>
      </c>
      <c r="I131" s="18">
        <f>SUM(Table13578[[#This Row],[Run and Output (1.5)2]],Table13578[[#This Row],[Code Quality (1.5)3]])</f>
        <v>3</v>
      </c>
      <c r="J131" s="26">
        <v>1</v>
      </c>
      <c r="K131" s="26">
        <v>1</v>
      </c>
      <c r="L131" s="26">
        <f>SUM(Table13578[[#This Row],[Run and Output (2)]],Table13578[[#This Row],[Code Quality (2)]])</f>
        <v>2</v>
      </c>
      <c r="M131" s="41">
        <f>SUM(Table13578[[#This Row],[Q1]],Table13578[[#This Row],[Q2]],Table13578[[#This Row],[Q3]])</f>
        <v>8</v>
      </c>
      <c r="N131" s="3"/>
      <c r="O131" s="3"/>
      <c r="P131" s="3"/>
      <c r="Q131" s="3"/>
      <c r="R131" s="3"/>
      <c r="S131" s="3"/>
      <c r="T131" s="8">
        <f t="shared" si="3"/>
        <v>0</v>
      </c>
      <c r="U131" s="3"/>
      <c r="V131" s="3"/>
      <c r="W131" s="3"/>
      <c r="X131" s="3"/>
      <c r="Y131" s="3"/>
      <c r="Z131" s="3"/>
      <c r="AA131" s="8">
        <f t="shared" si="4"/>
        <v>0</v>
      </c>
      <c r="AB131" s="9">
        <f t="shared" si="5"/>
        <v>8</v>
      </c>
      <c r="AC131" s="20" t="s">
        <v>273</v>
      </c>
      <c r="AD131" s="20" t="s">
        <v>488</v>
      </c>
      <c r="AE131" s="20" t="s">
        <v>518</v>
      </c>
      <c r="AF131"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(no discounted price) Variables should be declared outside of the switch statement. The current placement can lead to errors.The program uses int for prices, which should ideally be float to handle decimal values.The switch statement lacks a default case to handle invalid product codes.</v>
      </c>
      <c r="AG131" s="20" t="s">
        <v>651</v>
      </c>
    </row>
    <row r="132" spans="1:33" x14ac:dyDescent="0.3">
      <c r="A132" s="12">
        <v>128</v>
      </c>
      <c r="B132" s="13">
        <v>20718385</v>
      </c>
      <c r="C132" s="11" t="s">
        <v>167</v>
      </c>
      <c r="D132" s="18">
        <v>1.5</v>
      </c>
      <c r="E132" s="18">
        <v>1.5</v>
      </c>
      <c r="F132" s="18">
        <f>SUM(Table13578[[#This Row],[Run and Output (1.5)]:[Code Quality (1.5)]])</f>
        <v>3</v>
      </c>
      <c r="G132" s="18">
        <v>1.5</v>
      </c>
      <c r="H132" s="18">
        <v>1.5</v>
      </c>
      <c r="I132" s="18">
        <f>SUM(Table13578[[#This Row],[Run and Output (1.5)2]],Table13578[[#This Row],[Code Quality (1.5)3]])</f>
        <v>3</v>
      </c>
      <c r="J132" s="18">
        <v>2</v>
      </c>
      <c r="K132" s="18">
        <v>2</v>
      </c>
      <c r="L132" s="18">
        <f>SUM(Table13578[[#This Row],[Run and Output (2)]],Table13578[[#This Row],[Code Quality (2)]])</f>
        <v>4</v>
      </c>
      <c r="M132" s="41">
        <f>SUM(Table13578[[#This Row],[Q1]],Table13578[[#This Row],[Q2]],Table13578[[#This Row],[Q3]])</f>
        <v>10</v>
      </c>
      <c r="N132" s="3"/>
      <c r="O132" s="3"/>
      <c r="P132" s="3"/>
      <c r="Q132" s="3"/>
      <c r="R132" s="3"/>
      <c r="S132" s="3"/>
      <c r="T132" s="8">
        <f t="shared" si="3"/>
        <v>0</v>
      </c>
      <c r="U132" s="3"/>
      <c r="V132" s="3"/>
      <c r="W132" s="3"/>
      <c r="X132" s="3"/>
      <c r="Y132" s="3"/>
      <c r="Z132" s="3"/>
      <c r="AA132" s="8">
        <f t="shared" si="4"/>
        <v>0</v>
      </c>
      <c r="AB132" s="9">
        <f t="shared" si="5"/>
        <v>10</v>
      </c>
      <c r="AC132" s="20" t="s">
        <v>273</v>
      </c>
      <c r="AD132" s="20" t="s">
        <v>488</v>
      </c>
      <c r="AE132" s="20" t="s">
        <v>517</v>
      </c>
      <c r="AF132"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effectively prompts the user for product details, calculates the total cost based on product type, and applies any discounts. The logic flows well, and the calculations are accurate.</v>
      </c>
      <c r="AG132" s="20" t="s">
        <v>649</v>
      </c>
    </row>
    <row r="133" spans="1:33" x14ac:dyDescent="0.3">
      <c r="A133" s="12">
        <v>129</v>
      </c>
      <c r="B133" s="30">
        <v>20619091</v>
      </c>
      <c r="C133" s="22" t="s">
        <v>94</v>
      </c>
      <c r="D133" s="24">
        <v>0</v>
      </c>
      <c r="E133" s="24">
        <v>0</v>
      </c>
      <c r="F133" s="24">
        <f>SUM(Table13578[[#This Row],[Run and Output (1.5)]:[Code Quality (1.5)]])</f>
        <v>0</v>
      </c>
      <c r="G133" s="24">
        <v>0</v>
      </c>
      <c r="H133" s="24">
        <v>0</v>
      </c>
      <c r="I133" s="24">
        <f>SUM(Table13578[[#This Row],[Run and Output (1.5)2]],Table13578[[#This Row],[Code Quality (1.5)3]])</f>
        <v>0</v>
      </c>
      <c r="J133" s="24">
        <v>0</v>
      </c>
      <c r="K133" s="24">
        <v>0</v>
      </c>
      <c r="L133" s="24">
        <f>SUM(Table13578[[#This Row],[Run and Output (2)]],Table13578[[#This Row],[Code Quality (2)]])</f>
        <v>0</v>
      </c>
      <c r="M133" s="41">
        <f>SUM(Table13578[[#This Row],[Q1]],Table13578[[#This Row],[Q2]],Table13578[[#This Row],[Q3]])</f>
        <v>0</v>
      </c>
      <c r="N133" s="32"/>
      <c r="O133" s="32"/>
      <c r="P133" s="32"/>
      <c r="Q133" s="32"/>
      <c r="R133" s="32"/>
      <c r="S133" s="32"/>
      <c r="T133" s="33">
        <f t="shared" ref="T133:T192" si="6">SUM(N133:S133)</f>
        <v>0</v>
      </c>
      <c r="U133" s="32"/>
      <c r="V133" s="32"/>
      <c r="W133" s="32"/>
      <c r="X133" s="32"/>
      <c r="Y133" s="32"/>
      <c r="Z133" s="32"/>
      <c r="AA133" s="33">
        <f t="shared" ref="AA133:AA192" si="7">SUM(U133:Z133)</f>
        <v>0</v>
      </c>
      <c r="AB133" s="34">
        <f t="shared" ref="AB133:AB192" si="8">SUM(AA133,T133,M133)</f>
        <v>0</v>
      </c>
      <c r="AC133" s="25" t="s">
        <v>376</v>
      </c>
      <c r="AD133" s="20"/>
      <c r="AE133" s="20"/>
      <c r="AF133" s="20" t="str">
        <f>CONCATENATE(Table13578[[#This Row],[Feedback Q1]],Table13578[[#This Row],[Feedback Q2]],Table13578[[#This Row],[Feedback Q3]])</f>
        <v>No submission</v>
      </c>
      <c r="AG133" s="20" t="s">
        <v>376</v>
      </c>
    </row>
    <row r="134" spans="1:33" ht="15.6" customHeight="1" x14ac:dyDescent="0.3">
      <c r="A134" s="12">
        <v>130</v>
      </c>
      <c r="B134" s="36">
        <v>20722404</v>
      </c>
      <c r="C134" s="23" t="s">
        <v>182</v>
      </c>
      <c r="D134" s="18">
        <v>1.5</v>
      </c>
      <c r="E134" s="18">
        <v>1.5</v>
      </c>
      <c r="F134" s="18">
        <f>SUM(Table13578[[#This Row],[Run and Output (1.5)]:[Code Quality (1.5)]])</f>
        <v>3</v>
      </c>
      <c r="G134" s="18">
        <v>1.5</v>
      </c>
      <c r="H134" s="18">
        <v>1.5</v>
      </c>
      <c r="I134" s="18">
        <f>SUM(Table13578[[#This Row],[Run and Output (1.5)2]],Table13578[[#This Row],[Code Quality (1.5)3]])</f>
        <v>3</v>
      </c>
      <c r="J134" s="18">
        <v>2</v>
      </c>
      <c r="K134" s="18">
        <v>2</v>
      </c>
      <c r="L134" s="18">
        <f>SUM(Table13578[[#This Row],[Run and Output (2)]],Table13578[[#This Row],[Code Quality (2)]])</f>
        <v>4</v>
      </c>
      <c r="M134" s="41">
        <f>SUM(Table13578[[#This Row],[Q1]],Table13578[[#This Row],[Q2]],Table13578[[#This Row],[Q3]])</f>
        <v>10</v>
      </c>
      <c r="N134" s="3"/>
      <c r="O134" s="3"/>
      <c r="P134" s="3"/>
      <c r="Q134" s="3"/>
      <c r="R134" s="3"/>
      <c r="S134" s="3"/>
      <c r="T134" s="8">
        <f t="shared" si="6"/>
        <v>0</v>
      </c>
      <c r="U134" s="3"/>
      <c r="V134" s="3"/>
      <c r="W134" s="3"/>
      <c r="X134" s="3"/>
      <c r="Y134" s="3"/>
      <c r="Z134" s="3"/>
      <c r="AA134" s="8">
        <f t="shared" si="7"/>
        <v>0</v>
      </c>
      <c r="AB134" s="9">
        <f t="shared" si="8"/>
        <v>10</v>
      </c>
      <c r="AC134" s="39" t="s">
        <v>273</v>
      </c>
      <c r="AD134" s="20" t="s">
        <v>539</v>
      </c>
      <c r="AE134" s="21" t="s">
        <v>540</v>
      </c>
      <c r="AF134"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effectively prompts the user for three integers and correctly calculates their sum, average, product, smallest, and largest values.q3:The program correctly handles user input to calculate the total and final costs for different types of grocery items, including fruits, vegetables, dairy products, and canned goods. 
    The code for calculating costs is repeated in each case. This can be refactored into a function to avoid redundancy and improve maintainability.</v>
      </c>
      <c r="AG134" s="20" t="s">
        <v>652</v>
      </c>
    </row>
    <row r="135" spans="1:33" x14ac:dyDescent="0.3">
      <c r="A135" s="12">
        <v>131</v>
      </c>
      <c r="B135" s="13">
        <v>20713832</v>
      </c>
      <c r="C135" s="11" t="s">
        <v>153</v>
      </c>
      <c r="D135" s="18">
        <v>1.5</v>
      </c>
      <c r="E135" s="18">
        <v>1.5</v>
      </c>
      <c r="F135" s="18">
        <f>SUM(Table13578[[#This Row],[Run and Output (1.5)]:[Code Quality (1.5)]])</f>
        <v>3</v>
      </c>
      <c r="G135" s="18">
        <v>1.5</v>
      </c>
      <c r="H135" s="18">
        <v>1.5</v>
      </c>
      <c r="I135" s="18">
        <f>SUM(Table13578[[#This Row],[Run and Output (1.5)2]],Table13578[[#This Row],[Code Quality (1.5)3]])</f>
        <v>3</v>
      </c>
      <c r="J135" s="18">
        <v>2</v>
      </c>
      <c r="K135" s="18">
        <v>2</v>
      </c>
      <c r="L135" s="18">
        <f>SUM(Table13578[[#This Row],[Run and Output (2)]],Table13578[[#This Row],[Code Quality (2)]])</f>
        <v>4</v>
      </c>
      <c r="M135" s="41">
        <f>SUM(Table13578[[#This Row],[Q1]],Table13578[[#This Row],[Q2]],Table13578[[#This Row],[Q3]])</f>
        <v>10</v>
      </c>
      <c r="N135" s="3"/>
      <c r="O135" s="3"/>
      <c r="P135" s="3"/>
      <c r="Q135" s="3"/>
      <c r="R135" s="3"/>
      <c r="S135" s="3"/>
      <c r="T135" s="8">
        <f t="shared" si="6"/>
        <v>0</v>
      </c>
      <c r="U135" s="3"/>
      <c r="V135" s="3"/>
      <c r="W135" s="3"/>
      <c r="X135" s="3"/>
      <c r="Y135" s="3"/>
      <c r="Z135" s="3"/>
      <c r="AA135" s="8">
        <f t="shared" si="7"/>
        <v>0</v>
      </c>
      <c r="AB135" s="9">
        <f t="shared" si="8"/>
        <v>10</v>
      </c>
      <c r="AC135" s="20" t="s">
        <v>273</v>
      </c>
      <c r="AD135" s="20" t="s">
        <v>483</v>
      </c>
      <c r="AE135" s="20" t="s">
        <v>484</v>
      </c>
      <c r="AF135"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accurately calculates the sum, average, product, smallest, and largest of a user-defined number of integers. The logic is sound and follows a clear flow.q3:The program effectively calculates the total cost for various grocery items based on user input and applies a discount.</v>
      </c>
      <c r="AG135" s="20" t="s">
        <v>653</v>
      </c>
    </row>
    <row r="136" spans="1:33" x14ac:dyDescent="0.3">
      <c r="A136" s="12">
        <v>132</v>
      </c>
      <c r="B136" s="30">
        <v>20718943</v>
      </c>
      <c r="C136" s="22" t="s">
        <v>174</v>
      </c>
      <c r="D136" s="24">
        <v>0</v>
      </c>
      <c r="E136" s="24">
        <v>0</v>
      </c>
      <c r="F136" s="24">
        <f>SUM(Table13578[[#This Row],[Run and Output (1.5)]:[Code Quality (1.5)]])</f>
        <v>0</v>
      </c>
      <c r="G136" s="24">
        <v>0</v>
      </c>
      <c r="H136" s="24">
        <v>0</v>
      </c>
      <c r="I136" s="24">
        <f>SUM(Table13578[[#This Row],[Run and Output (1.5)2]],Table13578[[#This Row],[Code Quality (1.5)3]])</f>
        <v>0</v>
      </c>
      <c r="J136" s="24">
        <v>0</v>
      </c>
      <c r="K136" s="24">
        <v>0</v>
      </c>
      <c r="L136" s="24">
        <f>SUM(Table13578[[#This Row],[Run and Output (2)]],Table13578[[#This Row],[Code Quality (2)]])</f>
        <v>0</v>
      </c>
      <c r="M136" s="41">
        <f>SUM(Table13578[[#This Row],[Q1]],Table13578[[#This Row],[Q2]],Table13578[[#This Row],[Q3]])</f>
        <v>0</v>
      </c>
      <c r="N136" s="3"/>
      <c r="O136" s="3"/>
      <c r="P136" s="3"/>
      <c r="Q136" s="3"/>
      <c r="R136" s="3"/>
      <c r="S136" s="3"/>
      <c r="T136" s="8">
        <f t="shared" si="6"/>
        <v>0</v>
      </c>
      <c r="U136" s="3"/>
      <c r="V136" s="3"/>
      <c r="W136" s="3"/>
      <c r="X136" s="3"/>
      <c r="Y136" s="3"/>
      <c r="Z136" s="3"/>
      <c r="AA136" s="8">
        <f t="shared" si="7"/>
        <v>0</v>
      </c>
      <c r="AB136" s="34">
        <f t="shared" si="8"/>
        <v>0</v>
      </c>
      <c r="AC136" s="25" t="s">
        <v>452</v>
      </c>
      <c r="AD136" s="20"/>
      <c r="AE136" s="20"/>
      <c r="AF136" s="20" t="str">
        <f>CONCATENATE(Table13578[[#This Row],[Feedback Q1]],Table13578[[#This Row],[Feedback Q2]],Table13578[[#This Row],[Feedback Q3]])</f>
        <v>No submission. No more in Instatt. Withdrawn.</v>
      </c>
      <c r="AG136" s="20" t="s">
        <v>452</v>
      </c>
    </row>
    <row r="137" spans="1:33" x14ac:dyDescent="0.3">
      <c r="A137" s="12">
        <v>133</v>
      </c>
      <c r="B137" s="13">
        <v>20617662</v>
      </c>
      <c r="C137" s="11" t="s">
        <v>88</v>
      </c>
      <c r="D137" s="18">
        <v>1.25</v>
      </c>
      <c r="E137" s="18">
        <v>1.25</v>
      </c>
      <c r="F137" s="18">
        <f>SUM(Table13578[[#This Row],[Run and Output (1.5)]:[Code Quality (1.5)]])</f>
        <v>2.5</v>
      </c>
      <c r="G137" s="18">
        <v>1.5</v>
      </c>
      <c r="H137" s="18">
        <v>1.5</v>
      </c>
      <c r="I137" s="18">
        <f>SUM(Table13578[[#This Row],[Run and Output (1.5)2]],Table13578[[#This Row],[Code Quality (1.5)3]])</f>
        <v>3</v>
      </c>
      <c r="J137" s="18">
        <v>1.5</v>
      </c>
      <c r="K137" s="18">
        <v>1.5</v>
      </c>
      <c r="L137" s="18">
        <f>SUM(Table13578[[#This Row],[Run and Output (2)]],Table13578[[#This Row],[Code Quality (2)]])</f>
        <v>3</v>
      </c>
      <c r="M137" s="41">
        <f>SUM(Table13578[[#This Row],[Q1]],Table13578[[#This Row],[Q2]],Table13578[[#This Row],[Q3]])</f>
        <v>8.5</v>
      </c>
      <c r="N137" s="3"/>
      <c r="O137" s="3"/>
      <c r="P137" s="3"/>
      <c r="Q137" s="3"/>
      <c r="R137" s="3"/>
      <c r="S137" s="3"/>
      <c r="T137" s="8">
        <f t="shared" si="6"/>
        <v>0</v>
      </c>
      <c r="U137" s="3"/>
      <c r="V137" s="3"/>
      <c r="W137" s="3"/>
      <c r="X137" s="3"/>
      <c r="Y137" s="3"/>
      <c r="Z137" s="3"/>
      <c r="AA137" s="8">
        <f t="shared" si="7"/>
        <v>0</v>
      </c>
      <c r="AB137" s="9">
        <f t="shared" si="8"/>
        <v>8.5</v>
      </c>
      <c r="AC137" s="20" t="s">
        <v>416</v>
      </c>
      <c r="AD137" s="20" t="s">
        <v>417</v>
      </c>
      <c r="AE137" s="20" t="s">
        <v>418</v>
      </c>
      <c r="AF137" s="20" t="str">
        <f>CONCATENATE(Table13578[[#This Row],[Feedback Q1]],Table13578[[#This Row],[Feedback Q2]],Table13578[[#This Row],[Feedback Q3]])</f>
        <v>q1:The line printf("*\n"); at the end of the outer loop adds an extra asterisk at the end of each row, which is likely not the intended behavior. q2:The program correctly takes a user-defined number of integers, calculates their sum, average, product, smallest, and largest values. The logic is sound, and it appropriately handles the case for fewer than three integers.q3: The quantity variable should be of type int, not double, since it represents a count of items. .incorrect discounted price (more than one product)</v>
      </c>
      <c r="AG137" s="20" t="s">
        <v>654</v>
      </c>
    </row>
    <row r="138" spans="1:33" x14ac:dyDescent="0.3">
      <c r="A138" s="12">
        <v>134</v>
      </c>
      <c r="B138" s="13">
        <v>20606861</v>
      </c>
      <c r="C138" s="11" t="s">
        <v>45</v>
      </c>
      <c r="D138" s="18">
        <v>0.5</v>
      </c>
      <c r="E138" s="18">
        <v>0.5</v>
      </c>
      <c r="F138" s="18">
        <f>SUM(Table13578[[#This Row],[Run and Output (1.5)]:[Code Quality (1.5)]])</f>
        <v>1</v>
      </c>
      <c r="G138" s="18">
        <v>0.5</v>
      </c>
      <c r="H138" s="18">
        <v>0.5</v>
      </c>
      <c r="I138" s="18">
        <f>SUM(Table13578[[#This Row],[Run and Output (1.5)2]],Table13578[[#This Row],[Code Quality (1.5)3]])</f>
        <v>1</v>
      </c>
      <c r="J138" s="18">
        <v>1</v>
      </c>
      <c r="K138" s="18">
        <v>1</v>
      </c>
      <c r="L138" s="18">
        <f>SUM(Table13578[[#This Row],[Run and Output (2)]],Table13578[[#This Row],[Code Quality (2)]])</f>
        <v>2</v>
      </c>
      <c r="M138" s="41">
        <f>SUM(Table13578[[#This Row],[Q1]],Table13578[[#This Row],[Q2]],Table13578[[#This Row],[Q3]])</f>
        <v>4</v>
      </c>
      <c r="N138" s="3"/>
      <c r="O138" s="3"/>
      <c r="P138" s="3"/>
      <c r="Q138" s="3"/>
      <c r="R138" s="3"/>
      <c r="S138" s="3"/>
      <c r="T138" s="8">
        <f t="shared" si="6"/>
        <v>0</v>
      </c>
      <c r="U138" s="3"/>
      <c r="V138" s="3"/>
      <c r="W138" s="3"/>
      <c r="X138" s="3"/>
      <c r="Y138" s="3"/>
      <c r="Z138" s="3"/>
      <c r="AA138" s="8">
        <f t="shared" si="7"/>
        <v>0</v>
      </c>
      <c r="AB138" s="9">
        <f t="shared" si="8"/>
        <v>4</v>
      </c>
      <c r="AC138" s="20" t="s">
        <v>419</v>
      </c>
      <c r="AD138" s="20" t="s">
        <v>420</v>
      </c>
      <c r="AE138" s="20" t="s">
        <v>421</v>
      </c>
      <c r="AF138" s="20" t="str">
        <f>CONCATENATE(Table13578[[#This Row],[Feedback Q1]],Table13578[[#This Row],[Feedback Q2]],Table13578[[#This Row],[Feedback Q3]])</f>
        <v>q1: syntax errors. The variables i and j used in the loops are not declared. You should declare them before using them.  There are unnecessary semicolons at the end of the for loop declarations. This effectively ends the loop early and results in incorrect behavior. The newline character is incorrectly written as /n. It should be \n. The loop should use &lt; instead of &lt;= to prevent accessing one extra row or column beyond the user's inputq2:  there are significant logical and syntax flaws that lead to incorrect behavior.q3: syntax and logical errors. The variable totalcost is used without being declared.The continue statement in the default case is inappropriate because it’s not inside a loop. Instead, you should simply return or break to end the program</v>
      </c>
      <c r="AG138" s="20" t="s">
        <v>655</v>
      </c>
    </row>
    <row r="139" spans="1:33" x14ac:dyDescent="0.3">
      <c r="A139" s="12">
        <v>135</v>
      </c>
      <c r="B139" s="13">
        <v>20697136</v>
      </c>
      <c r="C139" s="11" t="s">
        <v>110</v>
      </c>
      <c r="D139" s="18">
        <v>1.5</v>
      </c>
      <c r="E139" s="18">
        <v>1.5</v>
      </c>
      <c r="F139" s="18">
        <f>SUM(Table13578[[#This Row],[Run and Output (1.5)]:[Code Quality (1.5)]])</f>
        <v>3</v>
      </c>
      <c r="G139" s="18">
        <v>1.5</v>
      </c>
      <c r="H139" s="18">
        <v>1.5</v>
      </c>
      <c r="I139" s="18">
        <f>SUM(Table13578[[#This Row],[Run and Output (1.5)2]],Table13578[[#This Row],[Code Quality (1.5)3]])</f>
        <v>3</v>
      </c>
      <c r="J139" s="26">
        <v>1</v>
      </c>
      <c r="K139" s="26">
        <v>1</v>
      </c>
      <c r="L139" s="26">
        <f>SUM(Table13578[[#This Row],[Run and Output (2)]],Table13578[[#This Row],[Code Quality (2)]])</f>
        <v>2</v>
      </c>
      <c r="M139" s="41">
        <f>SUM(Table13578[[#This Row],[Q1]],Table13578[[#This Row],[Q2]],Table13578[[#This Row],[Q3]])</f>
        <v>8</v>
      </c>
      <c r="N139" s="3"/>
      <c r="O139" s="3"/>
      <c r="P139" s="3"/>
      <c r="Q139" s="3"/>
      <c r="R139" s="3"/>
      <c r="S139" s="3"/>
      <c r="T139" s="8">
        <f t="shared" si="6"/>
        <v>0</v>
      </c>
      <c r="U139" s="3"/>
      <c r="V139" s="3"/>
      <c r="W139" s="3"/>
      <c r="X139" s="3"/>
      <c r="Y139" s="3"/>
      <c r="Z139" s="3"/>
      <c r="AA139" s="8">
        <f t="shared" si="7"/>
        <v>0</v>
      </c>
      <c r="AB139" s="9">
        <f t="shared" si="8"/>
        <v>8</v>
      </c>
      <c r="AC139" s="20" t="s">
        <v>273</v>
      </c>
      <c r="AD139" s="20" t="s">
        <v>488</v>
      </c>
      <c r="AE139" s="20" t="s">
        <v>519</v>
      </c>
      <c r="AF139"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The calculation for the total cost of fruits mistakenly multiplies weight by 1 instead of price. unable to run (case 2)</v>
      </c>
      <c r="AG139" s="20" t="s">
        <v>656</v>
      </c>
    </row>
    <row r="140" spans="1:33" x14ac:dyDescent="0.3">
      <c r="A140" s="12">
        <v>136</v>
      </c>
      <c r="B140" s="13">
        <v>20505065</v>
      </c>
      <c r="C140" s="11" t="s">
        <v>5</v>
      </c>
      <c r="D140" s="18">
        <v>1.5</v>
      </c>
      <c r="E140" s="18">
        <v>1.5</v>
      </c>
      <c r="F140" s="18">
        <f>SUM(Table13578[[#This Row],[Run and Output (1.5)]:[Code Quality (1.5)]])</f>
        <v>3</v>
      </c>
      <c r="G140" s="18">
        <v>1.5</v>
      </c>
      <c r="H140" s="18">
        <v>1.5</v>
      </c>
      <c r="I140" s="18">
        <f>SUM(Table13578[[#This Row],[Run and Output (1.5)2]],Table13578[[#This Row],[Code Quality (1.5)3]])</f>
        <v>3</v>
      </c>
      <c r="J140" s="26">
        <v>1.5</v>
      </c>
      <c r="K140" s="26">
        <v>1.5</v>
      </c>
      <c r="L140" s="26">
        <f>SUM(Table13578[[#This Row],[Run and Output (2)]],Table13578[[#This Row],[Code Quality (2)]])</f>
        <v>3</v>
      </c>
      <c r="M140" s="41">
        <f>SUM(Table13578[[#This Row],[Q1]],Table13578[[#This Row],[Q2]],Table13578[[#This Row],[Q3]])</f>
        <v>9</v>
      </c>
      <c r="N140" s="3"/>
      <c r="O140" s="3"/>
      <c r="P140" s="3"/>
      <c r="Q140" s="3"/>
      <c r="R140" s="3"/>
      <c r="S140" s="3"/>
      <c r="T140" s="8">
        <f t="shared" si="6"/>
        <v>0</v>
      </c>
      <c r="U140" s="3"/>
      <c r="V140" s="3"/>
      <c r="W140" s="3"/>
      <c r="X140" s="3"/>
      <c r="Y140" s="3"/>
      <c r="Z140" s="3"/>
      <c r="AA140" s="8">
        <f t="shared" si="7"/>
        <v>0</v>
      </c>
      <c r="AB140" s="9">
        <f t="shared" si="8"/>
        <v>9</v>
      </c>
      <c r="AC140" s="20" t="s">
        <v>273</v>
      </c>
      <c r="AD140" s="20" t="s">
        <v>525</v>
      </c>
      <c r="AE140" t="s">
        <v>524</v>
      </c>
      <c r="AF140"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1 syntax error but overall ok.Q3: incorrect discounted price</v>
      </c>
      <c r="AG140" s="20" t="s">
        <v>657</v>
      </c>
    </row>
    <row r="141" spans="1:33" x14ac:dyDescent="0.3">
      <c r="A141" s="12">
        <v>137</v>
      </c>
      <c r="B141" s="13">
        <v>20724197</v>
      </c>
      <c r="C141" s="11" t="s">
        <v>188</v>
      </c>
      <c r="D141" s="18">
        <v>1.5</v>
      </c>
      <c r="E141" s="18">
        <v>1.5</v>
      </c>
      <c r="F141" s="18">
        <f>SUM(Table13578[[#This Row],[Run and Output (1.5)]:[Code Quality (1.5)]])</f>
        <v>3</v>
      </c>
      <c r="G141" s="18">
        <v>1.5</v>
      </c>
      <c r="H141" s="18">
        <v>1.5</v>
      </c>
      <c r="I141" s="18">
        <f>SUM(Table13578[[#This Row],[Run and Output (1.5)2]],Table13578[[#This Row],[Code Quality (1.5)3]])</f>
        <v>3</v>
      </c>
      <c r="J141" s="26">
        <v>1.5</v>
      </c>
      <c r="K141" s="18">
        <v>1.5</v>
      </c>
      <c r="L141" s="18">
        <f>SUM(Table13578[[#This Row],[Run and Output (2)]],Table13578[[#This Row],[Code Quality (2)]])</f>
        <v>3</v>
      </c>
      <c r="M141" s="41">
        <f>SUM(Table13578[[#This Row],[Q1]],Table13578[[#This Row],[Q2]],Table13578[[#This Row],[Q3]])</f>
        <v>9</v>
      </c>
      <c r="N141" s="3"/>
      <c r="O141" s="3"/>
      <c r="P141" s="3"/>
      <c r="Q141" s="3"/>
      <c r="R141" s="3"/>
      <c r="S141" s="3"/>
      <c r="T141" s="8">
        <f t="shared" si="6"/>
        <v>0</v>
      </c>
      <c r="U141" s="3"/>
      <c r="V141" s="3"/>
      <c r="W141" s="3"/>
      <c r="X141" s="3"/>
      <c r="Y141" s="3"/>
      <c r="Z141" s="3"/>
      <c r="AA141" s="8">
        <f t="shared" si="7"/>
        <v>0</v>
      </c>
      <c r="AB141" s="9">
        <f t="shared" si="8"/>
        <v>9</v>
      </c>
      <c r="AC141" s="20" t="s">
        <v>273</v>
      </c>
      <c r="AD141" s="20" t="s">
        <v>526</v>
      </c>
      <c r="AE141" s="20" t="s">
        <v>527</v>
      </c>
      <c r="AF141"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correctly computes the sum, average, product, smallest, and largest of three integers inputted by the user. The fundamental logic is valid, and it produces the expected results.q3:Q3: incorrect calculation</v>
      </c>
      <c r="AG141" s="20" t="s">
        <v>658</v>
      </c>
    </row>
    <row r="142" spans="1:33" x14ac:dyDescent="0.3">
      <c r="A142" s="12">
        <v>138</v>
      </c>
      <c r="B142" s="13">
        <v>20620222</v>
      </c>
      <c r="C142" s="11" t="s">
        <v>98</v>
      </c>
      <c r="D142" s="18">
        <v>1.5</v>
      </c>
      <c r="E142" s="18">
        <v>1.5</v>
      </c>
      <c r="F142" s="18">
        <f>SUM(Table13578[[#This Row],[Run and Output (1.5)]:[Code Quality (1.5)]])</f>
        <v>3</v>
      </c>
      <c r="G142" s="18">
        <v>1.5</v>
      </c>
      <c r="H142" s="18">
        <v>1.5</v>
      </c>
      <c r="I142" s="18">
        <f>SUM(Table13578[[#This Row],[Run and Output (1.5)2]],Table13578[[#This Row],[Code Quality (1.5)3]])</f>
        <v>3</v>
      </c>
      <c r="J142" s="18">
        <v>2</v>
      </c>
      <c r="K142" s="18">
        <v>2</v>
      </c>
      <c r="L142" s="18">
        <f>SUM(Table13578[[#This Row],[Run and Output (2)]],Table13578[[#This Row],[Code Quality (2)]])</f>
        <v>4</v>
      </c>
      <c r="M142" s="41">
        <f>SUM(Table13578[[#This Row],[Q1]],Table13578[[#This Row],[Q2]],Table13578[[#This Row],[Q3]])</f>
        <v>10</v>
      </c>
      <c r="N142" s="3"/>
      <c r="O142" s="3"/>
      <c r="P142" s="3"/>
      <c r="Q142" s="3"/>
      <c r="R142" s="3"/>
      <c r="S142" s="3"/>
      <c r="T142" s="8">
        <f t="shared" si="6"/>
        <v>0</v>
      </c>
      <c r="U142" s="3"/>
      <c r="V142" s="3"/>
      <c r="W142" s="3"/>
      <c r="X142" s="3"/>
      <c r="Y142" s="3"/>
      <c r="Z142" s="3"/>
      <c r="AA142" s="8">
        <f t="shared" si="7"/>
        <v>0</v>
      </c>
      <c r="AB142" s="9">
        <f t="shared" si="8"/>
        <v>10</v>
      </c>
      <c r="AC142" s="20" t="s">
        <v>273</v>
      </c>
      <c r="AD142" s="20" t="s">
        <v>488</v>
      </c>
      <c r="AE142" s="20" t="s">
        <v>435</v>
      </c>
      <c r="AF142"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2" s="20" t="s">
        <v>600</v>
      </c>
    </row>
    <row r="143" spans="1:33" x14ac:dyDescent="0.3">
      <c r="A143" s="12">
        <v>139</v>
      </c>
      <c r="B143" s="13">
        <v>20619473</v>
      </c>
      <c r="C143" s="11" t="s">
        <v>95</v>
      </c>
      <c r="D143" s="18">
        <v>1.5</v>
      </c>
      <c r="E143" s="18">
        <v>1.5</v>
      </c>
      <c r="F143" s="18">
        <f>SUM(Table13578[[#This Row],[Run and Output (1.5)]:[Code Quality (1.5)]])</f>
        <v>3</v>
      </c>
      <c r="G143" s="18">
        <v>1.5</v>
      </c>
      <c r="H143" s="18">
        <v>1.5</v>
      </c>
      <c r="I143" s="18">
        <f>SUM(Table13578[[#This Row],[Run and Output (1.5)2]],Table13578[[#This Row],[Code Quality (1.5)3]])</f>
        <v>3</v>
      </c>
      <c r="J143" s="18">
        <v>2</v>
      </c>
      <c r="K143" s="18">
        <v>2</v>
      </c>
      <c r="L143" s="18">
        <f>SUM(Table13578[[#This Row],[Run and Output (2)]],Table13578[[#This Row],[Code Quality (2)]])</f>
        <v>4</v>
      </c>
      <c r="M143" s="41">
        <f>SUM(Table13578[[#This Row],[Q1]],Table13578[[#This Row],[Q2]],Table13578[[#This Row],[Q3]])</f>
        <v>10</v>
      </c>
      <c r="N143" s="3"/>
      <c r="O143" s="3"/>
      <c r="P143" s="3"/>
      <c r="Q143" s="3"/>
      <c r="R143" s="3"/>
      <c r="S143" s="3"/>
      <c r="T143" s="8">
        <f t="shared" si="6"/>
        <v>0</v>
      </c>
      <c r="U143" s="3"/>
      <c r="V143" s="3"/>
      <c r="W143" s="3"/>
      <c r="X143" s="3"/>
      <c r="Y143" s="3"/>
      <c r="Z143" s="3"/>
      <c r="AA143" s="8">
        <f t="shared" si="7"/>
        <v>0</v>
      </c>
      <c r="AB143" s="9">
        <f t="shared" si="8"/>
        <v>10</v>
      </c>
      <c r="AC143" s="20" t="s">
        <v>273</v>
      </c>
      <c r="AD143" s="20" t="s">
        <v>488</v>
      </c>
      <c r="AE143" s="20" t="s">
        <v>435</v>
      </c>
      <c r="AF143"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3" s="20" t="s">
        <v>600</v>
      </c>
    </row>
    <row r="144" spans="1:33" x14ac:dyDescent="0.3">
      <c r="A144" s="12">
        <v>140</v>
      </c>
      <c r="B144" s="13">
        <v>20573337</v>
      </c>
      <c r="C144" s="11" t="s">
        <v>9</v>
      </c>
      <c r="D144" s="18">
        <v>1.5</v>
      </c>
      <c r="E144" s="18">
        <v>1.5</v>
      </c>
      <c r="F144" s="18">
        <f>SUM(Table13578[[#This Row],[Run and Output (1.5)]:[Code Quality (1.5)]])</f>
        <v>3</v>
      </c>
      <c r="G144" s="18">
        <v>1.5</v>
      </c>
      <c r="H144" s="18">
        <v>1.5</v>
      </c>
      <c r="I144" s="18">
        <f>SUM(Table13578[[#This Row],[Run and Output (1.5)2]],Table13578[[#This Row],[Code Quality (1.5)3]])</f>
        <v>3</v>
      </c>
      <c r="J144" s="18">
        <v>2</v>
      </c>
      <c r="K144" s="18">
        <v>2</v>
      </c>
      <c r="L144" s="18">
        <f>SUM(Table13578[[#This Row],[Run and Output (2)]],Table13578[[#This Row],[Code Quality (2)]])</f>
        <v>4</v>
      </c>
      <c r="M144" s="41">
        <f>SUM(Table13578[[#This Row],[Q1]],Table13578[[#This Row],[Q2]],Table13578[[#This Row],[Q3]])</f>
        <v>10</v>
      </c>
      <c r="N144" s="3"/>
      <c r="O144" s="3"/>
      <c r="P144" s="3"/>
      <c r="Q144" s="3"/>
      <c r="R144" s="3"/>
      <c r="S144" s="3"/>
      <c r="T144" s="8">
        <f t="shared" si="6"/>
        <v>0</v>
      </c>
      <c r="U144" s="3"/>
      <c r="V144" s="3"/>
      <c r="W144" s="3"/>
      <c r="X144" s="3"/>
      <c r="Y144" s="3"/>
      <c r="Z144" s="3"/>
      <c r="AA144" s="8">
        <f t="shared" si="7"/>
        <v>0</v>
      </c>
      <c r="AB144" s="9">
        <f t="shared" si="8"/>
        <v>10</v>
      </c>
      <c r="AC144" s="20" t="s">
        <v>273</v>
      </c>
      <c r="AD144" s="20" t="s">
        <v>488</v>
      </c>
      <c r="AE144" s="20" t="s">
        <v>435</v>
      </c>
      <c r="AF144"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4" s="20" t="s">
        <v>600</v>
      </c>
    </row>
    <row r="145" spans="1:33" x14ac:dyDescent="0.3">
      <c r="A145" s="12">
        <v>141</v>
      </c>
      <c r="B145" s="13">
        <v>20590530</v>
      </c>
      <c r="C145" s="11" t="s">
        <v>18</v>
      </c>
      <c r="D145" s="18">
        <v>0.5</v>
      </c>
      <c r="E145" s="18">
        <v>0.5</v>
      </c>
      <c r="F145" s="18">
        <f>SUM(Table13578[[#This Row],[Run and Output (1.5)]:[Code Quality (1.5)]])</f>
        <v>1</v>
      </c>
      <c r="G145" s="18">
        <v>1</v>
      </c>
      <c r="H145" s="18">
        <v>1</v>
      </c>
      <c r="I145" s="18">
        <f>SUM(Table13578[[#This Row],[Run and Output (1.5)2]],Table13578[[#This Row],[Code Quality (1.5)3]])</f>
        <v>2</v>
      </c>
      <c r="J145" s="18">
        <v>1</v>
      </c>
      <c r="K145" s="18">
        <v>1</v>
      </c>
      <c r="L145" s="18">
        <f>SUM(Table13578[[#This Row],[Run and Output (2)]],Table13578[[#This Row],[Code Quality (2)]])</f>
        <v>2</v>
      </c>
      <c r="M145" s="41">
        <f>SUM(Table13578[[#This Row],[Q1]],Table13578[[#This Row],[Q2]],Table13578[[#This Row],[Q3]])</f>
        <v>5</v>
      </c>
      <c r="N145" s="3"/>
      <c r="O145" s="3"/>
      <c r="P145" s="3"/>
      <c r="Q145" s="3"/>
      <c r="R145" s="3"/>
      <c r="S145" s="3"/>
      <c r="T145" s="8">
        <f t="shared" si="6"/>
        <v>0</v>
      </c>
      <c r="U145" s="3"/>
      <c r="V145" s="3"/>
      <c r="W145" s="3"/>
      <c r="X145" s="3"/>
      <c r="Y145" s="3"/>
      <c r="Z145" s="3"/>
      <c r="AA145" s="8">
        <f t="shared" si="7"/>
        <v>0</v>
      </c>
      <c r="AB145" s="9">
        <f t="shared" si="8"/>
        <v>5</v>
      </c>
      <c r="AC145" s="20" t="s">
        <v>422</v>
      </c>
      <c r="AD145" s="20" t="s">
        <v>423</v>
      </c>
      <c r="AE145" s="20" t="s">
        <v>424</v>
      </c>
      <c r="AF145" s="20" t="str">
        <f>CONCATENATE(Table13578[[#This Row],[Feedback Q1]],Table13578[[#This Row],[Feedback Q2]],Table13578[[#This Row],[Feedback Q3]])</f>
        <v xml:space="preserve">q1:The outer loop (the do-while) does not correctly control the number of rows. The variable j is never incremented, leading to an infinite loop.q2:  The conditions to determine the smallest and largest numbers are incorrect. Incorrect output.q3: The dairy products case does not calculate or display the final cost after applying any discounts. Add similar logic as in other cases. The variable discount is declared twice, which leads to a compilation error. The calculation of the final cost uses integer division, which can lead to incorrect results when discount is not a multiple of 100. </v>
      </c>
      <c r="AG145" s="20" t="s">
        <v>659</v>
      </c>
    </row>
    <row r="146" spans="1:33" x14ac:dyDescent="0.3">
      <c r="A146" s="12">
        <v>142</v>
      </c>
      <c r="B146" s="13">
        <v>20610102</v>
      </c>
      <c r="C146" s="11" t="s">
        <v>55</v>
      </c>
      <c r="D146" s="18">
        <v>1.5</v>
      </c>
      <c r="E146" s="18">
        <v>1.5</v>
      </c>
      <c r="F146" s="18">
        <f>SUM(Table13578[[#This Row],[Run and Output (1.5)]:[Code Quality (1.5)]])</f>
        <v>3</v>
      </c>
      <c r="G146" s="18">
        <v>1.5</v>
      </c>
      <c r="H146" s="18">
        <v>1.5</v>
      </c>
      <c r="I146" s="18">
        <f>SUM(Table13578[[#This Row],[Run and Output (1.5)2]],Table13578[[#This Row],[Code Quality (1.5)3]])</f>
        <v>3</v>
      </c>
      <c r="J146" s="18">
        <v>2</v>
      </c>
      <c r="K146" s="18">
        <v>2</v>
      </c>
      <c r="L146" s="18">
        <f>SUM(Table13578[[#This Row],[Run and Output (2)]],Table13578[[#This Row],[Code Quality (2)]])</f>
        <v>4</v>
      </c>
      <c r="M146" s="41">
        <f>SUM(Table13578[[#This Row],[Q1]],Table13578[[#This Row],[Q2]],Table13578[[#This Row],[Q3]])</f>
        <v>10</v>
      </c>
      <c r="N146" s="3"/>
      <c r="O146" s="3"/>
      <c r="P146" s="3"/>
      <c r="Q146" s="3"/>
      <c r="R146" s="3"/>
      <c r="S146" s="3"/>
      <c r="T146" s="8">
        <f t="shared" si="6"/>
        <v>0</v>
      </c>
      <c r="U146" s="3"/>
      <c r="V146" s="3"/>
      <c r="W146" s="3"/>
      <c r="X146" s="3"/>
      <c r="Y146" s="3"/>
      <c r="Z146" s="3"/>
      <c r="AA146" s="8">
        <f t="shared" si="7"/>
        <v>0</v>
      </c>
      <c r="AB146" s="9">
        <f t="shared" si="8"/>
        <v>10</v>
      </c>
      <c r="AC146" s="20" t="s">
        <v>300</v>
      </c>
      <c r="AD146" s="20" t="s">
        <v>301</v>
      </c>
      <c r="AE146" s="20" t="s">
        <v>302</v>
      </c>
      <c r="AF146" s="20" t="str">
        <f>CONCATENATE(Table13578[[#This Row],[Feedback Q1]],Table13578[[#This Row],[Feedback Q2]],Table13578[[#This Row],[Feedback Q3]])</f>
        <v>q1:The program correctly prompts the user for the number of rows and columns and successfully prints a grid of asterisks according to the specified dimensions. The use of nested loops is appropriate and functions as intended.q2:The program correctly prompts the user for the number of integers, ensures that at least three integers are entered, and calculates the sum, average, product, smallest, and largest values effectively. The logic for comparisons is sound.q3: The program correctly prompts the user for product type and gathers necessary details to calculate the total and final costs after applying discounts. The logic for handling different product types is sound, and it successfully calculates the final cost based on user input.</v>
      </c>
      <c r="AG146" s="20" t="s">
        <v>660</v>
      </c>
    </row>
    <row r="147" spans="1:33" x14ac:dyDescent="0.3">
      <c r="A147" s="12">
        <v>143</v>
      </c>
      <c r="B147" s="13">
        <v>20618865</v>
      </c>
      <c r="C147" s="11" t="s">
        <v>92</v>
      </c>
      <c r="D147" s="18">
        <v>1.5</v>
      </c>
      <c r="E147" s="18">
        <v>1.5</v>
      </c>
      <c r="F147" s="18">
        <f>SUM(Table13578[[#This Row],[Run and Output (1.5)]:[Code Quality (1.5)]])</f>
        <v>3</v>
      </c>
      <c r="G147" s="18">
        <v>1.5</v>
      </c>
      <c r="H147" s="18">
        <v>1.5</v>
      </c>
      <c r="I147" s="18">
        <f>SUM(Table13578[[#This Row],[Run and Output (1.5)2]],Table13578[[#This Row],[Code Quality (1.5)3]])</f>
        <v>3</v>
      </c>
      <c r="J147" s="18">
        <v>2</v>
      </c>
      <c r="K147" s="18">
        <v>2</v>
      </c>
      <c r="L147" s="18">
        <f>SUM(Table13578[[#This Row],[Run and Output (2)]],Table13578[[#This Row],[Code Quality (2)]])</f>
        <v>4</v>
      </c>
      <c r="M147" s="41">
        <f>SUM(Table13578[[#This Row],[Q1]],Table13578[[#This Row],[Q2]],Table13578[[#This Row],[Q3]])</f>
        <v>10</v>
      </c>
      <c r="N147" s="3"/>
      <c r="O147" s="3"/>
      <c r="P147" s="3"/>
      <c r="Q147" s="3"/>
      <c r="R147" s="3"/>
      <c r="S147" s="3"/>
      <c r="T147" s="8">
        <f t="shared" si="6"/>
        <v>0</v>
      </c>
      <c r="U147" s="3"/>
      <c r="V147" s="3"/>
      <c r="W147" s="3"/>
      <c r="X147" s="3"/>
      <c r="Y147" s="3"/>
      <c r="Z147" s="3"/>
      <c r="AA147" s="8">
        <f t="shared" si="7"/>
        <v>0</v>
      </c>
      <c r="AB147" s="9">
        <f t="shared" si="8"/>
        <v>10</v>
      </c>
      <c r="AC147" s="20" t="s">
        <v>273</v>
      </c>
      <c r="AD147" s="20" t="s">
        <v>488</v>
      </c>
      <c r="AE147" s="20" t="s">
        <v>435</v>
      </c>
      <c r="AF147"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7" s="20" t="s">
        <v>600</v>
      </c>
    </row>
    <row r="148" spans="1:33" x14ac:dyDescent="0.3">
      <c r="A148" s="12">
        <v>144</v>
      </c>
      <c r="B148" s="13">
        <v>20698118</v>
      </c>
      <c r="C148" s="11" t="s">
        <v>112</v>
      </c>
      <c r="D148" s="18">
        <v>1.5</v>
      </c>
      <c r="E148" s="18">
        <v>1.5</v>
      </c>
      <c r="F148" s="18">
        <f>SUM(Table13578[[#This Row],[Run and Output (1.5)]:[Code Quality (1.5)]])</f>
        <v>3</v>
      </c>
      <c r="G148" s="18">
        <v>1.5</v>
      </c>
      <c r="H148" s="18">
        <v>1.5</v>
      </c>
      <c r="I148" s="18">
        <f>SUM(Table13578[[#This Row],[Run and Output (1.5)2]],Table13578[[#This Row],[Code Quality (1.5)3]])</f>
        <v>3</v>
      </c>
      <c r="J148" s="18">
        <v>2</v>
      </c>
      <c r="K148" s="18">
        <v>2</v>
      </c>
      <c r="L148" s="18">
        <f>SUM(Table13578[[#This Row],[Run and Output (2)]],Table13578[[#This Row],[Code Quality (2)]])</f>
        <v>4</v>
      </c>
      <c r="M148" s="41">
        <f>SUM(Table13578[[#This Row],[Q1]],Table13578[[#This Row],[Q2]],Table13578[[#This Row],[Q3]])</f>
        <v>10</v>
      </c>
      <c r="N148" s="3"/>
      <c r="O148" s="3"/>
      <c r="P148" s="3"/>
      <c r="Q148" s="3"/>
      <c r="R148" s="3"/>
      <c r="S148" s="3"/>
      <c r="T148" s="8">
        <f t="shared" si="6"/>
        <v>0</v>
      </c>
      <c r="U148" s="3"/>
      <c r="V148" s="3"/>
      <c r="W148" s="3"/>
      <c r="X148" s="3"/>
      <c r="Y148" s="3"/>
      <c r="Z148" s="3"/>
      <c r="AA148" s="8">
        <f t="shared" si="7"/>
        <v>0</v>
      </c>
      <c r="AB148" s="9">
        <f t="shared" si="8"/>
        <v>10</v>
      </c>
      <c r="AC148" s="20" t="s">
        <v>273</v>
      </c>
      <c r="AD148" s="20" t="s">
        <v>488</v>
      </c>
      <c r="AE148" s="20" t="s">
        <v>435</v>
      </c>
      <c r="AF148"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8" s="20" t="s">
        <v>600</v>
      </c>
    </row>
    <row r="149" spans="1:33" x14ac:dyDescent="0.3">
      <c r="A149" s="12">
        <v>145</v>
      </c>
      <c r="B149" s="13">
        <v>20595218</v>
      </c>
      <c r="C149" s="11" t="s">
        <v>29</v>
      </c>
      <c r="D149" s="18">
        <v>1.5</v>
      </c>
      <c r="E149" s="18">
        <v>1.5</v>
      </c>
      <c r="F149" s="18">
        <f>SUM(Table13578[[#This Row],[Run and Output (1.5)]:[Code Quality (1.5)]])</f>
        <v>3</v>
      </c>
      <c r="G149" s="18">
        <v>1.5</v>
      </c>
      <c r="H149" s="18">
        <v>1.5</v>
      </c>
      <c r="I149" s="18">
        <f>SUM(Table13578[[#This Row],[Run and Output (1.5)2]],Table13578[[#This Row],[Code Quality (1.5)3]])</f>
        <v>3</v>
      </c>
      <c r="J149" s="18">
        <v>2</v>
      </c>
      <c r="K149" s="18">
        <v>2</v>
      </c>
      <c r="L149" s="18">
        <f>SUM(Table13578[[#This Row],[Run and Output (2)]],Table13578[[#This Row],[Code Quality (2)]])</f>
        <v>4</v>
      </c>
      <c r="M149" s="41">
        <f>SUM(Table13578[[#This Row],[Q1]],Table13578[[#This Row],[Q2]],Table13578[[#This Row],[Q3]])</f>
        <v>10</v>
      </c>
      <c r="N149" s="3"/>
      <c r="O149" s="3"/>
      <c r="P149" s="3"/>
      <c r="Q149" s="3"/>
      <c r="R149" s="3"/>
      <c r="S149" s="3"/>
      <c r="T149" s="8">
        <f t="shared" si="6"/>
        <v>0</v>
      </c>
      <c r="U149" s="3"/>
      <c r="V149" s="3"/>
      <c r="W149" s="3"/>
      <c r="X149" s="3"/>
      <c r="Y149" s="3"/>
      <c r="Z149" s="3"/>
      <c r="AA149" s="8">
        <f t="shared" si="7"/>
        <v>0</v>
      </c>
      <c r="AB149" s="9">
        <f t="shared" si="8"/>
        <v>10</v>
      </c>
      <c r="AC149" s="20" t="s">
        <v>273</v>
      </c>
      <c r="AD149" s="20" t="s">
        <v>488</v>
      </c>
      <c r="AE149" s="20" t="s">
        <v>435</v>
      </c>
      <c r="AF149"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9" s="20" t="s">
        <v>600</v>
      </c>
    </row>
    <row r="150" spans="1:33" x14ac:dyDescent="0.3">
      <c r="A150" s="12">
        <v>146</v>
      </c>
      <c r="B150" s="13">
        <v>20700473</v>
      </c>
      <c r="C150" s="11" t="s">
        <v>116</v>
      </c>
      <c r="D150" s="18">
        <v>1.5</v>
      </c>
      <c r="E150" s="18">
        <v>1.5</v>
      </c>
      <c r="F150" s="18">
        <f>SUM(Table13578[[#This Row],[Run and Output (1.5)]:[Code Quality (1.5)]])</f>
        <v>3</v>
      </c>
      <c r="G150" s="18">
        <v>1.5</v>
      </c>
      <c r="H150" s="18">
        <v>1.5</v>
      </c>
      <c r="I150" s="18">
        <f>SUM(Table13578[[#This Row],[Run and Output (1.5)2]],Table13578[[#This Row],[Code Quality (1.5)3]])</f>
        <v>3</v>
      </c>
      <c r="J150" s="18">
        <v>2</v>
      </c>
      <c r="K150" s="18">
        <v>2</v>
      </c>
      <c r="L150" s="18">
        <f>SUM(Table13578[[#This Row],[Run and Output (2)]],Table13578[[#This Row],[Code Quality (2)]])</f>
        <v>4</v>
      </c>
      <c r="M150" s="41">
        <f>SUM(Table13578[[#This Row],[Q1]],Table13578[[#This Row],[Q2]],Table13578[[#This Row],[Q3]])</f>
        <v>10</v>
      </c>
      <c r="N150" s="18">
        <v>2</v>
      </c>
      <c r="O150" s="18">
        <v>2</v>
      </c>
      <c r="P150" s="18">
        <v>2</v>
      </c>
      <c r="Q150" s="18">
        <v>2</v>
      </c>
      <c r="R150" s="18">
        <v>2</v>
      </c>
      <c r="S150" s="18">
        <v>2</v>
      </c>
      <c r="T150" s="18">
        <v>2</v>
      </c>
      <c r="U150" s="18">
        <v>2</v>
      </c>
      <c r="V150" s="18">
        <v>2</v>
      </c>
      <c r="W150" s="18">
        <v>2</v>
      </c>
      <c r="X150" s="18">
        <v>2</v>
      </c>
      <c r="Y150" s="18">
        <v>2</v>
      </c>
      <c r="Z150" s="18">
        <v>2</v>
      </c>
      <c r="AA150" s="18">
        <v>2</v>
      </c>
      <c r="AB150" s="9">
        <f t="shared" si="8"/>
        <v>14</v>
      </c>
      <c r="AC150" s="20" t="s">
        <v>273</v>
      </c>
      <c r="AD150" s="20" t="s">
        <v>488</v>
      </c>
      <c r="AE150" s="20" t="s">
        <v>435</v>
      </c>
      <c r="AF150"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50" s="20" t="s">
        <v>600</v>
      </c>
    </row>
    <row r="151" spans="1:33" x14ac:dyDescent="0.3">
      <c r="A151" s="12">
        <v>147</v>
      </c>
      <c r="B151" s="13">
        <v>20595032</v>
      </c>
      <c r="C151" s="11" t="s">
        <v>27</v>
      </c>
      <c r="D151" s="18">
        <v>1.5</v>
      </c>
      <c r="E151" s="18">
        <v>1.5</v>
      </c>
      <c r="F151" s="18">
        <f>SUM(Table13578[[#This Row],[Run and Output (1.5)]:[Code Quality (1.5)]])</f>
        <v>3</v>
      </c>
      <c r="G151" s="18">
        <v>1.5</v>
      </c>
      <c r="H151" s="18">
        <v>1.5</v>
      </c>
      <c r="I151" s="18">
        <f>SUM(Table13578[[#This Row],[Run and Output (1.5)2]],Table13578[[#This Row],[Code Quality (1.5)3]])</f>
        <v>3</v>
      </c>
      <c r="J151" s="18">
        <v>2</v>
      </c>
      <c r="K151" s="18">
        <v>2</v>
      </c>
      <c r="L151" s="18">
        <f>SUM(Table13578[[#This Row],[Run and Output (2)]],Table13578[[#This Row],[Code Quality (2)]])</f>
        <v>4</v>
      </c>
      <c r="M151" s="41">
        <f>SUM(Table13578[[#This Row],[Q1]],Table13578[[#This Row],[Q2]],Table13578[[#This Row],[Q3]])</f>
        <v>10</v>
      </c>
      <c r="N151" s="3"/>
      <c r="O151" s="3"/>
      <c r="P151" s="3"/>
      <c r="Q151" s="3"/>
      <c r="R151" s="3"/>
      <c r="S151" s="3"/>
      <c r="T151" s="8">
        <f t="shared" si="6"/>
        <v>0</v>
      </c>
      <c r="U151" s="3"/>
      <c r="V151" s="3"/>
      <c r="W151" s="3"/>
      <c r="X151" s="3"/>
      <c r="Y151" s="3"/>
      <c r="Z151" s="3"/>
      <c r="AA151" s="8">
        <f t="shared" si="7"/>
        <v>0</v>
      </c>
      <c r="AB151" s="9">
        <f t="shared" si="8"/>
        <v>10</v>
      </c>
      <c r="AC151" s="20" t="s">
        <v>273</v>
      </c>
      <c r="AD151" s="20" t="s">
        <v>488</v>
      </c>
      <c r="AE151" t="s">
        <v>520</v>
      </c>
      <c r="AF151"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asking weight instead of quantity for case 3 &amp; 4</v>
      </c>
      <c r="AG151" s="20" t="s">
        <v>661</v>
      </c>
    </row>
    <row r="152" spans="1:33" x14ac:dyDescent="0.3">
      <c r="A152" s="12">
        <v>148</v>
      </c>
      <c r="B152" s="13">
        <v>20718618</v>
      </c>
      <c r="C152" s="11" t="s">
        <v>169</v>
      </c>
      <c r="D152" s="18">
        <v>1.5</v>
      </c>
      <c r="E152" s="18">
        <v>1.5</v>
      </c>
      <c r="F152" s="18">
        <f>SUM(Table13578[[#This Row],[Run and Output (1.5)]:[Code Quality (1.5)]])</f>
        <v>3</v>
      </c>
      <c r="G152" s="18">
        <v>1.5</v>
      </c>
      <c r="H152" s="18">
        <v>1.5</v>
      </c>
      <c r="I152" s="18">
        <f>SUM(Table13578[[#This Row],[Run and Output (1.5)2]],Table13578[[#This Row],[Code Quality (1.5)3]])</f>
        <v>3</v>
      </c>
      <c r="J152" s="18">
        <v>2</v>
      </c>
      <c r="K152" s="18">
        <v>2</v>
      </c>
      <c r="L152" s="18">
        <f>SUM(Table13578[[#This Row],[Run and Output (2)]],Table13578[[#This Row],[Code Quality (2)]])</f>
        <v>4</v>
      </c>
      <c r="M152" s="41">
        <f>SUM(Table13578[[#This Row],[Q1]],Table13578[[#This Row],[Q2]],Table13578[[#This Row],[Q3]])</f>
        <v>10</v>
      </c>
      <c r="N152" s="3"/>
      <c r="O152" s="3"/>
      <c r="P152" s="3"/>
      <c r="Q152" s="3"/>
      <c r="R152" s="3"/>
      <c r="S152" s="3"/>
      <c r="T152" s="8">
        <f t="shared" si="6"/>
        <v>0</v>
      </c>
      <c r="U152" s="3"/>
      <c r="V152" s="3"/>
      <c r="W152" s="3"/>
      <c r="X152" s="3"/>
      <c r="Y152" s="3"/>
      <c r="Z152" s="3"/>
      <c r="AA152" s="8">
        <f t="shared" si="7"/>
        <v>0</v>
      </c>
      <c r="AB152" s="9">
        <f t="shared" si="8"/>
        <v>10</v>
      </c>
      <c r="AC152" s="20" t="s">
        <v>273</v>
      </c>
      <c r="AD152" s="20" t="s">
        <v>488</v>
      </c>
      <c r="AE152" s="20" t="s">
        <v>435</v>
      </c>
      <c r="AF152"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52" s="20" t="s">
        <v>600</v>
      </c>
    </row>
    <row r="153" spans="1:33" x14ac:dyDescent="0.3">
      <c r="A153" s="12">
        <v>149</v>
      </c>
      <c r="B153" s="13">
        <v>20615047</v>
      </c>
      <c r="C153" s="11" t="s">
        <v>83</v>
      </c>
      <c r="D153" s="18">
        <v>1.5</v>
      </c>
      <c r="E153" s="18">
        <v>1.5</v>
      </c>
      <c r="F153" s="18">
        <f>SUM(Table13578[[#This Row],[Run and Output (1.5)]:[Code Quality (1.5)]])</f>
        <v>3</v>
      </c>
      <c r="G153" s="18">
        <v>1.5</v>
      </c>
      <c r="H153" s="18">
        <v>1.5</v>
      </c>
      <c r="I153" s="18">
        <f>SUM(Table13578[[#This Row],[Run and Output (1.5)2]],Table13578[[#This Row],[Code Quality (1.5)3]])</f>
        <v>3</v>
      </c>
      <c r="J153" s="18">
        <v>2</v>
      </c>
      <c r="K153" s="18">
        <v>2</v>
      </c>
      <c r="L153" s="18">
        <f>SUM(Table13578[[#This Row],[Run and Output (2)]],Table13578[[#This Row],[Code Quality (2)]])</f>
        <v>4</v>
      </c>
      <c r="M153" s="41">
        <f>SUM(Table13578[[#This Row],[Q1]],Table13578[[#This Row],[Q2]],Table13578[[#This Row],[Q3]])</f>
        <v>10</v>
      </c>
      <c r="N153" s="3"/>
      <c r="O153" s="3"/>
      <c r="P153" s="3"/>
      <c r="Q153" s="3"/>
      <c r="R153" s="3"/>
      <c r="S153" s="3"/>
      <c r="T153" s="8">
        <f t="shared" si="6"/>
        <v>0</v>
      </c>
      <c r="U153" s="3"/>
      <c r="V153" s="3"/>
      <c r="W153" s="3"/>
      <c r="X153" s="3"/>
      <c r="Y153" s="3"/>
      <c r="Z153" s="3"/>
      <c r="AA153" s="8">
        <f t="shared" si="7"/>
        <v>0</v>
      </c>
      <c r="AB153" s="9">
        <f t="shared" si="8"/>
        <v>10</v>
      </c>
      <c r="AC153" s="20" t="s">
        <v>273</v>
      </c>
      <c r="AD153" s="20" t="s">
        <v>488</v>
      </c>
      <c r="AE153" s="20" t="s">
        <v>435</v>
      </c>
      <c r="AF153"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53" s="20" t="s">
        <v>600</v>
      </c>
    </row>
    <row r="154" spans="1:33" x14ac:dyDescent="0.3">
      <c r="A154" s="12">
        <v>150</v>
      </c>
      <c r="B154" s="13">
        <v>20593018</v>
      </c>
      <c r="C154" s="11" t="s">
        <v>24</v>
      </c>
      <c r="D154" s="18">
        <v>1.25</v>
      </c>
      <c r="E154" s="18">
        <v>1.25</v>
      </c>
      <c r="F154" s="18">
        <f>SUM(Table13578[[#This Row],[Run and Output (1.5)]:[Code Quality (1.5)]])</f>
        <v>2.5</v>
      </c>
      <c r="G154" s="18">
        <v>1.5</v>
      </c>
      <c r="H154" s="18">
        <v>1.5</v>
      </c>
      <c r="I154" s="18">
        <f>SUM(Table13578[[#This Row],[Run and Output (1.5)2]],Table13578[[#This Row],[Code Quality (1.5)3]])</f>
        <v>3</v>
      </c>
      <c r="J154" s="18">
        <v>1.5</v>
      </c>
      <c r="K154" s="18">
        <v>1.5</v>
      </c>
      <c r="L154" s="18">
        <f>SUM(Table13578[[#This Row],[Run and Output (2)]],Table13578[[#This Row],[Code Quality (2)]])</f>
        <v>3</v>
      </c>
      <c r="M154" s="41">
        <f>SUM(Table13578[[#This Row],[Q1]],Table13578[[#This Row],[Q2]],Table13578[[#This Row],[Q3]])</f>
        <v>8.5</v>
      </c>
      <c r="N154" s="3"/>
      <c r="O154" s="3"/>
      <c r="P154" s="3"/>
      <c r="Q154" s="3"/>
      <c r="R154" s="3"/>
      <c r="S154" s="3"/>
      <c r="T154" s="8">
        <f t="shared" si="6"/>
        <v>0</v>
      </c>
      <c r="U154" s="3"/>
      <c r="V154" s="3"/>
      <c r="W154" s="3"/>
      <c r="X154" s="3"/>
      <c r="Y154" s="3"/>
      <c r="Z154" s="3"/>
      <c r="AA154" s="8">
        <f t="shared" si="7"/>
        <v>0</v>
      </c>
      <c r="AB154" s="9">
        <f t="shared" si="8"/>
        <v>8.5</v>
      </c>
      <c r="AC154" s="20" t="s">
        <v>298</v>
      </c>
      <c r="AD154" s="20" t="s">
        <v>299</v>
      </c>
      <c r="AE154" s="20" t="s">
        <v>482</v>
      </c>
      <c r="AF154" s="20" t="str">
        <f>CONCATENATE(Table13578[[#This Row],[Feedback Q1]],Table13578[[#This Row],[Feedback Q2]],Table13578[[#This Row],[Feedback Q3]])</f>
        <v>q1:The program prompts the user for the number of rows and columns and prints a grid of asterisks. However, the first nested loop is empty and does not contribute to the output, which indicates a misunderstanding of the loop structure.q2:The program accurately calculates the sum, average, product, smallest, and largest of three integers input by the user.Move variable declarations (num1, num2, num3, Sum, product, and Average) inside the main function to avoid using global variables, which enhances code maintainability.Consider simplifying the logic for finding the smallest and largest values. You can initialize smallest and largest with the first number and then update them based on comparisons, which would also handle cases with equal numbers more effectively. q3: The implementation meets the basic requirements, including calculations for costs based on weight and discounts.The code is repetitive, especially in the sections that handle different product codes. This redundancy could be reduced by consolidating the common logic into a single section or function, improving readability and maintainability. However, asking weight instead of quantity for case 3 &amp; 4</v>
      </c>
      <c r="AG154" s="20" t="s">
        <v>662</v>
      </c>
    </row>
    <row r="155" spans="1:33" x14ac:dyDescent="0.3">
      <c r="A155" s="12">
        <v>151</v>
      </c>
      <c r="B155" s="13">
        <v>20488702</v>
      </c>
      <c r="C155" s="11" t="s">
        <v>4</v>
      </c>
      <c r="D155" s="18">
        <v>0.5</v>
      </c>
      <c r="E155" s="18">
        <v>0.5</v>
      </c>
      <c r="F155" s="18">
        <f>SUM(Table13578[[#This Row],[Run and Output (1.5)]:[Code Quality (1.5)]])</f>
        <v>1</v>
      </c>
      <c r="G155" s="18">
        <v>1</v>
      </c>
      <c r="H155" s="18">
        <v>1</v>
      </c>
      <c r="I155" s="18">
        <f>SUM(Table13578[[#This Row],[Run and Output (1.5)2]],Table13578[[#This Row],[Code Quality (1.5)3]])</f>
        <v>2</v>
      </c>
      <c r="J155" s="18">
        <v>1</v>
      </c>
      <c r="K155" s="18">
        <v>1</v>
      </c>
      <c r="L155" s="18">
        <f>SUM(Table13578[[#This Row],[Run and Output (2)]],Table13578[[#This Row],[Code Quality (2)]])</f>
        <v>2</v>
      </c>
      <c r="M155" s="41">
        <f>SUM(Table13578[[#This Row],[Q1]],Table13578[[#This Row],[Q2]],Table13578[[#This Row],[Q3]])</f>
        <v>5</v>
      </c>
      <c r="N155" s="3"/>
      <c r="O155" s="3"/>
      <c r="P155" s="3"/>
      <c r="Q155" s="3"/>
      <c r="R155" s="3"/>
      <c r="S155" s="3"/>
      <c r="T155" s="8">
        <f t="shared" si="6"/>
        <v>0</v>
      </c>
      <c r="U155" s="3"/>
      <c r="V155" s="3"/>
      <c r="W155" s="3"/>
      <c r="X155" s="3"/>
      <c r="Y155" s="3"/>
      <c r="Z155" s="3"/>
      <c r="AA155" s="8">
        <f t="shared" si="7"/>
        <v>0</v>
      </c>
      <c r="AB155" s="9">
        <f t="shared" si="8"/>
        <v>5</v>
      </c>
      <c r="AC155" s="20" t="s">
        <v>441</v>
      </c>
      <c r="AD155" s="20" t="s">
        <v>440</v>
      </c>
      <c r="AE155" s="20" t="s">
        <v>442</v>
      </c>
      <c r="AF155" s="20" t="str">
        <f>CONCATENATE(Table13578[[#This Row],[Feedback Q1]],Table13578[[#This Row],[Feedback Q2]],Table13578[[#This Row],[Feedback Q3]])</f>
        <v xml:space="preserve">q1: Incorrect output due to logical errors. The intention of the program is to print a grid of asterisks based on user-defined rows and columns. However, the implementation does not correctly produce the desired grid format.q2: The logic for summing and averaging is correct, but there are errors in handling the product calculation.The product calculation is outside the loop and only uses the last entered number. Instead, you should multiply every number as it is read inq3:there are some critical issues that prevent it from functioning as intended.  The scanf function for reading the discount percentage is incorrectly formatted. </v>
      </c>
      <c r="AG155" s="20" t="s">
        <v>663</v>
      </c>
    </row>
    <row r="156" spans="1:33" x14ac:dyDescent="0.3">
      <c r="A156" s="12">
        <v>152</v>
      </c>
      <c r="B156" s="13">
        <v>20612945</v>
      </c>
      <c r="C156" s="11" t="s">
        <v>72</v>
      </c>
      <c r="D156" s="18">
        <v>1.5</v>
      </c>
      <c r="E156" s="18">
        <v>1.5</v>
      </c>
      <c r="F156" s="18">
        <f>SUM(Table13578[[#This Row],[Run and Output (1.5)]:[Code Quality (1.5)]])</f>
        <v>3</v>
      </c>
      <c r="G156" s="18">
        <v>1.5</v>
      </c>
      <c r="H156" s="18">
        <v>1.5</v>
      </c>
      <c r="I156" s="18">
        <f>SUM(Table13578[[#This Row],[Run and Output (1.5)2]],Table13578[[#This Row],[Code Quality (1.5)3]])</f>
        <v>3</v>
      </c>
      <c r="J156" s="18">
        <v>2</v>
      </c>
      <c r="K156" s="18">
        <v>2</v>
      </c>
      <c r="L156" s="18">
        <f>SUM(Table13578[[#This Row],[Run and Output (2)]],Table13578[[#This Row],[Code Quality (2)]])</f>
        <v>4</v>
      </c>
      <c r="M156" s="41">
        <f>SUM(Table13578[[#This Row],[Q1]],Table13578[[#This Row],[Q2]],Table13578[[#This Row],[Q3]])</f>
        <v>10</v>
      </c>
      <c r="N156" s="3"/>
      <c r="O156" s="3"/>
      <c r="P156" s="3"/>
      <c r="Q156" s="3"/>
      <c r="R156" s="3"/>
      <c r="S156" s="3"/>
      <c r="T156" s="8">
        <f t="shared" si="6"/>
        <v>0</v>
      </c>
      <c r="U156" s="3"/>
      <c r="V156" s="3"/>
      <c r="W156" s="3"/>
      <c r="X156" s="3"/>
      <c r="Y156" s="3"/>
      <c r="Z156" s="3"/>
      <c r="AA156" s="8">
        <f t="shared" si="7"/>
        <v>0</v>
      </c>
      <c r="AB156" s="9">
        <f t="shared" si="8"/>
        <v>10</v>
      </c>
      <c r="AC156" s="20" t="s">
        <v>273</v>
      </c>
      <c r="AD156" s="20" t="s">
        <v>488</v>
      </c>
      <c r="AE156" s="20" t="s">
        <v>435</v>
      </c>
      <c r="AF156"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56" s="20" t="s">
        <v>600</v>
      </c>
    </row>
    <row r="157" spans="1:33" x14ac:dyDescent="0.3">
      <c r="A157" s="12">
        <v>153</v>
      </c>
      <c r="B157" s="13">
        <v>20619586</v>
      </c>
      <c r="C157" s="11" t="s">
        <v>96</v>
      </c>
      <c r="D157" s="18">
        <v>1.5</v>
      </c>
      <c r="E157" s="18">
        <v>1.5</v>
      </c>
      <c r="F157" s="18">
        <f>SUM(Table13578[[#This Row],[Run and Output (1.5)]:[Code Quality (1.5)]])</f>
        <v>3</v>
      </c>
      <c r="G157" s="18">
        <v>1.5</v>
      </c>
      <c r="H157" s="18">
        <v>1.5</v>
      </c>
      <c r="I157" s="18">
        <f>SUM(Table13578[[#This Row],[Run and Output (1.5)2]],Table13578[[#This Row],[Code Quality (1.5)3]])</f>
        <v>3</v>
      </c>
      <c r="J157" s="26">
        <v>1.5</v>
      </c>
      <c r="K157" s="26">
        <v>1.5</v>
      </c>
      <c r="L157" s="26">
        <f>SUM(Table13578[[#This Row],[Run and Output (2)]],Table13578[[#This Row],[Code Quality (2)]])</f>
        <v>3</v>
      </c>
      <c r="M157" s="41">
        <f>SUM(Table13578[[#This Row],[Q1]],Table13578[[#This Row],[Q2]],Table13578[[#This Row],[Q3]])</f>
        <v>9</v>
      </c>
      <c r="N157" s="3"/>
      <c r="O157" s="3"/>
      <c r="P157" s="3"/>
      <c r="Q157" s="3"/>
      <c r="R157" s="3"/>
      <c r="S157" s="3"/>
      <c r="T157" s="8">
        <f t="shared" si="6"/>
        <v>0</v>
      </c>
      <c r="U157" s="3"/>
      <c r="V157" s="3"/>
      <c r="W157" s="3"/>
      <c r="X157" s="3"/>
      <c r="Y157" s="3"/>
      <c r="Z157" s="3"/>
      <c r="AA157" s="8">
        <f t="shared" si="7"/>
        <v>0</v>
      </c>
      <c r="AB157" s="9">
        <f t="shared" si="8"/>
        <v>9</v>
      </c>
      <c r="AC157" s="20" t="s">
        <v>273</v>
      </c>
      <c r="AD157" s="20" t="s">
        <v>488</v>
      </c>
      <c r="AE157" t="s">
        <v>521</v>
      </c>
      <c r="AF157"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exit case</v>
      </c>
      <c r="AG157" s="20" t="s">
        <v>664</v>
      </c>
    </row>
    <row r="158" spans="1:33" x14ac:dyDescent="0.3">
      <c r="A158" s="12">
        <v>154</v>
      </c>
      <c r="B158" s="13">
        <v>20611068</v>
      </c>
      <c r="C158" s="11" t="s">
        <v>57</v>
      </c>
      <c r="D158" s="18">
        <v>1.5</v>
      </c>
      <c r="E158" s="18">
        <v>1.5</v>
      </c>
      <c r="F158" s="18">
        <f>SUM(Table13578[[#This Row],[Run and Output (1.5)]:[Code Quality (1.5)]])</f>
        <v>3</v>
      </c>
      <c r="G158" s="18">
        <v>1.5</v>
      </c>
      <c r="H158" s="18">
        <v>1.5</v>
      </c>
      <c r="I158" s="18">
        <f>SUM(Table13578[[#This Row],[Run and Output (1.5)2]],Table13578[[#This Row],[Code Quality (1.5)3]])</f>
        <v>3</v>
      </c>
      <c r="J158" s="26">
        <v>1.5</v>
      </c>
      <c r="K158" s="26">
        <v>1.5</v>
      </c>
      <c r="L158" s="26">
        <f>SUM(Table13578[[#This Row],[Run and Output (2)]],Table13578[[#This Row],[Code Quality (2)]])</f>
        <v>3</v>
      </c>
      <c r="M158" s="41">
        <f>SUM(Table13578[[#This Row],[Q1]],Table13578[[#This Row],[Q2]],Table13578[[#This Row],[Q3]])</f>
        <v>9</v>
      </c>
      <c r="N158" s="3"/>
      <c r="O158" s="3"/>
      <c r="P158" s="3"/>
      <c r="Q158" s="3"/>
      <c r="R158" s="3"/>
      <c r="S158" s="3"/>
      <c r="T158" s="8">
        <f t="shared" si="6"/>
        <v>0</v>
      </c>
      <c r="U158" s="3"/>
      <c r="V158" s="3"/>
      <c r="W158" s="3"/>
      <c r="X158" s="3"/>
      <c r="Y158" s="3"/>
      <c r="Z158" s="3"/>
      <c r="AA158" s="8">
        <f t="shared" si="7"/>
        <v>0</v>
      </c>
      <c r="AB158" s="9">
        <f t="shared" si="8"/>
        <v>9</v>
      </c>
      <c r="AC158" s="20" t="s">
        <v>273</v>
      </c>
      <c r="AD158" s="20" t="s">
        <v>488</v>
      </c>
      <c r="AE158" s="20" t="s">
        <v>522</v>
      </c>
      <c r="AF158"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discount calculation</v>
      </c>
      <c r="AG158" s="20" t="s">
        <v>665</v>
      </c>
    </row>
    <row r="159" spans="1:33" x14ac:dyDescent="0.3">
      <c r="A159" s="12">
        <v>155</v>
      </c>
      <c r="B159" s="13">
        <v>20611302</v>
      </c>
      <c r="C159" s="11" t="s">
        <v>60</v>
      </c>
      <c r="D159" s="18">
        <v>1.5</v>
      </c>
      <c r="E159" s="18">
        <v>1.5</v>
      </c>
      <c r="F159" s="18">
        <f>SUM(Table13578[[#This Row],[Run and Output (1.5)]:[Code Quality (1.5)]])</f>
        <v>3</v>
      </c>
      <c r="G159" s="18">
        <v>1.5</v>
      </c>
      <c r="H159" s="18">
        <v>1.5</v>
      </c>
      <c r="I159" s="18">
        <f>SUM(Table13578[[#This Row],[Run and Output (1.5)2]],Table13578[[#This Row],[Code Quality (1.5)3]])</f>
        <v>3</v>
      </c>
      <c r="J159" s="26">
        <v>1</v>
      </c>
      <c r="K159" s="26">
        <v>1</v>
      </c>
      <c r="L159" s="26">
        <f>SUM(Table13578[[#This Row],[Run and Output (2)]],Table13578[[#This Row],[Code Quality (2)]])</f>
        <v>2</v>
      </c>
      <c r="M159" s="41">
        <f>SUM(Table13578[[#This Row],[Q1]],Table13578[[#This Row],[Q2]],Table13578[[#This Row],[Q3]])</f>
        <v>8</v>
      </c>
      <c r="N159" s="3"/>
      <c r="O159" s="3"/>
      <c r="P159" s="3"/>
      <c r="Q159" s="3"/>
      <c r="R159" s="3"/>
      <c r="S159" s="3"/>
      <c r="T159" s="8">
        <f t="shared" si="6"/>
        <v>0</v>
      </c>
      <c r="U159" s="3"/>
      <c r="V159" s="3"/>
      <c r="W159" s="3"/>
      <c r="X159" s="3"/>
      <c r="Y159" s="3"/>
      <c r="Z159" s="3"/>
      <c r="AA159" s="8">
        <f t="shared" si="7"/>
        <v>0</v>
      </c>
      <c r="AB159" s="9">
        <f t="shared" si="8"/>
        <v>8</v>
      </c>
      <c r="AC159" s="20" t="s">
        <v>273</v>
      </c>
      <c r="AD159" s="20" t="s">
        <v>488</v>
      </c>
      <c r="AE159" s="20" t="s">
        <v>523</v>
      </c>
      <c r="AF159"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The loop condition while(choice == 0) is incorrect. It should be while(choice != 0) to continue the loop until the user enters 0. Currently, the program exits immediately if 0 is entered.</v>
      </c>
      <c r="AG159" s="20" t="s">
        <v>666</v>
      </c>
    </row>
    <row r="160" spans="1:33" x14ac:dyDescent="0.3">
      <c r="A160" s="12">
        <v>156</v>
      </c>
      <c r="B160" s="13">
        <v>20612965</v>
      </c>
      <c r="C160" s="11" t="s">
        <v>73</v>
      </c>
      <c r="D160" s="18">
        <v>1.5</v>
      </c>
      <c r="E160" s="18">
        <v>1.5</v>
      </c>
      <c r="F160" s="18">
        <f>SUM(Table13578[[#This Row],[Run and Output (1.5)]:[Code Quality (1.5)]])</f>
        <v>3</v>
      </c>
      <c r="G160" s="26">
        <v>1</v>
      </c>
      <c r="H160" s="18">
        <v>1</v>
      </c>
      <c r="I160" s="18">
        <f>SUM(Table13578[[#This Row],[Run and Output (1.5)2]],Table13578[[#This Row],[Code Quality (1.5)3]])</f>
        <v>2</v>
      </c>
      <c r="J160" s="18">
        <v>2</v>
      </c>
      <c r="K160" s="18">
        <v>2</v>
      </c>
      <c r="L160" s="18">
        <f>SUM(Table13578[[#This Row],[Run and Output (2)]],Table13578[[#This Row],[Code Quality (2)]])</f>
        <v>4</v>
      </c>
      <c r="M160" s="41">
        <f>SUM(Table13578[[#This Row],[Q1]],Table13578[[#This Row],[Q2]],Table13578[[#This Row],[Q3]])</f>
        <v>9</v>
      </c>
      <c r="N160" s="3"/>
      <c r="O160" s="3"/>
      <c r="P160" s="3"/>
      <c r="Q160" s="3"/>
      <c r="R160" s="3"/>
      <c r="S160" s="3"/>
      <c r="T160" s="8">
        <f t="shared" si="6"/>
        <v>0</v>
      </c>
      <c r="U160" s="3"/>
      <c r="V160" s="3"/>
      <c r="W160" s="3"/>
      <c r="X160" s="3"/>
      <c r="Y160" s="3"/>
      <c r="Z160" s="3"/>
      <c r="AA160" s="8">
        <f t="shared" si="7"/>
        <v>0</v>
      </c>
      <c r="AB160" s="9">
        <f t="shared" si="8"/>
        <v>9</v>
      </c>
      <c r="AC160" s="20" t="s">
        <v>273</v>
      </c>
      <c r="AD160" t="s">
        <v>530</v>
      </c>
      <c r="AE160" s="20" t="s">
        <v>435</v>
      </c>
      <c r="AF160"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incorrect smallest. The code does not check the third integer for updating the smallest and largest values. You need to repeat the logic used for the second integer for the third integer as well.q3:The program is designed to calculate the total cost of various grocery items based on user input, including handling discounts. </v>
      </c>
      <c r="AG160" s="20" t="s">
        <v>667</v>
      </c>
    </row>
    <row r="161" spans="1:33" x14ac:dyDescent="0.3">
      <c r="A161" s="12">
        <v>157</v>
      </c>
      <c r="B161" s="13">
        <v>20614355</v>
      </c>
      <c r="C161" s="11" t="s">
        <v>79</v>
      </c>
      <c r="D161" s="18">
        <v>1.5</v>
      </c>
      <c r="E161" s="18">
        <v>1.5</v>
      </c>
      <c r="F161" s="18">
        <f>SUM(Table13578[[#This Row],[Run and Output (1.5)]:[Code Quality (1.5)]])</f>
        <v>3</v>
      </c>
      <c r="G161" s="26">
        <v>1</v>
      </c>
      <c r="H161" s="26">
        <v>1</v>
      </c>
      <c r="I161" s="26">
        <f>SUM(Table13578[[#This Row],[Run and Output (1.5)2]],Table13578[[#This Row],[Code Quality (1.5)3]])</f>
        <v>2</v>
      </c>
      <c r="J161" s="26">
        <v>1.5</v>
      </c>
      <c r="K161" s="26">
        <v>1.5</v>
      </c>
      <c r="L161" s="26">
        <f>SUM(Table13578[[#This Row],[Run and Output (2)]],Table13578[[#This Row],[Code Quality (2)]])</f>
        <v>3</v>
      </c>
      <c r="M161" s="41">
        <f>SUM(Table13578[[#This Row],[Q1]],Table13578[[#This Row],[Q2]],Table13578[[#This Row],[Q3]])</f>
        <v>8</v>
      </c>
      <c r="N161" s="3"/>
      <c r="O161" s="3"/>
      <c r="P161" s="3"/>
      <c r="Q161" s="3"/>
      <c r="R161" s="3"/>
      <c r="S161" s="3"/>
      <c r="T161" s="8">
        <f t="shared" si="6"/>
        <v>0</v>
      </c>
      <c r="U161" s="3"/>
      <c r="V161" s="3"/>
      <c r="W161" s="3"/>
      <c r="X161" s="3"/>
      <c r="Y161" s="3"/>
      <c r="Z161" s="3"/>
      <c r="AA161" s="8">
        <f t="shared" si="7"/>
        <v>0</v>
      </c>
      <c r="AB161" s="9">
        <f t="shared" si="8"/>
        <v>8</v>
      </c>
      <c r="AC161" s="20" t="s">
        <v>273</v>
      </c>
      <c r="AD161" s="20" t="s">
        <v>529</v>
      </c>
      <c r="AE161" t="s">
        <v>528</v>
      </c>
      <c r="AF161"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incorrect largest value. The average is currently calculated using integer division, which will yield an incorrect result if the sum is not divisible by 3.The condition used to determine the smallest and largest numbers is incorrect. The expressions num1 &lt; num2 &lt; num3 do not work as expected in C.Q3: incorrect discount (int)</v>
      </c>
      <c r="AG161" s="20" t="s">
        <v>668</v>
      </c>
    </row>
    <row r="162" spans="1:33" x14ac:dyDescent="0.3">
      <c r="A162" s="12">
        <v>158</v>
      </c>
      <c r="B162" s="13">
        <v>20611657</v>
      </c>
      <c r="C162" s="11" t="s">
        <v>65</v>
      </c>
      <c r="D162" s="18">
        <v>1.5</v>
      </c>
      <c r="E162" s="18">
        <v>1.5</v>
      </c>
      <c r="F162" s="18">
        <f>SUM(Table13578[[#This Row],[Run and Output (1.5)]:[Code Quality (1.5)]])</f>
        <v>3</v>
      </c>
      <c r="G162" s="18">
        <v>1.5</v>
      </c>
      <c r="H162" s="18">
        <v>1.5</v>
      </c>
      <c r="I162" s="18">
        <f>SUM(Table13578[[#This Row],[Run and Output (1.5)2]],Table13578[[#This Row],[Code Quality (1.5)3]])</f>
        <v>3</v>
      </c>
      <c r="J162" s="18">
        <v>2</v>
      </c>
      <c r="K162" s="18">
        <v>2</v>
      </c>
      <c r="L162" s="18">
        <f>SUM(Table13578[[#This Row],[Run and Output (2)]],Table13578[[#This Row],[Code Quality (2)]])</f>
        <v>4</v>
      </c>
      <c r="M162" s="41">
        <f>SUM(Table13578[[#This Row],[Q1]],Table13578[[#This Row],[Q2]],Table13578[[#This Row],[Q3]])</f>
        <v>10</v>
      </c>
      <c r="N162" s="3"/>
      <c r="O162" s="3"/>
      <c r="P162" s="3"/>
      <c r="Q162" s="3"/>
      <c r="R162" s="3"/>
      <c r="S162" s="3"/>
      <c r="T162" s="8">
        <f t="shared" si="6"/>
        <v>0</v>
      </c>
      <c r="U162" s="3"/>
      <c r="V162" s="3"/>
      <c r="W162" s="3"/>
      <c r="X162" s="3"/>
      <c r="Y162" s="3"/>
      <c r="Z162" s="3"/>
      <c r="AA162" s="8">
        <f t="shared" si="7"/>
        <v>0</v>
      </c>
      <c r="AB162" s="9">
        <f t="shared" si="8"/>
        <v>10</v>
      </c>
      <c r="AC162" s="20" t="s">
        <v>273</v>
      </c>
      <c r="AD162" s="20" t="s">
        <v>488</v>
      </c>
      <c r="AE162" s="20" t="s">
        <v>435</v>
      </c>
      <c r="AF162"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62" s="20" t="s">
        <v>600</v>
      </c>
    </row>
    <row r="163" spans="1:33" x14ac:dyDescent="0.3">
      <c r="A163" s="12">
        <v>159</v>
      </c>
      <c r="B163" s="13">
        <v>20611327</v>
      </c>
      <c r="C163" s="11" t="s">
        <v>62</v>
      </c>
      <c r="D163" s="18">
        <v>1.5</v>
      </c>
      <c r="E163" s="18">
        <v>1.5</v>
      </c>
      <c r="F163" s="18">
        <f>SUM(Table13578[[#This Row],[Run and Output (1.5)]:[Code Quality (1.5)]])</f>
        <v>3</v>
      </c>
      <c r="G163" s="18">
        <v>1.5</v>
      </c>
      <c r="H163" s="18">
        <v>1.5</v>
      </c>
      <c r="I163" s="18">
        <f>SUM(Table13578[[#This Row],[Run and Output (1.5)2]],Table13578[[#This Row],[Code Quality (1.5)3]])</f>
        <v>3</v>
      </c>
      <c r="J163" s="18">
        <v>2</v>
      </c>
      <c r="K163" s="18">
        <v>2</v>
      </c>
      <c r="L163" s="18">
        <f>SUM(Table13578[[#This Row],[Run and Output (2)]],Table13578[[#This Row],[Code Quality (2)]])</f>
        <v>4</v>
      </c>
      <c r="M163" s="41">
        <f>SUM(Table13578[[#This Row],[Q1]],Table13578[[#This Row],[Q2]],Table13578[[#This Row],[Q3]])</f>
        <v>10</v>
      </c>
      <c r="N163" s="3"/>
      <c r="O163" s="3"/>
      <c r="P163" s="3"/>
      <c r="Q163" s="3"/>
      <c r="R163" s="3"/>
      <c r="S163" s="3"/>
      <c r="T163" s="8">
        <f t="shared" si="6"/>
        <v>0</v>
      </c>
      <c r="U163" s="3"/>
      <c r="V163" s="3"/>
      <c r="W163" s="3"/>
      <c r="X163" s="3"/>
      <c r="Y163" s="3"/>
      <c r="Z163" s="3"/>
      <c r="AA163" s="8">
        <f t="shared" si="7"/>
        <v>0</v>
      </c>
      <c r="AB163" s="9">
        <f t="shared" si="8"/>
        <v>10</v>
      </c>
      <c r="AC163" s="20" t="s">
        <v>273</v>
      </c>
      <c r="AD163" s="20" t="s">
        <v>488</v>
      </c>
      <c r="AE163" s="20" t="s">
        <v>435</v>
      </c>
      <c r="AF163"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63" s="20" t="s">
        <v>600</v>
      </c>
    </row>
    <row r="164" spans="1:33" x14ac:dyDescent="0.3">
      <c r="A164" s="12">
        <v>160</v>
      </c>
      <c r="B164" s="13">
        <v>20585127</v>
      </c>
      <c r="C164" s="11" t="s">
        <v>16</v>
      </c>
      <c r="D164" s="18">
        <v>1.5</v>
      </c>
      <c r="E164" s="18">
        <v>1.5</v>
      </c>
      <c r="F164" s="18">
        <f>SUM(Table13578[[#This Row],[Run and Output (1.5)]:[Code Quality (1.5)]])</f>
        <v>3</v>
      </c>
      <c r="G164" s="18">
        <v>1.5</v>
      </c>
      <c r="H164" s="18">
        <v>1.5</v>
      </c>
      <c r="I164" s="18">
        <f>SUM(Table13578[[#This Row],[Run and Output (1.5)2]],Table13578[[#This Row],[Code Quality (1.5)3]])</f>
        <v>3</v>
      </c>
      <c r="J164" s="18">
        <v>2</v>
      </c>
      <c r="K164" s="18">
        <v>2</v>
      </c>
      <c r="L164" s="18">
        <f>SUM(Table13578[[#This Row],[Run and Output (2)]],Table13578[[#This Row],[Code Quality (2)]])</f>
        <v>4</v>
      </c>
      <c r="M164" s="41">
        <f>SUM(Table13578[[#This Row],[Q1]],Table13578[[#This Row],[Q2]],Table13578[[#This Row],[Q3]])</f>
        <v>10</v>
      </c>
      <c r="N164" s="3"/>
      <c r="O164" s="3"/>
      <c r="P164" s="3"/>
      <c r="Q164" s="3"/>
      <c r="R164" s="3"/>
      <c r="S164" s="3"/>
      <c r="T164" s="8">
        <f t="shared" si="6"/>
        <v>0</v>
      </c>
      <c r="U164" s="3"/>
      <c r="V164" s="3"/>
      <c r="W164" s="3"/>
      <c r="X164" s="3"/>
      <c r="Y164" s="3"/>
      <c r="Z164" s="3"/>
      <c r="AA164" s="8">
        <f t="shared" si="7"/>
        <v>0</v>
      </c>
      <c r="AB164" s="9">
        <f t="shared" si="8"/>
        <v>10</v>
      </c>
      <c r="AC164" s="20" t="s">
        <v>273</v>
      </c>
      <c r="AD164" s="20" t="s">
        <v>488</v>
      </c>
      <c r="AE164" s="20" t="s">
        <v>435</v>
      </c>
      <c r="AF164"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64" s="20" t="s">
        <v>600</v>
      </c>
    </row>
    <row r="165" spans="1:33" x14ac:dyDescent="0.3">
      <c r="A165" s="12">
        <v>161</v>
      </c>
      <c r="B165" s="13">
        <v>20723819</v>
      </c>
      <c r="C165" s="11" t="s">
        <v>186</v>
      </c>
      <c r="D165" s="18">
        <v>1.5</v>
      </c>
      <c r="E165" s="18">
        <v>1.5</v>
      </c>
      <c r="F165" s="18">
        <f>SUM(Table13578[[#This Row],[Run and Output (1.5)]:[Code Quality (1.5)]])</f>
        <v>3</v>
      </c>
      <c r="G165" s="18">
        <v>1.5</v>
      </c>
      <c r="H165" s="18">
        <v>1.5</v>
      </c>
      <c r="I165" s="18">
        <f>SUM(Table13578[[#This Row],[Run and Output (1.5)2]],Table13578[[#This Row],[Code Quality (1.5)3]])</f>
        <v>3</v>
      </c>
      <c r="J165" s="18">
        <v>2</v>
      </c>
      <c r="K165" s="18">
        <v>2</v>
      </c>
      <c r="L165" s="18">
        <f>SUM(Table13578[[#This Row],[Run and Output (2)]],Table13578[[#This Row],[Code Quality (2)]])</f>
        <v>4</v>
      </c>
      <c r="M165" s="41">
        <f>SUM(Table13578[[#This Row],[Q1]],Table13578[[#This Row],[Q2]],Table13578[[#This Row],[Q3]])</f>
        <v>10</v>
      </c>
      <c r="N165" s="3"/>
      <c r="O165" s="3"/>
      <c r="P165" s="3"/>
      <c r="Q165" s="3"/>
      <c r="R165" s="3"/>
      <c r="S165" s="3"/>
      <c r="T165" s="8">
        <f t="shared" si="6"/>
        <v>0</v>
      </c>
      <c r="U165" s="3"/>
      <c r="V165" s="3"/>
      <c r="W165" s="3"/>
      <c r="X165" s="3"/>
      <c r="Y165" s="3"/>
      <c r="Z165" s="3"/>
      <c r="AA165" s="8">
        <f t="shared" si="7"/>
        <v>0</v>
      </c>
      <c r="AB165" s="9">
        <f t="shared" si="8"/>
        <v>10</v>
      </c>
      <c r="AC165" s="20" t="s">
        <v>273</v>
      </c>
      <c r="AD165" s="20" t="s">
        <v>488</v>
      </c>
      <c r="AE165" s="20"/>
      <c r="AF165"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c r="AG165" s="20" t="s">
        <v>620</v>
      </c>
    </row>
    <row r="166" spans="1:33" x14ac:dyDescent="0.3">
      <c r="A166" s="12">
        <v>162</v>
      </c>
      <c r="B166" s="36">
        <v>20712242</v>
      </c>
      <c r="C166" s="23" t="s">
        <v>144</v>
      </c>
      <c r="D166" s="18">
        <v>1.5</v>
      </c>
      <c r="E166" s="18">
        <v>1.5</v>
      </c>
      <c r="F166" s="18">
        <f>SUM(Table13578[[#This Row],[Run and Output (1.5)]:[Code Quality (1.5)]])</f>
        <v>3</v>
      </c>
      <c r="G166" s="26">
        <v>1</v>
      </c>
      <c r="H166" s="26">
        <v>1</v>
      </c>
      <c r="I166" s="26">
        <f>SUM(Table13578[[#This Row],[Run and Output (1.5)2]],Table13578[[#This Row],[Code Quality (1.5)3]])</f>
        <v>2</v>
      </c>
      <c r="J166" s="26">
        <v>2</v>
      </c>
      <c r="K166" s="26">
        <v>2</v>
      </c>
      <c r="L166" s="26">
        <f>SUM(Table13578[[#This Row],[Run and Output (2)]],Table13578[[#This Row],[Code Quality (2)]])</f>
        <v>4</v>
      </c>
      <c r="M166" s="41">
        <f>SUM(Table13578[[#This Row],[Q1]],Table13578[[#This Row],[Q2]],Table13578[[#This Row],[Q3]])</f>
        <v>9</v>
      </c>
      <c r="N166" s="3"/>
      <c r="O166" s="3"/>
      <c r="P166" s="3"/>
      <c r="Q166" s="3"/>
      <c r="R166" s="3"/>
      <c r="S166" s="3"/>
      <c r="T166" s="8">
        <f t="shared" si="6"/>
        <v>0</v>
      </c>
      <c r="U166" s="3"/>
      <c r="V166" s="3"/>
      <c r="W166" s="3"/>
      <c r="X166" s="3"/>
      <c r="Y166" s="3"/>
      <c r="Z166" s="3"/>
      <c r="AA166" s="8">
        <f t="shared" si="7"/>
        <v>0</v>
      </c>
      <c r="AB166" s="9">
        <f t="shared" si="8"/>
        <v>9</v>
      </c>
      <c r="AC166" s="20" t="s">
        <v>273</v>
      </c>
      <c r="AD166" s="20" t="s">
        <v>434</v>
      </c>
      <c r="AE166" s="20" t="s">
        <v>435</v>
      </c>
      <c r="AF166"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output.q2:The program aims to take three integers as input and calculate their sum, average, product, smallest, and largest values. The overall logic is mostly correct, but there are some  issues in the implementation of the smallest and largest value calculations. The way the smallest number is calculated is not optimal. It does not correctly determine the smallest number across all three integers. Instead of printing the smallest directly within the conditions, it would be better to set smallest to the correct valueq3:The program is designed to calculate the total cost of various grocery items based on user input, including handling discounts. </v>
      </c>
      <c r="AG166" s="20" t="s">
        <v>669</v>
      </c>
    </row>
    <row r="167" spans="1:33" x14ac:dyDescent="0.3">
      <c r="A167" s="12">
        <v>163</v>
      </c>
      <c r="B167" s="13">
        <v>20703544</v>
      </c>
      <c r="C167" s="11" t="s">
        <v>127</v>
      </c>
      <c r="D167" s="18">
        <v>1.5</v>
      </c>
      <c r="E167" s="18">
        <v>1.5</v>
      </c>
      <c r="F167" s="18">
        <f>SUM(Table13578[[#This Row],[Run and Output (1.5)]:[Code Quality (1.5)]])</f>
        <v>3</v>
      </c>
      <c r="G167" s="18">
        <v>1.5</v>
      </c>
      <c r="H167" s="18">
        <v>1.5</v>
      </c>
      <c r="I167" s="18">
        <f>SUM(Table13578[[#This Row],[Run and Output (1.5)2]],Table13578[[#This Row],[Code Quality (1.5)3]])</f>
        <v>3</v>
      </c>
      <c r="J167" s="26">
        <v>1.5</v>
      </c>
      <c r="K167" s="26">
        <v>1.5</v>
      </c>
      <c r="L167" s="26">
        <f>SUM(Table13578[[#This Row],[Run and Output (2)]],Table13578[[#This Row],[Code Quality (2)]])</f>
        <v>3</v>
      </c>
      <c r="M167" s="41">
        <f>SUM(Table13578[[#This Row],[Q1]],Table13578[[#This Row],[Q2]],Table13578[[#This Row],[Q3]])</f>
        <v>9</v>
      </c>
      <c r="N167" s="3"/>
      <c r="O167" s="3"/>
      <c r="P167" s="3"/>
      <c r="Q167" s="3"/>
      <c r="R167" s="3"/>
      <c r="S167" s="3"/>
      <c r="T167" s="8">
        <f t="shared" si="6"/>
        <v>0</v>
      </c>
      <c r="U167" s="3"/>
      <c r="V167" s="3"/>
      <c r="W167" s="3"/>
      <c r="X167" s="3"/>
      <c r="Y167" s="3"/>
      <c r="Z167" s="3"/>
      <c r="AA167" s="8">
        <f t="shared" si="7"/>
        <v>0</v>
      </c>
      <c r="AB167" s="9">
        <f t="shared" si="8"/>
        <v>9</v>
      </c>
      <c r="AC167" s="20" t="s">
        <v>273</v>
      </c>
      <c r="AD167" s="20" t="s">
        <v>488</v>
      </c>
      <c r="AE167" s="20" t="s">
        <v>533</v>
      </c>
      <c r="AF167"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discount calculation</v>
      </c>
      <c r="AG167" s="20" t="s">
        <v>670</v>
      </c>
    </row>
    <row r="168" spans="1:33" x14ac:dyDescent="0.3">
      <c r="A168" s="12">
        <v>164</v>
      </c>
      <c r="B168" s="13">
        <v>20511126</v>
      </c>
      <c r="C168" s="11" t="s">
        <v>8</v>
      </c>
      <c r="D168" s="18">
        <v>1.5</v>
      </c>
      <c r="E168" s="18">
        <v>1.5</v>
      </c>
      <c r="F168" s="18">
        <f>SUM(Table13578[[#This Row],[Run and Output (1.5)]:[Code Quality (1.5)]])</f>
        <v>3</v>
      </c>
      <c r="G168" s="18">
        <v>1.5</v>
      </c>
      <c r="H168" s="18">
        <v>1.5</v>
      </c>
      <c r="I168" s="18">
        <f>SUM(Table13578[[#This Row],[Run and Output (1.5)2]],Table13578[[#This Row],[Code Quality (1.5)3]])</f>
        <v>3</v>
      </c>
      <c r="J168" s="18">
        <v>2</v>
      </c>
      <c r="K168" s="18">
        <v>2</v>
      </c>
      <c r="L168" s="18">
        <f>SUM(Table13578[[#This Row],[Run and Output (2)]],Table13578[[#This Row],[Code Quality (2)]])</f>
        <v>4</v>
      </c>
      <c r="M168" s="41">
        <f>SUM(Table13578[[#This Row],[Q1]],Table13578[[#This Row],[Q2]],Table13578[[#This Row],[Q3]])</f>
        <v>10</v>
      </c>
      <c r="N168" s="3"/>
      <c r="O168" s="3"/>
      <c r="P168" s="3"/>
      <c r="Q168" s="3"/>
      <c r="R168" s="3"/>
      <c r="S168" s="3"/>
      <c r="T168" s="8">
        <f t="shared" si="6"/>
        <v>0</v>
      </c>
      <c r="U168" s="3"/>
      <c r="V168" s="3"/>
      <c r="W168" s="3"/>
      <c r="X168" s="3"/>
      <c r="Y168" s="3"/>
      <c r="Z168" s="3"/>
      <c r="AA168" s="8">
        <f t="shared" si="7"/>
        <v>0</v>
      </c>
      <c r="AB168" s="9">
        <f t="shared" si="8"/>
        <v>10</v>
      </c>
      <c r="AC168" s="20" t="s">
        <v>273</v>
      </c>
      <c r="AD168" s="20" t="s">
        <v>488</v>
      </c>
      <c r="AE168" s="20" t="s">
        <v>435</v>
      </c>
      <c r="AF168"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68" s="20" t="s">
        <v>600</v>
      </c>
    </row>
    <row r="169" spans="1:33" x14ac:dyDescent="0.3">
      <c r="A169" s="12">
        <v>165</v>
      </c>
      <c r="B169" s="13">
        <v>20616849</v>
      </c>
      <c r="C169" s="11" t="s">
        <v>86</v>
      </c>
      <c r="D169" s="18">
        <v>1.5</v>
      </c>
      <c r="E169" s="18">
        <v>1.5</v>
      </c>
      <c r="F169" s="18">
        <f>SUM(Table13578[[#This Row],[Run and Output (1.5)]:[Code Quality (1.5)]])</f>
        <v>3</v>
      </c>
      <c r="G169" s="26">
        <v>1</v>
      </c>
      <c r="H169" s="26">
        <v>1</v>
      </c>
      <c r="I169" s="26">
        <f>SUM(Table13578[[#This Row],[Run and Output (1.5)2]],Table13578[[#This Row],[Code Quality (1.5)3]])</f>
        <v>2</v>
      </c>
      <c r="J169" s="26">
        <v>0.5</v>
      </c>
      <c r="K169" s="18">
        <v>0.5</v>
      </c>
      <c r="L169" s="18">
        <f>SUM(Table13578[[#This Row],[Run and Output (2)]],Table13578[[#This Row],[Code Quality (2)]])</f>
        <v>1</v>
      </c>
      <c r="M169" s="41">
        <f>SUM(Table13578[[#This Row],[Q1]],Table13578[[#This Row],[Q2]],Table13578[[#This Row],[Q3]])</f>
        <v>6</v>
      </c>
      <c r="N169" s="3"/>
      <c r="O169" s="3"/>
      <c r="P169" s="3"/>
      <c r="Q169" s="3"/>
      <c r="R169" s="3"/>
      <c r="S169" s="3"/>
      <c r="T169" s="8">
        <f t="shared" si="6"/>
        <v>0</v>
      </c>
      <c r="U169" s="3"/>
      <c r="V169" s="3"/>
      <c r="W169" s="3"/>
      <c r="X169" s="3"/>
      <c r="Y169" s="3"/>
      <c r="Z169" s="3"/>
      <c r="AA169" s="8">
        <f t="shared" si="7"/>
        <v>0</v>
      </c>
      <c r="AB169" s="9">
        <f t="shared" si="8"/>
        <v>6</v>
      </c>
      <c r="AC169" s="20" t="s">
        <v>273</v>
      </c>
      <c r="AD169" t="s">
        <v>531</v>
      </c>
      <c r="AE169" s="20" t="s">
        <v>532</v>
      </c>
      <c r="AF169"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incorrect smallest.  there are logical errors in the conditions used to determine the smallest and largest values.q3: syntax errors. The program is intended to calculate the total cost of various products based on user input for weight, price, and discount percentage. However, there are several logical issues and improper initializations that need to be addressed.</v>
      </c>
      <c r="AG169" s="20" t="s">
        <v>671</v>
      </c>
    </row>
    <row r="170" spans="1:33" x14ac:dyDescent="0.3">
      <c r="A170" s="12">
        <v>166</v>
      </c>
      <c r="B170" s="13">
        <v>20620220</v>
      </c>
      <c r="C170" s="11" t="s">
        <v>97</v>
      </c>
      <c r="D170" s="18">
        <v>1.5</v>
      </c>
      <c r="E170" s="18">
        <v>1.5</v>
      </c>
      <c r="F170" s="18">
        <f>SUM(Table13578[[#This Row],[Run and Output (1.5)]:[Code Quality (1.5)]])</f>
        <v>3</v>
      </c>
      <c r="G170" s="26">
        <v>0.5</v>
      </c>
      <c r="H170" s="26">
        <v>0.5</v>
      </c>
      <c r="I170" s="26">
        <f>SUM(Table13578[[#This Row],[Run and Output (1.5)2]],Table13578[[#This Row],[Code Quality (1.5)3]])</f>
        <v>1</v>
      </c>
      <c r="J170" s="18">
        <v>1</v>
      </c>
      <c r="K170" s="18">
        <v>1</v>
      </c>
      <c r="L170" s="18">
        <f>SUM(Table13578[[#This Row],[Run and Output (2)]],Table13578[[#This Row],[Code Quality (2)]])</f>
        <v>2</v>
      </c>
      <c r="M170" s="41">
        <f>SUM(Table13578[[#This Row],[Q1]],Table13578[[#This Row],[Q2]],Table13578[[#This Row],[Q3]])</f>
        <v>6</v>
      </c>
      <c r="N170" s="3"/>
      <c r="O170" s="3"/>
      <c r="P170" s="3"/>
      <c r="Q170" s="3"/>
      <c r="R170" s="3"/>
      <c r="S170" s="3"/>
      <c r="T170" s="8">
        <f t="shared" si="6"/>
        <v>0</v>
      </c>
      <c r="U170" s="3"/>
      <c r="V170" s="3"/>
      <c r="W170" s="3"/>
      <c r="X170" s="3"/>
      <c r="Y170" s="3"/>
      <c r="Z170" s="3"/>
      <c r="AA170" s="8">
        <f t="shared" si="7"/>
        <v>0</v>
      </c>
      <c r="AB170" s="9">
        <f t="shared" si="8"/>
        <v>6</v>
      </c>
      <c r="AC170" s="20" t="s">
        <v>273</v>
      </c>
      <c r="AD170" s="20" t="s">
        <v>543</v>
      </c>
      <c r="AE170" s="20" t="s">
        <v>544</v>
      </c>
      <c r="AF170"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syntax errors.there are several issues in the implementation that prevent it from functioning correctly.q3:there are issues with input handling and calculation logic that could lead to incorrect results.The format strings for scanf contain \n, which is unnecessary and can lead to unexpected behavior. Remove \n from the format strings.</v>
      </c>
      <c r="AG170" s="20" t="s">
        <v>672</v>
      </c>
    </row>
    <row r="171" spans="1:33" x14ac:dyDescent="0.3">
      <c r="A171" s="12">
        <v>167</v>
      </c>
      <c r="B171" s="13">
        <v>20704636</v>
      </c>
      <c r="C171" s="11" t="s">
        <v>129</v>
      </c>
      <c r="D171" s="18">
        <v>1.5</v>
      </c>
      <c r="E171" s="18">
        <v>1.5</v>
      </c>
      <c r="F171" s="18">
        <f>SUM(Table13578[[#This Row],[Run and Output (1.5)]:[Code Quality (1.5)]])</f>
        <v>3</v>
      </c>
      <c r="G171" s="18">
        <v>1.5</v>
      </c>
      <c r="H171" s="18">
        <v>1.5</v>
      </c>
      <c r="I171" s="18">
        <f>SUM(Table13578[[#This Row],[Run and Output (1.5)2]],Table13578[[#This Row],[Code Quality (1.5)3]])</f>
        <v>3</v>
      </c>
      <c r="J171" s="18">
        <v>2</v>
      </c>
      <c r="K171" s="18">
        <v>2</v>
      </c>
      <c r="L171" s="18">
        <f>SUM(Table13578[[#This Row],[Run and Output (2)]],Table13578[[#This Row],[Code Quality (2)]])</f>
        <v>4</v>
      </c>
      <c r="M171" s="41">
        <f>SUM(Table13578[[#This Row],[Q1]],Table13578[[#This Row],[Q2]],Table13578[[#This Row],[Q3]])</f>
        <v>10</v>
      </c>
      <c r="N171" s="3"/>
      <c r="O171" s="3"/>
      <c r="P171" s="3"/>
      <c r="Q171" s="3"/>
      <c r="R171" s="3"/>
      <c r="S171" s="3"/>
      <c r="T171" s="8">
        <f t="shared" si="6"/>
        <v>0</v>
      </c>
      <c r="U171" s="3"/>
      <c r="V171" s="3"/>
      <c r="W171" s="3"/>
      <c r="X171" s="3"/>
      <c r="Y171" s="3"/>
      <c r="Z171" s="3"/>
      <c r="AA171" s="8">
        <f t="shared" si="7"/>
        <v>0</v>
      </c>
      <c r="AB171" s="9">
        <f t="shared" si="8"/>
        <v>10</v>
      </c>
      <c r="AC171" s="20" t="s">
        <v>273</v>
      </c>
      <c r="AD171" s="20" t="s">
        <v>488</v>
      </c>
      <c r="AE171" s="20" t="s">
        <v>435</v>
      </c>
      <c r="AF171"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71" s="20" t="s">
        <v>600</v>
      </c>
    </row>
    <row r="172" spans="1:33" x14ac:dyDescent="0.3">
      <c r="A172" s="12">
        <v>168</v>
      </c>
      <c r="B172" s="13">
        <v>20697931</v>
      </c>
      <c r="C172" s="11" t="s">
        <v>111</v>
      </c>
      <c r="D172" s="18">
        <v>1.5</v>
      </c>
      <c r="E172" s="18">
        <v>1.5</v>
      </c>
      <c r="F172" s="18">
        <f>SUM(Table13578[[#This Row],[Run and Output (1.5)]:[Code Quality (1.5)]])</f>
        <v>3</v>
      </c>
      <c r="G172" s="18">
        <v>1.5</v>
      </c>
      <c r="H172" s="18">
        <v>1.5</v>
      </c>
      <c r="I172" s="18">
        <f>SUM(Table13578[[#This Row],[Run and Output (1.5)2]],Table13578[[#This Row],[Code Quality (1.5)3]])</f>
        <v>3</v>
      </c>
      <c r="J172" s="18">
        <v>2</v>
      </c>
      <c r="K172" s="18">
        <v>2</v>
      </c>
      <c r="L172" s="18">
        <f>SUM(Table13578[[#This Row],[Run and Output (2)]],Table13578[[#This Row],[Code Quality (2)]])</f>
        <v>4</v>
      </c>
      <c r="M172" s="41">
        <f>SUM(Table13578[[#This Row],[Q1]],Table13578[[#This Row],[Q2]],Table13578[[#This Row],[Q3]])</f>
        <v>10</v>
      </c>
      <c r="N172" s="3"/>
      <c r="O172" s="3"/>
      <c r="P172" s="3"/>
      <c r="Q172" s="3"/>
      <c r="R172" s="3"/>
      <c r="S172" s="3"/>
      <c r="T172" s="8">
        <f t="shared" si="6"/>
        <v>0</v>
      </c>
      <c r="U172" s="3"/>
      <c r="V172" s="3"/>
      <c r="W172" s="3"/>
      <c r="X172" s="3"/>
      <c r="Y172" s="3"/>
      <c r="Z172" s="3"/>
      <c r="AA172" s="8">
        <f t="shared" si="7"/>
        <v>0</v>
      </c>
      <c r="AB172" s="9">
        <f t="shared" si="8"/>
        <v>10</v>
      </c>
      <c r="AC172" s="20" t="s">
        <v>273</v>
      </c>
      <c r="AD172" s="20" t="s">
        <v>488</v>
      </c>
      <c r="AE172" s="20" t="s">
        <v>435</v>
      </c>
      <c r="AF172"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72" s="20" t="s">
        <v>600</v>
      </c>
    </row>
    <row r="173" spans="1:33" x14ac:dyDescent="0.3">
      <c r="A173" s="12">
        <v>169</v>
      </c>
      <c r="B173" s="13">
        <v>20602511</v>
      </c>
      <c r="C173" s="11" t="s">
        <v>40</v>
      </c>
      <c r="D173" s="18">
        <v>1.5</v>
      </c>
      <c r="E173" s="18">
        <v>1.5</v>
      </c>
      <c r="F173" s="18">
        <f>SUM(Table13578[[#This Row],[Run and Output (1.5)]:[Code Quality (1.5)]])</f>
        <v>3</v>
      </c>
      <c r="G173" s="18">
        <v>1.5</v>
      </c>
      <c r="H173" s="18">
        <v>1.5</v>
      </c>
      <c r="I173" s="18">
        <f>SUM(Table13578[[#This Row],[Run and Output (1.5)2]],Table13578[[#This Row],[Code Quality (1.5)3]])</f>
        <v>3</v>
      </c>
      <c r="J173" s="18">
        <v>2</v>
      </c>
      <c r="K173" s="18">
        <v>2</v>
      </c>
      <c r="L173" s="18">
        <f>SUM(Table13578[[#This Row],[Run and Output (2)]],Table13578[[#This Row],[Code Quality (2)]])</f>
        <v>4</v>
      </c>
      <c r="M173" s="41">
        <f>SUM(Table13578[[#This Row],[Q1]],Table13578[[#This Row],[Q2]],Table13578[[#This Row],[Q3]])</f>
        <v>10</v>
      </c>
      <c r="N173" s="3"/>
      <c r="O173" s="3"/>
      <c r="P173" s="3"/>
      <c r="Q173" s="3"/>
      <c r="R173" s="3"/>
      <c r="S173" s="3"/>
      <c r="T173" s="8">
        <f t="shared" si="6"/>
        <v>0</v>
      </c>
      <c r="U173" s="3"/>
      <c r="V173" s="3"/>
      <c r="W173" s="3"/>
      <c r="X173" s="3"/>
      <c r="Y173" s="3"/>
      <c r="Z173" s="3"/>
      <c r="AA173" s="8">
        <f t="shared" si="7"/>
        <v>0</v>
      </c>
      <c r="AB173" s="9">
        <f t="shared" si="8"/>
        <v>10</v>
      </c>
      <c r="AC173" s="20" t="s">
        <v>312</v>
      </c>
      <c r="AD173" s="20" t="s">
        <v>313</v>
      </c>
      <c r="AE173" s="20" t="s">
        <v>314</v>
      </c>
      <c r="AF173" s="20" t="str">
        <f>CONCATENATE(Table13578[[#This Row],[Feedback Q1]],Table13578[[#This Row],[Feedback Q2]],Table13578[[#This Row],[Feedback Q3]])</f>
        <v>q1:The program correctly prompts the user for the number of rows and columns and prints a grid of asterisks based on those dimensions. The logic is straightforward and functions as intended.q2:The program correctly reads three integers from the user, calculates their sum, average, and product, and identifies the smallest and largest values. However, there are some logical issues in the conditions for finding the smallest and largest numbers. The implementation meets the basic requirements but has redundant checks for equality in the smallest and largest calculations that could be streamlined.q3:The program correctly prompts the user for product details based on the selected product code and calculates the total cost and final cost after any discounts. The calculations for total cost and final cost are repeated in multiple branches of the if statements. You can simplify the logic by calculating the total cost once and then applying the discount if applicable.</v>
      </c>
      <c r="AG173" s="20" t="s">
        <v>673</v>
      </c>
    </row>
    <row r="174" spans="1:33" x14ac:dyDescent="0.3">
      <c r="A174" s="12">
        <v>170</v>
      </c>
      <c r="B174" s="13">
        <v>20618167</v>
      </c>
      <c r="C174" s="11" t="s">
        <v>89</v>
      </c>
      <c r="D174" s="18">
        <v>0.5</v>
      </c>
      <c r="E174" s="18">
        <v>0.5</v>
      </c>
      <c r="F174" s="18">
        <f>SUM(Table13578[[#This Row],[Run and Output (1.5)]:[Code Quality (1.5)]])</f>
        <v>1</v>
      </c>
      <c r="G174" s="18">
        <v>1.5</v>
      </c>
      <c r="H174" s="18">
        <v>1.5</v>
      </c>
      <c r="I174" s="18">
        <f>SUM(Table13578[[#This Row],[Run and Output (1.5)2]],Table13578[[#This Row],[Code Quality (1.5)3]])</f>
        <v>3</v>
      </c>
      <c r="J174" s="18">
        <v>2</v>
      </c>
      <c r="K174" s="18">
        <v>2</v>
      </c>
      <c r="L174" s="18">
        <f>SUM(Table13578[[#This Row],[Run and Output (2)]],Table13578[[#This Row],[Code Quality (2)]])</f>
        <v>4</v>
      </c>
      <c r="M174" s="41">
        <f>SUM(Table13578[[#This Row],[Q1]],Table13578[[#This Row],[Q2]],Table13578[[#This Row],[Q3]])</f>
        <v>8</v>
      </c>
      <c r="N174" s="3"/>
      <c r="O174" s="3"/>
      <c r="P174" s="3"/>
      <c r="Q174" s="3"/>
      <c r="R174" s="3"/>
      <c r="S174" s="3"/>
      <c r="T174" s="8">
        <f t="shared" si="6"/>
        <v>0</v>
      </c>
      <c r="U174" s="3"/>
      <c r="V174" s="3"/>
      <c r="W174" s="3"/>
      <c r="X174" s="3"/>
      <c r="Y174" s="3"/>
      <c r="Z174" s="3"/>
      <c r="AA174" s="8">
        <f t="shared" si="7"/>
        <v>0</v>
      </c>
      <c r="AB174" s="9">
        <f t="shared" si="8"/>
        <v>8</v>
      </c>
      <c r="AC174" s="20" t="s">
        <v>445</v>
      </c>
      <c r="AD174" s="20" t="s">
        <v>444</v>
      </c>
      <c r="AE174" s="20" t="s">
        <v>443</v>
      </c>
      <c r="AF174" s="20" t="str">
        <f>CONCATENATE(Table13578[[#This Row],[Feedback Q1]],Table13578[[#This Row],[Feedback Q2]],Table13578[[#This Row],[Feedback Q3]])</f>
        <v>q1: Output is not correct and some syntax errors.q2:The program is designed to take three integers as input and compute their sum, average, product, smallest, and largest values. The average is calculated using integer division. This can lead to incorrect results if the sum is not perfectly divisible by three. To get a more accurate average, consider using a floating-point variable for the averageq3:The program is designed to calculate the cost of a product based on its weight, price per kilogram, and any applicable discount.</v>
      </c>
      <c r="AG174" s="20" t="s">
        <v>674</v>
      </c>
    </row>
    <row r="175" spans="1:33" x14ac:dyDescent="0.3">
      <c r="A175" s="12">
        <v>171</v>
      </c>
      <c r="B175" s="13">
        <v>20603953</v>
      </c>
      <c r="C175" s="11" t="s">
        <v>41</v>
      </c>
      <c r="D175" s="18">
        <v>1.5</v>
      </c>
      <c r="E175" s="18">
        <v>1.5</v>
      </c>
      <c r="F175" s="18">
        <f>SUM(Table13578[[#This Row],[Run and Output (1.5)]:[Code Quality (1.5)]])</f>
        <v>3</v>
      </c>
      <c r="G175" s="18">
        <v>1.5</v>
      </c>
      <c r="H175" s="18">
        <v>1.5</v>
      </c>
      <c r="I175" s="18">
        <f>SUM(Table13578[[#This Row],[Run and Output (1.5)2]],Table13578[[#This Row],[Code Quality (1.5)3]])</f>
        <v>3</v>
      </c>
      <c r="J175" s="18">
        <v>2</v>
      </c>
      <c r="K175" s="18">
        <v>2</v>
      </c>
      <c r="L175" s="18">
        <f>SUM(Table13578[[#This Row],[Run and Output (2)]],Table13578[[#This Row],[Code Quality (2)]])</f>
        <v>4</v>
      </c>
      <c r="M175" s="41">
        <f>SUM(Table13578[[#This Row],[Q1]],Table13578[[#This Row],[Q2]],Table13578[[#This Row],[Q3]])</f>
        <v>10</v>
      </c>
      <c r="N175" s="3"/>
      <c r="O175" s="3"/>
      <c r="P175" s="3"/>
      <c r="Q175" s="3"/>
      <c r="R175" s="3"/>
      <c r="S175" s="3"/>
      <c r="T175" s="8">
        <f t="shared" si="6"/>
        <v>0</v>
      </c>
      <c r="U175" s="3"/>
      <c r="V175" s="3"/>
      <c r="W175" s="3"/>
      <c r="X175" s="3"/>
      <c r="Y175" s="3"/>
      <c r="Z175" s="3"/>
      <c r="AA175" s="8">
        <f t="shared" si="7"/>
        <v>0</v>
      </c>
      <c r="AB175" s="9">
        <f t="shared" si="8"/>
        <v>10</v>
      </c>
      <c r="AC175" s="20" t="s">
        <v>273</v>
      </c>
      <c r="AD175" s="20" t="s">
        <v>488</v>
      </c>
      <c r="AE175" s="20" t="s">
        <v>435</v>
      </c>
      <c r="AF175"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75" s="20" t="s">
        <v>600</v>
      </c>
    </row>
    <row r="176" spans="1:33" x14ac:dyDescent="0.3">
      <c r="A176" s="12">
        <v>172</v>
      </c>
      <c r="B176" s="13">
        <v>20718893</v>
      </c>
      <c r="C176" s="11" t="s">
        <v>172</v>
      </c>
      <c r="D176" s="18">
        <v>1.5</v>
      </c>
      <c r="E176" s="18">
        <v>1.5</v>
      </c>
      <c r="F176" s="18">
        <f>SUM(Table13578[[#This Row],[Run and Output (1.5)]:[Code Quality (1.5)]])</f>
        <v>3</v>
      </c>
      <c r="G176" s="18">
        <v>1.5</v>
      </c>
      <c r="H176" s="18">
        <v>1.5</v>
      </c>
      <c r="I176" s="18">
        <f>SUM(Table13578[[#This Row],[Run and Output (1.5)2]],Table13578[[#This Row],[Code Quality (1.5)3]])</f>
        <v>3</v>
      </c>
      <c r="J176" s="18">
        <v>1</v>
      </c>
      <c r="K176" s="18">
        <v>1</v>
      </c>
      <c r="L176" s="18">
        <f>SUM(Table13578[[#This Row],[Run and Output (2)]],Table13578[[#This Row],[Code Quality (2)]])</f>
        <v>2</v>
      </c>
      <c r="M176" s="41">
        <f>SUM(Table13578[[#This Row],[Q1]],Table13578[[#This Row],[Q2]],Table13578[[#This Row],[Q3]])</f>
        <v>8</v>
      </c>
      <c r="N176" s="3"/>
      <c r="O176" s="3"/>
      <c r="P176" s="3"/>
      <c r="Q176" s="3"/>
      <c r="R176" s="3"/>
      <c r="S176" s="3"/>
      <c r="T176" s="8">
        <f t="shared" si="6"/>
        <v>0</v>
      </c>
      <c r="U176" s="3"/>
      <c r="V176" s="3"/>
      <c r="W176" s="3"/>
      <c r="X176" s="3"/>
      <c r="Y176" s="3"/>
      <c r="Z176" s="3"/>
      <c r="AA176" s="8">
        <f t="shared" si="7"/>
        <v>0</v>
      </c>
      <c r="AB176" s="9">
        <f t="shared" si="8"/>
        <v>8</v>
      </c>
      <c r="AC176" s="20" t="s">
        <v>312</v>
      </c>
      <c r="AD176" s="20" t="s">
        <v>446</v>
      </c>
      <c r="AE176" s="20" t="s">
        <v>447</v>
      </c>
      <c r="AF176" s="20" t="str">
        <f>CONCATENATE(Table13578[[#This Row],[Feedback Q1]],Table13578[[#This Row],[Feedback Q2]],Table13578[[#This Row],[Feedback Q3]])</f>
        <v>q1:The program correctly prompts the user for the number of rows and columns and prints a grid of asterisks based on those dimensions. The logic is straightforward and functions as intended.q2:The average is calculated using integer division because sum is an integer. This can lead to incorrect results if sum is not perfectly divisible by 3. q3:The return 0; statement is incorrectly placed inside the loop, causing the program to terminate after processing the first product.  Redundant logics for using both swith case and if / else</v>
      </c>
      <c r="AG176" s="20" t="s">
        <v>675</v>
      </c>
    </row>
    <row r="177" spans="1:33" ht="15.6" customHeight="1" x14ac:dyDescent="0.3">
      <c r="A177" s="12">
        <v>173</v>
      </c>
      <c r="B177" s="13">
        <v>20704944</v>
      </c>
      <c r="C177" s="11" t="s">
        <v>130</v>
      </c>
      <c r="D177" s="18">
        <v>0.5</v>
      </c>
      <c r="E177" s="18">
        <v>0.5</v>
      </c>
      <c r="F177" s="18">
        <f>SUM(Table13578[[#This Row],[Run and Output (1.5)]:[Code Quality (1.5)]])</f>
        <v>1</v>
      </c>
      <c r="G177" s="18">
        <v>1.5</v>
      </c>
      <c r="H177" s="18">
        <v>1.5</v>
      </c>
      <c r="I177" s="18">
        <f>SUM(Table13578[[#This Row],[Run and Output (1.5)2]],Table13578[[#This Row],[Code Quality (1.5)3]])</f>
        <v>3</v>
      </c>
      <c r="J177" s="18">
        <v>1.5</v>
      </c>
      <c r="K177" s="18">
        <v>1.5</v>
      </c>
      <c r="L177" s="18">
        <f>SUM(Table13578[[#This Row],[Run and Output (2)]],Table13578[[#This Row],[Code Quality (2)]])</f>
        <v>3</v>
      </c>
      <c r="M177" s="41">
        <f>SUM(Table13578[[#This Row],[Q1]],Table13578[[#This Row],[Q2]],Table13578[[#This Row],[Q3]])</f>
        <v>7</v>
      </c>
      <c r="N177" s="3"/>
      <c r="O177" s="3"/>
      <c r="P177" s="3"/>
      <c r="Q177" s="3"/>
      <c r="R177" s="3"/>
      <c r="S177" s="3"/>
      <c r="T177" s="8">
        <f t="shared" si="6"/>
        <v>0</v>
      </c>
      <c r="U177" s="3"/>
      <c r="V177" s="3"/>
      <c r="W177" s="3"/>
      <c r="X177" s="3"/>
      <c r="Y177" s="3"/>
      <c r="Z177" s="3"/>
      <c r="AA177" s="8">
        <f t="shared" si="7"/>
        <v>0</v>
      </c>
      <c r="AB177" s="9">
        <f t="shared" si="8"/>
        <v>7</v>
      </c>
      <c r="AC177" s="21" t="s">
        <v>289</v>
      </c>
      <c r="AD177" s="20" t="s">
        <v>290</v>
      </c>
      <c r="AE177" s="20" t="s">
        <v>291</v>
      </c>
      <c r="AF177" s="20" t="str">
        <f>CONCATENATE(Table13578[[#This Row],[Feedback Q1]],Table13578[[#This Row],[Feedback Q2]],Table13578[[#This Row],[Feedback Q3]])</f>
        <v xml:space="preserve">q1:Using a struct for rows and columns is unnecessary. Consider using simple integer variables for clarity.
Typo in Variable Names: The term columes should be corrected to columns to avoid confusion. q2:The program correctly calculates the sum, average, product, and identifies the smallest and largest numbers.The logic for finding the smallest and largest values could be simplified and made more readable.q3:The program correctly calculates total and final costs based on product type and applies discounts. However, it lacks a loop for continuous input The code is somewhat structured but contains a lot of repeated code for different product types. </v>
      </c>
      <c r="AG177" s="20" t="s">
        <v>676</v>
      </c>
    </row>
    <row r="178" spans="1:33" x14ac:dyDescent="0.3">
      <c r="A178" s="12">
        <v>174</v>
      </c>
      <c r="B178" s="13">
        <v>20682988</v>
      </c>
      <c r="C178" s="11" t="s">
        <v>105</v>
      </c>
      <c r="D178" s="18">
        <v>0.5</v>
      </c>
      <c r="E178" s="18">
        <v>0.5</v>
      </c>
      <c r="F178" s="18">
        <f>SUM(Table13578[[#This Row],[Run and Output (1.5)]:[Code Quality (1.5)]])</f>
        <v>1</v>
      </c>
      <c r="G178" s="18">
        <v>1.25</v>
      </c>
      <c r="H178" s="18">
        <v>1.25</v>
      </c>
      <c r="I178" s="18">
        <f>SUM(Table13578[[#This Row],[Run and Output (1.5)2]],Table13578[[#This Row],[Code Quality (1.5)3]])</f>
        <v>2.5</v>
      </c>
      <c r="J178" s="18">
        <v>1</v>
      </c>
      <c r="K178" s="18">
        <v>1</v>
      </c>
      <c r="L178" s="18">
        <f>SUM(Table13578[[#This Row],[Run and Output (2)]],Table13578[[#This Row],[Code Quality (2)]])</f>
        <v>2</v>
      </c>
      <c r="M178" s="41">
        <f>SUM(Table13578[[#This Row],[Q1]],Table13578[[#This Row],[Q2]],Table13578[[#This Row],[Q3]])</f>
        <v>5.5</v>
      </c>
      <c r="N178" s="3"/>
      <c r="O178" s="3"/>
      <c r="P178" s="3"/>
      <c r="Q178" s="3"/>
      <c r="R178" s="3"/>
      <c r="S178" s="3"/>
      <c r="T178" s="8">
        <f t="shared" si="6"/>
        <v>0</v>
      </c>
      <c r="U178" s="3"/>
      <c r="V178" s="3"/>
      <c r="W178" s="3"/>
      <c r="X178" s="3"/>
      <c r="Y178" s="3"/>
      <c r="Z178" s="3"/>
      <c r="AA178" s="8">
        <f t="shared" si="7"/>
        <v>0</v>
      </c>
      <c r="AB178" s="9">
        <f t="shared" si="8"/>
        <v>5.5</v>
      </c>
      <c r="AC178" s="20" t="s">
        <v>283</v>
      </c>
      <c r="AD178" s="20" t="s">
        <v>284</v>
      </c>
      <c r="AE178" s="20" t="s">
        <v>285</v>
      </c>
      <c r="AF178" s="20" t="str">
        <f>CONCATENATE(Table13578[[#This Row],[Feedback Q1]],Table13578[[#This Row],[Feedback Q2]],Table13578[[#This Row],[Feedback Q3]])</f>
        <v>q1:The program attempts to print a grid of asterisks based on user input for rows and columns. However, the nested loops contain syntax errors and will not compile as written. The outer loop is not structured correctly, and the inner loop is misplaced.q2:The program computes the sum, average, product, largest, and smallest of three integers correctly based on user input. However, there are logical errors in the conditional checks for the largest and smallest values.Replace commas with logical operators in the conditional checks for the largest and smallest numbers.q3:The program aims to calculate the total cost based on product type and apply a discount. However, there are several errors that prevent it from functioning correctly, including incorrect variable names and formatting issues in scanf. The structure is clear, but there are multiple syntax errors that need addressing. The use of incorrect case labels and the handling of discount calculations also need correction.</v>
      </c>
      <c r="AG178" s="20" t="s">
        <v>677</v>
      </c>
    </row>
    <row r="179" spans="1:33" x14ac:dyDescent="0.3">
      <c r="A179" s="12">
        <v>175</v>
      </c>
      <c r="B179" s="13">
        <v>20714775</v>
      </c>
      <c r="C179" s="11" t="s">
        <v>156</v>
      </c>
      <c r="D179" s="18">
        <v>1.5</v>
      </c>
      <c r="E179" s="18">
        <v>1.5</v>
      </c>
      <c r="F179" s="18">
        <f>SUM(Table13578[[#This Row],[Run and Output (1.5)]:[Code Quality (1.5)]])</f>
        <v>3</v>
      </c>
      <c r="G179" s="18">
        <v>1.5</v>
      </c>
      <c r="H179" s="18">
        <v>1.5</v>
      </c>
      <c r="I179" s="18">
        <f>SUM(Table13578[[#This Row],[Run and Output (1.5)2]],Table13578[[#This Row],[Code Quality (1.5)3]])</f>
        <v>3</v>
      </c>
      <c r="J179" s="18">
        <v>1.5</v>
      </c>
      <c r="K179" s="18">
        <v>1.5</v>
      </c>
      <c r="L179" s="18">
        <f>SUM(Table13578[[#This Row],[Run and Output (2)]],Table13578[[#This Row],[Code Quality (2)]])</f>
        <v>3</v>
      </c>
      <c r="M179" s="41">
        <f>SUM(Table13578[[#This Row],[Q1]],Table13578[[#This Row],[Q2]],Table13578[[#This Row],[Q3]])</f>
        <v>9</v>
      </c>
      <c r="N179" s="3"/>
      <c r="O179" s="3"/>
      <c r="P179" s="3"/>
      <c r="Q179" s="3"/>
      <c r="R179" s="3"/>
      <c r="S179" s="3"/>
      <c r="T179" s="8">
        <f t="shared" si="6"/>
        <v>0</v>
      </c>
      <c r="U179" s="3"/>
      <c r="V179" s="3"/>
      <c r="W179" s="3"/>
      <c r="X179" s="3"/>
      <c r="Y179" s="3"/>
      <c r="Z179" s="3"/>
      <c r="AA179" s="8">
        <f t="shared" si="7"/>
        <v>0</v>
      </c>
      <c r="AB179" s="9">
        <f t="shared" si="8"/>
        <v>9</v>
      </c>
      <c r="AC179" s="20" t="s">
        <v>273</v>
      </c>
      <c r="AD179" s="20" t="s">
        <v>488</v>
      </c>
      <c r="AE179" s="20" t="s">
        <v>534</v>
      </c>
      <c r="AF179"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1. there are significant issues with flow control, variable handling, and logic that prevent it from functioning correctly.</v>
      </c>
      <c r="AG179" s="20" t="s">
        <v>678</v>
      </c>
    </row>
    <row r="180" spans="1:33" x14ac:dyDescent="0.3">
      <c r="A180" s="12">
        <v>176</v>
      </c>
      <c r="B180" s="13">
        <v>20700664</v>
      </c>
      <c r="C180" s="11" t="s">
        <v>117</v>
      </c>
      <c r="D180" s="18">
        <v>1.5</v>
      </c>
      <c r="E180" s="18">
        <v>1.5</v>
      </c>
      <c r="F180" s="18">
        <f>SUM(Table13578[[#This Row],[Run and Output (1.5)]:[Code Quality (1.5)]])</f>
        <v>3</v>
      </c>
      <c r="G180" s="18">
        <v>1.5</v>
      </c>
      <c r="H180" s="18">
        <v>1.5</v>
      </c>
      <c r="I180" s="18">
        <f>SUM(Table13578[[#This Row],[Run and Output (1.5)2]],Table13578[[#This Row],[Code Quality (1.5)3]])</f>
        <v>3</v>
      </c>
      <c r="J180" s="18">
        <v>1.5</v>
      </c>
      <c r="K180" s="18">
        <v>1.5</v>
      </c>
      <c r="L180" s="18">
        <f>SUM(Table13578[[#This Row],[Run and Output (2)]],Table13578[[#This Row],[Code Quality (2)]])</f>
        <v>3</v>
      </c>
      <c r="M180" s="41">
        <f>SUM(Table13578[[#This Row],[Q1]],Table13578[[#This Row],[Q2]],Table13578[[#This Row],[Q3]])</f>
        <v>9</v>
      </c>
      <c r="N180" s="3"/>
      <c r="O180" s="3"/>
      <c r="P180" s="3"/>
      <c r="Q180" s="3"/>
      <c r="R180" s="3"/>
      <c r="S180" s="3"/>
      <c r="T180" s="8">
        <f t="shared" si="6"/>
        <v>0</v>
      </c>
      <c r="U180" s="3"/>
      <c r="V180" s="3"/>
      <c r="W180" s="3"/>
      <c r="X180" s="3"/>
      <c r="Y180" s="3"/>
      <c r="Z180" s="3"/>
      <c r="AA180" s="8">
        <f t="shared" si="7"/>
        <v>0</v>
      </c>
      <c r="AB180" s="9">
        <f t="shared" si="8"/>
        <v>9</v>
      </c>
      <c r="AC180" s="20" t="s">
        <v>273</v>
      </c>
      <c r="AD180" s="20" t="s">
        <v>488</v>
      </c>
      <c r="AE180" t="s">
        <v>535</v>
      </c>
      <c r="AF180"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3. In the case 3 and case 4 sections, you are still prompting for "weight of fruits" and using "fruits" in the output, which should be corrected to "Dairy Products" and "Canned Goods" respectively.In the output for the final cost, there is a typo: the format specifier should be %.2f instead of $.2%f.</v>
      </c>
      <c r="AG180" s="20" t="s">
        <v>679</v>
      </c>
    </row>
    <row r="181" spans="1:33" x14ac:dyDescent="0.3">
      <c r="A181" s="12">
        <v>177</v>
      </c>
      <c r="B181" s="13">
        <v>20718629</v>
      </c>
      <c r="C181" s="11" t="s">
        <v>170</v>
      </c>
      <c r="D181" s="18">
        <v>0.5</v>
      </c>
      <c r="E181" s="18">
        <v>0.5</v>
      </c>
      <c r="F181" s="18">
        <f>SUM(Table13578[[#This Row],[Run and Output (1.5)]:[Code Quality (1.5)]])</f>
        <v>1</v>
      </c>
      <c r="G181" s="18">
        <v>1.5</v>
      </c>
      <c r="H181" s="18">
        <v>1.5</v>
      </c>
      <c r="I181" s="18">
        <f>SUM(Table13578[[#This Row],[Run and Output (1.5)2]],Table13578[[#This Row],[Code Quality (1.5)3]])</f>
        <v>3</v>
      </c>
      <c r="J181" s="18">
        <v>2</v>
      </c>
      <c r="K181" s="18">
        <v>2</v>
      </c>
      <c r="L181" s="18">
        <f>SUM(Table13578[[#This Row],[Run and Output (2)]],Table13578[[#This Row],[Code Quality (2)]])</f>
        <v>4</v>
      </c>
      <c r="M181" s="41">
        <f>SUM(Table13578[[#This Row],[Q1]],Table13578[[#This Row],[Q2]],Table13578[[#This Row],[Q3]])</f>
        <v>8</v>
      </c>
      <c r="N181" s="3"/>
      <c r="O181" s="3"/>
      <c r="P181" s="3"/>
      <c r="Q181" s="3"/>
      <c r="R181" s="3"/>
      <c r="S181" s="3"/>
      <c r="T181" s="8">
        <f t="shared" si="6"/>
        <v>0</v>
      </c>
      <c r="U181" s="3"/>
      <c r="V181" s="3"/>
      <c r="W181" s="3"/>
      <c r="X181" s="3"/>
      <c r="Y181" s="3"/>
      <c r="Z181" s="3"/>
      <c r="AA181" s="8">
        <f t="shared" si="7"/>
        <v>0</v>
      </c>
      <c r="AB181" s="9">
        <f t="shared" si="8"/>
        <v>8</v>
      </c>
      <c r="AC181" s="20" t="s">
        <v>450</v>
      </c>
      <c r="AD181" s="20" t="s">
        <v>449</v>
      </c>
      <c r="AE181" s="20" t="s">
        <v>448</v>
      </c>
      <c r="AF181" s="20" t="str">
        <f>CONCATENATE(Table13578[[#This Row],[Feedback Q1]],Table13578[[#This Row],[Feedback Q2]],Table13578[[#This Row],[Feedback Q3]])</f>
        <v>q1: The loops currently iterate from 0 to rows and 0 to columns, which results in an extra row and column being printed. Instead, the loops should run from 0 to rows - 1 and 0 to columns - 1q2:The program correctly computes the sum, average, product, smallest, and largest of three integers input by the user. The average is calculated using integer division because both sum and 3 are integers. This can lead to incorrect results if the sum is not perfectly divisible by 3.q3:The program is intended to calculate the total cost of various grocery items based on user input, including handling discounts</v>
      </c>
      <c r="AG181" s="20" t="s">
        <v>680</v>
      </c>
    </row>
    <row r="182" spans="1:33" x14ac:dyDescent="0.3">
      <c r="A182" s="12">
        <v>178</v>
      </c>
      <c r="B182" s="13">
        <v>20712314</v>
      </c>
      <c r="C182" s="11" t="s">
        <v>146</v>
      </c>
      <c r="D182" s="18">
        <v>1.5</v>
      </c>
      <c r="E182" s="18">
        <v>1.5</v>
      </c>
      <c r="F182" s="18">
        <f>SUM(Table13578[[#This Row],[Run and Output (1.5)]:[Code Quality (1.5)]])</f>
        <v>3</v>
      </c>
      <c r="G182" s="18">
        <v>1.5</v>
      </c>
      <c r="H182" s="18">
        <v>1.5</v>
      </c>
      <c r="I182" s="18">
        <f>SUM(Table13578[[#This Row],[Run and Output (1.5)2]],Table13578[[#This Row],[Code Quality (1.5)3]])</f>
        <v>3</v>
      </c>
      <c r="J182" s="18">
        <v>1.5</v>
      </c>
      <c r="K182" s="18">
        <v>1.5</v>
      </c>
      <c r="L182" s="18">
        <f>SUM(Table13578[[#This Row],[Run and Output (2)]],Table13578[[#This Row],[Code Quality (2)]])</f>
        <v>3</v>
      </c>
      <c r="M182" s="41">
        <f>SUM(Table13578[[#This Row],[Q1]],Table13578[[#This Row],[Q2]],Table13578[[#This Row],[Q3]])</f>
        <v>9</v>
      </c>
      <c r="N182" s="3"/>
      <c r="O182" s="3"/>
      <c r="P182" s="3"/>
      <c r="Q182" s="3"/>
      <c r="R182" s="3"/>
      <c r="S182" s="3"/>
      <c r="T182" s="8">
        <f t="shared" si="6"/>
        <v>0</v>
      </c>
      <c r="U182" s="3"/>
      <c r="V182" s="3"/>
      <c r="W182" s="3"/>
      <c r="X182" s="3"/>
      <c r="Y182" s="3"/>
      <c r="Z182" s="3"/>
      <c r="AA182" s="8">
        <f t="shared" si="7"/>
        <v>0</v>
      </c>
      <c r="AB182" s="9">
        <f t="shared" si="8"/>
        <v>9</v>
      </c>
      <c r="AC182" s="20" t="s">
        <v>273</v>
      </c>
      <c r="AD182" s="20" t="s">
        <v>488</v>
      </c>
      <c r="AE182" t="s">
        <v>536</v>
      </c>
      <c r="AF182"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4. There is a typo in the scanf for the quantity of canned goods.The calculation of cost and final_cost is repeated in each case. Consider refactoring this into a function to avoid redundancy and improve maintainability.</v>
      </c>
      <c r="AG182" s="20" t="s">
        <v>681</v>
      </c>
    </row>
    <row r="183" spans="1:33" x14ac:dyDescent="0.3">
      <c r="A183" s="12">
        <v>179</v>
      </c>
      <c r="B183" s="13">
        <v>20615031</v>
      </c>
      <c r="C183" s="11" t="s">
        <v>82</v>
      </c>
      <c r="D183" s="18">
        <v>1.5</v>
      </c>
      <c r="E183" s="18">
        <v>1.5</v>
      </c>
      <c r="F183" s="18">
        <f>SUM(Table13578[[#This Row],[Run and Output (1.5)]:[Code Quality (1.5)]])</f>
        <v>3</v>
      </c>
      <c r="G183" s="18">
        <v>1.5</v>
      </c>
      <c r="H183" s="18">
        <v>1.5</v>
      </c>
      <c r="I183" s="18">
        <f>SUM(Table13578[[#This Row],[Run and Output (1.5)2]],Table13578[[#This Row],[Code Quality (1.5)3]])</f>
        <v>3</v>
      </c>
      <c r="J183" s="18">
        <v>2</v>
      </c>
      <c r="K183" s="18">
        <v>2</v>
      </c>
      <c r="L183" s="18">
        <f>SUM(Table13578[[#This Row],[Run and Output (2)]],Table13578[[#This Row],[Code Quality (2)]])</f>
        <v>4</v>
      </c>
      <c r="M183" s="41">
        <f>SUM(Table13578[[#This Row],[Q1]],Table13578[[#This Row],[Q2]],Table13578[[#This Row],[Q3]])</f>
        <v>10</v>
      </c>
      <c r="N183" s="3"/>
      <c r="O183" s="3"/>
      <c r="P183" s="3"/>
      <c r="Q183" s="3"/>
      <c r="R183" s="3"/>
      <c r="S183" s="3"/>
      <c r="T183" s="8">
        <f t="shared" si="6"/>
        <v>0</v>
      </c>
      <c r="U183" s="3"/>
      <c r="V183" s="3"/>
      <c r="W183" s="3"/>
      <c r="X183" s="3"/>
      <c r="Y183" s="3"/>
      <c r="Z183" s="3"/>
      <c r="AA183" s="8">
        <f t="shared" si="7"/>
        <v>0</v>
      </c>
      <c r="AB183" s="9">
        <f t="shared" si="8"/>
        <v>10</v>
      </c>
      <c r="AC183" s="20" t="s">
        <v>273</v>
      </c>
      <c r="AD183" s="20" t="s">
        <v>488</v>
      </c>
      <c r="AE183" s="20" t="s">
        <v>435</v>
      </c>
      <c r="AF183"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83" s="20" t="s">
        <v>600</v>
      </c>
    </row>
    <row r="184" spans="1:33" x14ac:dyDescent="0.3">
      <c r="A184" s="12">
        <v>180</v>
      </c>
      <c r="B184" s="13">
        <v>20612641</v>
      </c>
      <c r="C184" s="11" t="s">
        <v>68</v>
      </c>
      <c r="D184" s="18">
        <v>1.5</v>
      </c>
      <c r="E184" s="18">
        <v>1.5</v>
      </c>
      <c r="F184" s="18">
        <f>SUM(Table13578[[#This Row],[Run and Output (1.5)]:[Code Quality (1.5)]])</f>
        <v>3</v>
      </c>
      <c r="G184" s="18">
        <v>1.5</v>
      </c>
      <c r="H184" s="18">
        <v>1.5</v>
      </c>
      <c r="I184" s="18">
        <f>SUM(Table13578[[#This Row],[Run and Output (1.5)2]],Table13578[[#This Row],[Code Quality (1.5)3]])</f>
        <v>3</v>
      </c>
      <c r="J184" s="18">
        <v>1.5</v>
      </c>
      <c r="K184" s="18">
        <v>1.5</v>
      </c>
      <c r="L184" s="18">
        <f>SUM(Table13578[[#This Row],[Run and Output (2)]],Table13578[[#This Row],[Code Quality (2)]])</f>
        <v>3</v>
      </c>
      <c r="M184" s="41">
        <f>SUM(Table13578[[#This Row],[Q1]],Table13578[[#This Row],[Q2]],Table13578[[#This Row],[Q3]])</f>
        <v>9</v>
      </c>
      <c r="N184" s="3"/>
      <c r="O184" s="3"/>
      <c r="P184" s="3"/>
      <c r="Q184" s="3"/>
      <c r="R184" s="3"/>
      <c r="S184" s="3"/>
      <c r="T184" s="8">
        <f t="shared" si="6"/>
        <v>0</v>
      </c>
      <c r="U184" s="3"/>
      <c r="V184" s="3"/>
      <c r="W184" s="3"/>
      <c r="X184" s="3"/>
      <c r="Y184" s="3"/>
      <c r="Z184" s="3"/>
      <c r="AA184" s="8">
        <f t="shared" si="7"/>
        <v>0</v>
      </c>
      <c r="AB184" s="9">
        <f t="shared" si="8"/>
        <v>9</v>
      </c>
      <c r="AC184" s="20" t="s">
        <v>273</v>
      </c>
      <c r="AD184" s="20" t="s">
        <v>488</v>
      </c>
      <c r="AE184" t="s">
        <v>537</v>
      </c>
      <c r="AF184"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The calculation of TotalPrice and the way discounts are applied are incorrect.</v>
      </c>
      <c r="AG184" s="20" t="s">
        <v>682</v>
      </c>
    </row>
    <row r="185" spans="1:33" x14ac:dyDescent="0.3">
      <c r="A185" s="12">
        <v>181</v>
      </c>
      <c r="B185" s="13">
        <v>20698295</v>
      </c>
      <c r="C185" s="11" t="s">
        <v>113</v>
      </c>
      <c r="D185" s="18">
        <v>1.5</v>
      </c>
      <c r="E185" s="18">
        <v>1.5</v>
      </c>
      <c r="F185" s="18">
        <f>SUM(Table13578[[#This Row],[Run and Output (1.5)]:[Code Quality (1.5)]])</f>
        <v>3</v>
      </c>
      <c r="G185" s="18">
        <v>1.5</v>
      </c>
      <c r="H185" s="18">
        <v>1.5</v>
      </c>
      <c r="I185" s="18">
        <f>SUM(Table13578[[#This Row],[Run and Output (1.5)2]],Table13578[[#This Row],[Code Quality (1.5)3]])</f>
        <v>3</v>
      </c>
      <c r="J185" s="18">
        <v>1</v>
      </c>
      <c r="K185" s="18">
        <v>1</v>
      </c>
      <c r="L185" s="18">
        <f>SUM(Table13578[[#This Row],[Run and Output (2)]],Table13578[[#This Row],[Code Quality (2)]])</f>
        <v>2</v>
      </c>
      <c r="M185" s="41">
        <f>SUM(Table13578[[#This Row],[Q1]],Table13578[[#This Row],[Q2]],Table13578[[#This Row],[Q3]])</f>
        <v>8</v>
      </c>
      <c r="N185" s="3"/>
      <c r="O185" s="3"/>
      <c r="P185" s="3"/>
      <c r="Q185" s="3"/>
      <c r="R185" s="3"/>
      <c r="S185" s="3"/>
      <c r="T185" s="8">
        <f t="shared" si="6"/>
        <v>0</v>
      </c>
      <c r="U185" s="3"/>
      <c r="V185" s="3"/>
      <c r="W185" s="3"/>
      <c r="X185" s="3"/>
      <c r="Y185" s="3"/>
      <c r="Z185" s="3"/>
      <c r="AA185" s="8">
        <f t="shared" si="7"/>
        <v>0</v>
      </c>
      <c r="AB185" s="9">
        <f t="shared" si="8"/>
        <v>8</v>
      </c>
      <c r="AC185" s="20" t="s">
        <v>273</v>
      </c>
      <c r="AD185" s="20" t="s">
        <v>488</v>
      </c>
      <c r="AE185" t="s">
        <v>538</v>
      </c>
      <c r="AF185"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infinite loop. there are some issues with control flow and variable initialization that prevent it from functioning correctly in all scenarios. The current implementation of the while loop can lead to an infinite loop if the user does not enter 0 or a valid product code after the first input. The loop should be structured to allow re-entry of the product code after displaying the total and final costs.</v>
      </c>
      <c r="AG185" s="20" t="s">
        <v>683</v>
      </c>
    </row>
    <row r="186" spans="1:33" x14ac:dyDescent="0.3">
      <c r="A186" s="12">
        <v>182</v>
      </c>
      <c r="B186" s="13">
        <v>20720379</v>
      </c>
      <c r="C186" s="23" t="s">
        <v>176</v>
      </c>
      <c r="D186" s="18">
        <v>1.5</v>
      </c>
      <c r="E186" s="18">
        <v>1.5</v>
      </c>
      <c r="F186" s="18">
        <f>SUM(Table13578[[#This Row],[Run and Output (1.5)]:[Code Quality (1.5)]])</f>
        <v>3</v>
      </c>
      <c r="G186" s="18">
        <v>1.5</v>
      </c>
      <c r="H186" s="18">
        <v>1.5</v>
      </c>
      <c r="I186" s="18">
        <f>SUM(Table13578[[#This Row],[Run and Output (1.5)2]],Table13578[[#This Row],[Code Quality (1.5)3]])</f>
        <v>3</v>
      </c>
      <c r="J186" s="26">
        <v>2</v>
      </c>
      <c r="K186" s="26">
        <v>2</v>
      </c>
      <c r="L186" s="26">
        <f>SUM(Table13578[[#This Row],[Run and Output (2)]],Table13578[[#This Row],[Code Quality (2)]])</f>
        <v>4</v>
      </c>
      <c r="M186" s="41">
        <f>SUM(Table13578[[#This Row],[Q1]],Table13578[[#This Row],[Q2]],Table13578[[#This Row],[Q3]])</f>
        <v>10</v>
      </c>
      <c r="N186" s="3"/>
      <c r="O186" s="3"/>
      <c r="P186" s="3"/>
      <c r="Q186" s="3"/>
      <c r="R186" s="3"/>
      <c r="S186" s="3"/>
      <c r="T186" s="8">
        <f t="shared" si="6"/>
        <v>0</v>
      </c>
      <c r="U186" s="3"/>
      <c r="V186" s="3"/>
      <c r="W186" s="3"/>
      <c r="X186" s="3"/>
      <c r="Y186" s="3"/>
      <c r="Z186" s="3"/>
      <c r="AA186" s="8">
        <f t="shared" si="7"/>
        <v>0</v>
      </c>
      <c r="AB186" s="9">
        <f t="shared" si="8"/>
        <v>10</v>
      </c>
      <c r="AC186" s="20" t="s">
        <v>273</v>
      </c>
      <c r="AD186" s="20" t="s">
        <v>547</v>
      </c>
      <c r="AE186" s="20" t="s">
        <v>548</v>
      </c>
      <c r="AF186"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correctly prompts the user for a minimum of three integers, calculates their sum, average, product, smallest, and largest values. It also appropriately handles termination with -1 and checks to ensure that at least three valid integers have been entered.q3:The program correctly calculates the total cost for various grocery items based on user input. It handles different product types appropriately and allows for a discount to be applied</v>
      </c>
      <c r="AG186" s="20" t="s">
        <v>684</v>
      </c>
    </row>
    <row r="187" spans="1:33" x14ac:dyDescent="0.3">
      <c r="A187" s="12">
        <v>183</v>
      </c>
      <c r="B187" s="13">
        <v>20705228</v>
      </c>
      <c r="C187" s="11" t="s">
        <v>132</v>
      </c>
      <c r="D187" s="18">
        <v>0.5</v>
      </c>
      <c r="E187" s="18">
        <v>0.5</v>
      </c>
      <c r="F187" s="18">
        <f>SUM(Table13578[[#This Row],[Run and Output (1.5)]:[Code Quality (1.5)]])</f>
        <v>1</v>
      </c>
      <c r="G187" s="18">
        <v>0.5</v>
      </c>
      <c r="H187" s="18">
        <v>0.5</v>
      </c>
      <c r="I187" s="18">
        <f>SUM(Table13578[[#This Row],[Run and Output (1.5)2]],Table13578[[#This Row],[Code Quality (1.5)3]])</f>
        <v>1</v>
      </c>
      <c r="J187" s="26">
        <v>0</v>
      </c>
      <c r="K187" s="26">
        <v>0</v>
      </c>
      <c r="L187" s="26">
        <f>SUM(Table13578[[#This Row],[Run and Output (2)]],Table13578[[#This Row],[Code Quality (2)]])</f>
        <v>0</v>
      </c>
      <c r="M187" s="41">
        <f>SUM(Table13578[[#This Row],[Q1]],Table13578[[#This Row],[Q2]],Table13578[[#This Row],[Q3]])</f>
        <v>2</v>
      </c>
      <c r="N187" s="3"/>
      <c r="O187" s="3"/>
      <c r="P187" s="3"/>
      <c r="Q187" s="3"/>
      <c r="R187" s="3"/>
      <c r="S187" s="3"/>
      <c r="T187" s="8">
        <f t="shared" si="6"/>
        <v>0</v>
      </c>
      <c r="U187" s="3"/>
      <c r="V187" s="3"/>
      <c r="W187" s="3"/>
      <c r="X187" s="3"/>
      <c r="Y187" s="3"/>
      <c r="Z187" s="3"/>
      <c r="AA187" s="8">
        <f t="shared" si="7"/>
        <v>0</v>
      </c>
      <c r="AB187" s="9">
        <f t="shared" si="8"/>
        <v>2</v>
      </c>
      <c r="AC187" s="20" t="s">
        <v>427</v>
      </c>
      <c r="AD187" s="20" t="s">
        <v>428</v>
      </c>
      <c r="AE187" s="38" t="s">
        <v>429</v>
      </c>
      <c r="AF187" s="20" t="str">
        <f>CONCATENATE(Table13578[[#This Row],[Feedback Q1]],Table13578[[#This Row],[Feedback Q2]],Table13578[[#This Row],[Feedback Q3]])</f>
        <v>q1: Syntax errors. There are several critical errors that prevent it from functioning correctly.q2: Syntax errors. there are critical logical and syntactical flaws that need to be addressed.q3: Minimally coded</v>
      </c>
      <c r="AG187" s="20" t="s">
        <v>685</v>
      </c>
    </row>
    <row r="188" spans="1:33" x14ac:dyDescent="0.3">
      <c r="A188" s="12">
        <v>184</v>
      </c>
      <c r="B188" s="13">
        <v>20701305</v>
      </c>
      <c r="C188" s="11" t="s">
        <v>119</v>
      </c>
      <c r="D188" s="18">
        <v>0.5</v>
      </c>
      <c r="E188" s="18">
        <v>0.5</v>
      </c>
      <c r="F188" s="18">
        <f>SUM(Table13578[[#This Row],[Run and Output (1.5)]:[Code Quality (1.5)]])</f>
        <v>1</v>
      </c>
      <c r="G188" s="18">
        <v>1</v>
      </c>
      <c r="H188" s="18">
        <v>1</v>
      </c>
      <c r="I188" s="18">
        <f>SUM(Table13578[[#This Row],[Run and Output (1.5)2]],Table13578[[#This Row],[Code Quality (1.5)3]])</f>
        <v>2</v>
      </c>
      <c r="J188" s="18">
        <v>2</v>
      </c>
      <c r="K188" s="18">
        <v>2</v>
      </c>
      <c r="L188" s="18">
        <f>SUM(Table13578[[#This Row],[Run and Output (2)]],Table13578[[#This Row],[Code Quality (2)]])</f>
        <v>4</v>
      </c>
      <c r="M188" s="41">
        <f>SUM(Table13578[[#This Row],[Q1]],Table13578[[#This Row],[Q2]],Table13578[[#This Row],[Q3]])</f>
        <v>7</v>
      </c>
      <c r="N188" s="3"/>
      <c r="O188" s="3"/>
      <c r="P188" s="3"/>
      <c r="Q188" s="3"/>
      <c r="R188" s="3"/>
      <c r="S188" s="3"/>
      <c r="T188" s="8">
        <f t="shared" si="6"/>
        <v>0</v>
      </c>
      <c r="U188" s="3"/>
      <c r="V188" s="3"/>
      <c r="W188" s="3"/>
      <c r="X188" s="3"/>
      <c r="Y188" s="3"/>
      <c r="Z188" s="3"/>
      <c r="AA188" s="8">
        <f t="shared" si="7"/>
        <v>0</v>
      </c>
      <c r="AB188" s="9">
        <f t="shared" si="8"/>
        <v>7</v>
      </c>
      <c r="AC188" s="20" t="s">
        <v>432</v>
      </c>
      <c r="AD188" s="20" t="s">
        <v>431</v>
      </c>
      <c r="AE188" s="20" t="s">
        <v>430</v>
      </c>
      <c r="AF188" s="20" t="str">
        <f>CONCATENATE(Table13578[[#This Row],[Feedback Q1]],Table13578[[#This Row],[Feedback Q2]],Table13578[[#This Row],[Feedback Q3]])</f>
        <v>q1: there are several critical errors that prevent it from functioning correctly.  The line int rows and columns; is incorrect. It should declare the variables separatelyq2: several issues prevent it from functioning correctly. Syntax errors.q3:The program is designed to calculate the total cost of different types of grocery items based on user input. The overall logic is sound, and it correctly handles user selections, calculates costs, and applies discounts.</v>
      </c>
      <c r="AG188" s="20" t="s">
        <v>686</v>
      </c>
    </row>
    <row r="189" spans="1:33" x14ac:dyDescent="0.3">
      <c r="A189" s="12">
        <v>185</v>
      </c>
      <c r="B189" s="13">
        <v>20701283</v>
      </c>
      <c r="C189" s="11" t="s">
        <v>118</v>
      </c>
      <c r="D189" s="18">
        <v>1.5</v>
      </c>
      <c r="E189" s="18">
        <v>1.5</v>
      </c>
      <c r="F189" s="18">
        <f>SUM(Table13578[[#This Row],[Run and Output (1.5)]:[Code Quality (1.5)]])</f>
        <v>3</v>
      </c>
      <c r="G189" s="18">
        <v>1</v>
      </c>
      <c r="H189" s="18">
        <v>1</v>
      </c>
      <c r="I189" s="18">
        <f>SUM(Table13578[[#This Row],[Run and Output (1.5)2]],Table13578[[#This Row],[Code Quality (1.5)3]])</f>
        <v>2</v>
      </c>
      <c r="J189" s="18">
        <v>1</v>
      </c>
      <c r="K189" s="18">
        <v>1</v>
      </c>
      <c r="L189" s="18">
        <f>SUM(Table13578[[#This Row],[Run and Output (2)]],Table13578[[#This Row],[Code Quality (2)]])</f>
        <v>2</v>
      </c>
      <c r="M189" s="41">
        <f>SUM(Table13578[[#This Row],[Q1]],Table13578[[#This Row],[Q2]],Table13578[[#This Row],[Q3]])</f>
        <v>7</v>
      </c>
      <c r="N189" s="3"/>
      <c r="O189" s="3"/>
      <c r="P189" s="3"/>
      <c r="Q189" s="3"/>
      <c r="R189" s="3"/>
      <c r="S189" s="3"/>
      <c r="T189" s="8">
        <f t="shared" si="6"/>
        <v>0</v>
      </c>
      <c r="U189" s="3"/>
      <c r="V189" s="3"/>
      <c r="W189" s="3"/>
      <c r="X189" s="3"/>
      <c r="Y189" s="3"/>
      <c r="Z189" s="3"/>
      <c r="AA189" s="8">
        <f t="shared" si="7"/>
        <v>0</v>
      </c>
      <c r="AB189" s="9">
        <f t="shared" si="8"/>
        <v>7</v>
      </c>
      <c r="AC189" s="20" t="s">
        <v>433</v>
      </c>
      <c r="AD189" s="20" t="s">
        <v>436</v>
      </c>
      <c r="AE189" s="20" t="s">
        <v>439</v>
      </c>
      <c r="AF189" s="20" t="str">
        <f>CONCATENATE(Table13578[[#This Row],[Feedback Q1]],Table13578[[#This Row],[Feedback Q2]],Table13578[[#This Row],[Feedback Q3]])</f>
        <v>q1:The program correctly prints a grid of + according to the number of rows and columns specified by the user. The nested loops work as intended, creating the expected output.q2:Several syntax errors preventing the program from running correctly. The check for whether at least three integers have been entered should be placed after the loop, not inside it. This is crucial to ensure that you only check after the user has entered the numbers.q3: there are significant errors that prevent it from functioning correctly. The variable names contain spaces (e.g., price per item, tota;cost), which are invalid in C. Variables cannot have spaces. The productType variable is declared but never initialized or assigned a value. You need to prompt the user for their choice before using it in the switch statement.</v>
      </c>
      <c r="AG189" s="20" t="s">
        <v>687</v>
      </c>
    </row>
    <row r="190" spans="1:33" x14ac:dyDescent="0.3">
      <c r="A190" s="12">
        <v>186</v>
      </c>
      <c r="B190" s="13">
        <v>20701628</v>
      </c>
      <c r="C190" s="11" t="s">
        <v>122</v>
      </c>
      <c r="D190" s="18">
        <v>0.5</v>
      </c>
      <c r="E190" s="18">
        <v>0.5</v>
      </c>
      <c r="F190" s="18">
        <f>SUM(Table13578[[#This Row],[Run and Output (1.5)]:[Code Quality (1.5)]])</f>
        <v>1</v>
      </c>
      <c r="G190" s="18">
        <v>0.5</v>
      </c>
      <c r="H190" s="18">
        <v>0.5</v>
      </c>
      <c r="I190" s="18">
        <f>SUM(Table13578[[#This Row],[Run and Output (1.5)2]],Table13578[[#This Row],[Code Quality (1.5)3]])</f>
        <v>1</v>
      </c>
      <c r="J190" s="18">
        <v>1</v>
      </c>
      <c r="K190" s="18">
        <v>1</v>
      </c>
      <c r="L190" s="18">
        <f>SUM(Table13578[[#This Row],[Run and Output (2)]],Table13578[[#This Row],[Code Quality (2)]])</f>
        <v>2</v>
      </c>
      <c r="M190" s="41">
        <f>SUM(Table13578[[#This Row],[Q1]],Table13578[[#This Row],[Q2]],Table13578[[#This Row],[Q3]])</f>
        <v>4</v>
      </c>
      <c r="N190" s="3"/>
      <c r="O190" s="3"/>
      <c r="P190" s="3"/>
      <c r="Q190" s="3"/>
      <c r="R190" s="3"/>
      <c r="S190" s="3"/>
      <c r="T190" s="8">
        <f t="shared" si="6"/>
        <v>0</v>
      </c>
      <c r="U190" s="3"/>
      <c r="V190" s="3"/>
      <c r="W190" s="3"/>
      <c r="X190" s="3"/>
      <c r="Y190" s="3"/>
      <c r="Z190" s="3"/>
      <c r="AA190" s="8">
        <f t="shared" si="7"/>
        <v>0</v>
      </c>
      <c r="AB190" s="9">
        <f t="shared" si="8"/>
        <v>4</v>
      </c>
      <c r="AC190" s="20" t="s">
        <v>425</v>
      </c>
      <c r="AD190" s="20" t="s">
        <v>437</v>
      </c>
      <c r="AE190" s="20" t="s">
        <v>426</v>
      </c>
      <c r="AF190" s="20" t="str">
        <f>CONCATENATE(Table13578[[#This Row],[Feedback Q1]],Table13578[[#This Row],[Feedback Q2]],Table13578[[#This Row],[Feedback Q3]])</f>
        <v>q1:The semicolons after the for loop headers terminate the loops prematurely, causing the inner block to execute only once regardless of the loop counter. Remove these semicolonsq2:The format string for scanf uses commas, which will require the input to be comma-separated.The variables min and max are used to store the smallest and largest integers but are never declared. The logic for determining the smallest and largest integers is incorrect. The correct logic should be structured to compare all three integers properly.The print statements for results should be outside the while loop to avoid printing results on each iterationq3: The variable cost is used but never declared.The program does not handle the case when the user wants to exit (input 0). After calculating the cost, you should print the result to the user</v>
      </c>
      <c r="AG190" s="20" t="s">
        <v>688</v>
      </c>
    </row>
    <row r="191" spans="1:33" x14ac:dyDescent="0.3">
      <c r="A191" s="12">
        <v>187</v>
      </c>
      <c r="B191" s="13">
        <v>20712310</v>
      </c>
      <c r="C191" s="11" t="s">
        <v>145</v>
      </c>
      <c r="D191" s="18">
        <v>1.5</v>
      </c>
      <c r="E191" s="18">
        <v>1.5</v>
      </c>
      <c r="F191" s="18">
        <f>SUM(Table13578[[#This Row],[Run and Output (1.5)]:[Code Quality (1.5)]])</f>
        <v>3</v>
      </c>
      <c r="G191" s="18">
        <v>1.5</v>
      </c>
      <c r="H191" s="18">
        <v>1.5</v>
      </c>
      <c r="I191" s="18">
        <f>SUM(Table13578[[#This Row],[Run and Output (1.5)2]],Table13578[[#This Row],[Code Quality (1.5)3]])</f>
        <v>3</v>
      </c>
      <c r="J191" s="18">
        <v>2</v>
      </c>
      <c r="K191" s="18">
        <v>2</v>
      </c>
      <c r="L191" s="18">
        <f>SUM(Table13578[[#This Row],[Run and Output (2)]],Table13578[[#This Row],[Code Quality (2)]])</f>
        <v>4</v>
      </c>
      <c r="M191" s="41">
        <f>SUM(Table13578[[#This Row],[Q1]],Table13578[[#This Row],[Q2]],Table13578[[#This Row],[Q3]])</f>
        <v>10</v>
      </c>
      <c r="N191" s="3"/>
      <c r="O191" s="3"/>
      <c r="P191" s="3"/>
      <c r="Q191" s="3"/>
      <c r="R191" s="3"/>
      <c r="S191" s="3"/>
      <c r="T191" s="8">
        <f t="shared" si="6"/>
        <v>0</v>
      </c>
      <c r="U191" s="3"/>
      <c r="V191" s="3"/>
      <c r="W191" s="3"/>
      <c r="X191" s="3"/>
      <c r="Y191" s="3"/>
      <c r="Z191" s="3"/>
      <c r="AA191" s="8">
        <f t="shared" si="7"/>
        <v>0</v>
      </c>
      <c r="AB191" s="9">
        <f t="shared" si="8"/>
        <v>10</v>
      </c>
      <c r="AC191" s="20" t="s">
        <v>273</v>
      </c>
      <c r="AD191" s="20" t="s">
        <v>480</v>
      </c>
      <c r="AE191" s="20" t="s">
        <v>481</v>
      </c>
      <c r="AF191"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output.q2:The program correctly calculates the sum, average, product, smallest, and largest of three user-provided integers. The logic is sound and follows a clear flow.q3:The program correctly calculates the total cost for different types of grocery items, applies discounts, and provides a user-friendly interface for input. </v>
      </c>
      <c r="AG191" s="20" t="s">
        <v>689</v>
      </c>
    </row>
    <row r="192" spans="1:33" x14ac:dyDescent="0.3">
      <c r="A192" s="12">
        <v>188</v>
      </c>
      <c r="B192" s="13">
        <v>20610050</v>
      </c>
      <c r="C192" s="11" t="s">
        <v>54</v>
      </c>
      <c r="D192" s="18">
        <v>1.5</v>
      </c>
      <c r="E192" s="18">
        <v>1.5</v>
      </c>
      <c r="F192" s="18">
        <f>SUM(Table13578[[#This Row],[Run and Output (1.5)]:[Code Quality (1.5)]])</f>
        <v>3</v>
      </c>
      <c r="G192" s="18">
        <v>1.5</v>
      </c>
      <c r="H192" s="18">
        <v>1.5</v>
      </c>
      <c r="I192" s="18">
        <f>SUM(Table13578[[#This Row],[Run and Output (1.5)2]],Table13578[[#This Row],[Code Quality (1.5)3]])</f>
        <v>3</v>
      </c>
      <c r="J192" s="18">
        <v>1</v>
      </c>
      <c r="K192" s="18">
        <v>1</v>
      </c>
      <c r="L192" s="18">
        <f>SUM(Table13578[[#This Row],[Run and Output (2)]],Table13578[[#This Row],[Code Quality (2)]])</f>
        <v>2</v>
      </c>
      <c r="M192" s="41">
        <f>SUM(Table13578[[#This Row],[Q1]],Table13578[[#This Row],[Q2]],Table13578[[#This Row],[Q3]])</f>
        <v>8</v>
      </c>
      <c r="N192" s="3"/>
      <c r="O192" s="3"/>
      <c r="P192" s="3"/>
      <c r="Q192" s="3"/>
      <c r="R192" s="3"/>
      <c r="S192" s="3"/>
      <c r="T192" s="8">
        <f t="shared" si="6"/>
        <v>0</v>
      </c>
      <c r="U192" s="3"/>
      <c r="V192" s="3"/>
      <c r="W192" s="3"/>
      <c r="X192" s="3"/>
      <c r="Y192" s="3"/>
      <c r="Z192" s="3"/>
      <c r="AA192" s="8">
        <f t="shared" si="7"/>
        <v>0</v>
      </c>
      <c r="AB192" s="9">
        <f t="shared" si="8"/>
        <v>8</v>
      </c>
      <c r="AC192" s="20" t="s">
        <v>273</v>
      </c>
      <c r="AD192" s="20" t="s">
        <v>476</v>
      </c>
      <c r="AE192" s="20" t="s">
        <v>479</v>
      </c>
      <c r="AF192"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q3: incorrect output, not prompting for price</v>
      </c>
      <c r="AG192" s="20" t="s">
        <v>690</v>
      </c>
    </row>
    <row r="193" spans="3:28" x14ac:dyDescent="0.3">
      <c r="K193" s="40"/>
      <c r="L193" s="40"/>
      <c r="AB193" s="37"/>
    </row>
    <row r="194" spans="3:28" x14ac:dyDescent="0.3">
      <c r="C194" s="40" t="s">
        <v>696</v>
      </c>
      <c r="D194" s="37"/>
      <c r="E194" s="37"/>
      <c r="F194" s="37">
        <f>AVERAGE(Table13578[Q1])</f>
        <v>2.6436170212765959</v>
      </c>
      <c r="G194" s="37"/>
      <c r="H194" s="37"/>
      <c r="I194" s="37">
        <f>AVERAGE(Table13578[Q2])</f>
        <v>2.6941489361702127</v>
      </c>
      <c r="J194" s="37"/>
      <c r="K194" s="37"/>
      <c r="L194" s="37">
        <f>AVERAGE(Table13578[Q3])</f>
        <v>3.021276595744681</v>
      </c>
      <c r="M194" s="37">
        <f>AVERAGE(Table13578[Subtotal (10)])</f>
        <v>8.3590425531914896</v>
      </c>
      <c r="AB194" s="37"/>
    </row>
    <row r="195" spans="3:28" x14ac:dyDescent="0.3">
      <c r="C195" s="40" t="s">
        <v>697</v>
      </c>
      <c r="D195" s="37"/>
      <c r="E195" s="37"/>
      <c r="F195" s="37">
        <f>STDEV(Table13578[Q1])</f>
        <v>0.79477686784106349</v>
      </c>
      <c r="G195" s="37"/>
      <c r="H195" s="37"/>
      <c r="I195" s="37">
        <f>STDEV(Table13578[Q2])</f>
        <v>0.70583346201148567</v>
      </c>
      <c r="J195" s="37"/>
      <c r="K195" s="37"/>
      <c r="L195" s="37">
        <f>STDEV(Table13578[Q3])</f>
        <v>1.2832005724678945</v>
      </c>
      <c r="M195" s="37">
        <f>STDEV(Table13578[Subtotal (10)])</f>
        <v>2.3014929212640962</v>
      </c>
      <c r="AB195" s="37"/>
    </row>
    <row r="196" spans="3:28" x14ac:dyDescent="0.3">
      <c r="C196" s="40" t="s">
        <v>698</v>
      </c>
      <c r="D196" s="37"/>
      <c r="E196" s="37"/>
      <c r="F196" s="37">
        <f>MIN(Table13578[Q1])</f>
        <v>0</v>
      </c>
      <c r="G196" s="37"/>
      <c r="H196" s="37"/>
      <c r="I196" s="37">
        <f>MIN(Table13578[Q2])</f>
        <v>0</v>
      </c>
      <c r="J196" s="37"/>
      <c r="K196" s="37"/>
      <c r="L196" s="37">
        <f>MIN(Table13578[Q3])</f>
        <v>0</v>
      </c>
      <c r="M196" s="37">
        <f>MIN(Table13578[Subtotal (10)])</f>
        <v>0</v>
      </c>
      <c r="AB196" s="37"/>
    </row>
    <row r="197" spans="3:28" x14ac:dyDescent="0.3">
      <c r="C197" s="40" t="s">
        <v>699</v>
      </c>
      <c r="D197" s="37"/>
      <c r="E197" s="37"/>
      <c r="F197" s="37">
        <f>MAX(Table13578[Q1])</f>
        <v>3</v>
      </c>
      <c r="G197" s="37"/>
      <c r="H197" s="37"/>
      <c r="I197" s="37">
        <f>MAX(Table13578[Q2])</f>
        <v>3</v>
      </c>
      <c r="J197" s="37"/>
      <c r="K197" s="37"/>
      <c r="L197" s="37">
        <f>MAX(Table13578[Q3])</f>
        <v>4</v>
      </c>
      <c r="M197" s="37">
        <f>MAX(Table13578[Subtotal (10)])</f>
        <v>10</v>
      </c>
    </row>
  </sheetData>
  <mergeCells count="7">
    <mergeCell ref="D3:E3"/>
    <mergeCell ref="D1:Z1"/>
    <mergeCell ref="D2:M2"/>
    <mergeCell ref="N2:T2"/>
    <mergeCell ref="U2:AA2"/>
    <mergeCell ref="G3:H3"/>
    <mergeCell ref="J3:K3"/>
  </mergeCells>
  <phoneticPr fontId="23" type="noConversion"/>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963C-4C9D-435E-94A9-089A127EAC99}">
  <dimension ref="A1:AD192"/>
  <sheetViews>
    <sheetView topLeftCell="A54" zoomScale="85" zoomScaleNormal="85" workbookViewId="0">
      <selection activeCell="AB111" sqref="AB111"/>
    </sheetView>
  </sheetViews>
  <sheetFormatPr defaultRowHeight="14.4" x14ac:dyDescent="0.3"/>
  <cols>
    <col min="1" max="1" width="8.88671875" style="1"/>
    <col min="2" max="2" width="11.44140625" bestFit="1" customWidth="1"/>
    <col min="3" max="3" width="42.6640625" bestFit="1" customWidth="1"/>
    <col min="4" max="4" width="14.33203125" customWidth="1"/>
    <col min="5" max="5" width="17.77734375" customWidth="1"/>
    <col min="6" max="7" width="18.77734375" customWidth="1"/>
    <col min="8" max="8" width="17.5546875" customWidth="1"/>
    <col min="9" max="9" width="18.44140625" customWidth="1"/>
    <col min="10" max="10" width="13.6640625" style="1" hidden="1" customWidth="1"/>
    <col min="11" max="11" width="20.77734375" hidden="1" customWidth="1"/>
    <col min="12" max="12" width="18.77734375" hidden="1" customWidth="1"/>
    <col min="13" max="13" width="20.77734375" hidden="1" customWidth="1"/>
    <col min="14" max="14" width="18.77734375" hidden="1" customWidth="1"/>
    <col min="15" max="15" width="19.21875" hidden="1" customWidth="1"/>
    <col min="16" max="16" width="17.21875" hidden="1" customWidth="1"/>
    <col min="17" max="17" width="15.6640625" style="1" hidden="1" customWidth="1"/>
    <col min="18" max="18" width="19.77734375" hidden="1" customWidth="1"/>
    <col min="19" max="19" width="17.77734375" hidden="1" customWidth="1"/>
    <col min="20" max="20" width="21.77734375" hidden="1" customWidth="1"/>
    <col min="21" max="21" width="19.77734375" hidden="1" customWidth="1"/>
    <col min="22" max="22" width="21.77734375" hidden="1" customWidth="1"/>
    <col min="23" max="23" width="19.77734375" hidden="1" customWidth="1"/>
    <col min="24" max="24" width="14.5546875" hidden="1" customWidth="1"/>
    <col min="25" max="25" width="16" hidden="1" customWidth="1"/>
    <col min="26" max="26" width="29.5546875" hidden="1" customWidth="1"/>
    <col min="27" max="27" width="8" customWidth="1"/>
    <col min="28" max="28" width="14.21875" customWidth="1"/>
    <col min="29" max="29" width="15.6640625" customWidth="1"/>
    <col min="30" max="30" width="20.109375" hidden="1" customWidth="1"/>
  </cols>
  <sheetData>
    <row r="1" spans="1:30" ht="18" x14ac:dyDescent="0.35">
      <c r="B1" s="2"/>
      <c r="C1" s="3"/>
      <c r="D1" s="43" t="s">
        <v>191</v>
      </c>
      <c r="E1" s="44"/>
      <c r="F1" s="44"/>
      <c r="G1" s="44"/>
      <c r="H1" s="44"/>
      <c r="I1" s="44"/>
      <c r="J1" s="44"/>
      <c r="K1" s="44"/>
      <c r="L1" s="44"/>
      <c r="M1" s="44"/>
      <c r="N1" s="44"/>
      <c r="O1" s="44"/>
      <c r="P1" s="44"/>
      <c r="Q1" s="44"/>
      <c r="R1" s="44"/>
      <c r="S1" s="44"/>
      <c r="T1" s="44"/>
      <c r="U1" s="44"/>
      <c r="V1" s="44"/>
      <c r="W1" s="44"/>
      <c r="X1" s="4"/>
      <c r="Y1" s="5"/>
    </row>
    <row r="2" spans="1:30" x14ac:dyDescent="0.3">
      <c r="B2" s="2"/>
      <c r="C2" s="3"/>
      <c r="D2" s="45" t="s">
        <v>199</v>
      </c>
      <c r="E2" s="46"/>
      <c r="F2" s="46"/>
      <c r="G2" s="46"/>
      <c r="H2" s="46"/>
      <c r="I2" s="46"/>
      <c r="J2" s="47"/>
      <c r="K2" s="45" t="s">
        <v>200</v>
      </c>
      <c r="L2" s="46"/>
      <c r="M2" s="46"/>
      <c r="N2" s="46"/>
      <c r="O2" s="46"/>
      <c r="P2" s="46"/>
      <c r="Q2" s="47"/>
      <c r="R2" s="45" t="s">
        <v>201</v>
      </c>
      <c r="S2" s="46"/>
      <c r="T2" s="46"/>
      <c r="U2" s="46"/>
      <c r="V2" s="46"/>
      <c r="W2" s="46"/>
      <c r="X2" s="47"/>
      <c r="Y2" s="6" t="s">
        <v>190</v>
      </c>
    </row>
    <row r="3" spans="1:30" x14ac:dyDescent="0.3">
      <c r="B3" s="2"/>
      <c r="C3" s="3"/>
      <c r="D3" s="48" t="s">
        <v>192</v>
      </c>
      <c r="E3" s="49"/>
      <c r="F3" s="48" t="s">
        <v>193</v>
      </c>
      <c r="G3" s="49"/>
      <c r="H3" s="48" t="s">
        <v>194</v>
      </c>
      <c r="I3" s="49"/>
      <c r="J3" s="15"/>
      <c r="K3" s="4" t="s">
        <v>192</v>
      </c>
      <c r="L3" s="4"/>
      <c r="M3" s="7" t="s">
        <v>193</v>
      </c>
      <c r="N3" s="4"/>
      <c r="O3" s="7" t="s">
        <v>194</v>
      </c>
      <c r="P3" s="4"/>
      <c r="Q3" s="7"/>
      <c r="R3" s="7" t="s">
        <v>206</v>
      </c>
      <c r="S3" s="4"/>
      <c r="T3" s="7" t="s">
        <v>204</v>
      </c>
      <c r="U3" s="4"/>
      <c r="V3" s="7" t="s">
        <v>205</v>
      </c>
      <c r="W3" s="4"/>
      <c r="X3" s="7"/>
      <c r="Y3" s="6"/>
    </row>
    <row r="4" spans="1:30" x14ac:dyDescent="0.3">
      <c r="A4" s="10" t="s">
        <v>210</v>
      </c>
      <c r="B4" s="10" t="s">
        <v>0</v>
      </c>
      <c r="C4" s="10" t="s">
        <v>1</v>
      </c>
      <c r="D4" s="10" t="s">
        <v>195</v>
      </c>
      <c r="E4" s="10" t="s">
        <v>196</v>
      </c>
      <c r="F4" s="10" t="s">
        <v>211</v>
      </c>
      <c r="G4" s="10" t="s">
        <v>212</v>
      </c>
      <c r="H4" s="10" t="s">
        <v>197</v>
      </c>
      <c r="I4" s="10" t="s">
        <v>198</v>
      </c>
      <c r="J4" s="16" t="s">
        <v>203</v>
      </c>
      <c r="K4" s="10" t="s">
        <v>213</v>
      </c>
      <c r="L4" s="10" t="s">
        <v>214</v>
      </c>
      <c r="M4" s="10" t="s">
        <v>215</v>
      </c>
      <c r="N4" s="10" t="s">
        <v>216</v>
      </c>
      <c r="O4" s="10" t="s">
        <v>217</v>
      </c>
      <c r="P4" s="10" t="s">
        <v>218</v>
      </c>
      <c r="Q4" s="10" t="s">
        <v>219</v>
      </c>
      <c r="R4" s="10" t="s">
        <v>207</v>
      </c>
      <c r="S4" s="10" t="s">
        <v>208</v>
      </c>
      <c r="T4" s="10" t="s">
        <v>220</v>
      </c>
      <c r="U4" s="10" t="s">
        <v>221</v>
      </c>
      <c r="V4" s="10" t="s">
        <v>222</v>
      </c>
      <c r="W4" s="10" t="s">
        <v>223</v>
      </c>
      <c r="X4" s="10" t="s">
        <v>202</v>
      </c>
      <c r="Y4" s="10" t="s">
        <v>209</v>
      </c>
      <c r="Z4" s="10" t="s">
        <v>375</v>
      </c>
      <c r="AA4" s="10" t="s">
        <v>224</v>
      </c>
      <c r="AB4" s="10" t="s">
        <v>225</v>
      </c>
      <c r="AC4" s="10" t="s">
        <v>226</v>
      </c>
      <c r="AD4" s="10" t="s">
        <v>438</v>
      </c>
    </row>
    <row r="5" spans="1:30" x14ac:dyDescent="0.3">
      <c r="A5" s="12">
        <v>1</v>
      </c>
      <c r="B5" s="13">
        <v>20718606</v>
      </c>
      <c r="C5" s="11" t="s">
        <v>168</v>
      </c>
      <c r="D5" s="18">
        <v>1.5</v>
      </c>
      <c r="E5" s="18">
        <v>1.5</v>
      </c>
      <c r="F5" s="18">
        <v>1.5</v>
      </c>
      <c r="G5" s="18">
        <v>1.5</v>
      </c>
      <c r="H5" s="18">
        <v>2</v>
      </c>
      <c r="I5" s="18">
        <v>2</v>
      </c>
      <c r="J5" s="17">
        <f t="shared" ref="J5:J68" si="0">SUM(D5:I5)</f>
        <v>10</v>
      </c>
      <c r="K5" s="3"/>
      <c r="L5" s="3"/>
      <c r="M5" s="3"/>
      <c r="N5" s="3"/>
      <c r="O5" s="3"/>
      <c r="P5" s="3"/>
      <c r="Q5" s="8">
        <f t="shared" ref="Q5:Q68" si="1">SUM(K5:P5)</f>
        <v>0</v>
      </c>
      <c r="R5" s="3"/>
      <c r="S5" s="3"/>
      <c r="T5" s="3"/>
      <c r="U5" s="3"/>
      <c r="V5" s="3"/>
      <c r="W5" s="3"/>
      <c r="X5" s="8">
        <f t="shared" ref="X5:X68" si="2">SUM(R5:W5)</f>
        <v>0</v>
      </c>
      <c r="Y5" s="9">
        <f t="shared" ref="Y5:Y68" si="3">SUM(X5,Q5,J5)</f>
        <v>10</v>
      </c>
      <c r="Z5" s="28"/>
      <c r="AA5" s="20" t="s">
        <v>228</v>
      </c>
      <c r="AB5" s="20" t="s">
        <v>227</v>
      </c>
      <c r="AC5" s="20" t="s">
        <v>229</v>
      </c>
      <c r="AD5" s="20" t="str">
        <f>CONCATENATE(Table1356[[#This Row],[Feedback Q1]],Table1356[[#This Row],[Feedback Q2]],Table1356[[#This Row],[Feedback Q3]])</f>
        <v>q1: The code is logically sound and effectively implements the required functionality;q2: The code accurately performs calculations but could be streamlined and improved for clarity.q3: The code effectively calculates costs and applies discounts, demonstrating a solid understanding of control structures.</v>
      </c>
    </row>
    <row r="6" spans="1:30" x14ac:dyDescent="0.3">
      <c r="A6" s="12">
        <v>2</v>
      </c>
      <c r="B6" s="13">
        <v>20581109</v>
      </c>
      <c r="C6" s="11" t="s">
        <v>15</v>
      </c>
      <c r="D6" s="18">
        <v>1</v>
      </c>
      <c r="E6" s="18">
        <v>1</v>
      </c>
      <c r="F6" s="18">
        <v>1.5</v>
      </c>
      <c r="G6" s="18">
        <v>1</v>
      </c>
      <c r="H6" s="18">
        <v>0</v>
      </c>
      <c r="I6" s="18">
        <v>1</v>
      </c>
      <c r="J6" s="17">
        <f t="shared" si="0"/>
        <v>5.5</v>
      </c>
      <c r="K6" s="3"/>
      <c r="L6" s="3"/>
      <c r="M6" s="3"/>
      <c r="N6" s="3"/>
      <c r="O6" s="3"/>
      <c r="P6" s="3"/>
      <c r="Q6" s="8">
        <f t="shared" si="1"/>
        <v>0</v>
      </c>
      <c r="R6" s="3"/>
      <c r="S6" s="3"/>
      <c r="T6" s="3"/>
      <c r="U6" s="3"/>
      <c r="V6" s="3"/>
      <c r="W6" s="3"/>
      <c r="X6" s="8">
        <f t="shared" si="2"/>
        <v>0</v>
      </c>
      <c r="Y6" s="9">
        <f t="shared" si="3"/>
        <v>5.5</v>
      </c>
      <c r="Z6" s="28"/>
      <c r="AA6" s="20" t="s">
        <v>378</v>
      </c>
      <c r="AB6" s="20" t="s">
        <v>230</v>
      </c>
      <c r="AC6" s="20" t="s">
        <v>231</v>
      </c>
      <c r="AD6" s="20" t="str">
        <f>CONCATENATE(Table1356[[#This Row],[Feedback Q1]],Table1356[[#This Row],[Feedback Q2]],Table1356[[#This Row],[Feedback Q3]])</f>
        <v>q1: The code structure is mostly clear, but the logic inside the nested loop is flawed.q2: The program correctly calculates the sum, average, product, smallest, and largest values, but it uses if statements that could be simplified.q3: While the code successfully calculates costs for fruits, it needs expansion to address all product types and improve variable naming for clarity.</v>
      </c>
    </row>
    <row r="7" spans="1:30" x14ac:dyDescent="0.3">
      <c r="A7" s="12">
        <v>3</v>
      </c>
      <c r="B7" s="13">
        <v>20713649</v>
      </c>
      <c r="C7" s="11" t="s">
        <v>150</v>
      </c>
      <c r="D7" s="18">
        <v>1.5</v>
      </c>
      <c r="E7" s="18">
        <v>1.5</v>
      </c>
      <c r="F7" s="18">
        <v>1.5</v>
      </c>
      <c r="G7" s="18">
        <v>1.2</v>
      </c>
      <c r="H7" s="18">
        <v>2</v>
      </c>
      <c r="I7" s="18">
        <v>2</v>
      </c>
      <c r="J7" s="17">
        <f t="shared" si="0"/>
        <v>9.6999999999999993</v>
      </c>
      <c r="K7" s="3"/>
      <c r="L7" s="3"/>
      <c r="M7" s="3"/>
      <c r="N7" s="3"/>
      <c r="O7" s="3"/>
      <c r="P7" s="3"/>
      <c r="Q7" s="8">
        <f t="shared" si="1"/>
        <v>0</v>
      </c>
      <c r="R7" s="3"/>
      <c r="S7" s="3"/>
      <c r="T7" s="3"/>
      <c r="U7" s="3"/>
      <c r="V7" s="3"/>
      <c r="W7" s="3"/>
      <c r="X7" s="8">
        <f t="shared" si="2"/>
        <v>0</v>
      </c>
      <c r="Y7" s="9">
        <f t="shared" si="3"/>
        <v>9.6999999999999993</v>
      </c>
      <c r="Z7" s="28"/>
      <c r="AA7" s="20" t="s">
        <v>377</v>
      </c>
      <c r="AB7" s="20" t="s">
        <v>232</v>
      </c>
      <c r="AC7" s="20" t="s">
        <v>233</v>
      </c>
      <c r="AD7" s="20" t="str">
        <f>CONCATENATE(Table1356[[#This Row],[Feedback Q1]],Table1356[[#This Row],[Feedback Q2]],Table1356[[#This Row],[Feedback Q3]])</f>
        <v>q1:The code is mostly well-structured with clear variable initialization and comments.q2:The program correctly computes the sum, average, product, smallest, and largest values, but uses integer division for average calculation, which may lead to loss of precision.q3:The code effectively calculates costs and applies discounts</v>
      </c>
    </row>
    <row r="8" spans="1:30" x14ac:dyDescent="0.3">
      <c r="A8" s="12">
        <v>4</v>
      </c>
      <c r="B8" s="13">
        <v>20701571</v>
      </c>
      <c r="C8" s="11" t="s">
        <v>121</v>
      </c>
      <c r="D8" s="18">
        <v>0</v>
      </c>
      <c r="E8" s="18">
        <v>0.5</v>
      </c>
      <c r="F8" s="18">
        <v>0</v>
      </c>
      <c r="G8" s="18">
        <v>0.5</v>
      </c>
      <c r="H8" s="18">
        <v>0</v>
      </c>
      <c r="I8" s="18">
        <v>0.5</v>
      </c>
      <c r="J8" s="17">
        <f t="shared" si="0"/>
        <v>1.5</v>
      </c>
      <c r="K8" s="3"/>
      <c r="L8" s="3"/>
      <c r="M8" s="3"/>
      <c r="N8" s="3"/>
      <c r="O8" s="3"/>
      <c r="P8" s="3"/>
      <c r="Q8" s="8">
        <f t="shared" si="1"/>
        <v>0</v>
      </c>
      <c r="R8" s="3"/>
      <c r="S8" s="3"/>
      <c r="T8" s="3"/>
      <c r="U8" s="3"/>
      <c r="V8" s="3"/>
      <c r="W8" s="3"/>
      <c r="X8" s="8">
        <f t="shared" si="2"/>
        <v>0</v>
      </c>
      <c r="Y8" s="9">
        <f t="shared" si="3"/>
        <v>1.5</v>
      </c>
      <c r="Z8" s="28"/>
      <c r="AA8" s="20" t="s">
        <v>234</v>
      </c>
      <c r="AB8" s="20" t="s">
        <v>235</v>
      </c>
      <c r="AC8" s="20" t="s">
        <v>236</v>
      </c>
      <c r="AD8" s="20" t="str">
        <f>CONCATENATE(Table1356[[#This Row],[Feedback Q1]],Table1356[[#This Row],[Feedback Q2]],Table1356[[#This Row],[Feedback Q3]])</f>
        <v>q1:The code does not meet the task requirements, as it incorrectly prints indices instead of a grid of asterisksq2: The code fails to correctly read three integers and does not implement the full set of required calculationsq3: The code does not implement the required functionality for calculating costs or applying discounts</v>
      </c>
    </row>
    <row r="9" spans="1:30" x14ac:dyDescent="0.3">
      <c r="A9" s="12">
        <v>5</v>
      </c>
      <c r="B9" s="13">
        <v>20590645</v>
      </c>
      <c r="C9" s="11" t="s">
        <v>20</v>
      </c>
      <c r="D9" s="18">
        <v>1.5</v>
      </c>
      <c r="E9" s="18">
        <v>1.5</v>
      </c>
      <c r="F9" s="18">
        <v>1.5</v>
      </c>
      <c r="G9" s="18">
        <v>1.5</v>
      </c>
      <c r="H9" s="18">
        <v>2</v>
      </c>
      <c r="I9" s="18">
        <v>1.5</v>
      </c>
      <c r="J9" s="17">
        <f t="shared" si="0"/>
        <v>9.5</v>
      </c>
      <c r="K9" s="3"/>
      <c r="L9" s="3"/>
      <c r="M9" s="3"/>
      <c r="N9" s="3"/>
      <c r="O9" s="3"/>
      <c r="P9" s="3"/>
      <c r="Q9" s="8">
        <f t="shared" si="1"/>
        <v>0</v>
      </c>
      <c r="R9" s="3"/>
      <c r="S9" s="3"/>
      <c r="T9" s="3"/>
      <c r="U9" s="3"/>
      <c r="V9" s="3"/>
      <c r="W9" s="3"/>
      <c r="X9" s="8">
        <f t="shared" si="2"/>
        <v>0</v>
      </c>
      <c r="Y9" s="9">
        <f t="shared" si="3"/>
        <v>9.5</v>
      </c>
      <c r="Z9" s="28"/>
      <c r="AA9" s="20" t="s">
        <v>237</v>
      </c>
      <c r="AB9" s="20" t="s">
        <v>238</v>
      </c>
      <c r="AC9" s="20" t="s">
        <v>239</v>
      </c>
      <c r="AD9" s="20" t="str">
        <f>CONCATENATE(Table1356[[#This Row],[Feedback Q1]],Table1356[[#This Row],[Feedback Q2]],Table1356[[#This Row],[Feedback Q3]])</f>
        <v>q1:The code effectively fulfills the assignment requirements and demonstrates a solid understanding of nested loops for printing asterisks.q2:The program correctly calculates the sum, product, average, smallest, middle, and largest values of the three integers.q3: did not use switch case instead of if…else. The code effectively calculates costs and applies discounts, but it could be streamlined to avoid repetition</v>
      </c>
    </row>
    <row r="10" spans="1:30" x14ac:dyDescent="0.3">
      <c r="A10" s="12">
        <v>6</v>
      </c>
      <c r="B10" s="13">
        <v>20611251</v>
      </c>
      <c r="C10" s="11" t="s">
        <v>58</v>
      </c>
      <c r="D10" s="18">
        <v>1.5</v>
      </c>
      <c r="E10" s="18">
        <v>1.5</v>
      </c>
      <c r="F10" s="18">
        <v>1.5</v>
      </c>
      <c r="G10" s="18">
        <v>1.2</v>
      </c>
      <c r="H10" s="18">
        <v>2</v>
      </c>
      <c r="I10" s="18">
        <v>2</v>
      </c>
      <c r="J10" s="17">
        <f t="shared" si="0"/>
        <v>9.6999999999999993</v>
      </c>
      <c r="K10" s="3"/>
      <c r="L10" s="3"/>
      <c r="M10" s="3"/>
      <c r="N10" s="3"/>
      <c r="O10" s="3"/>
      <c r="P10" s="3"/>
      <c r="Q10" s="8">
        <f t="shared" si="1"/>
        <v>0</v>
      </c>
      <c r="R10" s="3"/>
      <c r="S10" s="3"/>
      <c r="T10" s="3"/>
      <c r="U10" s="3"/>
      <c r="V10" s="3"/>
      <c r="W10" s="3"/>
      <c r="X10" s="8">
        <f t="shared" si="2"/>
        <v>0</v>
      </c>
      <c r="Y10" s="9">
        <f t="shared" si="3"/>
        <v>9.6999999999999993</v>
      </c>
      <c r="Z10" s="28"/>
      <c r="AA10" s="20" t="s">
        <v>240</v>
      </c>
      <c r="AB10" s="20" t="s">
        <v>241</v>
      </c>
      <c r="AC10" s="20" t="s">
        <v>242</v>
      </c>
      <c r="AD10" s="20" t="str">
        <f>CONCATENATE(Table1356[[#This Row],[Feedback Q1]],Table1356[[#This Row],[Feedback Q2]],Table1356[[#This Row],[Feedback Q3]])</f>
        <v>q1:The program correctly prints a grid of asterisks based on user-specified rows and columns.q2: The code effectively performs the required calculations, but it would benefit from using a float for the averageq3: The program correctly calculates the total cost and applies a discount based on the product type. It handles the exit condition properly as well.</v>
      </c>
    </row>
    <row r="11" spans="1:30" ht="12.6" customHeight="1" x14ac:dyDescent="0.3">
      <c r="A11" s="12">
        <v>7</v>
      </c>
      <c r="B11" s="13">
        <v>20722250</v>
      </c>
      <c r="C11" s="11" t="s">
        <v>180</v>
      </c>
      <c r="D11" s="18">
        <v>1.5</v>
      </c>
      <c r="E11" s="18">
        <v>1.5</v>
      </c>
      <c r="F11" s="18">
        <v>1.5</v>
      </c>
      <c r="G11" s="18">
        <v>1.5</v>
      </c>
      <c r="H11" s="26">
        <v>2</v>
      </c>
      <c r="I11" s="18">
        <v>2</v>
      </c>
      <c r="J11" s="17">
        <f t="shared" si="0"/>
        <v>10</v>
      </c>
      <c r="K11" s="3"/>
      <c r="L11" s="3"/>
      <c r="M11" s="3"/>
      <c r="N11" s="3"/>
      <c r="O11" s="3"/>
      <c r="P11" s="3"/>
      <c r="Q11" s="8">
        <f t="shared" si="1"/>
        <v>0</v>
      </c>
      <c r="R11" s="3"/>
      <c r="S11" s="3"/>
      <c r="T11" s="3"/>
      <c r="U11" s="3"/>
      <c r="V11" s="3"/>
      <c r="W11" s="3"/>
      <c r="X11" s="8">
        <f t="shared" si="2"/>
        <v>0</v>
      </c>
      <c r="Y11" s="9">
        <f t="shared" si="3"/>
        <v>10</v>
      </c>
      <c r="Z11" s="28"/>
      <c r="AA11" s="20" t="s">
        <v>246</v>
      </c>
      <c r="AB11" s="20" t="s">
        <v>247</v>
      </c>
      <c r="AC11" s="21" t="s">
        <v>248</v>
      </c>
      <c r="AD11" s="20" t="str">
        <f>CONCATENATE(Table1356[[#This Row],[Feedback Q1]],Table1356[[#This Row],[Feedback Q2]],Table1356[[#This Row],[Feedback Q3]])</f>
        <v>q1:The program successfully prints a grid of asterisks based on user-defined rows and columns.q2:The code effectively implements the required functionality and demonstrates a solid understanding of conditional statements for determining the order of numbers. It could be slightly improved by consolidating the logic for finding the minimum and maximum values into a single loop for efficiency, but this is a minor point. q3:The program effectively calculates the total and final costs based on user input for different product types and applies discounts correctly. The exit condition is handled well.
    The scanf format specifiers for price and weight should use "%lf" for double instead of "%f" (which is for float).
    There is no initialization for total_cost and final_cost before their first use in the switch cases, which may lead to undefined behavior if the switch never matches.</v>
      </c>
    </row>
    <row r="12" spans="1:30" x14ac:dyDescent="0.3">
      <c r="A12" s="12">
        <v>8</v>
      </c>
      <c r="B12" s="13">
        <v>20718864</v>
      </c>
      <c r="C12" s="11" t="s">
        <v>171</v>
      </c>
      <c r="D12" s="18">
        <v>0</v>
      </c>
      <c r="E12" s="18">
        <v>1</v>
      </c>
      <c r="F12" s="18">
        <v>1.5</v>
      </c>
      <c r="G12" s="18">
        <v>1.2</v>
      </c>
      <c r="H12" s="18">
        <v>0</v>
      </c>
      <c r="I12" s="18">
        <v>1</v>
      </c>
      <c r="J12" s="17">
        <f t="shared" si="0"/>
        <v>4.7</v>
      </c>
      <c r="K12" s="3"/>
      <c r="L12" s="3"/>
      <c r="M12" s="3"/>
      <c r="N12" s="3"/>
      <c r="O12" s="3"/>
      <c r="P12" s="3"/>
      <c r="Q12" s="8">
        <f t="shared" si="1"/>
        <v>0</v>
      </c>
      <c r="R12" s="3"/>
      <c r="S12" s="3"/>
      <c r="T12" s="3"/>
      <c r="U12" s="3"/>
      <c r="V12" s="3"/>
      <c r="W12" s="3"/>
      <c r="X12" s="8">
        <f t="shared" si="2"/>
        <v>0</v>
      </c>
      <c r="Y12" s="9">
        <f t="shared" si="3"/>
        <v>4.7</v>
      </c>
      <c r="Z12" s="28"/>
      <c r="AA12" s="20" t="s">
        <v>243</v>
      </c>
      <c r="AB12" s="20" t="s">
        <v>244</v>
      </c>
      <c r="AC12" s="20" t="s">
        <v>245</v>
      </c>
      <c r="AD12" s="20" t="str">
        <f>CONCATENATE(Table1356[[#This Row],[Feedback Q1]],Table1356[[#This Row],[Feedback Q2]],Table1356[[#This Row],[Feedback Q3]])</f>
        <v>q1:Rows and columns should be from user.The code effectively accomplishes the task of printing a grid of asterisks. If the sum function is not needed, consider removing it to streamline the code.q2: The program correctly calculates the sum, product, and identifies the largest and smallest integers from three inputs. However, the average is calculated as an integer, which may lead to loss of precision.q3:The code does not correctly implement the required functionality. Focus on properly handling user input and performing calculations for costs and discounts. Consider reviewing how to properly use scanf and control structures for a better implementation.</v>
      </c>
    </row>
    <row r="13" spans="1:30" x14ac:dyDescent="0.3">
      <c r="A13" s="12">
        <v>9</v>
      </c>
      <c r="B13" s="13">
        <v>20703971</v>
      </c>
      <c r="C13" s="11" t="s">
        <v>128</v>
      </c>
      <c r="D13" s="18">
        <v>1.5</v>
      </c>
      <c r="E13" s="18">
        <v>1</v>
      </c>
      <c r="F13" s="26">
        <v>1</v>
      </c>
      <c r="G13" s="18">
        <v>1.2</v>
      </c>
      <c r="H13" s="18">
        <v>0</v>
      </c>
      <c r="I13" s="18">
        <v>1</v>
      </c>
      <c r="J13" s="17">
        <f t="shared" si="0"/>
        <v>5.7</v>
      </c>
      <c r="K13" s="3"/>
      <c r="L13" s="3"/>
      <c r="M13" s="3"/>
      <c r="N13" s="3"/>
      <c r="O13" s="3"/>
      <c r="P13" s="3"/>
      <c r="Q13" s="8">
        <f t="shared" si="1"/>
        <v>0</v>
      </c>
      <c r="R13" s="3"/>
      <c r="S13" s="3"/>
      <c r="T13" s="3"/>
      <c r="U13" s="3"/>
      <c r="V13" s="3"/>
      <c r="W13" s="3"/>
      <c r="X13" s="8">
        <f t="shared" si="2"/>
        <v>0</v>
      </c>
      <c r="Y13" s="9">
        <f t="shared" si="3"/>
        <v>5.7</v>
      </c>
      <c r="Z13" s="28"/>
      <c r="AA13" s="20" t="s">
        <v>379</v>
      </c>
      <c r="AB13" s="20" t="s">
        <v>249</v>
      </c>
      <c r="AC13" s="20" t="s">
        <v>250</v>
      </c>
      <c r="AD13" s="20" t="str">
        <f>CONCATENATE(Table1356[[#This Row],[Feedback Q1]],Table1356[[#This Row],[Feedback Q2]],Table1356[[#This Row],[Feedback Q3]])</f>
        <v>q1:The program successfully prints a grid of asterisks based on user-defined rows and columns. The codes have some unnecessary logic which can be improved.q2: The program correctly calculates the sum, average, product, smallest, and largest integers from three inputs.For improved clarity, consider printing the average with a format specifier that reflects its floating-point nature (e.g., %.2f for two decimal places). q3: The program partially meets the requirements but lacks the use of a switch statement or similar logic to handle different product codes. This leads to redundant inputs that are not relevant for all product types.</v>
      </c>
    </row>
    <row r="14" spans="1:30" x14ac:dyDescent="0.3">
      <c r="A14" s="12">
        <v>10</v>
      </c>
      <c r="B14" s="13">
        <v>20577892</v>
      </c>
      <c r="C14" s="11" t="s">
        <v>12</v>
      </c>
      <c r="D14" s="18">
        <v>0</v>
      </c>
      <c r="E14" s="18">
        <v>0</v>
      </c>
      <c r="F14" s="18">
        <v>1.5</v>
      </c>
      <c r="G14" s="18">
        <v>1.2</v>
      </c>
      <c r="H14" s="26">
        <v>1.5</v>
      </c>
      <c r="I14" s="18">
        <v>1.5</v>
      </c>
      <c r="J14" s="17">
        <f t="shared" si="0"/>
        <v>5.7</v>
      </c>
      <c r="K14" s="3"/>
      <c r="L14" s="3"/>
      <c r="M14" s="3"/>
      <c r="N14" s="3"/>
      <c r="O14" s="3"/>
      <c r="P14" s="3"/>
      <c r="Q14" s="8">
        <f t="shared" si="1"/>
        <v>0</v>
      </c>
      <c r="R14" s="3"/>
      <c r="S14" s="3"/>
      <c r="T14" s="3"/>
      <c r="U14" s="3"/>
      <c r="V14" s="3"/>
      <c r="W14" s="3"/>
      <c r="X14" s="8">
        <f t="shared" si="2"/>
        <v>0</v>
      </c>
      <c r="Y14" s="9">
        <f t="shared" si="3"/>
        <v>5.7</v>
      </c>
      <c r="Z14" s="28"/>
      <c r="AA14" s="20" t="s">
        <v>251</v>
      </c>
      <c r="AB14" s="20" t="s">
        <v>252</v>
      </c>
      <c r="AC14" s="20" t="s">
        <v>485</v>
      </c>
      <c r="AD14" s="20" t="str">
        <f>CONCATENATE(Table1356[[#This Row],[Feedback Q1]],Table1356[[#This Row],[Feedback Q2]],Table1356[[#This Row],[Feedback Q3]])</f>
        <v>q1:The program has several issues, particularly with variable naming and loop control. The outer loop uses j but references i in the inner loop, leading to a compilation error. Additionally, width is not defined, which will cause further errors.q2:The program effectively implements the required functionality, but consider modifying the average calculation to ensure it reflects a floating-point result.q3:The program calculates the total cost based on user input for different product types and applies a discount. However, the discount application logic is incorrect; it should calculate the discount based on the original price rather than subtracting the discount percentage directly.  incomplete output (case 3 not taking quantity)</v>
      </c>
    </row>
    <row r="15" spans="1:30" x14ac:dyDescent="0.3">
      <c r="A15" s="12">
        <v>11</v>
      </c>
      <c r="B15" s="13">
        <v>20580127</v>
      </c>
      <c r="C15" s="11" t="s">
        <v>14</v>
      </c>
      <c r="D15" s="18">
        <v>1.5</v>
      </c>
      <c r="E15" s="18">
        <v>1.5</v>
      </c>
      <c r="F15" s="18">
        <v>1.5</v>
      </c>
      <c r="G15" s="18">
        <v>1.2</v>
      </c>
      <c r="H15" s="18">
        <v>2</v>
      </c>
      <c r="I15" s="18">
        <v>1.5</v>
      </c>
      <c r="J15" s="17">
        <f t="shared" si="0"/>
        <v>9.1999999999999993</v>
      </c>
      <c r="K15" s="3"/>
      <c r="L15" s="3"/>
      <c r="M15" s="3"/>
      <c r="N15" s="3"/>
      <c r="O15" s="3"/>
      <c r="P15" s="3"/>
      <c r="Q15" s="8">
        <f t="shared" si="1"/>
        <v>0</v>
      </c>
      <c r="R15" s="3"/>
      <c r="S15" s="3"/>
      <c r="T15" s="3"/>
      <c r="U15" s="3"/>
      <c r="V15" s="3"/>
      <c r="W15" s="3"/>
      <c r="X15" s="8">
        <f t="shared" si="2"/>
        <v>0</v>
      </c>
      <c r="Y15" s="9">
        <f t="shared" si="3"/>
        <v>9.1999999999999993</v>
      </c>
      <c r="Z15" s="28"/>
      <c r="AA15" s="20" t="s">
        <v>253</v>
      </c>
      <c r="AB15" s="20" t="s">
        <v>254</v>
      </c>
      <c r="AC15" s="20" t="s">
        <v>255</v>
      </c>
      <c r="AD15" s="20" t="str">
        <f>CONCATENATE(Table1356[[#This Row],[Feedback Q1]],Table1356[[#This Row],[Feedback Q2]],Table1356[[#This Row],[Feedback Q3]])</f>
        <v>q1:The code effectively prints a grid of asterisks, but ensure that loop variables are uniquely named to avoid conflicts. q2: The code effectively implements the required functionality, but to improve accuracy, consider calculating the average using floating-point arithmetic (e.g., float average = (num1 + num2 + num3) / 3.0;). This would ensure that the average is displayed correctly. The code for calculating largest and smallest can be streamlined further.q3:  The program does not correctly handle the discount application, as it should be calculated based on the most recent total cost from the product type selected. Additionally, the output for total costs is not consistent, as it should be displayed every time a cost is calculated.</v>
      </c>
    </row>
    <row r="16" spans="1:30" x14ac:dyDescent="0.3">
      <c r="A16" s="12">
        <v>12</v>
      </c>
      <c r="B16" s="13">
        <v>20712132</v>
      </c>
      <c r="C16" s="11" t="s">
        <v>143</v>
      </c>
      <c r="D16" s="18">
        <v>1.5</v>
      </c>
      <c r="E16" s="18">
        <v>1.5</v>
      </c>
      <c r="F16" s="18">
        <v>1.5</v>
      </c>
      <c r="G16" s="18">
        <v>1.5</v>
      </c>
      <c r="H16" s="18">
        <v>2</v>
      </c>
      <c r="I16" s="18">
        <v>2</v>
      </c>
      <c r="J16" s="17">
        <f t="shared" si="0"/>
        <v>10</v>
      </c>
      <c r="K16" s="3"/>
      <c r="L16" s="3"/>
      <c r="M16" s="3"/>
      <c r="N16" s="3"/>
      <c r="O16" s="3"/>
      <c r="P16" s="3"/>
      <c r="Q16" s="8">
        <f t="shared" si="1"/>
        <v>0</v>
      </c>
      <c r="R16" s="3"/>
      <c r="S16" s="3"/>
      <c r="T16" s="3"/>
      <c r="U16" s="3"/>
      <c r="V16" s="3"/>
      <c r="W16" s="3"/>
      <c r="X16" s="8">
        <f t="shared" si="2"/>
        <v>0</v>
      </c>
      <c r="Y16" s="9">
        <f t="shared" si="3"/>
        <v>10</v>
      </c>
      <c r="Z16" s="28"/>
      <c r="AA16" s="20" t="s">
        <v>256</v>
      </c>
      <c r="AB16" s="20" t="s">
        <v>257</v>
      </c>
      <c r="AC16" s="20" t="s">
        <v>258</v>
      </c>
      <c r="AD16" s="20" t="str">
        <f>CONCATENATE(Table1356[[#This Row],[Feedback Q1]],Table1356[[#This Row],[Feedback Q2]],Table1356[[#This Row],[Feedback Q3]])</f>
        <v>q1:The program correctly prints a grid of asterisks based on user-defined rows and columns. The nested loops function as intended, producing the desired output.q2: The program correctly calculates the sum, average, product, smallest, and largest of three integers. The average calculation uses casting to ensure it is computed as a floating-point number, which is a good practice.q3:The code effectively performs calculations for different products and applies discounts, but ensure that totalCost is properly initialized before use.</v>
      </c>
    </row>
    <row r="17" spans="1:30" x14ac:dyDescent="0.3">
      <c r="A17" s="12">
        <v>13</v>
      </c>
      <c r="B17" s="13">
        <v>20612918</v>
      </c>
      <c r="C17" s="11" t="s">
        <v>71</v>
      </c>
      <c r="D17" s="18">
        <v>1.5</v>
      </c>
      <c r="E17" s="18">
        <v>1.5</v>
      </c>
      <c r="F17" s="18">
        <v>1.5</v>
      </c>
      <c r="G17" s="18">
        <v>1.2</v>
      </c>
      <c r="H17" s="18">
        <v>2</v>
      </c>
      <c r="I17" s="18">
        <v>1.5</v>
      </c>
      <c r="J17" s="17">
        <f t="shared" si="0"/>
        <v>9.1999999999999993</v>
      </c>
      <c r="K17" s="3"/>
      <c r="L17" s="3"/>
      <c r="M17" s="3"/>
      <c r="N17" s="3"/>
      <c r="O17" s="3"/>
      <c r="P17" s="3"/>
      <c r="Q17" s="8">
        <f t="shared" si="1"/>
        <v>0</v>
      </c>
      <c r="R17" s="3"/>
      <c r="S17" s="3"/>
      <c r="T17" s="3"/>
      <c r="U17" s="3"/>
      <c r="V17" s="3"/>
      <c r="W17" s="3"/>
      <c r="X17" s="8">
        <f t="shared" si="2"/>
        <v>0</v>
      </c>
      <c r="Y17" s="9">
        <f t="shared" si="3"/>
        <v>9.1999999999999993</v>
      </c>
      <c r="Z17" s="28"/>
      <c r="AA17" s="20" t="s">
        <v>261</v>
      </c>
      <c r="AB17" s="20" t="s">
        <v>259</v>
      </c>
      <c r="AC17" s="20" t="s">
        <v>260</v>
      </c>
      <c r="AD17" s="20" t="str">
        <f>CONCATENATE(Table1356[[#This Row],[Feedback Q1]],Table1356[[#This Row],[Feedback Q2]],Table1356[[#This Row],[Feedback Q3]])</f>
        <v xml:space="preserve">q1:The program correctly prints a grid of asterisks based on user-defined rows and columns. The nested loops function as intended, producing the expected output.q2: The program correctly calculates the sum, average, product, smallest, and largest of three integers. However, the average calculation uses integer division, which can lead to loss of precision.q3:The code successfully performs calculations for different products and applies discounts, but you need to ensure that totalCost is initialized properly before it is used. and consider moving the discount calculation into the main loop </v>
      </c>
    </row>
    <row r="18" spans="1:30" ht="13.8" customHeight="1" x14ac:dyDescent="0.3">
      <c r="A18" s="12">
        <v>14</v>
      </c>
      <c r="B18" s="13">
        <v>20687076</v>
      </c>
      <c r="C18" s="11" t="s">
        <v>107</v>
      </c>
      <c r="D18" s="18">
        <v>1.5</v>
      </c>
      <c r="E18" s="18">
        <v>1.5</v>
      </c>
      <c r="F18" s="18">
        <v>0</v>
      </c>
      <c r="G18" s="18">
        <v>0.5</v>
      </c>
      <c r="H18" s="18">
        <v>0</v>
      </c>
      <c r="I18" s="18">
        <v>0</v>
      </c>
      <c r="J18" s="17">
        <f t="shared" si="0"/>
        <v>3.5</v>
      </c>
      <c r="K18" s="3"/>
      <c r="L18" s="3"/>
      <c r="M18" s="3"/>
      <c r="N18" s="3"/>
      <c r="O18" s="3"/>
      <c r="P18" s="3"/>
      <c r="Q18" s="8">
        <f t="shared" si="1"/>
        <v>0</v>
      </c>
      <c r="R18" s="3"/>
      <c r="S18" s="3"/>
      <c r="T18" s="3"/>
      <c r="U18" s="3"/>
      <c r="V18" s="3"/>
      <c r="W18" s="3"/>
      <c r="X18" s="8">
        <f t="shared" si="2"/>
        <v>0</v>
      </c>
      <c r="Y18" s="9">
        <f t="shared" si="3"/>
        <v>3.5</v>
      </c>
      <c r="Z18" s="28"/>
      <c r="AA18" s="20" t="s">
        <v>263</v>
      </c>
      <c r="AB18" s="21" t="s">
        <v>264</v>
      </c>
      <c r="AC18" s="20" t="s">
        <v>262</v>
      </c>
      <c r="AD18" s="20" t="str">
        <f>CONCATENATE(Table1356[[#This Row],[Feedback Q1]],Table1356[[#This Row],[Feedback Q2]],Table1356[[#This Row],[Feedback Q3]])</f>
        <v>q1:The program correctly prints a grid of asterisks according to the number of rows and columns specified by the user.q2:
    Logical Correctness: The intent to compute the sum, product, smallest, largest, and average of a given number of integers is clear. However, there are several issues:
        The product calculation is incorrectly assigned in the loop, resetting for each number instead of accumulating.
        The average calculation is placed incorrectly and lacks proper formatting.
        The condition to check if the user entered at least three integers is flawed; it checks the value of x but does not prevent the program from starting if x is less than 3.
    Code Structure Quality: The code has a reasonable structure, but there are syntax errors (missing semicolons) and logical flow issues. The use of float for average calculation should be corrected.
    Code Completeness: The program does not compile due to syntax errors and lacks proper handling of the average calculation. Additionally, the sum should accumulate values instead of replacing them.
Feedback: Needs Improvement.
    Fix the product calculation: Change prod = numbers[i]; to prod *= numbers[i]; to accumulate the product.
    Correct average calculation: Place the average calculation outside the loop and ensure proper type casting.
    Add missing semicolons: Ensure every statement ends with a semicolon.q3: not answered</v>
      </c>
    </row>
    <row r="19" spans="1:30" x14ac:dyDescent="0.3">
      <c r="A19" s="12">
        <v>15</v>
      </c>
      <c r="B19" s="13">
        <v>20706721</v>
      </c>
      <c r="C19" s="23" t="s">
        <v>138</v>
      </c>
      <c r="D19" s="18">
        <v>1.5</v>
      </c>
      <c r="E19" s="18">
        <v>1.5</v>
      </c>
      <c r="F19" s="18">
        <v>0</v>
      </c>
      <c r="G19" s="18">
        <v>0</v>
      </c>
      <c r="H19" s="18">
        <v>0</v>
      </c>
      <c r="I19" s="18">
        <v>0</v>
      </c>
      <c r="J19" s="17">
        <f t="shared" si="0"/>
        <v>3</v>
      </c>
      <c r="K19" s="3"/>
      <c r="L19" s="3"/>
      <c r="M19" s="3"/>
      <c r="N19" s="3"/>
      <c r="O19" s="3"/>
      <c r="P19" s="3"/>
      <c r="Q19" s="8">
        <f t="shared" si="1"/>
        <v>0</v>
      </c>
      <c r="R19" s="3"/>
      <c r="S19" s="3"/>
      <c r="T19" s="3"/>
      <c r="U19" s="3"/>
      <c r="V19" s="3"/>
      <c r="W19" s="3"/>
      <c r="X19" s="8">
        <f t="shared" si="2"/>
        <v>0</v>
      </c>
      <c r="Y19" s="9">
        <f t="shared" si="3"/>
        <v>3</v>
      </c>
      <c r="Z19" s="28"/>
      <c r="AA19" s="20" t="s">
        <v>263</v>
      </c>
      <c r="AB19" s="20" t="s">
        <v>451</v>
      </c>
      <c r="AC19" s="20" t="s">
        <v>280</v>
      </c>
      <c r="AD19" s="20" t="str">
        <f>CONCATENATE(Table1356[[#This Row],[Feedback Q1]],Table1356[[#This Row],[Feedback Q2]],Table1356[[#This Row],[Feedback Q3]])</f>
        <v>q1:The program correctly prints a grid of asterisks according to the number of rows and columns specified by the user.q2: no submissionq3: no submission</v>
      </c>
    </row>
    <row r="20" spans="1:30" x14ac:dyDescent="0.3">
      <c r="A20" s="12">
        <v>16</v>
      </c>
      <c r="B20" s="13">
        <v>20609983</v>
      </c>
      <c r="C20" s="23" t="s">
        <v>53</v>
      </c>
      <c r="D20" s="18">
        <v>1.5</v>
      </c>
      <c r="E20" s="18">
        <v>1</v>
      </c>
      <c r="F20" s="18">
        <v>1.5</v>
      </c>
      <c r="G20" s="18">
        <v>1.5</v>
      </c>
      <c r="H20" s="18">
        <v>2</v>
      </c>
      <c r="I20" s="18">
        <v>2</v>
      </c>
      <c r="J20" s="17">
        <f t="shared" si="0"/>
        <v>9.5</v>
      </c>
      <c r="K20" s="3"/>
      <c r="L20" s="3"/>
      <c r="M20" s="3"/>
      <c r="N20" s="3"/>
      <c r="O20" s="3"/>
      <c r="P20" s="3"/>
      <c r="Q20" s="8">
        <f t="shared" si="1"/>
        <v>0</v>
      </c>
      <c r="R20" s="3"/>
      <c r="S20" s="3"/>
      <c r="T20" s="3"/>
      <c r="U20" s="3"/>
      <c r="V20" s="3"/>
      <c r="W20" s="3"/>
      <c r="X20" s="8">
        <f t="shared" si="2"/>
        <v>0</v>
      </c>
      <c r="Y20" s="9">
        <f t="shared" si="3"/>
        <v>9.5</v>
      </c>
      <c r="Z20" s="28"/>
      <c r="AA20" s="20" t="s">
        <v>321</v>
      </c>
      <c r="AB20" s="20" t="s">
        <v>320</v>
      </c>
      <c r="AC20" s="20" t="s">
        <v>322</v>
      </c>
      <c r="AD20" s="20" t="str">
        <f>CONCATENATE(Table1356[[#This Row],[Feedback Q1]],Table1356[[#This Row],[Feedback Q2]],Table1356[[#This Row],[Feedback Q3]])</f>
        <v>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printed.q2:The program correctly prompts the user for three floats (though it should be integers as per the original requirement) and calculates the sum, average, product, smallest, and largest values.The implementation meets most of the requirements and produces the expected output. However, the average calculation could benefit from using 3.0 instead of 3 to ensure floating-point divisionq3:The program correctly implements a menu system to handle different product types and calculates total and final costs based on user input.The cost calculation is repeated for each case. You could consider creating a function to handle the cost calculation logic to avoid code duplication and improve readability.</v>
      </c>
    </row>
    <row r="21" spans="1:30" x14ac:dyDescent="0.3">
      <c r="A21" s="12">
        <v>17</v>
      </c>
      <c r="B21" s="13">
        <v>20615192</v>
      </c>
      <c r="C21" s="23" t="s">
        <v>84</v>
      </c>
      <c r="D21" s="18">
        <v>1.5</v>
      </c>
      <c r="E21" s="18">
        <v>1.5</v>
      </c>
      <c r="F21" s="18">
        <v>1.5</v>
      </c>
      <c r="G21" s="18">
        <v>1.5</v>
      </c>
      <c r="H21" s="18">
        <v>2</v>
      </c>
      <c r="I21" s="18">
        <v>1.5</v>
      </c>
      <c r="J21" s="17">
        <f t="shared" si="0"/>
        <v>9.5</v>
      </c>
      <c r="K21" s="3"/>
      <c r="L21" s="3"/>
      <c r="M21" s="3"/>
      <c r="N21" s="3"/>
      <c r="O21" s="3"/>
      <c r="P21" s="3"/>
      <c r="Q21" s="8">
        <f t="shared" si="1"/>
        <v>0</v>
      </c>
      <c r="R21" s="3"/>
      <c r="S21" s="3"/>
      <c r="T21" s="3"/>
      <c r="U21" s="3"/>
      <c r="V21" s="3"/>
      <c r="W21" s="3"/>
      <c r="X21" s="8">
        <f t="shared" si="2"/>
        <v>0</v>
      </c>
      <c r="Y21" s="9">
        <f t="shared" si="3"/>
        <v>9.5</v>
      </c>
      <c r="Z21" s="28"/>
      <c r="AA21" s="20" t="s">
        <v>321</v>
      </c>
      <c r="AB21" s="20" t="s">
        <v>454</v>
      </c>
      <c r="AC21" s="20" t="s">
        <v>453</v>
      </c>
      <c r="AD21" s="20" t="str">
        <f>CONCATENATE(Table1356[[#This Row],[Feedback Q1]],Table1356[[#This Row],[Feedback Q2]],Table1356[[#This Row],[Feedback Q3]])</f>
        <v>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printed.q2:The program correctly computes the sum, average, product, smallest, and largest of three integers input by the user. The logic is sound and handles all calculations as intended.q3:The program is designed to calculate the total cost of grocery items based on user input, including handling discounts. Instead of calling main() recursively for invalid input, consider using a loop to keep asking for input until a valid selection is made.The variables total_cost and final_cost should be of type float to accurately represent monetary values, especially if prices or discounts can be fractional.</v>
      </c>
    </row>
    <row r="22" spans="1:30" x14ac:dyDescent="0.3">
      <c r="A22" s="12">
        <v>18</v>
      </c>
      <c r="B22" s="13">
        <v>20722371</v>
      </c>
      <c r="C22" s="11" t="s">
        <v>181</v>
      </c>
      <c r="D22" s="18">
        <v>1.5</v>
      </c>
      <c r="E22" s="18">
        <v>1.5</v>
      </c>
      <c r="F22" s="18">
        <v>1.5</v>
      </c>
      <c r="G22" s="18">
        <v>1.5</v>
      </c>
      <c r="H22" s="18">
        <v>2</v>
      </c>
      <c r="I22" s="18">
        <v>1.5</v>
      </c>
      <c r="J22" s="17">
        <f t="shared" si="0"/>
        <v>9.5</v>
      </c>
      <c r="K22" s="3"/>
      <c r="L22" s="3"/>
      <c r="M22" s="3"/>
      <c r="N22" s="3"/>
      <c r="O22" s="3"/>
      <c r="P22" s="3"/>
      <c r="Q22" s="8">
        <f t="shared" si="1"/>
        <v>0</v>
      </c>
      <c r="R22" s="3"/>
      <c r="S22" s="3"/>
      <c r="T22" s="3"/>
      <c r="U22" s="3"/>
      <c r="V22" s="3"/>
      <c r="W22" s="3"/>
      <c r="X22" s="8">
        <f t="shared" si="2"/>
        <v>0</v>
      </c>
      <c r="Y22" s="9">
        <f t="shared" si="3"/>
        <v>9.5</v>
      </c>
      <c r="Z22" s="28"/>
      <c r="AA22" s="20" t="s">
        <v>261</v>
      </c>
      <c r="AB22" s="20" t="s">
        <v>265</v>
      </c>
      <c r="AC22" s="20" t="s">
        <v>266</v>
      </c>
      <c r="AD22" s="20" t="str">
        <f>CONCATENATE(Table1356[[#This Row],[Feedback Q1]],Table1356[[#This Row],[Feedback Q2]],Table1356[[#This Row],[Feedback Q3]])</f>
        <v>q1:The program correctly prints a grid of asterisks based on user-defined rows and columns. The nested loops function as intended, producing the expected output.q2:the logic for determining the smallest and largest numbers could be simplified for clarity.q3:No switch-case logic implementation. there is considerable repetition across the product types. This could be simplified to reduce redundancy.</v>
      </c>
    </row>
    <row r="23" spans="1:30" ht="16.2" customHeight="1" x14ac:dyDescent="0.3">
      <c r="A23" s="12">
        <v>19</v>
      </c>
      <c r="B23" s="13">
        <v>20619015</v>
      </c>
      <c r="C23" s="11" t="s">
        <v>93</v>
      </c>
      <c r="D23" s="18">
        <v>1.5</v>
      </c>
      <c r="E23" s="18">
        <v>1.5</v>
      </c>
      <c r="F23" s="18">
        <v>1.5</v>
      </c>
      <c r="G23" s="18">
        <v>1.5</v>
      </c>
      <c r="H23" s="18">
        <v>2</v>
      </c>
      <c r="I23" s="18">
        <v>2</v>
      </c>
      <c r="J23" s="17">
        <f t="shared" si="0"/>
        <v>10</v>
      </c>
      <c r="K23" s="3"/>
      <c r="L23" s="3"/>
      <c r="M23" s="3"/>
      <c r="N23" s="3"/>
      <c r="O23" s="3"/>
      <c r="P23" s="3"/>
      <c r="Q23" s="8">
        <f t="shared" si="1"/>
        <v>0</v>
      </c>
      <c r="R23" s="3"/>
      <c r="S23" s="3"/>
      <c r="T23" s="3"/>
      <c r="U23" s="3"/>
      <c r="V23" s="3"/>
      <c r="W23" s="3"/>
      <c r="X23" s="8">
        <f t="shared" si="2"/>
        <v>0</v>
      </c>
      <c r="Y23" s="9">
        <f t="shared" si="3"/>
        <v>10</v>
      </c>
      <c r="Z23" s="28"/>
      <c r="AA23" s="20" t="s">
        <v>261</v>
      </c>
      <c r="AB23" s="20" t="s">
        <v>267</v>
      </c>
      <c r="AC23" s="21" t="s">
        <v>268</v>
      </c>
      <c r="AD23" s="20" t="str">
        <f>CONCATENATE(Table1356[[#This Row],[Feedback Q1]],Table1356[[#This Row],[Feedback Q2]],Table1356[[#This Row],[Feedback Q3]])</f>
        <v>q1:The program correctly prints a grid of asterisks based on user-defined rows and columns. The nested loops function as intended, producing the expected output.q2: The program correctly calculates the sum, average, product, smallest, and largest of three integers. The calculations and comparisons are implemented accurately. One minor suggestion for improvement is to simplify the logic for finding the smallest and largest numbers using a single set of comparisons.q3:While the code works as intended, you can improve it by reducing redundancy. Here are some suggestions:
    Consolidate Cost Calculation: Create a function to handle cost calculations to avoid code duplication. This will make your code cleaner and easier to manage.
    Use Consistent Data Types: Use float for weight and price to handle decimal values accurately.
    Correct Output Messages: Ensure that the output messages are accurate and consistent for each case.</v>
      </c>
    </row>
    <row r="24" spans="1:30" x14ac:dyDescent="0.3">
      <c r="A24" s="12">
        <v>20</v>
      </c>
      <c r="B24" s="13">
        <v>20713310</v>
      </c>
      <c r="C24" s="11" t="s">
        <v>148</v>
      </c>
      <c r="D24" s="18">
        <v>1.5</v>
      </c>
      <c r="E24" s="18">
        <v>1.5</v>
      </c>
      <c r="F24" s="18">
        <v>1.5</v>
      </c>
      <c r="G24" s="18">
        <v>1.5</v>
      </c>
      <c r="H24" s="18">
        <v>2</v>
      </c>
      <c r="I24" s="18">
        <v>2</v>
      </c>
      <c r="J24" s="17">
        <f t="shared" si="0"/>
        <v>10</v>
      </c>
      <c r="K24" s="3"/>
      <c r="L24" s="3"/>
      <c r="M24" s="3"/>
      <c r="N24" s="3"/>
      <c r="O24" s="3"/>
      <c r="P24" s="3"/>
      <c r="Q24" s="8">
        <f t="shared" si="1"/>
        <v>0</v>
      </c>
      <c r="R24" s="3"/>
      <c r="S24" s="3"/>
      <c r="T24" s="3"/>
      <c r="U24" s="3"/>
      <c r="V24" s="3"/>
      <c r="W24" s="3"/>
      <c r="X24" s="8">
        <f t="shared" si="2"/>
        <v>0</v>
      </c>
      <c r="Y24" s="9">
        <f t="shared" si="3"/>
        <v>10</v>
      </c>
      <c r="Z24" s="28"/>
      <c r="AA24" s="20" t="s">
        <v>261</v>
      </c>
      <c r="AB24" s="20" t="s">
        <v>269</v>
      </c>
      <c r="AC24" s="20" t="s">
        <v>270</v>
      </c>
      <c r="AD24" s="20" t="str">
        <f>CONCATENATE(Table1356[[#This Row],[Feedback Q1]],Table1356[[#This Row],[Feedback Q2]],Table1356[[#This Row],[Feedback Q3]])</f>
        <v>q1:The program correctly prints a grid of asterisks based on user-defined rows and columns. The nested loops function as intended, producing the expected output.q2:The program calculates the sum, average, product, smallest, and largest of three integers correctly. However, the logic for finding the smallest and largest integers can be simplified, and there are unnecessary checks that could be streamlined.q3:The program computes the total cost and discounted cost for various grocery items based on user input. It correctly uses a switch statement to handle different product codes. However, the logic can be streamlined, particularly in how discounts are applied.</v>
      </c>
    </row>
    <row r="25" spans="1:30" x14ac:dyDescent="0.3">
      <c r="A25" s="12">
        <v>21</v>
      </c>
      <c r="B25" s="13">
        <v>20690297</v>
      </c>
      <c r="C25" s="11" t="s">
        <v>108</v>
      </c>
      <c r="D25" s="18">
        <v>1.5</v>
      </c>
      <c r="E25" s="18">
        <v>1.5</v>
      </c>
      <c r="F25" s="18">
        <v>1.5</v>
      </c>
      <c r="G25" s="18">
        <v>1.5</v>
      </c>
      <c r="H25" s="18">
        <v>2</v>
      </c>
      <c r="I25" s="18">
        <v>2</v>
      </c>
      <c r="J25" s="17">
        <f t="shared" si="0"/>
        <v>10</v>
      </c>
      <c r="K25" s="3"/>
      <c r="L25" s="3"/>
      <c r="M25" s="3"/>
      <c r="N25" s="3"/>
      <c r="O25" s="3"/>
      <c r="P25" s="3"/>
      <c r="Q25" s="8">
        <f t="shared" si="1"/>
        <v>0</v>
      </c>
      <c r="R25" s="3"/>
      <c r="S25" s="3"/>
      <c r="T25" s="3"/>
      <c r="U25" s="3"/>
      <c r="V25" s="3"/>
      <c r="W25" s="3"/>
      <c r="X25" s="8">
        <f t="shared" si="2"/>
        <v>0</v>
      </c>
      <c r="Y25" s="9">
        <f t="shared" si="3"/>
        <v>10</v>
      </c>
      <c r="Z25" s="29"/>
      <c r="AA25" s="19" t="s">
        <v>273</v>
      </c>
      <c r="AB25" s="20" t="s">
        <v>271</v>
      </c>
      <c r="AC25" s="20" t="s">
        <v>272</v>
      </c>
      <c r="AD25"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three integers. The calculations and comparisons are implemented accurately.  However, the logic for determining the smallest and largest numbers could be simplified, making it easier to follow.q3:The program correctly computes the total and final costs for various grocery items based on user input. It effectively uses a switch statement to handle different product codes. However, there are some logical issues, particularly in the handling of the total cost and the final cost calculations.</v>
      </c>
    </row>
    <row r="26" spans="1:30" x14ac:dyDescent="0.3">
      <c r="A26" s="12">
        <v>22</v>
      </c>
      <c r="B26" s="13">
        <v>20701396</v>
      </c>
      <c r="C26" s="11" t="s">
        <v>120</v>
      </c>
      <c r="D26" s="18">
        <v>1.5</v>
      </c>
      <c r="E26" s="18">
        <v>1.5</v>
      </c>
      <c r="F26" s="18">
        <v>1.5</v>
      </c>
      <c r="G26" s="18">
        <v>1.2</v>
      </c>
      <c r="H26" s="18">
        <v>2</v>
      </c>
      <c r="I26" s="18">
        <v>1.5</v>
      </c>
      <c r="J26" s="17">
        <f t="shared" si="0"/>
        <v>9.1999999999999993</v>
      </c>
      <c r="K26" s="3"/>
      <c r="L26" s="3"/>
      <c r="M26" s="3"/>
      <c r="N26" s="3"/>
      <c r="O26" s="3"/>
      <c r="P26" s="3"/>
      <c r="Q26" s="8">
        <f t="shared" si="1"/>
        <v>0</v>
      </c>
      <c r="R26" s="3"/>
      <c r="S26" s="3"/>
      <c r="T26" s="3"/>
      <c r="U26" s="3"/>
      <c r="V26" s="3"/>
      <c r="W26" s="3"/>
      <c r="X26" s="8">
        <f t="shared" si="2"/>
        <v>0</v>
      </c>
      <c r="Y26" s="9">
        <f t="shared" si="3"/>
        <v>9.1999999999999993</v>
      </c>
      <c r="Z26" s="28"/>
      <c r="AA26" s="20" t="s">
        <v>276</v>
      </c>
      <c r="AB26" s="20" t="s">
        <v>275</v>
      </c>
      <c r="AC26" s="20" t="s">
        <v>274</v>
      </c>
      <c r="AD26" s="20" t="str">
        <f>CONCATENATE(Table1356[[#This Row],[Feedback Q1]],Table1356[[#This Row],[Feedback Q2]],Table1356[[#This Row],[Feedback Q3]])</f>
        <v>q1:The program correctly prompts the user for the number of rows and columns and prints a grid of asterisks. The nested loops function as intended, producing the expected output.q2:The program calculates the sum, average, smallest, and largest integers correctly based on user input. However, there are logical flaws in the smallest number calculation, and the average calculation could lead to integer division issues.q3: The program generally works to calculate the total cost before and after applying a discount for various product types. However, there are issues with the discount calculation and potential for incorrect outputs due to the order of operations.The formula for calculating the total after discount is incorrect. It should be total * (1 - (discount / 100)) instead of (total * num) * 1 - (discount / 100) to ensure the discount is applied correctly.</v>
      </c>
    </row>
    <row r="27" spans="1:30" x14ac:dyDescent="0.3">
      <c r="A27" s="12">
        <v>23</v>
      </c>
      <c r="B27" s="13">
        <v>20596548</v>
      </c>
      <c r="C27" s="11" t="s">
        <v>31</v>
      </c>
      <c r="D27" s="18">
        <v>1.5</v>
      </c>
      <c r="E27" s="18">
        <v>1.5</v>
      </c>
      <c r="F27" s="18">
        <v>1.5</v>
      </c>
      <c r="G27" s="18">
        <v>1.5</v>
      </c>
      <c r="H27" s="18">
        <v>2</v>
      </c>
      <c r="I27" s="18">
        <v>2</v>
      </c>
      <c r="J27" s="17">
        <f t="shared" si="0"/>
        <v>10</v>
      </c>
      <c r="K27" s="3"/>
      <c r="L27" s="3"/>
      <c r="M27" s="3"/>
      <c r="N27" s="3"/>
      <c r="O27" s="3"/>
      <c r="P27" s="3"/>
      <c r="Q27" s="8">
        <f t="shared" si="1"/>
        <v>0</v>
      </c>
      <c r="R27" s="3"/>
      <c r="S27" s="3"/>
      <c r="T27" s="3"/>
      <c r="U27" s="3"/>
      <c r="V27" s="3"/>
      <c r="W27" s="3"/>
      <c r="X27" s="8">
        <f t="shared" si="2"/>
        <v>0</v>
      </c>
      <c r="Y27" s="9">
        <f t="shared" si="3"/>
        <v>10</v>
      </c>
      <c r="Z27" s="28"/>
      <c r="AA27" s="20" t="s">
        <v>277</v>
      </c>
      <c r="AB27" s="20" t="s">
        <v>278</v>
      </c>
      <c r="AC27" s="20" t="s">
        <v>279</v>
      </c>
      <c r="AD27" s="20" t="str">
        <f>CONCATENATE(Table1356[[#This Row],[Feedback Q1]],Table1356[[#This Row],[Feedback Q2]],Table1356[[#This Row],[Feedback Q3]])</f>
        <v xml:space="preserve">q1:The program correctly prompts for the number of rows and columns and prints a grid of asterisks as expected. However, there is a small issue with variable shadowing in the inner loop.q2:The program correctly computes the sum, average, product, smallest, and largest of three integers based on user input. Ensure that the average calculation uses floating-point division by modifying it to average = sum / 3.0; to retain precision. Consider using a simpler approach to find the smallest and largest numbers. You could initialize smallest and largest with num1 and then update them based on comparisons.q3:The program correctly calculates the total cost based on user input for various product types and applies a discount at the end. </v>
      </c>
    </row>
    <row r="28" spans="1:30" x14ac:dyDescent="0.3">
      <c r="A28" s="12">
        <v>24</v>
      </c>
      <c r="B28" s="13">
        <v>20612258</v>
      </c>
      <c r="C28" s="11" t="s">
        <v>66</v>
      </c>
      <c r="D28" s="18">
        <v>1.5</v>
      </c>
      <c r="E28" s="18">
        <v>1.5</v>
      </c>
      <c r="F28" s="18">
        <v>1.5</v>
      </c>
      <c r="G28" s="18">
        <v>1.5</v>
      </c>
      <c r="H28" s="18">
        <v>0</v>
      </c>
      <c r="I28" s="18">
        <v>0</v>
      </c>
      <c r="J28" s="17">
        <f t="shared" si="0"/>
        <v>6</v>
      </c>
      <c r="K28" s="3"/>
      <c r="L28" s="3"/>
      <c r="M28" s="3"/>
      <c r="N28" s="3"/>
      <c r="O28" s="3"/>
      <c r="P28" s="3"/>
      <c r="Q28" s="8">
        <f t="shared" si="1"/>
        <v>0</v>
      </c>
      <c r="R28" s="3"/>
      <c r="S28" s="3"/>
      <c r="T28" s="3"/>
      <c r="U28" s="3"/>
      <c r="V28" s="3"/>
      <c r="W28" s="3"/>
      <c r="X28" s="8">
        <f t="shared" si="2"/>
        <v>0</v>
      </c>
      <c r="Y28" s="9">
        <f t="shared" si="3"/>
        <v>6</v>
      </c>
      <c r="Z28" s="28"/>
      <c r="AA28" s="20" t="s">
        <v>281</v>
      </c>
      <c r="AB28" s="20" t="s">
        <v>282</v>
      </c>
      <c r="AC28" s="20" t="s">
        <v>280</v>
      </c>
      <c r="AD28" s="20" t="str">
        <f>CONCATENATE(Table1356[[#This Row],[Feedback Q1]],Table1356[[#This Row],[Feedback Q2]],Table1356[[#This Row],[Feedback Q3]])</f>
        <v>q1:The program correctly prompts the user for the number of rows and columns, then prints a grid of asterisks as expected. However, the declared but unused functions row and column may cause confusion.q2:The program accurately computes the sum, average, product, smallest, and largest of three integers based on user input. The use of a loop for comparisons is a nice touch, though it could be simplified further. While using a loop for comparisons is acceptable, it might be more straightforward to use simple conditional statements to find the smallest and largest numbers. q3: no submission</v>
      </c>
    </row>
    <row r="29" spans="1:30" ht="15.6" customHeight="1" x14ac:dyDescent="0.3">
      <c r="A29" s="12">
        <v>25</v>
      </c>
      <c r="B29" s="13">
        <v>20720830</v>
      </c>
      <c r="C29" s="11" t="s">
        <v>177</v>
      </c>
      <c r="D29" s="18">
        <v>1.5</v>
      </c>
      <c r="E29" s="18">
        <v>1.5</v>
      </c>
      <c r="F29" s="18">
        <v>1.5</v>
      </c>
      <c r="G29" s="18">
        <v>1.5</v>
      </c>
      <c r="H29" s="18">
        <v>2</v>
      </c>
      <c r="I29" s="18">
        <v>1.5</v>
      </c>
      <c r="J29" s="17">
        <f t="shared" si="0"/>
        <v>9.5</v>
      </c>
      <c r="K29" s="3"/>
      <c r="L29" s="3"/>
      <c r="M29" s="3"/>
      <c r="N29" s="3"/>
      <c r="O29" s="3"/>
      <c r="P29" s="3"/>
      <c r="Q29" s="8">
        <f t="shared" si="1"/>
        <v>0</v>
      </c>
      <c r="R29" s="3"/>
      <c r="S29" s="3"/>
      <c r="T29" s="3"/>
      <c r="U29" s="3"/>
      <c r="V29" s="3"/>
      <c r="W29" s="3"/>
      <c r="X29" s="8">
        <f t="shared" si="2"/>
        <v>0</v>
      </c>
      <c r="Y29" s="9">
        <f t="shared" si="3"/>
        <v>9.5</v>
      </c>
      <c r="Z29" s="29"/>
      <c r="AA29" s="19" t="s">
        <v>319</v>
      </c>
      <c r="AB29" s="20" t="s">
        <v>317</v>
      </c>
      <c r="AC29" s="20" t="s">
        <v>318</v>
      </c>
      <c r="AD29" s="20" t="str">
        <f>CONCATENATE(Table1356[[#This Row],[Feedback Q1]],Table1356[[#This Row],[Feedback Q2]],Table1356[[#This Row],[Feedback Q3]])</f>
        <v>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 The program correctly prompts the user for three integers and calculates the sum, average, product, smallest, and largest values. The logic is sound and produces the expected output.q3: The program correctly implements the logic for calculating total costs based on user input for different product types. It effectively uses a switch statement to handle different cases and computes the total and final costs accurately. However, the program does not include a loop to allow multiple entries, which could enhance usability.</v>
      </c>
    </row>
    <row r="30" spans="1:30" x14ac:dyDescent="0.3">
      <c r="A30" s="12">
        <v>26</v>
      </c>
      <c r="B30" s="13">
        <v>20611325</v>
      </c>
      <c r="C30" s="11" t="s">
        <v>61</v>
      </c>
      <c r="D30" s="18">
        <v>1.5</v>
      </c>
      <c r="E30" s="18">
        <v>1.5</v>
      </c>
      <c r="F30" s="18">
        <v>1.5</v>
      </c>
      <c r="G30" s="18">
        <v>1.2</v>
      </c>
      <c r="H30" s="18">
        <v>2</v>
      </c>
      <c r="I30" s="18">
        <v>2</v>
      </c>
      <c r="J30" s="17">
        <f t="shared" si="0"/>
        <v>9.6999999999999993</v>
      </c>
      <c r="K30" s="3"/>
      <c r="L30" s="3"/>
      <c r="M30" s="3"/>
      <c r="N30" s="3"/>
      <c r="O30" s="3"/>
      <c r="P30" s="3"/>
      <c r="Q30" s="8">
        <f t="shared" si="1"/>
        <v>0</v>
      </c>
      <c r="R30" s="3"/>
      <c r="S30" s="3"/>
      <c r="T30" s="3"/>
      <c r="U30" s="3"/>
      <c r="V30" s="3"/>
      <c r="W30" s="3"/>
      <c r="X30" s="8">
        <f t="shared" si="2"/>
        <v>0</v>
      </c>
      <c r="Y30" s="9">
        <f t="shared" si="3"/>
        <v>9.6999999999999993</v>
      </c>
      <c r="Z30" s="29"/>
      <c r="AA30" s="19" t="s">
        <v>319</v>
      </c>
      <c r="AB30" s="20" t="s">
        <v>456</v>
      </c>
      <c r="AC30" s="20" t="s">
        <v>457</v>
      </c>
      <c r="AD30" s="20" t="str">
        <f>CONCATENATE(Table1356[[#This Row],[Feedback Q1]],Table1356[[#This Row],[Feedback Q2]],Table1356[[#This Row],[Feedback Q3]])</f>
        <v xml:space="preserve">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average is calculated using integer division. This can lead to incorrect results if the sum is not perfectly divisible by 3. q3:The program effectively calculates the total price of groceries based on user input for weight and price, and it correctly applies discounts. </v>
      </c>
    </row>
    <row r="31" spans="1:30" x14ac:dyDescent="0.3">
      <c r="A31" s="12">
        <v>27</v>
      </c>
      <c r="B31" s="13">
        <v>20601165</v>
      </c>
      <c r="C31" s="11" t="s">
        <v>39</v>
      </c>
      <c r="D31" s="18">
        <v>1.5</v>
      </c>
      <c r="E31" s="18">
        <v>1.5</v>
      </c>
      <c r="F31" s="18">
        <v>1.5</v>
      </c>
      <c r="G31" s="18">
        <v>1.2</v>
      </c>
      <c r="H31" s="18">
        <v>0.5</v>
      </c>
      <c r="I31" s="18">
        <v>0.5</v>
      </c>
      <c r="J31" s="17">
        <f t="shared" si="0"/>
        <v>6.7</v>
      </c>
      <c r="K31" s="3"/>
      <c r="L31" s="3"/>
      <c r="M31" s="3"/>
      <c r="N31" s="3"/>
      <c r="O31" s="3"/>
      <c r="P31" s="3"/>
      <c r="Q31" s="8">
        <f t="shared" si="1"/>
        <v>0</v>
      </c>
      <c r="R31" s="3"/>
      <c r="S31" s="3"/>
      <c r="T31" s="3"/>
      <c r="U31" s="3"/>
      <c r="V31" s="3"/>
      <c r="W31" s="3"/>
      <c r="X31" s="8">
        <f t="shared" si="2"/>
        <v>0</v>
      </c>
      <c r="Y31" s="9">
        <f t="shared" si="3"/>
        <v>6.7</v>
      </c>
      <c r="Z31" s="29"/>
      <c r="AA31" s="19" t="s">
        <v>319</v>
      </c>
      <c r="AB31" s="20" t="s">
        <v>459</v>
      </c>
      <c r="AC31" s="20" t="s">
        <v>458</v>
      </c>
      <c r="AD31" s="20" t="str">
        <f>CONCATENATE(Table1356[[#This Row],[Feedback Q1]],Table1356[[#This Row],[Feedback Q2]],Table1356[[#This Row],[Feedback Q3]])</f>
        <v>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average is calculated using integer division, which can lead to incorrect results if the sum is not divisible by 3.q3: incomplete attempt</v>
      </c>
    </row>
    <row r="32" spans="1:30" x14ac:dyDescent="0.3">
      <c r="A32" s="12">
        <v>28</v>
      </c>
      <c r="B32" s="13">
        <v>20598080</v>
      </c>
      <c r="C32" s="11" t="s">
        <v>33</v>
      </c>
      <c r="D32" s="26">
        <v>0</v>
      </c>
      <c r="E32" s="18">
        <v>0.5</v>
      </c>
      <c r="F32" s="18">
        <v>1.5</v>
      </c>
      <c r="G32" s="18">
        <v>1.5</v>
      </c>
      <c r="H32" s="18">
        <v>0.5</v>
      </c>
      <c r="I32" s="18">
        <v>1</v>
      </c>
      <c r="J32" s="17">
        <f t="shared" si="0"/>
        <v>5</v>
      </c>
      <c r="K32" s="3"/>
      <c r="L32" s="3"/>
      <c r="M32" s="3"/>
      <c r="N32" s="3"/>
      <c r="O32" s="3"/>
      <c r="P32" s="3"/>
      <c r="Q32" s="8">
        <f t="shared" si="1"/>
        <v>0</v>
      </c>
      <c r="R32" s="3"/>
      <c r="S32" s="3"/>
      <c r="T32" s="3"/>
      <c r="U32" s="3"/>
      <c r="V32" s="3"/>
      <c r="W32" s="3"/>
      <c r="X32" s="8">
        <f t="shared" si="2"/>
        <v>0</v>
      </c>
      <c r="Y32" s="9">
        <f t="shared" si="3"/>
        <v>5</v>
      </c>
      <c r="Z32" s="28"/>
      <c r="AA32" s="20" t="s">
        <v>380</v>
      </c>
      <c r="AB32" s="20" t="s">
        <v>461</v>
      </c>
      <c r="AC32" s="20" t="s">
        <v>460</v>
      </c>
      <c r="AD32" s="20" t="str">
        <f>CONCATENATE(Table1356[[#This Row],[Feedback Q1]],Table1356[[#This Row],[Feedback Q2]],Table1356[[#This Row],[Feedback Q3]])</f>
        <v>q1:The program prompts the user for the number of rows and columns but does not use these inputs to generate the grid dynamically. Instead, it prints a fixed set of asterisks, which does not fulfill the requirement of creating a grid based on user input.q2:The program correctly computes the sum, average, product, smallest, and largest of three integers input by the user. q3:The line discountPercentage = discountPercentage / 100; before reading the input is incorrect. It should be calculated after the user input.The prompts for weight and price are hardcoded for fruits, regardless of the product code. These prompts should be updated to reflect the correct product based on the user's choice.The return 0; statement is incorrectly placed inside the loop. It should be placed at the end of the main function to allow multiple iterations until the user decides to exit</v>
      </c>
    </row>
    <row r="33" spans="1:30" x14ac:dyDescent="0.3">
      <c r="A33" s="12">
        <v>29</v>
      </c>
      <c r="B33" s="13">
        <v>20611605</v>
      </c>
      <c r="C33" s="11" t="s">
        <v>64</v>
      </c>
      <c r="D33" s="18">
        <v>1.5</v>
      </c>
      <c r="E33" s="18">
        <v>1.5</v>
      </c>
      <c r="F33" s="18">
        <v>1.5</v>
      </c>
      <c r="G33" s="18">
        <v>1.5</v>
      </c>
      <c r="H33" s="18">
        <v>2</v>
      </c>
      <c r="I33" s="18">
        <v>2</v>
      </c>
      <c r="J33" s="17">
        <f t="shared" si="0"/>
        <v>10</v>
      </c>
      <c r="K33" s="3"/>
      <c r="L33" s="3"/>
      <c r="M33" s="3"/>
      <c r="N33" s="3"/>
      <c r="O33" s="3"/>
      <c r="P33" s="3"/>
      <c r="Q33" s="8">
        <f t="shared" si="1"/>
        <v>0</v>
      </c>
      <c r="R33" s="3"/>
      <c r="S33" s="3"/>
      <c r="T33" s="3"/>
      <c r="U33" s="3"/>
      <c r="V33" s="3"/>
      <c r="W33" s="3"/>
      <c r="X33" s="8">
        <f t="shared" si="2"/>
        <v>0</v>
      </c>
      <c r="Y33" s="9">
        <f t="shared" si="3"/>
        <v>10</v>
      </c>
      <c r="Z33" s="29"/>
      <c r="AA33" s="19" t="s">
        <v>319</v>
      </c>
      <c r="AB33" s="20" t="s">
        <v>462</v>
      </c>
      <c r="AC33" s="20" t="s">
        <v>463</v>
      </c>
      <c r="AD33" s="20" t="str">
        <f>CONCATENATE(Table1356[[#This Row],[Feedback Q1]],Table1356[[#This Row],[Feedback Q2]],Table1356[[#This Row],[Feedback Q3]])</f>
        <v xml:space="preserve">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program correctly calculates and displays the sum, average, product, smallest, and largest of three numbers input by the user.q3:The variable total is used to accumulate costs but is not initialized before its first use. </v>
      </c>
    </row>
    <row r="34" spans="1:30" x14ac:dyDescent="0.3">
      <c r="A34" s="12">
        <v>30</v>
      </c>
      <c r="B34" s="13">
        <v>20724220</v>
      </c>
      <c r="C34" s="11" t="s">
        <v>189</v>
      </c>
      <c r="D34" s="18">
        <v>1.5</v>
      </c>
      <c r="E34" s="18">
        <v>1.5</v>
      </c>
      <c r="F34" s="18">
        <v>1.5</v>
      </c>
      <c r="G34" s="18">
        <v>1.2</v>
      </c>
      <c r="H34" s="18">
        <v>2</v>
      </c>
      <c r="I34" s="18">
        <v>2</v>
      </c>
      <c r="J34" s="17">
        <f t="shared" si="0"/>
        <v>9.6999999999999993</v>
      </c>
      <c r="K34" s="3"/>
      <c r="L34" s="3"/>
      <c r="M34" s="3"/>
      <c r="N34" s="3"/>
      <c r="O34" s="3"/>
      <c r="P34" s="3"/>
      <c r="Q34" s="8">
        <f t="shared" si="1"/>
        <v>0</v>
      </c>
      <c r="R34" s="3"/>
      <c r="S34" s="3"/>
      <c r="T34" s="3"/>
      <c r="U34" s="3"/>
      <c r="V34" s="3"/>
      <c r="W34" s="3"/>
      <c r="X34" s="8">
        <f t="shared" si="2"/>
        <v>0</v>
      </c>
      <c r="Y34" s="9">
        <f t="shared" si="3"/>
        <v>9.6999999999999993</v>
      </c>
      <c r="Z34" s="28"/>
      <c r="AA34" s="20" t="s">
        <v>273</v>
      </c>
      <c r="AB34" s="20" t="s">
        <v>465</v>
      </c>
      <c r="AC34" s="20" t="s">
        <v>464</v>
      </c>
      <c r="AD34"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output.q2:The program correctly calculates and displays the sum, average, product, smallest, and largest of three numbers input by the user. The current logic for determining the smallest and largest values is not comprehensive. It can lead to incorrect results because it does not compare all three integers correctly.q3:The program calculates the total cost of grocery items based on user input and applies a discount if provided.</v>
      </c>
    </row>
    <row r="35" spans="1:30" x14ac:dyDescent="0.3">
      <c r="A35" s="12">
        <v>31</v>
      </c>
      <c r="B35" s="13">
        <v>20621408</v>
      </c>
      <c r="C35" s="11" t="s">
        <v>100</v>
      </c>
      <c r="D35" s="18">
        <v>1.5</v>
      </c>
      <c r="E35" s="18">
        <v>1.5</v>
      </c>
      <c r="F35" s="18">
        <v>1.5</v>
      </c>
      <c r="G35" s="18">
        <v>1.5</v>
      </c>
      <c r="H35" s="18">
        <v>2</v>
      </c>
      <c r="I35" s="18">
        <v>2</v>
      </c>
      <c r="J35" s="17">
        <f t="shared" si="0"/>
        <v>10</v>
      </c>
      <c r="K35" s="3"/>
      <c r="L35" s="3"/>
      <c r="M35" s="3"/>
      <c r="N35" s="3"/>
      <c r="O35" s="3"/>
      <c r="P35" s="3"/>
      <c r="Q35" s="8">
        <f t="shared" si="1"/>
        <v>0</v>
      </c>
      <c r="R35" s="3"/>
      <c r="S35" s="3"/>
      <c r="T35" s="3"/>
      <c r="U35" s="3"/>
      <c r="V35" s="3"/>
      <c r="W35" s="3"/>
      <c r="X35" s="8">
        <f t="shared" si="2"/>
        <v>0</v>
      </c>
      <c r="Y35" s="9">
        <f t="shared" si="3"/>
        <v>10</v>
      </c>
      <c r="Z35" s="28"/>
      <c r="AA35" s="20" t="s">
        <v>295</v>
      </c>
      <c r="AB35" s="20" t="s">
        <v>296</v>
      </c>
      <c r="AC35" s="20" t="s">
        <v>297</v>
      </c>
      <c r="AD35" s="20" t="str">
        <f>CONCATENATE(Table1356[[#This Row],[Feedback Q1]],Table1356[[#This Row],[Feedback Q2]],Table1356[[#This Row],[Feedback Q3]])</f>
        <v>q1: The program correctly prompts the user for the number of rows and columns, then prints a grid of asterisks as intended. The logic for the nested loops functions correctly, producing the expected output format.q2:The program correctly calculates the sum, average, product, smallest, and largest of three integers based on user input. The calculations and logic for determining the smallest and largest values are accurate.  the logic for finding the smallest and largest values could be simplified.q3:The program effectively prompts the user for a product type and gathers the necessary information to compute the total cost. It correctly handles the calculation of costs based on weight or quantity and applies a discount if provided. The exit condition works well. The default case in the switch statement should inform the user that the input was invalid. This can help guide the user to enter correct product codes.You can streamline the discount application logic.</v>
      </c>
    </row>
    <row r="36" spans="1:30" ht="13.8" customHeight="1" x14ac:dyDescent="0.3">
      <c r="A36" s="12">
        <v>32</v>
      </c>
      <c r="B36" s="13">
        <v>20717489</v>
      </c>
      <c r="C36" s="23" t="s">
        <v>165</v>
      </c>
      <c r="D36" s="18">
        <v>0.5</v>
      </c>
      <c r="E36" s="18">
        <v>0.5</v>
      </c>
      <c r="F36" s="18">
        <v>0</v>
      </c>
      <c r="G36" s="18">
        <v>0.5</v>
      </c>
      <c r="H36" s="18">
        <v>0</v>
      </c>
      <c r="I36" s="26">
        <v>0</v>
      </c>
      <c r="J36" s="17">
        <f t="shared" si="0"/>
        <v>1.5</v>
      </c>
      <c r="K36" s="3"/>
      <c r="L36" s="3"/>
      <c r="M36" s="3"/>
      <c r="N36" s="3"/>
      <c r="O36" s="3"/>
      <c r="P36" s="3"/>
      <c r="Q36" s="8">
        <f t="shared" si="1"/>
        <v>0</v>
      </c>
      <c r="R36" s="3"/>
      <c r="S36" s="3"/>
      <c r="T36" s="3"/>
      <c r="U36" s="3"/>
      <c r="V36" s="3"/>
      <c r="W36" s="3"/>
      <c r="X36" s="8">
        <f t="shared" si="2"/>
        <v>0</v>
      </c>
      <c r="Y36" s="9">
        <f t="shared" si="3"/>
        <v>1.5</v>
      </c>
      <c r="Z36" s="28"/>
      <c r="AA36" s="20" t="s">
        <v>343</v>
      </c>
      <c r="AB36" s="21" t="s">
        <v>344</v>
      </c>
      <c r="AC36" s="20" t="s">
        <v>280</v>
      </c>
      <c r="AD36" s="20" t="str">
        <f>CONCATENATE(Table1356[[#This Row],[Feedback Q1]],Table1356[[#This Row],[Feedback Q2]],Table1356[[#This Row],[Feedback Q3]])</f>
        <v>q1:The program aims to create a rectangular pattern of asterisks based on user-defined dimensions (rows and columns). However, there are issues with the implementation that prevent it from functioning as intended.q2:The program attempts to read a specified number of integers and calculate their sum, average, product, smallest, and largest values. However, there are several logical errors that prevent it from functioning correctly.
    Input Handling: The scanf_s for count is incorrect; it should use the address-of operator (&amp;count).
    Array Declaration: The integer variable is not defined as an array. You need to declare it as an array to hold the integers.
    Calculation Logic: The sum, average, product, smallest, and largest calculations are not correctly implemented:
        You need to use the value of integer[i] when updating sum, average, product, smallest, and biggest.
        The logic for finding the smallest and largest integers is flawed.
    Output Statements: The printf statements do not include format specifiers, which will lead to incorrect output.q3: no submission</v>
      </c>
    </row>
    <row r="37" spans="1:30" x14ac:dyDescent="0.3">
      <c r="A37" s="12">
        <v>33</v>
      </c>
      <c r="B37" s="13">
        <v>20718938</v>
      </c>
      <c r="C37" s="11" t="s">
        <v>173</v>
      </c>
      <c r="D37" s="18">
        <v>1.5</v>
      </c>
      <c r="E37" s="18">
        <v>1.5</v>
      </c>
      <c r="F37" s="18">
        <v>1.5</v>
      </c>
      <c r="G37" s="18">
        <v>1.5</v>
      </c>
      <c r="H37" s="26">
        <v>2</v>
      </c>
      <c r="I37" s="18">
        <v>2</v>
      </c>
      <c r="J37" s="17">
        <f t="shared" si="0"/>
        <v>10</v>
      </c>
      <c r="K37" s="3"/>
      <c r="L37" s="3"/>
      <c r="M37" s="3"/>
      <c r="N37" s="3"/>
      <c r="O37" s="3"/>
      <c r="P37" s="3"/>
      <c r="Q37" s="8">
        <f t="shared" si="1"/>
        <v>0</v>
      </c>
      <c r="R37" s="3"/>
      <c r="S37" s="3"/>
      <c r="T37" s="3"/>
      <c r="U37" s="3"/>
      <c r="V37" s="3"/>
      <c r="W37" s="3"/>
      <c r="X37" s="8">
        <f t="shared" si="2"/>
        <v>0</v>
      </c>
      <c r="Y37" s="9">
        <f t="shared" si="3"/>
        <v>10</v>
      </c>
      <c r="Z37" s="28"/>
      <c r="AA37" s="20" t="s">
        <v>303</v>
      </c>
      <c r="AB37" s="20" t="s">
        <v>304</v>
      </c>
      <c r="AC37" s="20" t="s">
        <v>374</v>
      </c>
      <c r="AD37" s="20" t="str">
        <f>CONCATENATE(Table1356[[#This Row],[Feedback Q1]],Table1356[[#This Row],[Feedback Q2]],Table1356[[#This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calculates the sum, average, product, smallest, and largest values of three integers input by the user. The logic is sound, and the calculations are performed as expected.The logic for finding the minimum and maximum values can be simplified. You can initialize min and max to the first number and then compare the other two numbers without the need for separate checks. This also ensures that it works correctly even if numbers are equal.q3: The program functions as intended, allowing users to enter product codes and calculate costs based on input weights or quantities. The use of a loop enables multiple entries until the user chooses to exit.</v>
      </c>
    </row>
    <row r="38" spans="1:30" x14ac:dyDescent="0.3">
      <c r="A38" s="12">
        <v>34</v>
      </c>
      <c r="B38" s="13">
        <v>20723718</v>
      </c>
      <c r="C38" s="11" t="s">
        <v>185</v>
      </c>
      <c r="D38" s="18">
        <v>1.5</v>
      </c>
      <c r="E38" s="18">
        <v>1.5</v>
      </c>
      <c r="F38" s="18">
        <v>1.5</v>
      </c>
      <c r="G38" s="18">
        <v>1.5</v>
      </c>
      <c r="H38" s="18">
        <v>2</v>
      </c>
      <c r="I38" s="18">
        <v>2</v>
      </c>
      <c r="J38" s="17">
        <f t="shared" si="0"/>
        <v>10</v>
      </c>
      <c r="K38" s="3"/>
      <c r="L38" s="3"/>
      <c r="M38" s="3"/>
      <c r="N38" s="3"/>
      <c r="O38" s="3"/>
      <c r="P38" s="3"/>
      <c r="Q38" s="8">
        <f t="shared" si="1"/>
        <v>0</v>
      </c>
      <c r="R38" s="3"/>
      <c r="S38" s="3"/>
      <c r="T38" s="3"/>
      <c r="U38" s="3"/>
      <c r="V38" s="3"/>
      <c r="W38" s="3"/>
      <c r="X38" s="8">
        <f t="shared" si="2"/>
        <v>0</v>
      </c>
      <c r="Y38" s="9">
        <f t="shared" si="3"/>
        <v>10</v>
      </c>
      <c r="Z38" s="28"/>
      <c r="AA38" s="20" t="s">
        <v>303</v>
      </c>
      <c r="AB38" s="20" t="s">
        <v>347</v>
      </c>
      <c r="AC38" s="20" t="s">
        <v>348</v>
      </c>
      <c r="AD38" s="20" t="str">
        <f>CONCATENATE(Table1356[[#This Row],[Feedback Q1]],Table1356[[#This Row],[Feedback Q2]],Table1356[[#This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prompts the user for three integers and calculates their sum, average, and product. It also aims to determine the smallest and largest of the three integers. However, the logic for determining the smallest and largest numbers is overly complex and can lead to confusion.q3:The program effectively implements a menu-driven system for calculating costs of various grocery items based on user inputs. It handles different product types, applies discounts, and calculates total costs correctly.</v>
      </c>
    </row>
    <row r="39" spans="1:30" x14ac:dyDescent="0.3">
      <c r="A39" s="12">
        <v>35</v>
      </c>
      <c r="B39" s="13">
        <v>20611470</v>
      </c>
      <c r="C39" s="11" t="s">
        <v>63</v>
      </c>
      <c r="D39" s="18">
        <v>1.5</v>
      </c>
      <c r="E39" s="18">
        <v>1.5</v>
      </c>
      <c r="F39" s="18">
        <v>1.5</v>
      </c>
      <c r="G39" s="18">
        <v>1.5</v>
      </c>
      <c r="H39" s="18">
        <v>0</v>
      </c>
      <c r="I39" s="18">
        <v>2</v>
      </c>
      <c r="J39" s="17">
        <f t="shared" si="0"/>
        <v>8</v>
      </c>
      <c r="K39" s="3"/>
      <c r="L39" s="3"/>
      <c r="M39" s="3"/>
      <c r="N39" s="3"/>
      <c r="O39" s="3"/>
      <c r="P39" s="3"/>
      <c r="Q39" s="8">
        <f t="shared" si="1"/>
        <v>0</v>
      </c>
      <c r="R39" s="3"/>
      <c r="S39" s="3"/>
      <c r="T39" s="3"/>
      <c r="U39" s="3"/>
      <c r="V39" s="3"/>
      <c r="W39" s="3"/>
      <c r="X39" s="8">
        <f t="shared" si="2"/>
        <v>0</v>
      </c>
      <c r="Y39" s="9">
        <f t="shared" si="3"/>
        <v>8</v>
      </c>
      <c r="Z39" s="28"/>
      <c r="AA39" s="20" t="s">
        <v>303</v>
      </c>
      <c r="AB39" s="20" t="s">
        <v>341</v>
      </c>
      <c r="AC39" s="20" t="s">
        <v>342</v>
      </c>
      <c r="AD39" s="20" t="str">
        <f>CONCATENATE(Table1356[[#This Row],[Feedback Q1]],Table1356[[#This Row],[Feedback Q2]],Table1356[[#This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prompts the user for three integers, calculates their sum, average, product, smallest, and largest values. The logic used for calculations and comparisons is sound, and the expected results are accurately produced.q3:The program effectively implements a menu-driven system that allows users to input details for various product types, calculate total costs, and apply discounts.</v>
      </c>
    </row>
    <row r="40" spans="1:30" x14ac:dyDescent="0.3">
      <c r="A40" s="12">
        <v>36</v>
      </c>
      <c r="B40" s="13">
        <v>20590531</v>
      </c>
      <c r="C40" s="11" t="s">
        <v>19</v>
      </c>
      <c r="D40" s="18">
        <v>1.5</v>
      </c>
      <c r="E40" s="18">
        <v>1.5</v>
      </c>
      <c r="F40" s="18">
        <v>1.5</v>
      </c>
      <c r="G40" s="18">
        <v>1.2</v>
      </c>
      <c r="H40" s="18">
        <v>2</v>
      </c>
      <c r="I40" s="18">
        <v>2</v>
      </c>
      <c r="J40" s="17">
        <f t="shared" si="0"/>
        <v>9.6999999999999993</v>
      </c>
      <c r="K40" s="3"/>
      <c r="L40" s="3"/>
      <c r="M40" s="3"/>
      <c r="N40" s="3"/>
      <c r="O40" s="3"/>
      <c r="P40" s="3"/>
      <c r="Q40" s="8">
        <f t="shared" si="1"/>
        <v>0</v>
      </c>
      <c r="R40" s="3"/>
      <c r="S40" s="3"/>
      <c r="T40" s="3"/>
      <c r="U40" s="3"/>
      <c r="V40" s="3"/>
      <c r="W40" s="3"/>
      <c r="X40" s="8">
        <f t="shared" si="2"/>
        <v>0</v>
      </c>
      <c r="Y40" s="9">
        <f t="shared" si="3"/>
        <v>9.6999999999999993</v>
      </c>
      <c r="Z40" s="28"/>
      <c r="AA40" s="20" t="s">
        <v>273</v>
      </c>
      <c r="AB40" s="20" t="s">
        <v>466</v>
      </c>
      <c r="AC40" s="20" t="s">
        <v>467</v>
      </c>
      <c r="AD40"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three integers provided by the user. The use of functions to determine the smallest and largest values is a good programming practice.The average is calculated using integer division because both sum and 3 are integers, which can lead to incorrect results. q3:While using int for price and quantitySold is acceptable, it's worth noting that price can sometimes be a floating-point number (especially when dealing with cents in currencies). Consider using double for price if necessary.</v>
      </c>
    </row>
    <row r="41" spans="1:30" x14ac:dyDescent="0.3">
      <c r="A41" s="12">
        <v>37</v>
      </c>
      <c r="B41" s="13">
        <v>20615279</v>
      </c>
      <c r="C41" s="11" t="s">
        <v>85</v>
      </c>
      <c r="D41" s="18">
        <v>1.5</v>
      </c>
      <c r="E41" s="18">
        <v>1.5</v>
      </c>
      <c r="F41" s="26">
        <v>0.5</v>
      </c>
      <c r="G41" s="18">
        <v>1</v>
      </c>
      <c r="H41" s="18">
        <v>2</v>
      </c>
      <c r="I41" s="18">
        <v>2</v>
      </c>
      <c r="J41" s="17">
        <f t="shared" si="0"/>
        <v>8.5</v>
      </c>
      <c r="K41" s="3"/>
      <c r="L41" s="3"/>
      <c r="M41" s="3"/>
      <c r="N41" s="3"/>
      <c r="O41" s="3"/>
      <c r="P41" s="3"/>
      <c r="Q41" s="8">
        <f t="shared" si="1"/>
        <v>0</v>
      </c>
      <c r="R41" s="3"/>
      <c r="S41" s="3"/>
      <c r="T41" s="3"/>
      <c r="U41" s="3"/>
      <c r="V41" s="3"/>
      <c r="W41" s="3"/>
      <c r="X41" s="8">
        <f t="shared" si="2"/>
        <v>0</v>
      </c>
      <c r="Y41" s="9">
        <f t="shared" si="3"/>
        <v>8.5</v>
      </c>
      <c r="Z41" s="28"/>
      <c r="AA41" s="20" t="s">
        <v>308</v>
      </c>
      <c r="AB41" s="20" t="s">
        <v>455</v>
      </c>
      <c r="AC41" s="20" t="s">
        <v>309</v>
      </c>
      <c r="AD41" s="20" t="str">
        <f>CONCATENATE(Table1356[[#This Row],[Feedback Q1]],Table1356[[#This Row],[Feedback Q2]],Table1356[[#This Row],[Feedback Q3]])</f>
        <v>q1:The program correctly prompts the user for the number of rows and columns and successfully prints a grid of asterisks according to the specified dimensions. The logic is sound and functions as intended.q2: Program unable to run correctly, logic error.q3:The program correctly prompts the user for product details, calculates the total price based on the product type, and applies a discount if provided. The logic flows well and achieves the intended functionality.</v>
      </c>
    </row>
    <row r="42" spans="1:30" x14ac:dyDescent="0.3">
      <c r="A42" s="12">
        <v>38</v>
      </c>
      <c r="B42" s="13">
        <v>20590120</v>
      </c>
      <c r="C42" s="11" t="s">
        <v>17</v>
      </c>
      <c r="D42" s="18">
        <v>0</v>
      </c>
      <c r="E42" s="18">
        <v>0.5</v>
      </c>
      <c r="F42" s="18">
        <v>0</v>
      </c>
      <c r="G42" s="18">
        <v>0.5</v>
      </c>
      <c r="H42" s="18">
        <v>0</v>
      </c>
      <c r="I42" s="18">
        <v>0.5</v>
      </c>
      <c r="J42" s="17">
        <f t="shared" si="0"/>
        <v>1.5</v>
      </c>
      <c r="K42" s="3"/>
      <c r="L42" s="3"/>
      <c r="M42" s="3"/>
      <c r="N42" s="3"/>
      <c r="O42" s="3"/>
      <c r="P42" s="3"/>
      <c r="Q42" s="8">
        <f t="shared" si="1"/>
        <v>0</v>
      </c>
      <c r="R42" s="3"/>
      <c r="S42" s="3"/>
      <c r="T42" s="3"/>
      <c r="U42" s="3"/>
      <c r="V42" s="3"/>
      <c r="W42" s="3"/>
      <c r="X42" s="8">
        <f t="shared" si="2"/>
        <v>0</v>
      </c>
      <c r="Y42" s="9">
        <f t="shared" si="3"/>
        <v>1.5</v>
      </c>
      <c r="Z42" s="28"/>
      <c r="AA42" s="20" t="s">
        <v>381</v>
      </c>
      <c r="AB42" s="20" t="s">
        <v>468</v>
      </c>
      <c r="AC42" s="20" t="s">
        <v>469</v>
      </c>
      <c r="AD42" s="20" t="str">
        <f>CONCATENATE(Table1356[[#This Row],[Feedback Q1]],Table1356[[#This Row],[Feedback Q2]],Table1356[[#This Row],[Feedback Q3]])</f>
        <v>q1:The program intends to print a grid of asterisks based on user-defined rows and columns. However, there are multiple syntax errors and logical issues that prevent it from functioning correctly.q2:The program aims to calculate the sum, average, product, smallest, and largest of three integers. However, there are multiple syntax and logical errors that prevent it from functioning correctly.q3:The program is intended to calculate the total and final costs of various grocery items based on user input. However, there are numerous syntax and logical errors that prevent the program from compiling and functioning correctly.</v>
      </c>
    </row>
    <row r="43" spans="1:30" x14ac:dyDescent="0.3">
      <c r="A43" s="12">
        <v>39</v>
      </c>
      <c r="B43" s="13">
        <v>20714140</v>
      </c>
      <c r="C43" s="11" t="s">
        <v>154</v>
      </c>
      <c r="D43" s="18">
        <v>1.5</v>
      </c>
      <c r="E43" s="18">
        <v>1.5</v>
      </c>
      <c r="F43" s="18">
        <v>1.5</v>
      </c>
      <c r="G43" s="18">
        <v>1.5</v>
      </c>
      <c r="H43" s="18">
        <v>1.5</v>
      </c>
      <c r="I43" s="18">
        <v>1.5</v>
      </c>
      <c r="J43" s="17">
        <f t="shared" si="0"/>
        <v>9</v>
      </c>
      <c r="K43" s="3"/>
      <c r="L43" s="3"/>
      <c r="M43" s="3"/>
      <c r="N43" s="3"/>
      <c r="O43" s="3"/>
      <c r="P43" s="3"/>
      <c r="Q43" s="8">
        <f t="shared" si="1"/>
        <v>0</v>
      </c>
      <c r="R43" s="3"/>
      <c r="S43" s="3"/>
      <c r="T43" s="3"/>
      <c r="U43" s="3"/>
      <c r="V43" s="3"/>
      <c r="W43" s="3"/>
      <c r="X43" s="8">
        <f t="shared" si="2"/>
        <v>0</v>
      </c>
      <c r="Y43" s="9">
        <f t="shared" si="3"/>
        <v>9</v>
      </c>
      <c r="Z43" s="28"/>
      <c r="AA43" s="20" t="s">
        <v>273</v>
      </c>
      <c r="AB43" s="20" t="s">
        <v>470</v>
      </c>
      <c r="AC43" s="20" t="s">
        <v>471</v>
      </c>
      <c r="AD43"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output.q2:The program effectively calculates the sum, average, product, smallest, and largest of three integers provided by the user. The logic for handling inputs and calculations is sound.q3: case 3 &amp; 4 asking for weight instead of quantity</v>
      </c>
    </row>
    <row r="44" spans="1:30" x14ac:dyDescent="0.3">
      <c r="A44" s="12">
        <v>40</v>
      </c>
      <c r="B44" s="13">
        <v>20713555</v>
      </c>
      <c r="C44" s="11" t="s">
        <v>149</v>
      </c>
      <c r="D44" s="18">
        <v>1.5</v>
      </c>
      <c r="E44" s="18">
        <v>1.5</v>
      </c>
      <c r="F44" s="18">
        <v>1.5</v>
      </c>
      <c r="G44" s="18">
        <v>1.5</v>
      </c>
      <c r="H44" s="18">
        <v>2</v>
      </c>
      <c r="I44" s="18">
        <v>2</v>
      </c>
      <c r="J44" s="17">
        <f t="shared" si="0"/>
        <v>10</v>
      </c>
      <c r="K44" s="3"/>
      <c r="L44" s="3"/>
      <c r="M44" s="3"/>
      <c r="N44" s="3"/>
      <c r="O44" s="3"/>
      <c r="P44" s="3"/>
      <c r="Q44" s="8">
        <f t="shared" si="1"/>
        <v>0</v>
      </c>
      <c r="R44" s="3"/>
      <c r="S44" s="3"/>
      <c r="T44" s="3"/>
      <c r="U44" s="3"/>
      <c r="V44" s="3"/>
      <c r="W44" s="3"/>
      <c r="X44" s="8">
        <f t="shared" si="2"/>
        <v>0</v>
      </c>
      <c r="Y44" s="9">
        <f t="shared" si="3"/>
        <v>10</v>
      </c>
      <c r="Z44" s="28"/>
      <c r="AA44" s="20" t="s">
        <v>273</v>
      </c>
      <c r="AB44" s="20" t="s">
        <v>472</v>
      </c>
      <c r="AC44" s="20" t="s">
        <v>474</v>
      </c>
      <c r="AD44"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The initialization of smallest and largest should occur before the loop starts, as they are used in comparisons for the first value. This can lead to undefined behavior if the first number is not processed correctlq3:The program correctly calculates the total and final costs of various grocery items based on user input, including discounts. The use of functions to calculate costs for different product types is a good design choice. </v>
      </c>
    </row>
    <row r="45" spans="1:30" x14ac:dyDescent="0.3">
      <c r="A45" s="12">
        <v>41</v>
      </c>
      <c r="B45" s="13">
        <v>20610427</v>
      </c>
      <c r="C45" s="11" t="s">
        <v>56</v>
      </c>
      <c r="D45" s="18">
        <v>1</v>
      </c>
      <c r="E45" s="18">
        <v>1.5</v>
      </c>
      <c r="F45" s="18">
        <v>1.2</v>
      </c>
      <c r="G45" s="18">
        <v>1.2</v>
      </c>
      <c r="H45" s="18">
        <v>1</v>
      </c>
      <c r="I45" s="18">
        <v>1</v>
      </c>
      <c r="J45" s="17">
        <f t="shared" si="0"/>
        <v>6.9</v>
      </c>
      <c r="K45" s="3"/>
      <c r="L45" s="3"/>
      <c r="M45" s="3"/>
      <c r="N45" s="3"/>
      <c r="O45" s="3"/>
      <c r="P45" s="3"/>
      <c r="Q45" s="8">
        <f t="shared" si="1"/>
        <v>0</v>
      </c>
      <c r="R45" s="3"/>
      <c r="S45" s="3"/>
      <c r="T45" s="3"/>
      <c r="U45" s="3"/>
      <c r="V45" s="3"/>
      <c r="W45" s="3"/>
      <c r="X45" s="8">
        <f t="shared" si="2"/>
        <v>0</v>
      </c>
      <c r="Y45" s="9">
        <f t="shared" si="3"/>
        <v>6.9</v>
      </c>
      <c r="Z45" s="28"/>
      <c r="AA45" s="20" t="s">
        <v>382</v>
      </c>
      <c r="AB45" s="20" t="s">
        <v>473</v>
      </c>
      <c r="AC45" s="20" t="s">
        <v>475</v>
      </c>
      <c r="AD45" s="20" t="str">
        <f>CONCATENATE(Table1356[[#This Row],[Feedback Q1]],Table1356[[#This Row],[Feedback Q2]],Table1356[[#This Row],[Feedback Q3]])</f>
        <v xml:space="preserve">q1:The program correctly prompts the user for the number of rows and columns, then uses nested loops to print a grid of asterisks (*) based on the user input. The logic is sound and produces the expected output.The main function should explicitly declare a return type. It’s best practice to define it as intq2:The nested if-else statements for finding the largest and smallest integers are a bit complex. You can simplify this process using a single pass through the integers. Syntax error due to wrong declaration of main function.q3: syntax error - wrong declaration of main function. there are some redundancies and inconsistencies that could be improved. The discount variable is declared as an int but is read as a float. This can lead to incorrect behavior when applying the discount. The calculation of the final cost currently uses the formula final = Total - (discount * Total); which is incorrect for percentage discounts. The default case in the switch statement should handle invalid input more gracefully. Currently, if the user enters 0, it skips the switch entirely. </v>
      </c>
    </row>
    <row r="46" spans="1:30" x14ac:dyDescent="0.3">
      <c r="A46" s="12">
        <v>42</v>
      </c>
      <c r="B46" s="13">
        <v>20607863</v>
      </c>
      <c r="C46" s="11" t="s">
        <v>49</v>
      </c>
      <c r="D46" s="18">
        <v>1.5</v>
      </c>
      <c r="E46" s="18">
        <v>1.5</v>
      </c>
      <c r="F46" s="18">
        <v>1.5</v>
      </c>
      <c r="G46" s="18">
        <v>1.5</v>
      </c>
      <c r="H46" s="18">
        <v>2</v>
      </c>
      <c r="I46" s="18">
        <v>2</v>
      </c>
      <c r="J46" s="17">
        <f t="shared" si="0"/>
        <v>10</v>
      </c>
      <c r="K46" s="3"/>
      <c r="L46" s="3"/>
      <c r="M46" s="3"/>
      <c r="N46" s="3"/>
      <c r="O46" s="3"/>
      <c r="P46" s="3"/>
      <c r="Q46" s="8">
        <f t="shared" si="1"/>
        <v>0</v>
      </c>
      <c r="R46" s="3"/>
      <c r="S46" s="3"/>
      <c r="T46" s="3"/>
      <c r="U46" s="3"/>
      <c r="V46" s="3"/>
      <c r="W46" s="3"/>
      <c r="X46" s="8">
        <f t="shared" si="2"/>
        <v>0</v>
      </c>
      <c r="Y46" s="9">
        <f t="shared" si="3"/>
        <v>10</v>
      </c>
      <c r="Z46" s="28"/>
      <c r="AA46" s="20" t="s">
        <v>323</v>
      </c>
      <c r="AB46" s="20" t="s">
        <v>324</v>
      </c>
      <c r="AC46" s="20" t="s">
        <v>325</v>
      </c>
      <c r="AD46" s="20" t="str">
        <f>CONCATENATE(Table1356[[#This Row],[Feedback Q1]],Table1356[[#This Row],[Feedback Q2]],Table1356[[#This Row],[Feedback Q3]])</f>
        <v xml:space="preserve">q1:The program effectively prompts the user for the number of rows and columns, and it correctly uses nested loops to print a grid of asterisks based on the user input. The logic is sound, and the output matches expectations.q2:The program correctly prompts the user for three integers and calculates the sum, average, product, smallest, and largest values. The logic used to determine the minimum and maximum values is accurate, and the calculations yield the expected results.q3:The program correctly implements a menu-based system to handle different product types and calculates total costs based on user input. The use of a while loop allows continuous input until the user chooses to exit, which is a good design choice. </v>
      </c>
    </row>
    <row r="47" spans="1:30" x14ac:dyDescent="0.3">
      <c r="A47" s="12">
        <v>43</v>
      </c>
      <c r="B47" s="13">
        <v>20604846</v>
      </c>
      <c r="C47" s="11" t="s">
        <v>43</v>
      </c>
      <c r="D47" s="18">
        <v>1.5</v>
      </c>
      <c r="E47" s="18">
        <v>1.5</v>
      </c>
      <c r="F47" s="18">
        <v>1.5</v>
      </c>
      <c r="G47" s="18">
        <v>1.2</v>
      </c>
      <c r="H47" s="18">
        <v>2</v>
      </c>
      <c r="I47" s="18">
        <v>1.5</v>
      </c>
      <c r="J47" s="17">
        <f t="shared" si="0"/>
        <v>9.1999999999999993</v>
      </c>
      <c r="K47" s="3"/>
      <c r="L47" s="3"/>
      <c r="M47" s="3"/>
      <c r="N47" s="3"/>
      <c r="O47" s="3"/>
      <c r="P47" s="3"/>
      <c r="Q47" s="8">
        <f t="shared" si="1"/>
        <v>0</v>
      </c>
      <c r="R47" s="3"/>
      <c r="S47" s="3"/>
      <c r="T47" s="3"/>
      <c r="U47" s="3"/>
      <c r="V47" s="3"/>
      <c r="W47" s="3"/>
      <c r="X47" s="8">
        <f t="shared" si="2"/>
        <v>0</v>
      </c>
      <c r="Y47" s="9">
        <f t="shared" si="3"/>
        <v>9.1999999999999993</v>
      </c>
      <c r="Z47" s="28"/>
      <c r="AA47" s="20" t="s">
        <v>326</v>
      </c>
      <c r="AB47" s="20" t="s">
        <v>327</v>
      </c>
      <c r="AC47" s="20" t="s">
        <v>328</v>
      </c>
      <c r="AD47" s="20" t="str">
        <f>CONCATENATE(Table1356[[#This Row],[Feedback Q1]],Table1356[[#This Row],[Feedback Q2]],Table1356[[#This Row],[Feedback Q3]])</f>
        <v>q1:The program correctly prompts the user for the number of rows and columns and uses nested loops to print a grid of asterisks based on that input. The loops are structured correctly to ensure the right number of asterisks is printed in each row and column.q2:The program successfully prompts the user for the number of integers and computes the smallest, largest, product, sum, and average of those integers. The use of control structures correctly updates the smallest and largest values based on user input.Casting one of the operands to float before division can ensure a correct average.q3:The program correctly implements a menu-driven approach, allowing the user to select different product types and input relevant data to calculate costs, including discounts.The comparison if (product != "exit") will always evaluate to true because string literals in C are compared by pointer address, not by content. Instead, you should use strcmp(product, "exit") for string comparison.</v>
      </c>
    </row>
    <row r="48" spans="1:30" x14ac:dyDescent="0.3">
      <c r="A48" s="12">
        <v>44</v>
      </c>
      <c r="B48" s="13">
        <v>20705878</v>
      </c>
      <c r="C48" s="11" t="s">
        <v>134</v>
      </c>
      <c r="D48" s="18">
        <v>1.5</v>
      </c>
      <c r="E48" s="18">
        <v>1.5</v>
      </c>
      <c r="F48" s="18">
        <v>1.5</v>
      </c>
      <c r="G48" s="18">
        <v>1.5</v>
      </c>
      <c r="H48" s="18">
        <v>2</v>
      </c>
      <c r="I48" s="18">
        <v>2</v>
      </c>
      <c r="J48" s="17">
        <f t="shared" si="0"/>
        <v>10</v>
      </c>
      <c r="K48" s="3"/>
      <c r="L48" s="3"/>
      <c r="M48" s="3"/>
      <c r="N48" s="3"/>
      <c r="O48" s="3"/>
      <c r="P48" s="3"/>
      <c r="Q48" s="8">
        <f t="shared" si="1"/>
        <v>0</v>
      </c>
      <c r="R48" s="3"/>
      <c r="S48" s="3"/>
      <c r="T48" s="3"/>
      <c r="U48" s="3"/>
      <c r="V48" s="3"/>
      <c r="W48" s="3"/>
      <c r="X48" s="8">
        <f t="shared" si="2"/>
        <v>0</v>
      </c>
      <c r="Y48" s="9">
        <f t="shared" si="3"/>
        <v>10</v>
      </c>
      <c r="Z48" s="28"/>
      <c r="AA48" s="20" t="s">
        <v>273</v>
      </c>
      <c r="AB48" s="20" t="s">
        <v>476</v>
      </c>
      <c r="AC48" s="20" t="s">
        <v>477</v>
      </c>
      <c r="AD48"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q3:The program effectively calculates the total cost of various grocery items based on user input, applying discounts where appropriate.</v>
      </c>
    </row>
    <row r="49" spans="1:30" x14ac:dyDescent="0.3">
      <c r="A49" s="12">
        <v>45</v>
      </c>
      <c r="B49" s="13">
        <v>20717304</v>
      </c>
      <c r="C49" s="11" t="s">
        <v>164</v>
      </c>
      <c r="D49" s="18">
        <v>1.5</v>
      </c>
      <c r="E49" s="18">
        <v>1.5</v>
      </c>
      <c r="F49" s="18">
        <v>1.5</v>
      </c>
      <c r="G49" s="18">
        <v>1.2</v>
      </c>
      <c r="H49" s="18">
        <v>2</v>
      </c>
      <c r="I49" s="18">
        <v>2</v>
      </c>
      <c r="J49" s="17">
        <f t="shared" si="0"/>
        <v>9.6999999999999993</v>
      </c>
      <c r="K49" s="3"/>
      <c r="L49" s="3"/>
      <c r="M49" s="3"/>
      <c r="N49" s="3"/>
      <c r="O49" s="3"/>
      <c r="P49" s="3"/>
      <c r="Q49" s="8">
        <f t="shared" si="1"/>
        <v>0</v>
      </c>
      <c r="R49" s="3"/>
      <c r="S49" s="3"/>
      <c r="T49" s="3"/>
      <c r="U49" s="3"/>
      <c r="V49" s="3"/>
      <c r="W49" s="3"/>
      <c r="X49" s="8">
        <f t="shared" si="2"/>
        <v>0</v>
      </c>
      <c r="Y49" s="9">
        <f t="shared" si="3"/>
        <v>9.6999999999999993</v>
      </c>
      <c r="Z49" s="28"/>
      <c r="AA49" s="20" t="s">
        <v>329</v>
      </c>
      <c r="AB49" s="20" t="s">
        <v>330</v>
      </c>
      <c r="AC49" s="20" t="s">
        <v>331</v>
      </c>
      <c r="AD49" s="20" t="str">
        <f>CONCATENATE(Table1356[[#This Row],[Feedback Q1]],Table1356[[#This Row],[Feedback Q2]],Table1356[[#This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performs calculations to find the sum, average, product, smallest, and largest values. The variable avg is declared as an int, which can lead to truncation of decimal values. It would be better to declare it as a float.q3:The program effectively implements a menu-driven system that allows users to select different product types and input relevant data for calculating total costs and discounts. The logic is sound, and calculations are performed correctly for each product type.</v>
      </c>
    </row>
    <row r="50" spans="1:30" ht="16.2" customHeight="1" x14ac:dyDescent="0.3">
      <c r="A50" s="12">
        <v>46</v>
      </c>
      <c r="B50" s="13">
        <v>20409676</v>
      </c>
      <c r="C50" s="11" t="s">
        <v>2</v>
      </c>
      <c r="D50" s="18">
        <v>1.5</v>
      </c>
      <c r="E50" s="18">
        <v>1.5</v>
      </c>
      <c r="F50" s="18">
        <v>1.5</v>
      </c>
      <c r="G50" s="18">
        <v>1</v>
      </c>
      <c r="H50" s="18">
        <v>0.5</v>
      </c>
      <c r="I50" s="18">
        <v>1</v>
      </c>
      <c r="J50" s="17">
        <f t="shared" si="0"/>
        <v>7</v>
      </c>
      <c r="K50" s="3"/>
      <c r="L50" s="3"/>
      <c r="M50" s="3"/>
      <c r="N50" s="3"/>
      <c r="O50" s="3"/>
      <c r="P50" s="3"/>
      <c r="Q50" s="8">
        <f t="shared" si="1"/>
        <v>0</v>
      </c>
      <c r="R50" s="3"/>
      <c r="S50" s="3"/>
      <c r="T50" s="3"/>
      <c r="U50" s="3"/>
      <c r="V50" s="3"/>
      <c r="W50" s="3"/>
      <c r="X50" s="8">
        <f t="shared" si="2"/>
        <v>0</v>
      </c>
      <c r="Y50" s="9">
        <f t="shared" si="3"/>
        <v>7</v>
      </c>
      <c r="Z50" s="28"/>
      <c r="AA50" s="20" t="s">
        <v>329</v>
      </c>
      <c r="AB50" s="20" t="s">
        <v>332</v>
      </c>
      <c r="AC50" s="21" t="s">
        <v>478</v>
      </c>
      <c r="AD50" s="20" t="str">
        <f>CONCATENATE(Table1356[[#This Row],[Feedback Q1]],Table1356[[#This Row],[Feedback Q2]],Table1356[[#This Row],[Feedback Q3]])</f>
        <v>q1:The program correctly prompts the user for the number of rows and columns and uses nested loops to print a grid of asterisks based on that input. The logic is sound and produces the expected output.q2:The calculation of the smallest number has a logical flaw. Specifically, the last condition for finding the smallest number incorrectly compares number2 to number3 instead of number1. It should be if (number1 &gt;= number2 &amp;&amp; number1 &gt;= number3) to correctly identify the smallest value.q3: syntax error. Code ot runnable. The discounted price calculation is incorrect. The formula discprice = cost / discount; When printing the total cost and discounted price, the use of &amp;cost and &amp;discprice is incorrect.The program has a case for exiting (case 5), but this should be case 0 as per your initial prompt. The switch statement should include a proper handling for the exit condition.The code for each case is largely identical. You could create a function to handle the input and calculations to avoid redundancy.</v>
      </c>
    </row>
    <row r="51" spans="1:30" x14ac:dyDescent="0.3">
      <c r="A51" s="12">
        <v>47</v>
      </c>
      <c r="B51" s="13">
        <v>20705220</v>
      </c>
      <c r="C51" s="11" t="s">
        <v>131</v>
      </c>
      <c r="D51" s="18">
        <v>1.5</v>
      </c>
      <c r="E51" s="18">
        <v>1.5</v>
      </c>
      <c r="F51" s="18">
        <v>1.5</v>
      </c>
      <c r="G51" s="18">
        <v>1.5</v>
      </c>
      <c r="H51" s="18">
        <v>2</v>
      </c>
      <c r="I51" s="18">
        <v>2</v>
      </c>
      <c r="J51" s="17">
        <f t="shared" si="0"/>
        <v>10</v>
      </c>
      <c r="K51" s="3"/>
      <c r="L51" s="3"/>
      <c r="M51" s="3"/>
      <c r="N51" s="3"/>
      <c r="O51" s="3"/>
      <c r="P51" s="3"/>
      <c r="Q51" s="8">
        <f t="shared" si="1"/>
        <v>0</v>
      </c>
      <c r="R51" s="3"/>
      <c r="S51" s="3"/>
      <c r="T51" s="3"/>
      <c r="U51" s="3"/>
      <c r="V51" s="3"/>
      <c r="W51" s="3"/>
      <c r="X51" s="8">
        <f t="shared" si="2"/>
        <v>0</v>
      </c>
      <c r="Y51" s="9">
        <f t="shared" si="3"/>
        <v>10</v>
      </c>
      <c r="Z51" s="28"/>
      <c r="AA51" s="20" t="s">
        <v>329</v>
      </c>
      <c r="AB51" s="20" t="s">
        <v>333</v>
      </c>
      <c r="AC51" s="20" t="s">
        <v>334</v>
      </c>
      <c r="AD51" s="20" t="str">
        <f>CONCATENATE(Table1356[[#This Row],[Feedback Q1]],Table1356[[#This Row],[Feedback Q2]],Table1356[[#This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uses functions to determine the smallest and largest of the three. The calculations for the sum, average, and product are all correctly implemented.q3: The program effectively implements a menu-driven system that allows users to enter product details based on a product code, calculate total costs, and apply discounts.The logic for calculating costs is repeated for fruits and vegetables, as well as for dairy products and canned goods. This could be refactored into a function to reduce redundancy.</v>
      </c>
    </row>
    <row r="52" spans="1:30" x14ac:dyDescent="0.3">
      <c r="A52" s="12">
        <v>48</v>
      </c>
      <c r="B52" s="13">
        <v>20613250</v>
      </c>
      <c r="C52" s="11" t="s">
        <v>77</v>
      </c>
      <c r="D52" s="18">
        <v>1.5</v>
      </c>
      <c r="E52" s="18">
        <v>1.5</v>
      </c>
      <c r="F52" s="18">
        <v>1.5</v>
      </c>
      <c r="G52" s="18">
        <v>1.5</v>
      </c>
      <c r="H52" s="18">
        <v>2</v>
      </c>
      <c r="I52" s="18">
        <v>2</v>
      </c>
      <c r="J52" s="17">
        <f t="shared" si="0"/>
        <v>10</v>
      </c>
      <c r="K52" s="3"/>
      <c r="L52" s="3"/>
      <c r="M52" s="3"/>
      <c r="N52" s="3"/>
      <c r="O52" s="3"/>
      <c r="P52" s="3"/>
      <c r="Q52" s="8">
        <f t="shared" si="1"/>
        <v>0</v>
      </c>
      <c r="R52" s="3"/>
      <c r="S52" s="3"/>
      <c r="T52" s="3"/>
      <c r="U52" s="3"/>
      <c r="V52" s="3"/>
      <c r="W52" s="3"/>
      <c r="X52" s="8">
        <f t="shared" si="2"/>
        <v>0</v>
      </c>
      <c r="Y52" s="9">
        <f t="shared" si="3"/>
        <v>10</v>
      </c>
      <c r="Z52" s="28"/>
      <c r="AA52" s="20" t="s">
        <v>329</v>
      </c>
      <c r="AB52" s="20" t="s">
        <v>335</v>
      </c>
      <c r="AC52" s="20" t="s">
        <v>336</v>
      </c>
      <c r="AD52" s="20" t="str">
        <f>CONCATENATE(Table1356[[#This Row],[Feedback Q1]],Table1356[[#This Row],[Feedback Q2]],Table1356[[#This Row],[Feedback Q3]])</f>
        <v>q1:The program correctly prompts the user for the number of rows and columns and uses nested loops to print a grid of asterisks based on that input. The logic is sound and produces the expected output.q2:The average calculation should be performed as a floating-point operation to avoid integer division. Currently, casting only the final result may lead to incorrect averages if the sum is not perfectly divisible by 3. A better approach would be to cast the sum before divisionq3:The program correctly implements a menu-driven system that allows users to input product details, calculate initial and final costs based on discounts, and handle different product types. The logic is sound, and the calculations are performed accurately.The calculation for the final cost after applying the discount could be made clearer. The line disPer = 100 - disPer; might be confusing. It's better to directly calculate the discount amount and apply it, which could improve readability.</v>
      </c>
    </row>
    <row r="53" spans="1:30" x14ac:dyDescent="0.3">
      <c r="A53" s="12">
        <v>49</v>
      </c>
      <c r="B53" s="13">
        <v>20480891</v>
      </c>
      <c r="C53" s="11" t="s">
        <v>3</v>
      </c>
      <c r="D53" s="18">
        <v>1</v>
      </c>
      <c r="E53" s="18">
        <v>1.5</v>
      </c>
      <c r="F53" s="18">
        <v>1</v>
      </c>
      <c r="G53" s="18">
        <v>1</v>
      </c>
      <c r="H53" s="24">
        <v>0</v>
      </c>
      <c r="I53" s="18">
        <v>0</v>
      </c>
      <c r="J53" s="17">
        <f t="shared" si="0"/>
        <v>4.5</v>
      </c>
      <c r="K53" s="3"/>
      <c r="L53" s="3"/>
      <c r="M53" s="3"/>
      <c r="N53" s="3"/>
      <c r="O53" s="3"/>
      <c r="P53" s="3"/>
      <c r="Q53" s="8">
        <f t="shared" si="1"/>
        <v>0</v>
      </c>
      <c r="R53" s="3"/>
      <c r="S53" s="3"/>
      <c r="T53" s="3"/>
      <c r="U53" s="3"/>
      <c r="V53" s="3"/>
      <c r="W53" s="3"/>
      <c r="X53" s="8">
        <f t="shared" si="2"/>
        <v>0</v>
      </c>
      <c r="Y53" s="9">
        <f t="shared" si="3"/>
        <v>4.5</v>
      </c>
      <c r="Z53" s="28"/>
      <c r="AA53" s="20" t="s">
        <v>383</v>
      </c>
      <c r="AB53" s="20" t="s">
        <v>384</v>
      </c>
      <c r="AC53" s="20" t="s">
        <v>280</v>
      </c>
      <c r="AD53" s="20" t="str">
        <f>CONCATENATE(Table1356[[#This Row],[Feedback Q1]],Table1356[[#This Row],[Feedback Q2]],Table1356[[#This Row],[Feedback Q3]])</f>
        <v>q1:Add the missing semicolon after the printf("\n") statement to prevent compilation errors.q2:The program intends to compute the sum, average, product, smallest, and largest of three integers. However, there are several logical and syntactical errors that prevent it from functioning correctly.q3: no submission</v>
      </c>
    </row>
    <row r="54" spans="1:30" ht="15" customHeight="1" x14ac:dyDescent="0.3">
      <c r="A54" s="12">
        <v>50</v>
      </c>
      <c r="B54" s="13">
        <v>20701680</v>
      </c>
      <c r="C54" s="11" t="s">
        <v>123</v>
      </c>
      <c r="D54" s="18">
        <v>1.5</v>
      </c>
      <c r="E54" s="18">
        <v>1.5</v>
      </c>
      <c r="F54" s="18">
        <v>1.5</v>
      </c>
      <c r="G54" s="18">
        <v>1.5</v>
      </c>
      <c r="H54" s="18">
        <v>2</v>
      </c>
      <c r="I54" s="18">
        <v>2</v>
      </c>
      <c r="J54" s="17">
        <f t="shared" si="0"/>
        <v>10</v>
      </c>
      <c r="K54" s="3"/>
      <c r="L54" s="3"/>
      <c r="M54" s="3"/>
      <c r="N54" s="3"/>
      <c r="O54" s="3"/>
      <c r="P54" s="3"/>
      <c r="Q54" s="8">
        <f t="shared" si="1"/>
        <v>0</v>
      </c>
      <c r="R54" s="3"/>
      <c r="S54" s="3"/>
      <c r="T54" s="3"/>
      <c r="U54" s="3"/>
      <c r="V54" s="3"/>
      <c r="W54" s="3"/>
      <c r="X54" s="8">
        <f t="shared" si="2"/>
        <v>0</v>
      </c>
      <c r="Y54" s="9">
        <f t="shared" si="3"/>
        <v>10</v>
      </c>
      <c r="Z54" s="28"/>
      <c r="AA54" s="20" t="s">
        <v>329</v>
      </c>
      <c r="AB54" s="20" t="s">
        <v>337</v>
      </c>
      <c r="AC54" s="21" t="s">
        <v>338</v>
      </c>
      <c r="AD54" s="20" t="str">
        <f>CONCATENATE(Table1356[[#This Row],[Feedback Q1]],Table1356[[#This Row],[Feedback Q2]],Table1356[[#This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computes the sum, average, product, smallest, and largest values. The use of \t in the scanf format string is unnecessary and may lead to confusion. It's better to use spaces or %d %d %d to read integers separated by spaces without formatting issues.he logic for determining the smallest integer can be simplified.q3:The program correctly implements a menu-driven system that allows users to enter product details, calculate total costs, and apply discounts.
    The use of a switch statement for different product codes is appropriate, but the code is repetitive across cases, particularly in the handling of discounts and total cost calculations.</v>
      </c>
    </row>
    <row r="55" spans="1:30" x14ac:dyDescent="0.3">
      <c r="A55" s="12">
        <v>51</v>
      </c>
      <c r="B55" s="13">
        <v>20598255</v>
      </c>
      <c r="C55" s="11" t="s">
        <v>35</v>
      </c>
      <c r="D55" s="18">
        <v>1.5</v>
      </c>
      <c r="E55" s="18">
        <v>1.5</v>
      </c>
      <c r="F55" s="18">
        <v>1.5</v>
      </c>
      <c r="G55" s="18">
        <v>1.2</v>
      </c>
      <c r="H55" s="18">
        <v>2</v>
      </c>
      <c r="I55" s="18">
        <v>1.5</v>
      </c>
      <c r="J55" s="17">
        <f t="shared" si="0"/>
        <v>9.1999999999999993</v>
      </c>
      <c r="K55" s="3"/>
      <c r="L55" s="3"/>
      <c r="M55" s="3"/>
      <c r="N55" s="3"/>
      <c r="O55" s="3"/>
      <c r="P55" s="3"/>
      <c r="Q55" s="8">
        <f t="shared" si="1"/>
        <v>0</v>
      </c>
      <c r="R55" s="3"/>
      <c r="S55" s="3"/>
      <c r="T55" s="3"/>
      <c r="U55" s="3"/>
      <c r="V55" s="3"/>
      <c r="W55" s="3"/>
      <c r="X55" s="8">
        <f t="shared" si="2"/>
        <v>0</v>
      </c>
      <c r="Y55" s="9">
        <f t="shared" si="3"/>
        <v>9.1999999999999993</v>
      </c>
      <c r="Z55" s="28"/>
      <c r="AA55" s="20" t="s">
        <v>273</v>
      </c>
      <c r="AB55" s="20" t="s">
        <v>486</v>
      </c>
      <c r="AC55" s="20" t="s">
        <v>487</v>
      </c>
      <c r="AD55"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output.q2:The variable smallest is used before it’s initialized. This leads to undefined behavior. You should initialize it to a value that ensures proper comparison, such as setting it to the first element of the arrayThe average calculation sould cast one of the operands to floatq3: The program calculates the total cost of various grocery items based on user input and applies a discount correctly. The program prompts for "number of dairy products" but uses weight to store this value, which is confusing. It should use an int type for quantity to reflect that it's a count</v>
      </c>
    </row>
    <row r="56" spans="1:30" x14ac:dyDescent="0.3">
      <c r="A56" s="12">
        <v>52</v>
      </c>
      <c r="B56" s="13">
        <v>20721435</v>
      </c>
      <c r="C56" s="11" t="s">
        <v>179</v>
      </c>
      <c r="D56" s="18">
        <v>1.5</v>
      </c>
      <c r="E56" s="18">
        <v>1.5</v>
      </c>
      <c r="F56" s="18">
        <v>1.5</v>
      </c>
      <c r="G56" s="18">
        <v>1.5</v>
      </c>
      <c r="H56" s="18">
        <v>2</v>
      </c>
      <c r="I56" s="18">
        <v>2</v>
      </c>
      <c r="J56" s="17">
        <f t="shared" si="0"/>
        <v>10</v>
      </c>
      <c r="K56" s="3"/>
      <c r="L56" s="3"/>
      <c r="M56" s="3"/>
      <c r="N56" s="3"/>
      <c r="O56" s="3"/>
      <c r="P56" s="3"/>
      <c r="Q56" s="8">
        <f t="shared" si="1"/>
        <v>0</v>
      </c>
      <c r="R56" s="3"/>
      <c r="S56" s="3"/>
      <c r="T56" s="3"/>
      <c r="U56" s="3"/>
      <c r="V56" s="3"/>
      <c r="W56" s="3"/>
      <c r="X56" s="8">
        <f t="shared" si="2"/>
        <v>0</v>
      </c>
      <c r="Y56" s="9">
        <f t="shared" si="3"/>
        <v>10</v>
      </c>
      <c r="Z56" s="28"/>
      <c r="AA56" s="20" t="s">
        <v>273</v>
      </c>
      <c r="AB56" s="20" t="s">
        <v>488</v>
      </c>
      <c r="AC56" s="20" t="s">
        <v>435</v>
      </c>
      <c r="AD56"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57" spans="1:30" x14ac:dyDescent="0.3">
      <c r="A57" s="12">
        <v>53</v>
      </c>
      <c r="B57" s="13">
        <v>20715999</v>
      </c>
      <c r="C57" s="11" t="s">
        <v>161</v>
      </c>
      <c r="D57" s="18">
        <v>1.5</v>
      </c>
      <c r="E57" s="18">
        <v>1.5</v>
      </c>
      <c r="F57" s="18">
        <v>1.5</v>
      </c>
      <c r="G57" s="18">
        <v>1.5</v>
      </c>
      <c r="H57" s="18">
        <v>2</v>
      </c>
      <c r="I57" s="18">
        <v>2</v>
      </c>
      <c r="J57" s="17">
        <f t="shared" si="0"/>
        <v>10</v>
      </c>
      <c r="K57" s="3"/>
      <c r="L57" s="3"/>
      <c r="M57" s="3"/>
      <c r="N57" s="3"/>
      <c r="O57" s="3"/>
      <c r="P57" s="3"/>
      <c r="Q57" s="8">
        <f t="shared" si="1"/>
        <v>0</v>
      </c>
      <c r="R57" s="3"/>
      <c r="S57" s="3"/>
      <c r="T57" s="3"/>
      <c r="U57" s="3"/>
      <c r="V57" s="3"/>
      <c r="W57" s="3"/>
      <c r="X57" s="8">
        <f t="shared" si="2"/>
        <v>0</v>
      </c>
      <c r="Y57" s="9">
        <f t="shared" si="3"/>
        <v>10</v>
      </c>
      <c r="Z57" s="28"/>
      <c r="AA57" s="20" t="s">
        <v>273</v>
      </c>
      <c r="AB57" s="20" t="s">
        <v>488</v>
      </c>
      <c r="AC57" s="20" t="s">
        <v>435</v>
      </c>
      <c r="AD57"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58" spans="1:30" x14ac:dyDescent="0.3">
      <c r="A58" s="12">
        <v>54</v>
      </c>
      <c r="B58" s="13">
        <v>20713670</v>
      </c>
      <c r="C58" s="11" t="s">
        <v>151</v>
      </c>
      <c r="D58" s="18">
        <v>1</v>
      </c>
      <c r="E58" s="18">
        <v>1</v>
      </c>
      <c r="F58" s="18">
        <v>0.5</v>
      </c>
      <c r="G58" s="18">
        <v>1</v>
      </c>
      <c r="H58" s="18">
        <v>0.5</v>
      </c>
      <c r="I58" s="18">
        <v>0.5</v>
      </c>
      <c r="J58" s="17">
        <f t="shared" si="0"/>
        <v>4.5</v>
      </c>
      <c r="K58" s="3"/>
      <c r="L58" s="3"/>
      <c r="M58" s="3"/>
      <c r="N58" s="3"/>
      <c r="O58" s="3"/>
      <c r="P58" s="3"/>
      <c r="Q58" s="8">
        <f t="shared" si="1"/>
        <v>0</v>
      </c>
      <c r="R58" s="3"/>
      <c r="S58" s="3"/>
      <c r="T58" s="3"/>
      <c r="U58" s="3"/>
      <c r="V58" s="3"/>
      <c r="W58" s="3"/>
      <c r="X58" s="8">
        <f t="shared" si="2"/>
        <v>0</v>
      </c>
      <c r="Y58" s="9">
        <f t="shared" si="3"/>
        <v>4.5</v>
      </c>
      <c r="Z58" s="28"/>
      <c r="AA58" s="20" t="s">
        <v>385</v>
      </c>
      <c r="AB58" s="20" t="s">
        <v>386</v>
      </c>
      <c r="AC58" s="20"/>
      <c r="AD58" s="20" t="str">
        <f>CONCATENATE(Table1356[[#This Row],[Feedback Q1]],Table1356[[#This Row],[Feedback Q2]],Table1356[[#This Row],[Feedback Q3]])</f>
        <v>q1:The program correctly prompts the user for the number of rows and columns and uses nested loops to print a grid of asterisks based on the user input. However, it does not print a new line after each row, which is necessary to form a proper grid.q2:The program correctly reads three integers and computes their sum, average, and product. However, there are issues with the logic used to determine the smallest and largest numbers.  the logic for finding the smallest and largest integers is flawed. The conditional checks do not correctly handle comparisons.</v>
      </c>
    </row>
    <row r="59" spans="1:30" x14ac:dyDescent="0.3">
      <c r="A59" s="12">
        <v>55</v>
      </c>
      <c r="B59" s="13">
        <v>20690629</v>
      </c>
      <c r="C59" s="11" t="s">
        <v>109</v>
      </c>
      <c r="D59" s="18">
        <v>1</v>
      </c>
      <c r="E59" s="18">
        <v>1.5</v>
      </c>
      <c r="F59" s="18">
        <v>0.5</v>
      </c>
      <c r="G59" s="18">
        <v>0.5</v>
      </c>
      <c r="H59" s="18">
        <v>0.5</v>
      </c>
      <c r="I59" s="18">
        <v>0.5</v>
      </c>
      <c r="J59" s="17">
        <f t="shared" si="0"/>
        <v>4.5</v>
      </c>
      <c r="K59" s="3"/>
      <c r="L59" s="3"/>
      <c r="M59" s="3"/>
      <c r="N59" s="3"/>
      <c r="O59" s="3"/>
      <c r="P59" s="3"/>
      <c r="Q59" s="8">
        <f t="shared" si="1"/>
        <v>0</v>
      </c>
      <c r="R59" s="3"/>
      <c r="S59" s="3"/>
      <c r="T59" s="3"/>
      <c r="U59" s="3"/>
      <c r="V59" s="3"/>
      <c r="W59" s="3"/>
      <c r="X59" s="8">
        <f t="shared" si="2"/>
        <v>0</v>
      </c>
      <c r="Y59" s="9">
        <f t="shared" si="3"/>
        <v>4.5</v>
      </c>
      <c r="Z59" s="28"/>
      <c r="AA59" s="20" t="s">
        <v>388</v>
      </c>
      <c r="AB59" s="20" t="s">
        <v>387</v>
      </c>
      <c r="AC59" s="20"/>
      <c r="AD59" s="20" t="str">
        <f>CONCATENATE(Table1356[[#This Row],[Feedback Q1]],Table1356[[#This Row],[Feedback Q2]],Table1356[[#This Row],[Feedback Q3]])</f>
        <v>q1: There is a missing semicolon at the end of the return 0 statement. Otherwise fine.q2:The program attempts to calculate the sum, average, product, and smallest of three integers. However, there are significant syntax and logical errors that prevent it from functioning correctly.</v>
      </c>
    </row>
    <row r="60" spans="1:30" x14ac:dyDescent="0.3">
      <c r="A60" s="12">
        <v>56</v>
      </c>
      <c r="B60" s="13">
        <v>20613019</v>
      </c>
      <c r="C60" s="11" t="s">
        <v>74</v>
      </c>
      <c r="D60" s="18">
        <v>1.5</v>
      </c>
      <c r="E60" s="18">
        <v>1.5</v>
      </c>
      <c r="F60" s="18">
        <v>1.5</v>
      </c>
      <c r="G60" s="18">
        <v>1.5</v>
      </c>
      <c r="H60" s="18">
        <v>0</v>
      </c>
      <c r="I60" s="18"/>
      <c r="J60" s="17">
        <f t="shared" si="0"/>
        <v>6</v>
      </c>
      <c r="K60" s="3"/>
      <c r="L60" s="3"/>
      <c r="M60" s="3"/>
      <c r="N60" s="3"/>
      <c r="O60" s="3"/>
      <c r="P60" s="3"/>
      <c r="Q60" s="8">
        <f t="shared" si="1"/>
        <v>0</v>
      </c>
      <c r="R60" s="3"/>
      <c r="S60" s="3"/>
      <c r="T60" s="3"/>
      <c r="U60" s="3"/>
      <c r="V60" s="3"/>
      <c r="W60" s="3"/>
      <c r="X60" s="8">
        <f t="shared" si="2"/>
        <v>0</v>
      </c>
      <c r="Y60" s="9">
        <f t="shared" si="3"/>
        <v>6</v>
      </c>
      <c r="Z60" s="28"/>
      <c r="AA60" s="20" t="s">
        <v>273</v>
      </c>
      <c r="AB60" s="20" t="s">
        <v>488</v>
      </c>
      <c r="AC60" s="20"/>
      <c r="AD60"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61" spans="1:30" x14ac:dyDescent="0.3">
      <c r="A61" s="12">
        <v>57</v>
      </c>
      <c r="B61" s="13">
        <v>20715623</v>
      </c>
      <c r="C61" s="11" t="s">
        <v>159</v>
      </c>
      <c r="D61" s="18">
        <v>1.5</v>
      </c>
      <c r="E61" s="18">
        <v>1.5</v>
      </c>
      <c r="F61" s="18">
        <v>1.5</v>
      </c>
      <c r="G61" s="18">
        <v>1.5</v>
      </c>
      <c r="H61" s="18">
        <v>0</v>
      </c>
      <c r="I61" s="18"/>
      <c r="J61" s="17">
        <f t="shared" si="0"/>
        <v>6</v>
      </c>
      <c r="K61" s="3"/>
      <c r="L61" s="3"/>
      <c r="M61" s="3"/>
      <c r="N61" s="3"/>
      <c r="O61" s="3"/>
      <c r="P61" s="3"/>
      <c r="Q61" s="8">
        <f t="shared" si="1"/>
        <v>0</v>
      </c>
      <c r="R61" s="3"/>
      <c r="S61" s="3"/>
      <c r="T61" s="3"/>
      <c r="U61" s="3"/>
      <c r="V61" s="3"/>
      <c r="W61" s="3"/>
      <c r="X61" s="8">
        <f t="shared" si="2"/>
        <v>0</v>
      </c>
      <c r="Y61" s="9">
        <f t="shared" si="3"/>
        <v>6</v>
      </c>
      <c r="Z61" s="28"/>
      <c r="AA61" s="20" t="s">
        <v>273</v>
      </c>
      <c r="AB61" s="20" t="s">
        <v>488</v>
      </c>
      <c r="AC61" s="20"/>
      <c r="AD61"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62" spans="1:30" x14ac:dyDescent="0.3">
      <c r="A62" s="12">
        <v>58</v>
      </c>
      <c r="B62" s="13">
        <v>20706147</v>
      </c>
      <c r="C62" s="11" t="s">
        <v>137</v>
      </c>
      <c r="D62" s="18">
        <v>1.5</v>
      </c>
      <c r="E62" s="18">
        <v>1.5</v>
      </c>
      <c r="F62" s="18">
        <v>0</v>
      </c>
      <c r="G62" s="18"/>
      <c r="H62" s="18">
        <v>0</v>
      </c>
      <c r="I62" s="18"/>
      <c r="J62" s="17">
        <f t="shared" si="0"/>
        <v>3</v>
      </c>
      <c r="K62" s="3"/>
      <c r="L62" s="3"/>
      <c r="M62" s="3"/>
      <c r="N62" s="3"/>
      <c r="O62" s="3"/>
      <c r="P62" s="3"/>
      <c r="Q62" s="8">
        <f t="shared" si="1"/>
        <v>0</v>
      </c>
      <c r="R62" s="3"/>
      <c r="S62" s="3"/>
      <c r="T62" s="3"/>
      <c r="U62" s="3"/>
      <c r="V62" s="3"/>
      <c r="W62" s="3"/>
      <c r="X62" s="8">
        <f t="shared" si="2"/>
        <v>0</v>
      </c>
      <c r="Y62" s="9">
        <f t="shared" si="3"/>
        <v>3</v>
      </c>
      <c r="Z62" s="28"/>
      <c r="AA62" s="20" t="s">
        <v>273</v>
      </c>
      <c r="AB62" s="20"/>
      <c r="AC62" s="20"/>
      <c r="AD62"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v>
      </c>
    </row>
    <row r="63" spans="1:30" x14ac:dyDescent="0.3">
      <c r="A63" s="12">
        <v>59</v>
      </c>
      <c r="B63" s="13">
        <v>20604119</v>
      </c>
      <c r="C63" s="11" t="s">
        <v>42</v>
      </c>
      <c r="D63" s="18">
        <v>1.5</v>
      </c>
      <c r="E63" s="18">
        <v>1.5</v>
      </c>
      <c r="F63" s="18">
        <v>0</v>
      </c>
      <c r="G63" s="18">
        <v>1.5</v>
      </c>
      <c r="H63" s="18">
        <v>2</v>
      </c>
      <c r="I63" s="18">
        <v>2</v>
      </c>
      <c r="J63" s="17">
        <f t="shared" si="0"/>
        <v>8.5</v>
      </c>
      <c r="K63" s="3"/>
      <c r="L63" s="3"/>
      <c r="M63" s="3"/>
      <c r="N63" s="3"/>
      <c r="O63" s="3"/>
      <c r="P63" s="3"/>
      <c r="Q63" s="8">
        <f t="shared" si="1"/>
        <v>0</v>
      </c>
      <c r="R63" s="3"/>
      <c r="S63" s="3"/>
      <c r="T63" s="3"/>
      <c r="U63" s="3"/>
      <c r="V63" s="3"/>
      <c r="W63" s="3"/>
      <c r="X63" s="8">
        <f t="shared" si="2"/>
        <v>0</v>
      </c>
      <c r="Y63" s="9">
        <f t="shared" si="3"/>
        <v>8.5</v>
      </c>
      <c r="Z63" s="28"/>
      <c r="AA63" s="20" t="s">
        <v>329</v>
      </c>
      <c r="AB63" s="20" t="s">
        <v>351</v>
      </c>
      <c r="AC63" s="20" t="s">
        <v>352</v>
      </c>
      <c r="AD63" s="20" t="str">
        <f>CONCATENATE(Table1356[[#This Row],[Feedback Q1]],Table1356[[#This Row],[Feedback Q2]],Table1356[[#This Row],[Feedback Q3]])</f>
        <v>q1:The program correctly prompts the user for the number of rows and columns and uses nested loops to print a grid of asterisks based on that input. The logic is sound and produces the expected output.q2:The program correctly reads three integers from the user and calculates their sum, average, product, smallest, and largest values. The logic is sound, and the expected output is achieved.q3:The program successfully implements a menu-driven system for calculating the costs of various grocery products based on user inputs. It handles different product types, applies discounts, and calculates the total cost effectively.</v>
      </c>
    </row>
    <row r="64" spans="1:30" x14ac:dyDescent="0.3">
      <c r="A64" s="12">
        <v>60</v>
      </c>
      <c r="B64" s="13">
        <v>20716304</v>
      </c>
      <c r="C64" s="11" t="s">
        <v>162</v>
      </c>
      <c r="D64" s="18">
        <v>1.5</v>
      </c>
      <c r="E64" s="18">
        <v>1.5</v>
      </c>
      <c r="F64" s="18">
        <v>1.5</v>
      </c>
      <c r="G64" s="18">
        <v>1.5</v>
      </c>
      <c r="H64" s="18">
        <v>2</v>
      </c>
      <c r="I64" s="18">
        <v>2</v>
      </c>
      <c r="J64" s="17">
        <f t="shared" si="0"/>
        <v>10</v>
      </c>
      <c r="K64" s="3"/>
      <c r="L64" s="3"/>
      <c r="M64" s="3"/>
      <c r="N64" s="3"/>
      <c r="O64" s="3"/>
      <c r="P64" s="3"/>
      <c r="Q64" s="8">
        <f t="shared" si="1"/>
        <v>0</v>
      </c>
      <c r="R64" s="3"/>
      <c r="S64" s="3"/>
      <c r="T64" s="3"/>
      <c r="U64" s="3"/>
      <c r="V64" s="3"/>
      <c r="W64" s="3"/>
      <c r="X64" s="8">
        <f t="shared" si="2"/>
        <v>0</v>
      </c>
      <c r="Y64" s="9">
        <f t="shared" si="3"/>
        <v>10</v>
      </c>
      <c r="Z64" s="28"/>
      <c r="AA64" s="20" t="s">
        <v>329</v>
      </c>
      <c r="AB64" s="20" t="s">
        <v>353</v>
      </c>
      <c r="AC64" s="20" t="s">
        <v>354</v>
      </c>
      <c r="AD64" s="20" t="str">
        <f>CONCATENATE(Table1356[[#This Row],[Feedback Q1]],Table1356[[#This Row],[Feedback Q2]],Table1356[[#This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calculates their sum, average, product, smallest, and largest values. However, the logic for finding the maximum value could be simplified for clarity.q3:The program correctly implements a menu-driven system for calculating the costs of various grocery products based on user inputs. It handles different product types, applies discounts, and calculates total and final costs effectively.</v>
      </c>
    </row>
    <row r="65" spans="1:30" x14ac:dyDescent="0.3">
      <c r="A65" s="12">
        <v>61</v>
      </c>
      <c r="B65" s="13">
        <v>20703088</v>
      </c>
      <c r="C65" s="11" t="s">
        <v>126</v>
      </c>
      <c r="D65" s="18">
        <v>1.5</v>
      </c>
      <c r="E65" s="18">
        <v>1.5</v>
      </c>
      <c r="F65" s="18">
        <v>1.5</v>
      </c>
      <c r="G65" s="18">
        <v>1.5</v>
      </c>
      <c r="H65" s="24">
        <v>0</v>
      </c>
      <c r="I65" s="18">
        <v>1.5</v>
      </c>
      <c r="J65" s="17">
        <f t="shared" si="0"/>
        <v>7.5</v>
      </c>
      <c r="K65" s="3"/>
      <c r="L65" s="3"/>
      <c r="M65" s="3"/>
      <c r="N65" s="3"/>
      <c r="O65" s="3"/>
      <c r="P65" s="3"/>
      <c r="Q65" s="8">
        <f t="shared" si="1"/>
        <v>0</v>
      </c>
      <c r="R65" s="3"/>
      <c r="S65" s="3"/>
      <c r="T65" s="3"/>
      <c r="U65" s="3"/>
      <c r="V65" s="3"/>
      <c r="W65" s="3"/>
      <c r="X65" s="8">
        <f t="shared" si="2"/>
        <v>0</v>
      </c>
      <c r="Y65" s="9">
        <f t="shared" si="3"/>
        <v>7.5</v>
      </c>
      <c r="Z65" s="28"/>
      <c r="AA65" s="20" t="s">
        <v>329</v>
      </c>
      <c r="AB65" s="20" t="s">
        <v>355</v>
      </c>
      <c r="AC65" s="20" t="s">
        <v>356</v>
      </c>
      <c r="AD65" s="20" t="str">
        <f>CONCATENATE(Table1356[[#This Row],[Feedback Q1]],Table1356[[#This Row],[Feedback Q2]],Table1356[[#This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calculates their sum, average, product, smallest, and largest values.q3:The program is structured to handle user input for different product types and calculate costs based on weight or quantity. However, there are issues with how the final costs are calculated, particularly with the handling of the total and finalTotal variables.the calculation of the total cost after discount is done before the total is initialized, which leads to incorrect results.</v>
      </c>
    </row>
    <row r="66" spans="1:30" x14ac:dyDescent="0.3">
      <c r="A66" s="12">
        <v>62</v>
      </c>
      <c r="B66" s="13">
        <v>20612400</v>
      </c>
      <c r="C66" s="11" t="s">
        <v>67</v>
      </c>
      <c r="D66" s="18">
        <v>0.5</v>
      </c>
      <c r="E66" s="18">
        <v>0.5</v>
      </c>
      <c r="F66" s="18">
        <v>1.5</v>
      </c>
      <c r="G66" s="18">
        <v>1.5</v>
      </c>
      <c r="H66" s="18">
        <v>2</v>
      </c>
      <c r="I66" s="18">
        <v>2</v>
      </c>
      <c r="J66" s="17">
        <f t="shared" si="0"/>
        <v>8</v>
      </c>
      <c r="K66" s="3"/>
      <c r="L66" s="3"/>
      <c r="M66" s="3"/>
      <c r="N66" s="3"/>
      <c r="O66" s="3"/>
      <c r="P66" s="3"/>
      <c r="Q66" s="8">
        <f t="shared" si="1"/>
        <v>0</v>
      </c>
      <c r="R66" s="3"/>
      <c r="S66" s="3"/>
      <c r="T66" s="3"/>
      <c r="U66" s="3"/>
      <c r="V66" s="3"/>
      <c r="W66" s="3"/>
      <c r="X66" s="8">
        <f t="shared" si="2"/>
        <v>0</v>
      </c>
      <c r="Y66" s="9">
        <f t="shared" si="3"/>
        <v>8</v>
      </c>
      <c r="Z66" s="28"/>
      <c r="AA66" s="20" t="s">
        <v>357</v>
      </c>
      <c r="AB66" s="20" t="s">
        <v>358</v>
      </c>
      <c r="AC66" s="20" t="s">
        <v>359</v>
      </c>
      <c r="AD66" s="20" t="str">
        <f>CONCATENATE(Table1356[[#This Row],[Feedback Q1]],Table1356[[#This Row],[Feedback Q2]],Table1356[[#This Row],[Feedback Q3]])</f>
        <v>q1:The program is intended to print a grid of asterisks based on user-defined rows and columns. However, the nested loop implementation has the loop control variables incorrectly defined, which results in an incorrect output. The outer loop should iterate over rows, and the inner loop should iterate over columns.q2:The program effectively prompts the user for three integers and calculates their sum, average, product, smallest, and largest values. The logic is sound, and the expected output is achieved correctly.q3:The program is structured to handle user input for different product types, calculate total costs based on weights or quantities, and apply discounts correctly.The discount check could be made clearer. Instead of checking if discount != 0, you might want to explicitly check if the discount is greater than zero</v>
      </c>
    </row>
    <row r="67" spans="1:30" x14ac:dyDescent="0.3">
      <c r="A67" s="12">
        <v>63</v>
      </c>
      <c r="B67" s="13">
        <v>20614522</v>
      </c>
      <c r="C67" s="11" t="s">
        <v>81</v>
      </c>
      <c r="D67" s="18">
        <v>1.5</v>
      </c>
      <c r="E67" s="18">
        <v>1.5</v>
      </c>
      <c r="F67" s="18">
        <v>1.5</v>
      </c>
      <c r="G67" s="18">
        <v>1.2</v>
      </c>
      <c r="H67" s="18">
        <v>2</v>
      </c>
      <c r="I67" s="18">
        <v>1.5</v>
      </c>
      <c r="J67" s="17">
        <f t="shared" si="0"/>
        <v>9.1999999999999993</v>
      </c>
      <c r="K67" s="3"/>
      <c r="L67" s="3"/>
      <c r="M67" s="3"/>
      <c r="N67" s="3"/>
      <c r="O67" s="3"/>
      <c r="P67" s="3"/>
      <c r="Q67" s="8">
        <f t="shared" si="1"/>
        <v>0</v>
      </c>
      <c r="R67" s="3"/>
      <c r="S67" s="3"/>
      <c r="T67" s="3"/>
      <c r="U67" s="3"/>
      <c r="V67" s="3"/>
      <c r="W67" s="3"/>
      <c r="X67" s="8">
        <f t="shared" si="2"/>
        <v>0</v>
      </c>
      <c r="Y67" s="9">
        <f t="shared" si="3"/>
        <v>9.1999999999999993</v>
      </c>
      <c r="Z67" s="28"/>
      <c r="AA67" s="20" t="s">
        <v>360</v>
      </c>
      <c r="AB67" s="20" t="s">
        <v>362</v>
      </c>
      <c r="AC67" s="20" t="s">
        <v>361</v>
      </c>
      <c r="AD67" s="20" t="str">
        <f>CONCATENATE(Table1356[[#This Row],[Feedback Q1]],Table1356[[#This Row],[Feedback Q2]],Table1356[[#This Row],[Feedback Q3]])</f>
        <v>q1:The program correctly prompts the user for the number of rows and columns, and then uses nested loops to print a grid of asterisks (*). The output matches the expected result based on the user's inputs.q2:The program correctly defines functions to calculate the sum, average, product, smallest, and largest of three integers input by the user. The calculations are logically sound, and the expected outputs are achieved.The logic for determining the smallest and largest is not entirely correct. In the findSmallest function, if y is less than x, it should not check z against x again; instead, it should compare z with y. Similarly for the findLargest function.q3:The program effectively prompts the user for a product choice, weight, price, and discount percentage, and it calculates both the total cost and the final cost after the discount. The calculations are generally correct, but there are minor issues in the discount calculation logic.The calculation of the final cost in finalCost is slightly misleading. The discount percentage is being subtracted from 100, which results in incorrect calculations.</v>
      </c>
    </row>
    <row r="68" spans="1:30" x14ac:dyDescent="0.3">
      <c r="A68" s="12">
        <v>64</v>
      </c>
      <c r="B68" s="13">
        <v>20613314</v>
      </c>
      <c r="C68" s="11" t="s">
        <v>78</v>
      </c>
      <c r="D68" s="18">
        <v>1.5</v>
      </c>
      <c r="E68" s="18">
        <v>1.5</v>
      </c>
      <c r="F68" s="18">
        <v>1.5</v>
      </c>
      <c r="G68" s="18">
        <v>1.2</v>
      </c>
      <c r="H68" s="18">
        <v>2</v>
      </c>
      <c r="I68" s="18">
        <v>2</v>
      </c>
      <c r="J68" s="17">
        <f t="shared" si="0"/>
        <v>9.6999999999999993</v>
      </c>
      <c r="K68" s="3"/>
      <c r="L68" s="3"/>
      <c r="M68" s="3"/>
      <c r="N68" s="3"/>
      <c r="O68" s="3"/>
      <c r="P68" s="3"/>
      <c r="Q68" s="8">
        <f t="shared" si="1"/>
        <v>0</v>
      </c>
      <c r="R68" s="3"/>
      <c r="S68" s="3"/>
      <c r="T68" s="3"/>
      <c r="U68" s="3"/>
      <c r="V68" s="3"/>
      <c r="W68" s="3"/>
      <c r="X68" s="8">
        <f t="shared" si="2"/>
        <v>0</v>
      </c>
      <c r="Y68" s="9">
        <f t="shared" si="3"/>
        <v>9.6999999999999993</v>
      </c>
      <c r="Z68" s="28"/>
      <c r="AA68" s="20" t="s">
        <v>360</v>
      </c>
      <c r="AB68" s="20" t="s">
        <v>363</v>
      </c>
      <c r="AC68" s="20" t="s">
        <v>364</v>
      </c>
      <c r="AD68" s="20" t="str">
        <f>CONCATENATE(Table1356[[#This Row],[Feedback Q1]],Table1356[[#This Row],[Feedback Q2]],Table1356[[#This Row],[Feedback Q3]])</f>
        <v xml:space="preserve">q1:The program correctly prompts the user for the number of rows and columns, and then uses nested loops to print a grid of asterisks (*). The output matches the expected result based on the user's inputs.q2:The average is calculated as an integer, which can lead to truncation if the sum is not divisible by 3. If you want a more precise average, consider using float for the average calculationq3:The program correctly implements a menu-driven interface to allow users to enter product types, prices, and weights. It calculates the total cost based on user inputs and applies a discount at the end. </v>
      </c>
    </row>
    <row r="69" spans="1:30" x14ac:dyDescent="0.3">
      <c r="A69" s="12">
        <v>65</v>
      </c>
      <c r="B69" s="13">
        <v>20710617</v>
      </c>
      <c r="C69" s="11" t="s">
        <v>141</v>
      </c>
      <c r="D69" s="18">
        <v>1.5</v>
      </c>
      <c r="E69" s="18">
        <v>1.2</v>
      </c>
      <c r="F69" s="18">
        <v>1.5</v>
      </c>
      <c r="G69" s="18">
        <v>1.5</v>
      </c>
      <c r="H69" s="18">
        <v>0</v>
      </c>
      <c r="I69" s="18">
        <v>0</v>
      </c>
      <c r="J69" s="17">
        <f t="shared" ref="J69:J132" si="4">SUM(D69:I69)</f>
        <v>5.7</v>
      </c>
      <c r="K69" s="3"/>
      <c r="L69" s="3"/>
      <c r="M69" s="3"/>
      <c r="N69" s="3"/>
      <c r="O69" s="3"/>
      <c r="P69" s="3"/>
      <c r="Q69" s="8">
        <f t="shared" ref="Q69:Q132" si="5">SUM(K69:P69)</f>
        <v>0</v>
      </c>
      <c r="R69" s="3"/>
      <c r="S69" s="3"/>
      <c r="T69" s="3"/>
      <c r="U69" s="3"/>
      <c r="V69" s="3"/>
      <c r="W69" s="3"/>
      <c r="X69" s="8">
        <f t="shared" ref="X69:X132" si="6">SUM(R69:W69)</f>
        <v>0</v>
      </c>
      <c r="Y69" s="9">
        <f t="shared" ref="Y69:Y132" si="7">SUM(X69,Q69,J69)</f>
        <v>5.7</v>
      </c>
      <c r="Z69" s="28"/>
      <c r="AA69" s="20" t="s">
        <v>365</v>
      </c>
      <c r="AB69" s="20" t="s">
        <v>366</v>
      </c>
      <c r="AC69" s="20" t="s">
        <v>280</v>
      </c>
      <c r="AD69" s="20" t="str">
        <f>CONCATENATE(Table1356[[#This Row],[Feedback Q1]],Table1356[[#This Row],[Feedback Q2]],Table1356[[#This Row],[Feedback Q3]])</f>
        <v>q1:The program correctly prompts the user for the number of rows and columns and prints a grid of asterisks (*). The outer loop controls the number of rows, while the inner loop controls the number of columns, which is appropriate for the task.The program correctly prompts the user for the number of rows and columns and prints a grid of asterisks (*). The outer loop controls the number of rows, while the inner loop controls the number of columns, which is appropriate for the task.q2:The program correctly prompts the user for three integers and calculates their sum, average, product, largest, and smallest values. The calculations are accurate, and the logical flow is appropriate for the task.q3: no submission</v>
      </c>
    </row>
    <row r="70" spans="1:30" x14ac:dyDescent="0.3">
      <c r="A70" s="12">
        <v>66</v>
      </c>
      <c r="B70" s="13">
        <v>20595191</v>
      </c>
      <c r="C70" s="11" t="s">
        <v>28</v>
      </c>
      <c r="D70" s="18">
        <v>1.5</v>
      </c>
      <c r="E70" s="18">
        <v>1.2</v>
      </c>
      <c r="F70" s="18">
        <v>0</v>
      </c>
      <c r="G70" s="18">
        <v>1.2</v>
      </c>
      <c r="H70" s="24">
        <v>0</v>
      </c>
      <c r="I70" s="18">
        <v>1.5</v>
      </c>
      <c r="J70" s="17">
        <f t="shared" si="4"/>
        <v>5.4</v>
      </c>
      <c r="K70" s="3"/>
      <c r="L70" s="3"/>
      <c r="M70" s="3"/>
      <c r="N70" s="3"/>
      <c r="O70" s="3"/>
      <c r="P70" s="3"/>
      <c r="Q70" s="8">
        <f t="shared" si="5"/>
        <v>0</v>
      </c>
      <c r="R70" s="3"/>
      <c r="S70" s="3"/>
      <c r="T70" s="3"/>
      <c r="U70" s="3"/>
      <c r="V70" s="3"/>
      <c r="W70" s="3"/>
      <c r="X70" s="8">
        <f t="shared" si="6"/>
        <v>0</v>
      </c>
      <c r="Y70" s="9">
        <f t="shared" si="7"/>
        <v>5.4</v>
      </c>
      <c r="Z70" s="28"/>
      <c r="AA70" s="20" t="s">
        <v>367</v>
      </c>
      <c r="AB70" s="20" t="s">
        <v>368</v>
      </c>
      <c r="AC70" s="20" t="s">
        <v>369</v>
      </c>
      <c r="AD70" s="20" t="str">
        <f>CONCATENATE(Table1356[[#This Row],[Feedback Q1]],Table1356[[#This Row],[Feedback Q2]],Table1356[[#This Row],[Feedback Q3]])</f>
        <v>q1:The program successfully prompts the user for the number of rows and columns and prints a grid of asterisks (*). The outer loop iterates through the rows, while the inner loop iterates through the columns, which is appropriate.The variable i is reused in both the outer and inner loops, which can lead to confusion and potential logical errors. q2:The program correctly prompts the user for three integers, calculates their sum, average, product, and determines the smallest and largest values. The logic is sound, and it produces the expected results.The average is computed as an integer, which can lead to truncation if the sum is not divisible by 3. Using float for average calculation would provide a more accurate result. The logic for determining the smallest and largest values can be simplified. Instead of multiple if statements, using else if can make the code cleanerq3:The program correctly implements a menu-driven interface to allow users to enter product types and calculate costs based on weight/quantity and price, along with applying a discount. The discount calculation formula is incorrect. Instead of subtracting the discount percentage from the price directly, you should calculate the amount to subtract based on the price</v>
      </c>
    </row>
    <row r="71" spans="1:30" x14ac:dyDescent="0.3">
      <c r="A71" s="12">
        <v>67</v>
      </c>
      <c r="B71" s="13">
        <v>20607904</v>
      </c>
      <c r="C71" s="11" t="s">
        <v>50</v>
      </c>
      <c r="D71" s="18">
        <v>1.5</v>
      </c>
      <c r="E71" s="18">
        <v>1.2</v>
      </c>
      <c r="F71" s="18">
        <v>1.5</v>
      </c>
      <c r="G71" s="18">
        <v>1.2</v>
      </c>
      <c r="H71" s="18">
        <v>2</v>
      </c>
      <c r="I71" s="18">
        <v>1.5</v>
      </c>
      <c r="J71" s="17">
        <f t="shared" si="4"/>
        <v>8.9</v>
      </c>
      <c r="K71" s="3"/>
      <c r="L71" s="3"/>
      <c r="M71" s="3"/>
      <c r="N71" s="3"/>
      <c r="O71" s="3"/>
      <c r="P71" s="3"/>
      <c r="Q71" s="8">
        <f t="shared" si="5"/>
        <v>0</v>
      </c>
      <c r="R71" s="3"/>
      <c r="S71" s="3"/>
      <c r="T71" s="3"/>
      <c r="U71" s="3"/>
      <c r="V71" s="3"/>
      <c r="W71" s="3"/>
      <c r="X71" s="8">
        <f t="shared" si="6"/>
        <v>0</v>
      </c>
      <c r="Y71" s="9">
        <f t="shared" si="7"/>
        <v>8.9</v>
      </c>
      <c r="Z71" s="28"/>
      <c r="AA71" s="20" t="s">
        <v>371</v>
      </c>
      <c r="AB71" s="20" t="s">
        <v>370</v>
      </c>
      <c r="AC71" s="20" t="s">
        <v>372</v>
      </c>
      <c r="AD71" s="20" t="str">
        <f>CONCATENATE(Table1356[[#This Row],[Feedback Q1]],Table1356[[#This Row],[Feedback Q2]],Table1356[[#This Row],[Feedback Q3]])</f>
        <v>q1:The code is generally well-structured, but there is an issue with variable reuse in the inner loop. Using the same variable name for both loops can lead to confusion and potential logical errors.q2:The program successfully prompts the user to enter three integers, calculates their sum, average, product, and identifies the smallest and largest values.The average calculation uses integer division, which can lead to truncation. q3:The program correctly implements a menu-driven interface that allows users to select a product type, input relevant data, and calculate the total cost with a discount applied. In each case of the switch statement, you declare and initialize local variables (weight_fruits, price_per_kg_fruits, etc.) but do not handle the case where no valid option is selected (i.e., the switch statement handles it correctly, but the total variable is used uninitialized if the user enters an invalid option). This could lead to undefined behavior. To fix this, consider initializing total to 0 at the start.</v>
      </c>
    </row>
    <row r="72" spans="1:30" x14ac:dyDescent="0.3">
      <c r="A72" s="12">
        <v>68</v>
      </c>
      <c r="B72" s="13">
        <v>20579147</v>
      </c>
      <c r="C72" s="11" t="s">
        <v>13</v>
      </c>
      <c r="D72" s="18">
        <v>1.5</v>
      </c>
      <c r="E72" s="18">
        <v>1.5</v>
      </c>
      <c r="F72" s="18">
        <v>0</v>
      </c>
      <c r="G72" s="18"/>
      <c r="H72" s="18">
        <v>0</v>
      </c>
      <c r="I72" s="18"/>
      <c r="J72" s="17">
        <f t="shared" si="4"/>
        <v>3</v>
      </c>
      <c r="K72" s="3"/>
      <c r="L72" s="3"/>
      <c r="M72" s="3"/>
      <c r="N72" s="3"/>
      <c r="O72" s="3"/>
      <c r="P72" s="3"/>
      <c r="Q72" s="8">
        <f t="shared" si="5"/>
        <v>0</v>
      </c>
      <c r="R72" s="3"/>
      <c r="S72" s="3"/>
      <c r="T72" s="3"/>
      <c r="U72" s="3"/>
      <c r="V72" s="3"/>
      <c r="W72" s="3"/>
      <c r="X72" s="8">
        <f t="shared" si="6"/>
        <v>0</v>
      </c>
      <c r="Y72" s="9">
        <f t="shared" si="7"/>
        <v>3</v>
      </c>
      <c r="Z72" s="28"/>
      <c r="AA72" s="20" t="s">
        <v>273</v>
      </c>
      <c r="AB72" s="20"/>
      <c r="AC72" s="20"/>
      <c r="AD72"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v>
      </c>
    </row>
    <row r="73" spans="1:30" x14ac:dyDescent="0.3">
      <c r="A73" s="12">
        <v>69</v>
      </c>
      <c r="B73" s="13">
        <v>20720901</v>
      </c>
      <c r="C73" s="11" t="s">
        <v>178</v>
      </c>
      <c r="D73" s="18">
        <v>1.5</v>
      </c>
      <c r="E73" s="18">
        <v>1.5</v>
      </c>
      <c r="F73" s="18">
        <v>1.5</v>
      </c>
      <c r="G73" s="18">
        <v>1.5</v>
      </c>
      <c r="H73" s="18">
        <v>2</v>
      </c>
      <c r="I73" s="18">
        <v>2</v>
      </c>
      <c r="J73" s="17">
        <f t="shared" si="4"/>
        <v>10</v>
      </c>
      <c r="K73" s="3"/>
      <c r="L73" s="3"/>
      <c r="M73" s="3"/>
      <c r="N73" s="3"/>
      <c r="O73" s="3"/>
      <c r="P73" s="3"/>
      <c r="Q73" s="8">
        <f t="shared" si="5"/>
        <v>0</v>
      </c>
      <c r="R73" s="3"/>
      <c r="S73" s="3"/>
      <c r="T73" s="3"/>
      <c r="U73" s="3"/>
      <c r="V73" s="3"/>
      <c r="W73" s="3"/>
      <c r="X73" s="8">
        <f t="shared" si="6"/>
        <v>0</v>
      </c>
      <c r="Y73" s="9">
        <f t="shared" si="7"/>
        <v>10</v>
      </c>
      <c r="Z73" s="28"/>
      <c r="AA73" s="20" t="s">
        <v>273</v>
      </c>
      <c r="AB73" s="20" t="s">
        <v>488</v>
      </c>
      <c r="AC73" s="20" t="s">
        <v>435</v>
      </c>
      <c r="AD73"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74" spans="1:30" x14ac:dyDescent="0.3">
      <c r="A74" s="12">
        <v>70</v>
      </c>
      <c r="B74" s="13">
        <v>20713727</v>
      </c>
      <c r="C74" s="11" t="s">
        <v>152</v>
      </c>
      <c r="D74" s="18">
        <v>0.5</v>
      </c>
      <c r="E74" s="18">
        <v>0.5</v>
      </c>
      <c r="F74" s="18">
        <v>1.5</v>
      </c>
      <c r="G74" s="18">
        <v>1.5</v>
      </c>
      <c r="H74" s="18">
        <v>0</v>
      </c>
      <c r="I74" s="18">
        <v>0</v>
      </c>
      <c r="J74" s="17">
        <f t="shared" si="4"/>
        <v>4</v>
      </c>
      <c r="K74" s="3"/>
      <c r="L74" s="3"/>
      <c r="M74" s="3"/>
      <c r="N74" s="3"/>
      <c r="O74" s="3"/>
      <c r="P74" s="3"/>
      <c r="Q74" s="8">
        <f t="shared" si="5"/>
        <v>0</v>
      </c>
      <c r="R74" s="3"/>
      <c r="S74" s="3"/>
      <c r="T74" s="3"/>
      <c r="U74" s="3"/>
      <c r="V74" s="3"/>
      <c r="W74" s="3"/>
      <c r="X74" s="8">
        <f t="shared" si="6"/>
        <v>0</v>
      </c>
      <c r="Y74" s="9">
        <f t="shared" si="7"/>
        <v>4</v>
      </c>
      <c r="Z74" s="28"/>
      <c r="AA74" s="20" t="s">
        <v>389</v>
      </c>
      <c r="AB74" s="20" t="s">
        <v>390</v>
      </c>
      <c r="AC74" s="20" t="s">
        <v>391</v>
      </c>
      <c r="AD74" s="20" t="str">
        <f>CONCATENATE(Table1356[[#This Row],[Feedback Q1]],Table1356[[#This Row],[Feedback Q2]],Table1356[[#This Row],[Feedback Q3]])</f>
        <v>q1:Syntax error.The program aims to print a grid of asterisks based on user-defined rows and columns. However, there are issues in how the asterisks are printed, which prevents it from producing the correct output format.q2:The program correctly calculates the sum, average, product, and identifies the largest and smallest of three integers entered by the user. The logic is sound and produces the expected output.q3:Incomplete empty code</v>
      </c>
    </row>
    <row r="75" spans="1:30" x14ac:dyDescent="0.3">
      <c r="A75" s="12">
        <v>71</v>
      </c>
      <c r="B75" s="13">
        <v>20593889</v>
      </c>
      <c r="C75" s="11" t="s">
        <v>26</v>
      </c>
      <c r="D75" s="18">
        <v>1.5</v>
      </c>
      <c r="E75" s="18">
        <v>1.5</v>
      </c>
      <c r="F75" s="18">
        <v>1.5</v>
      </c>
      <c r="G75" s="18">
        <v>1.5</v>
      </c>
      <c r="H75" s="18">
        <v>2</v>
      </c>
      <c r="I75" s="18">
        <v>2</v>
      </c>
      <c r="J75" s="17">
        <f t="shared" si="4"/>
        <v>10</v>
      </c>
      <c r="K75" s="3"/>
      <c r="L75" s="3"/>
      <c r="M75" s="3"/>
      <c r="N75" s="3"/>
      <c r="O75" s="3"/>
      <c r="P75" s="3"/>
      <c r="Q75" s="8">
        <f t="shared" si="5"/>
        <v>0</v>
      </c>
      <c r="R75" s="3"/>
      <c r="S75" s="3"/>
      <c r="T75" s="3"/>
      <c r="U75" s="3"/>
      <c r="V75" s="3"/>
      <c r="W75" s="3"/>
      <c r="X75" s="8">
        <f t="shared" si="6"/>
        <v>0</v>
      </c>
      <c r="Y75" s="9">
        <f t="shared" si="7"/>
        <v>10</v>
      </c>
      <c r="Z75" s="28"/>
      <c r="AA75" s="20" t="s">
        <v>273</v>
      </c>
      <c r="AB75" s="20" t="s">
        <v>393</v>
      </c>
      <c r="AC75" s="20" t="s">
        <v>392</v>
      </c>
      <c r="AD75"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output.q2:The program correctly calculates the sum, average, product, and identifies both the smallest and largest of three integers entered by the user. The logic is clear and yields the expected results.q3:The program effectively calculates the total cost and final cost after applying a discount based on user input for different product types. The flow of logic is clear and well-structured.While scanf_s is a safer version of scanf, it is not universally supported across all compilers. If you are using a compiler that supports it, that’s fine, but consider using scanf for broader compatibility</v>
      </c>
    </row>
    <row r="76" spans="1:30" x14ac:dyDescent="0.3">
      <c r="A76" s="12">
        <v>72</v>
      </c>
      <c r="B76" s="30">
        <v>20613242</v>
      </c>
      <c r="C76" s="22" t="s">
        <v>76</v>
      </c>
      <c r="D76" s="24">
        <v>0</v>
      </c>
      <c r="E76" s="24">
        <v>0</v>
      </c>
      <c r="F76" s="24">
        <v>0</v>
      </c>
      <c r="G76" s="24">
        <v>0</v>
      </c>
      <c r="H76" s="24">
        <v>0</v>
      </c>
      <c r="I76" s="24">
        <v>0</v>
      </c>
      <c r="J76" s="17">
        <f t="shared" si="4"/>
        <v>0</v>
      </c>
      <c r="K76" s="3"/>
      <c r="L76" s="3"/>
      <c r="M76" s="3"/>
      <c r="N76" s="3"/>
      <c r="O76" s="3"/>
      <c r="P76" s="3"/>
      <c r="Q76" s="8">
        <f t="shared" si="5"/>
        <v>0</v>
      </c>
      <c r="R76" s="3"/>
      <c r="S76" s="3"/>
      <c r="T76" s="3"/>
      <c r="U76" s="3"/>
      <c r="V76" s="3"/>
      <c r="W76" s="3"/>
      <c r="X76" s="8">
        <f t="shared" si="6"/>
        <v>0</v>
      </c>
      <c r="Y76" s="9">
        <f t="shared" si="7"/>
        <v>0</v>
      </c>
      <c r="Z76" s="28"/>
      <c r="AA76" s="25" t="s">
        <v>376</v>
      </c>
      <c r="AB76" s="20"/>
      <c r="AC76" s="20"/>
      <c r="AD76" s="20" t="str">
        <f>CONCATENATE(Table1356[[#This Row],[Feedback Q1]],Table1356[[#This Row],[Feedback Q2]],Table1356[[#This Row],[Feedback Q3]])</f>
        <v>No submission</v>
      </c>
    </row>
    <row r="77" spans="1:30" x14ac:dyDescent="0.3">
      <c r="A77" s="12">
        <v>73</v>
      </c>
      <c r="B77" s="13">
        <v>20596870</v>
      </c>
      <c r="C77" s="11" t="s">
        <v>32</v>
      </c>
      <c r="D77" s="18">
        <v>1.5</v>
      </c>
      <c r="E77" s="18">
        <v>1.5</v>
      </c>
      <c r="F77" s="18">
        <v>1.5</v>
      </c>
      <c r="G77" s="18">
        <v>1.5</v>
      </c>
      <c r="H77" s="18">
        <v>0</v>
      </c>
      <c r="I77" s="18"/>
      <c r="J77" s="17">
        <f t="shared" si="4"/>
        <v>6</v>
      </c>
      <c r="K77" s="3"/>
      <c r="L77" s="3"/>
      <c r="M77" s="3"/>
      <c r="N77" s="3"/>
      <c r="O77" s="3"/>
      <c r="P77" s="3"/>
      <c r="Q77" s="8">
        <f t="shared" si="5"/>
        <v>0</v>
      </c>
      <c r="R77" s="3"/>
      <c r="S77" s="3"/>
      <c r="T77" s="3"/>
      <c r="U77" s="3"/>
      <c r="V77" s="3"/>
      <c r="W77" s="3"/>
      <c r="X77" s="8">
        <f t="shared" si="6"/>
        <v>0</v>
      </c>
      <c r="Y77" s="9">
        <f t="shared" si="7"/>
        <v>6</v>
      </c>
      <c r="Z77" s="28"/>
      <c r="AA77" s="20" t="s">
        <v>273</v>
      </c>
      <c r="AB77" s="20" t="s">
        <v>488</v>
      </c>
      <c r="AC77" s="20"/>
      <c r="AD77"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78" spans="1:30" x14ac:dyDescent="0.3">
      <c r="A78" s="12">
        <v>74</v>
      </c>
      <c r="B78" s="13">
        <v>20702950</v>
      </c>
      <c r="C78" s="11" t="s">
        <v>125</v>
      </c>
      <c r="D78" s="18">
        <v>1.5</v>
      </c>
      <c r="E78" s="18">
        <v>1.5</v>
      </c>
      <c r="F78" s="18">
        <v>1.5</v>
      </c>
      <c r="G78" s="18">
        <v>1.5</v>
      </c>
      <c r="H78" s="18">
        <v>2</v>
      </c>
      <c r="I78" s="18">
        <v>2</v>
      </c>
      <c r="J78" s="17">
        <f t="shared" si="4"/>
        <v>10</v>
      </c>
      <c r="K78" s="3"/>
      <c r="L78" s="3"/>
      <c r="M78" s="3"/>
      <c r="N78" s="3"/>
      <c r="O78" s="3"/>
      <c r="P78" s="3"/>
      <c r="Q78" s="8">
        <f t="shared" si="5"/>
        <v>0</v>
      </c>
      <c r="R78" s="3"/>
      <c r="S78" s="3"/>
      <c r="T78" s="3"/>
      <c r="U78" s="3"/>
      <c r="V78" s="3"/>
      <c r="W78" s="3"/>
      <c r="X78" s="8">
        <f t="shared" si="6"/>
        <v>0</v>
      </c>
      <c r="Y78" s="9">
        <f t="shared" si="7"/>
        <v>10</v>
      </c>
      <c r="Z78" s="28"/>
      <c r="AA78" s="20" t="s">
        <v>273</v>
      </c>
      <c r="AB78" s="20" t="s">
        <v>488</v>
      </c>
      <c r="AC78" s="20" t="s">
        <v>435</v>
      </c>
      <c r="AD78"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79" spans="1:30" x14ac:dyDescent="0.3">
      <c r="A79" s="12">
        <v>75</v>
      </c>
      <c r="B79" s="13">
        <v>20605542</v>
      </c>
      <c r="C79" s="11" t="s">
        <v>44</v>
      </c>
      <c r="D79" s="18">
        <v>1.5</v>
      </c>
      <c r="E79" s="18">
        <v>1.5</v>
      </c>
      <c r="F79" s="18">
        <v>1.5</v>
      </c>
      <c r="G79" s="18">
        <v>1.5</v>
      </c>
      <c r="H79" s="18">
        <v>2</v>
      </c>
      <c r="I79" s="18">
        <v>2</v>
      </c>
      <c r="J79" s="17">
        <f t="shared" si="4"/>
        <v>10</v>
      </c>
      <c r="K79" s="3"/>
      <c r="L79" s="3"/>
      <c r="M79" s="3"/>
      <c r="N79" s="3"/>
      <c r="O79" s="3"/>
      <c r="P79" s="3"/>
      <c r="Q79" s="8">
        <f t="shared" si="5"/>
        <v>0</v>
      </c>
      <c r="R79" s="3"/>
      <c r="S79" s="3"/>
      <c r="T79" s="3"/>
      <c r="U79" s="3"/>
      <c r="V79" s="3"/>
      <c r="W79" s="3"/>
      <c r="X79" s="8">
        <f t="shared" si="6"/>
        <v>0</v>
      </c>
      <c r="Y79" s="9">
        <f t="shared" si="7"/>
        <v>10</v>
      </c>
      <c r="Z79" s="28"/>
      <c r="AA79" s="20" t="s">
        <v>273</v>
      </c>
      <c r="AB79" s="20" t="s">
        <v>488</v>
      </c>
      <c r="AC79" s="20" t="s">
        <v>435</v>
      </c>
      <c r="AD79"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80" spans="1:30" x14ac:dyDescent="0.3">
      <c r="A80" s="12">
        <v>76</v>
      </c>
      <c r="B80" s="13">
        <v>20706838</v>
      </c>
      <c r="C80" s="11" t="s">
        <v>139</v>
      </c>
      <c r="D80" s="18">
        <v>1.5</v>
      </c>
      <c r="E80" s="18">
        <v>1.5</v>
      </c>
      <c r="F80" s="18">
        <v>1.5</v>
      </c>
      <c r="G80" s="18">
        <v>1.5</v>
      </c>
      <c r="H80" s="18">
        <v>2</v>
      </c>
      <c r="I80" s="18">
        <v>2</v>
      </c>
      <c r="J80" s="17">
        <f t="shared" si="4"/>
        <v>10</v>
      </c>
      <c r="K80" s="3"/>
      <c r="L80" s="3"/>
      <c r="M80" s="3"/>
      <c r="N80" s="3"/>
      <c r="O80" s="3"/>
      <c r="P80" s="3"/>
      <c r="Q80" s="8">
        <f t="shared" si="5"/>
        <v>0</v>
      </c>
      <c r="R80" s="3"/>
      <c r="S80" s="3"/>
      <c r="T80" s="3"/>
      <c r="U80" s="3"/>
      <c r="V80" s="3"/>
      <c r="W80" s="3"/>
      <c r="X80" s="8">
        <f t="shared" si="6"/>
        <v>0</v>
      </c>
      <c r="Y80" s="9">
        <f t="shared" si="7"/>
        <v>10</v>
      </c>
      <c r="Z80" s="28"/>
      <c r="AA80" s="20" t="s">
        <v>273</v>
      </c>
      <c r="AB80" s="20" t="s">
        <v>488</v>
      </c>
      <c r="AC80" s="20" t="s">
        <v>435</v>
      </c>
      <c r="AD80"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81" spans="1:30" x14ac:dyDescent="0.3">
      <c r="A81" s="12">
        <v>77</v>
      </c>
      <c r="B81" s="13">
        <v>20723677</v>
      </c>
      <c r="C81" s="11" t="s">
        <v>184</v>
      </c>
      <c r="D81" s="18">
        <v>1.5</v>
      </c>
      <c r="E81" s="18">
        <v>1.5</v>
      </c>
      <c r="F81" s="18">
        <v>0</v>
      </c>
      <c r="G81" s="18">
        <v>1</v>
      </c>
      <c r="H81" s="18">
        <v>2</v>
      </c>
      <c r="I81" s="18">
        <v>2</v>
      </c>
      <c r="J81" s="17">
        <f t="shared" si="4"/>
        <v>8</v>
      </c>
      <c r="K81" s="3"/>
      <c r="L81" s="3"/>
      <c r="M81" s="3"/>
      <c r="N81" s="3"/>
      <c r="O81" s="3"/>
      <c r="P81" s="3"/>
      <c r="Q81" s="8">
        <f t="shared" si="5"/>
        <v>0</v>
      </c>
      <c r="R81" s="3"/>
      <c r="S81" s="3"/>
      <c r="T81" s="3"/>
      <c r="U81" s="3"/>
      <c r="V81" s="3"/>
      <c r="W81" s="3"/>
      <c r="X81" s="8">
        <f t="shared" si="6"/>
        <v>0</v>
      </c>
      <c r="Y81" s="9">
        <f t="shared" si="7"/>
        <v>8</v>
      </c>
      <c r="Z81" s="28"/>
      <c r="AA81" s="20" t="s">
        <v>315</v>
      </c>
      <c r="AB81" s="20" t="s">
        <v>349</v>
      </c>
      <c r="AC81" s="20" t="s">
        <v>350</v>
      </c>
      <c r="AD81" s="20" t="str">
        <f>CONCATENATE(Table1356[[#This Row],[Feedback Q1]],Table1356[[#This Row],[Feedback Q2]],Table1356[[#This Row],[Feedback Q3]])</f>
        <v>q1:The program correctly prompts the user for the number of rows and columns, and it prints a grid of asterisks based on the input values. The logic is sound and performs as expected.q2:The program is designed to read a list of integers, calculate their sum, average, product, smallest, and largest values. However, there is a crucial issue with how the product is calculated that leads to incorrect results. Users are forced to enter up to 50 integers. The product variable is initialized to 0. This results in the product always being 0 because any number multiplied by 0 is 0. It should be initialized to 1 insteadq3:The program correctly implements a menu-driven system for calculating the costs of various grocery products based on user inputs, applying discounts as needed. It effectively handles different product types and calculates the total and final costs.</v>
      </c>
    </row>
    <row r="82" spans="1:30" x14ac:dyDescent="0.3">
      <c r="A82" s="12">
        <v>78</v>
      </c>
      <c r="B82" s="13">
        <v>20612661</v>
      </c>
      <c r="C82" s="11" t="s">
        <v>69</v>
      </c>
      <c r="D82" s="18">
        <v>1.5</v>
      </c>
      <c r="E82" s="18">
        <v>1.5</v>
      </c>
      <c r="F82" s="18">
        <v>1.5</v>
      </c>
      <c r="G82" s="18">
        <v>1.5</v>
      </c>
      <c r="H82" s="18">
        <v>2</v>
      </c>
      <c r="I82" s="18"/>
      <c r="J82" s="17">
        <f t="shared" si="4"/>
        <v>8</v>
      </c>
      <c r="K82" s="3"/>
      <c r="L82" s="3"/>
      <c r="M82" s="3"/>
      <c r="N82" s="3"/>
      <c r="O82" s="3"/>
      <c r="P82" s="3"/>
      <c r="Q82" s="8">
        <f t="shared" si="5"/>
        <v>0</v>
      </c>
      <c r="R82" s="3"/>
      <c r="S82" s="3"/>
      <c r="T82" s="3"/>
      <c r="U82" s="3"/>
      <c r="V82" s="3"/>
      <c r="W82" s="3"/>
      <c r="X82" s="8">
        <f t="shared" si="6"/>
        <v>0</v>
      </c>
      <c r="Y82" s="9">
        <f t="shared" si="7"/>
        <v>8</v>
      </c>
      <c r="Z82" s="28"/>
      <c r="AA82" s="20" t="s">
        <v>273</v>
      </c>
      <c r="AB82" s="20" t="s">
        <v>488</v>
      </c>
      <c r="AC82" s="20"/>
      <c r="AD82"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83" spans="1:30" x14ac:dyDescent="0.3">
      <c r="A83" s="12">
        <v>79</v>
      </c>
      <c r="B83" s="13">
        <v>20683106</v>
      </c>
      <c r="C83" s="11" t="s">
        <v>106</v>
      </c>
      <c r="D83" s="18">
        <v>1.5</v>
      </c>
      <c r="E83" s="18">
        <v>1.5</v>
      </c>
      <c r="F83" s="18">
        <v>1.5</v>
      </c>
      <c r="G83" s="18">
        <v>1.5</v>
      </c>
      <c r="H83" s="24">
        <v>0</v>
      </c>
      <c r="I83" s="18">
        <v>2</v>
      </c>
      <c r="J83" s="17">
        <f t="shared" si="4"/>
        <v>8</v>
      </c>
      <c r="K83" s="3"/>
      <c r="L83" s="3"/>
      <c r="M83" s="3"/>
      <c r="N83" s="3"/>
      <c r="O83" s="3"/>
      <c r="P83" s="3"/>
      <c r="Q83" s="8">
        <f t="shared" si="5"/>
        <v>0</v>
      </c>
      <c r="R83" s="3"/>
      <c r="S83" s="3"/>
      <c r="T83" s="3"/>
      <c r="U83" s="3"/>
      <c r="V83" s="3"/>
      <c r="W83" s="3"/>
      <c r="X83" s="8">
        <f t="shared" si="6"/>
        <v>0</v>
      </c>
      <c r="Y83" s="9">
        <f t="shared" si="7"/>
        <v>8</v>
      </c>
      <c r="Z83" s="28"/>
      <c r="AA83" s="20" t="s">
        <v>315</v>
      </c>
      <c r="AB83" s="20" t="s">
        <v>316</v>
      </c>
      <c r="AC83" s="20" t="s">
        <v>373</v>
      </c>
      <c r="AD83" s="20" t="str">
        <f>CONCATENATE(Table1356[[#This Row],[Feedback Q1]],Table1356[[#This Row],[Feedback Q2]],Table1356[[#This Row],[Feedback Q3]])</f>
        <v>q1:The program correctly prompts the user for the number of rows and columns, and it prints a grid of asterisks based on the input values. The logic is sound and performs as expected.q2:The program correctly calculates the sum, average, product, smallest, and largest of three integers. However, the logic for determining the smallest number is overly complex and could be simplified.q3: The program correctly implements a menu-driven interface that allows users to select a product type, input relevant data, and calculate the total cost with a discount applied. The use of a loop allows for multiple calculations in a single run, which is a useful feature.The logic for calculating costs and displaying results is repeated in each case of the switch statement. This could be refactored into a function to reduce redundancy and improve maintainability.</v>
      </c>
    </row>
    <row r="84" spans="1:30" x14ac:dyDescent="0.3">
      <c r="A84" s="12">
        <v>80</v>
      </c>
      <c r="B84" s="13">
        <v>20621249</v>
      </c>
      <c r="C84" s="11" t="s">
        <v>99</v>
      </c>
      <c r="D84" s="18">
        <v>1</v>
      </c>
      <c r="E84" s="18">
        <v>1</v>
      </c>
      <c r="F84" s="18">
        <v>1.5</v>
      </c>
      <c r="G84" s="18">
        <v>1.5</v>
      </c>
      <c r="H84" s="18">
        <v>2</v>
      </c>
      <c r="I84" s="18">
        <v>2</v>
      </c>
      <c r="J84" s="17">
        <f t="shared" si="4"/>
        <v>9</v>
      </c>
      <c r="K84" s="3"/>
      <c r="L84" s="3"/>
      <c r="M84" s="3"/>
      <c r="N84" s="3"/>
      <c r="O84" s="3"/>
      <c r="P84" s="3"/>
      <c r="Q84" s="8">
        <f t="shared" si="5"/>
        <v>0</v>
      </c>
      <c r="R84" s="3"/>
      <c r="S84" s="3"/>
      <c r="T84" s="3"/>
      <c r="U84" s="3"/>
      <c r="V84" s="3"/>
      <c r="W84" s="3"/>
      <c r="X84" s="8">
        <f t="shared" si="6"/>
        <v>0</v>
      </c>
      <c r="Y84" s="9">
        <f t="shared" si="7"/>
        <v>9</v>
      </c>
      <c r="Z84" s="28"/>
      <c r="AA84" s="20" t="s">
        <v>394</v>
      </c>
      <c r="AB84" s="20" t="s">
        <v>395</v>
      </c>
      <c r="AC84" s="20" t="s">
        <v>396</v>
      </c>
      <c r="AD84" s="20" t="str">
        <f>CONCATENATE(Table1356[[#This Row],[Feedback Q1]],Table1356[[#This Row],[Feedback Q2]],Table1356[[#This Row],[Feedback Q3]])</f>
        <v>q1:The inner loop reuses the variable i, which can cause confusion and incorrect behavior. Use different variable names for the outer and inner loopsq2:The program correctly computes the sum, average, product, minimum, and maximum of three integers entered by the user. The logic is clear and the expected results are produced accurately.You can simplify the min/max logic using the if-else structure.q3:The program correctly calculates the total and final cost for various product types based on user input.It might be more appropriate to use float for both price and discount to handle decimal valuesThe calculation for total and final costs is repeated in every case. You could refactor this into a separate function or use a single calculation section after gathering the input for each product type.</v>
      </c>
    </row>
    <row r="85" spans="1:30" x14ac:dyDescent="0.3">
      <c r="A85" s="12">
        <v>81</v>
      </c>
      <c r="B85" s="13">
        <v>20715043</v>
      </c>
      <c r="C85" s="11" t="s">
        <v>158</v>
      </c>
      <c r="D85" s="18">
        <v>1.5</v>
      </c>
      <c r="E85" s="18">
        <v>1.5</v>
      </c>
      <c r="F85" s="18">
        <v>1.5</v>
      </c>
      <c r="G85" s="18">
        <v>1.5</v>
      </c>
      <c r="H85" s="18">
        <v>0</v>
      </c>
      <c r="I85" s="18"/>
      <c r="J85" s="17">
        <f t="shared" si="4"/>
        <v>6</v>
      </c>
      <c r="K85" s="3"/>
      <c r="L85" s="3"/>
      <c r="M85" s="3"/>
      <c r="N85" s="3"/>
      <c r="O85" s="3"/>
      <c r="P85" s="3"/>
      <c r="Q85" s="8">
        <f t="shared" si="5"/>
        <v>0</v>
      </c>
      <c r="R85" s="3"/>
      <c r="S85" s="3"/>
      <c r="T85" s="3"/>
      <c r="U85" s="3"/>
      <c r="V85" s="3"/>
      <c r="W85" s="3"/>
      <c r="X85" s="8">
        <f t="shared" si="6"/>
        <v>0</v>
      </c>
      <c r="Y85" s="9">
        <f t="shared" si="7"/>
        <v>6</v>
      </c>
      <c r="Z85" s="28"/>
      <c r="AA85" s="20" t="s">
        <v>273</v>
      </c>
      <c r="AB85" s="20" t="s">
        <v>488</v>
      </c>
      <c r="AC85" s="20"/>
      <c r="AD85"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86" spans="1:30" x14ac:dyDescent="0.3">
      <c r="A86" s="12">
        <v>82</v>
      </c>
      <c r="B86" s="13">
        <v>20678343</v>
      </c>
      <c r="C86" s="11" t="s">
        <v>104</v>
      </c>
      <c r="D86" s="18">
        <v>1.5</v>
      </c>
      <c r="E86" s="18">
        <v>1.5</v>
      </c>
      <c r="F86" s="18">
        <v>1.5</v>
      </c>
      <c r="G86" s="18">
        <v>1.5</v>
      </c>
      <c r="H86" s="18">
        <v>2</v>
      </c>
      <c r="I86" s="18">
        <v>2</v>
      </c>
      <c r="J86" s="17">
        <f t="shared" si="4"/>
        <v>10</v>
      </c>
      <c r="K86" s="3"/>
      <c r="L86" s="3"/>
      <c r="M86" s="3"/>
      <c r="N86" s="3"/>
      <c r="O86" s="3"/>
      <c r="P86" s="3"/>
      <c r="Q86" s="8">
        <f t="shared" si="5"/>
        <v>0</v>
      </c>
      <c r="R86" s="3"/>
      <c r="S86" s="3"/>
      <c r="T86" s="3"/>
      <c r="U86" s="3"/>
      <c r="V86" s="3"/>
      <c r="W86" s="3"/>
      <c r="X86" s="8">
        <f t="shared" si="6"/>
        <v>0</v>
      </c>
      <c r="Y86" s="9">
        <f t="shared" si="7"/>
        <v>10</v>
      </c>
      <c r="Z86" s="28"/>
      <c r="AA86" s="20" t="s">
        <v>273</v>
      </c>
      <c r="AB86" s="20" t="s">
        <v>488</v>
      </c>
      <c r="AC86" s="20" t="s">
        <v>435</v>
      </c>
      <c r="AD86"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87" spans="1:30" x14ac:dyDescent="0.3">
      <c r="A87" s="12">
        <v>83</v>
      </c>
      <c r="B87" s="13">
        <v>20711819</v>
      </c>
      <c r="C87" s="11" t="s">
        <v>142</v>
      </c>
      <c r="D87" s="18">
        <v>1.5</v>
      </c>
      <c r="E87" s="18">
        <v>1.5</v>
      </c>
      <c r="F87" s="18">
        <v>1.5</v>
      </c>
      <c r="G87" s="18">
        <v>1.5</v>
      </c>
      <c r="H87" s="18">
        <v>2</v>
      </c>
      <c r="I87" s="18">
        <v>2</v>
      </c>
      <c r="J87" s="17">
        <f t="shared" si="4"/>
        <v>10</v>
      </c>
      <c r="K87" s="3"/>
      <c r="L87" s="3"/>
      <c r="M87" s="3"/>
      <c r="N87" s="3"/>
      <c r="O87" s="3"/>
      <c r="P87" s="3"/>
      <c r="Q87" s="8">
        <f t="shared" si="5"/>
        <v>0</v>
      </c>
      <c r="R87" s="3"/>
      <c r="S87" s="3"/>
      <c r="T87" s="3"/>
      <c r="U87" s="3"/>
      <c r="V87" s="3"/>
      <c r="W87" s="3"/>
      <c r="X87" s="8">
        <f t="shared" si="6"/>
        <v>0</v>
      </c>
      <c r="Y87" s="9">
        <f t="shared" si="7"/>
        <v>10</v>
      </c>
      <c r="Z87" s="28"/>
      <c r="AA87" s="20" t="s">
        <v>273</v>
      </c>
      <c r="AB87" s="20" t="s">
        <v>488</v>
      </c>
      <c r="AC87" s="20" t="s">
        <v>435</v>
      </c>
      <c r="AD87"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88" spans="1:30" x14ac:dyDescent="0.3">
      <c r="A88" s="12">
        <v>84</v>
      </c>
      <c r="B88" s="13">
        <v>20601157</v>
      </c>
      <c r="C88" s="11" t="s">
        <v>38</v>
      </c>
      <c r="D88" s="18">
        <v>1.5</v>
      </c>
      <c r="E88" s="18">
        <v>1.5</v>
      </c>
      <c r="F88" s="18">
        <v>1.5</v>
      </c>
      <c r="G88" s="18">
        <v>1.5</v>
      </c>
      <c r="H88" s="18">
        <v>2</v>
      </c>
      <c r="I88" s="18">
        <v>1.5</v>
      </c>
      <c r="J88" s="17">
        <f t="shared" si="4"/>
        <v>9.5</v>
      </c>
      <c r="K88" s="3"/>
      <c r="L88" s="3"/>
      <c r="M88" s="3"/>
      <c r="N88" s="3"/>
      <c r="O88" s="3"/>
      <c r="P88" s="3"/>
      <c r="Q88" s="8">
        <f t="shared" si="5"/>
        <v>0</v>
      </c>
      <c r="R88" s="3"/>
      <c r="S88" s="3"/>
      <c r="T88" s="3"/>
      <c r="U88" s="3"/>
      <c r="V88" s="3"/>
      <c r="W88" s="3"/>
      <c r="X88" s="8">
        <f t="shared" si="6"/>
        <v>0</v>
      </c>
      <c r="Y88" s="9">
        <f t="shared" si="7"/>
        <v>9.5</v>
      </c>
      <c r="Z88" s="28"/>
      <c r="AA88" s="20" t="s">
        <v>286</v>
      </c>
      <c r="AB88" s="20" t="s">
        <v>287</v>
      </c>
      <c r="AC88" s="20" t="s">
        <v>288</v>
      </c>
      <c r="AD88" s="20" t="str">
        <f>CONCATENATE(Table1356[[#This Row],[Feedback Q1]],Table1356[[#This Row],[Feedback Q2]],Table1356[[#This Row],[Feedback Q3]])</f>
        <v>q1:The program correctly prompts the user for the number of rows and columns, then prints a grid of asterisks as intended. The use of puts("") for new lines is effective and clear.q2: The program correctly computes the sum, average, product, smallest, and largest of three integers based on user input. The use of type casting for the average calculation is appropriate and ensures precision. the logic for finding the smallest and largest numbers is unnecessarily complex. There are redundancies in the comparison code that could be streamlined.q3:The program correctly allows the user to choose a product type, input weight and price, calculate the total and discounted costs, and display the results. However, it lacks a loop to allow multiple entries until the user decides to exit.there is a lot of repeated code for each product type, which could be consolidated</v>
      </c>
    </row>
    <row r="89" spans="1:30" x14ac:dyDescent="0.3">
      <c r="A89" s="12">
        <v>85</v>
      </c>
      <c r="B89" s="13">
        <v>20598184</v>
      </c>
      <c r="C89" s="11" t="s">
        <v>34</v>
      </c>
      <c r="D89" s="18">
        <v>1.5</v>
      </c>
      <c r="E89" s="18">
        <v>1.5</v>
      </c>
      <c r="F89" s="18">
        <v>1.5</v>
      </c>
      <c r="G89" s="18">
        <v>1.5</v>
      </c>
      <c r="H89" s="18">
        <v>2</v>
      </c>
      <c r="I89" s="18"/>
      <c r="J89" s="17">
        <f t="shared" si="4"/>
        <v>8</v>
      </c>
      <c r="K89" s="3"/>
      <c r="L89" s="3"/>
      <c r="M89" s="3"/>
      <c r="N89" s="3"/>
      <c r="O89" s="3"/>
      <c r="P89" s="3"/>
      <c r="Q89" s="8">
        <f t="shared" si="5"/>
        <v>0</v>
      </c>
      <c r="R89" s="3"/>
      <c r="S89" s="3"/>
      <c r="T89" s="3"/>
      <c r="U89" s="3"/>
      <c r="V89" s="3"/>
      <c r="W89" s="3"/>
      <c r="X89" s="8">
        <f t="shared" si="6"/>
        <v>0</v>
      </c>
      <c r="Y89" s="9">
        <f t="shared" si="7"/>
        <v>8</v>
      </c>
      <c r="Z89" s="28"/>
      <c r="AA89" s="20" t="s">
        <v>273</v>
      </c>
      <c r="AB89" s="20" t="s">
        <v>488</v>
      </c>
      <c r="AC89" s="20"/>
      <c r="AD89"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90" spans="1:30" x14ac:dyDescent="0.3">
      <c r="A90" s="12">
        <v>86</v>
      </c>
      <c r="B90" s="13">
        <v>20706981</v>
      </c>
      <c r="C90" s="11" t="s">
        <v>140</v>
      </c>
      <c r="D90" s="18">
        <v>1.5</v>
      </c>
      <c r="E90" s="18">
        <v>1.5</v>
      </c>
      <c r="F90" s="18">
        <v>0</v>
      </c>
      <c r="G90" s="18"/>
      <c r="H90" s="18">
        <v>0</v>
      </c>
      <c r="I90" s="18"/>
      <c r="J90" s="17">
        <f t="shared" si="4"/>
        <v>3</v>
      </c>
      <c r="K90" s="3"/>
      <c r="L90" s="3"/>
      <c r="M90" s="3"/>
      <c r="N90" s="3"/>
      <c r="O90" s="3"/>
      <c r="P90" s="3"/>
      <c r="Q90" s="8">
        <f t="shared" si="5"/>
        <v>0</v>
      </c>
      <c r="R90" s="3"/>
      <c r="S90" s="3"/>
      <c r="T90" s="3"/>
      <c r="U90" s="3"/>
      <c r="V90" s="3"/>
      <c r="W90" s="3"/>
      <c r="X90" s="8">
        <f t="shared" si="6"/>
        <v>0</v>
      </c>
      <c r="Y90" s="9">
        <f t="shared" si="7"/>
        <v>3</v>
      </c>
      <c r="Z90" s="28"/>
      <c r="AA90" s="20" t="s">
        <v>273</v>
      </c>
      <c r="AB90" s="20"/>
      <c r="AC90" s="20"/>
      <c r="AD90"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v>
      </c>
    </row>
    <row r="91" spans="1:30" x14ac:dyDescent="0.3">
      <c r="A91" s="12">
        <v>87</v>
      </c>
      <c r="B91" s="13">
        <v>20717101</v>
      </c>
      <c r="C91" s="11" t="s">
        <v>163</v>
      </c>
      <c r="D91" s="18">
        <v>1.5</v>
      </c>
      <c r="E91" s="18">
        <v>1.5</v>
      </c>
      <c r="F91" s="18">
        <v>0</v>
      </c>
      <c r="G91" s="18"/>
      <c r="H91" s="18">
        <v>2</v>
      </c>
      <c r="I91" s="18">
        <v>2</v>
      </c>
      <c r="J91" s="17">
        <f t="shared" si="4"/>
        <v>7</v>
      </c>
      <c r="K91" s="3"/>
      <c r="L91" s="3"/>
      <c r="M91" s="3"/>
      <c r="N91" s="3"/>
      <c r="O91" s="3"/>
      <c r="P91" s="3"/>
      <c r="Q91" s="8">
        <f t="shared" si="5"/>
        <v>0</v>
      </c>
      <c r="R91" s="3"/>
      <c r="S91" s="3"/>
      <c r="T91" s="3"/>
      <c r="U91" s="3"/>
      <c r="V91" s="3"/>
      <c r="W91" s="3"/>
      <c r="X91" s="8">
        <f t="shared" si="6"/>
        <v>0</v>
      </c>
      <c r="Y91" s="9">
        <f t="shared" si="7"/>
        <v>7</v>
      </c>
      <c r="Z91" s="28"/>
      <c r="AA91" s="20" t="s">
        <v>273</v>
      </c>
      <c r="AB91" s="20"/>
      <c r="AC91" s="20" t="s">
        <v>435</v>
      </c>
      <c r="AD91"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output.q3:The program is designed to calculate the total cost of various grocery items based on user input, including handling discounts. </v>
      </c>
    </row>
    <row r="92" spans="1:30" x14ac:dyDescent="0.3">
      <c r="A92" s="12">
        <v>88</v>
      </c>
      <c r="B92" s="13">
        <v>20612781</v>
      </c>
      <c r="C92" s="11" t="s">
        <v>70</v>
      </c>
      <c r="D92" s="18">
        <v>1.5</v>
      </c>
      <c r="E92" s="18">
        <v>1.5</v>
      </c>
      <c r="F92" s="18">
        <v>1.5</v>
      </c>
      <c r="G92" s="18">
        <v>1.5</v>
      </c>
      <c r="H92" s="24">
        <v>0</v>
      </c>
      <c r="I92" s="18">
        <v>2</v>
      </c>
      <c r="J92" s="17">
        <f t="shared" si="4"/>
        <v>8</v>
      </c>
      <c r="K92" s="3"/>
      <c r="L92" s="3"/>
      <c r="M92" s="3"/>
      <c r="N92" s="3"/>
      <c r="O92" s="3"/>
      <c r="P92" s="3"/>
      <c r="Q92" s="8">
        <f t="shared" si="5"/>
        <v>0</v>
      </c>
      <c r="R92" s="3"/>
      <c r="S92" s="3"/>
      <c r="T92" s="3"/>
      <c r="U92" s="3"/>
      <c r="V92" s="3"/>
      <c r="W92" s="3"/>
      <c r="X92" s="8">
        <f t="shared" si="6"/>
        <v>0</v>
      </c>
      <c r="Y92" s="9">
        <f t="shared" si="7"/>
        <v>8</v>
      </c>
      <c r="Z92" s="28"/>
      <c r="AA92" s="20" t="s">
        <v>292</v>
      </c>
      <c r="AB92" s="20" t="s">
        <v>293</v>
      </c>
      <c r="AC92" s="20" t="s">
        <v>294</v>
      </c>
      <c r="AD92" s="20" t="str">
        <f>CONCATENATE(Table1356[[#This Row],[Feedback Q1]],Table1356[[#This Row],[Feedback Q2]],Table1356[[#This Row],[Feedback Q3]])</f>
        <v>q1:The program accurately prompts the user for the number of rows and columns, then prints a grid of asterisks as intended. The nested loops function correctly, producing the expected output format.q2:The program correctly calculates the sum, average, and product of three integers, and it identifies the smallest and largest values. However, the logic for determining the smallest and largest values is overly complex and doesn’t cover all scenarios, such as equal values.q3:The program correctly prompts the user for a product type, gathers necessary information, and calculates the total cost and final price after any applicable discount. It handles exiting the program when the user inputs 0.there is redundancy in the calculation and input prompts for different product types, which could be refactored into a single block of code to improve readability and maintainability.</v>
      </c>
    </row>
    <row r="93" spans="1:30" x14ac:dyDescent="0.3">
      <c r="A93" s="12">
        <v>89</v>
      </c>
      <c r="B93" s="13">
        <v>20591632</v>
      </c>
      <c r="C93" s="11" t="s">
        <v>22</v>
      </c>
      <c r="D93" s="18">
        <v>1.5</v>
      </c>
      <c r="E93" s="18">
        <v>1.5</v>
      </c>
      <c r="F93" s="18">
        <v>1.5</v>
      </c>
      <c r="G93" s="18">
        <v>1.5</v>
      </c>
      <c r="H93" s="18">
        <v>2</v>
      </c>
      <c r="I93" s="18">
        <v>2</v>
      </c>
      <c r="J93" s="17">
        <f t="shared" si="4"/>
        <v>10</v>
      </c>
      <c r="K93" s="3"/>
      <c r="L93" s="3"/>
      <c r="M93" s="3"/>
      <c r="N93" s="3"/>
      <c r="O93" s="3"/>
      <c r="P93" s="3"/>
      <c r="Q93" s="8">
        <f t="shared" si="5"/>
        <v>0</v>
      </c>
      <c r="R93" s="3"/>
      <c r="S93" s="3"/>
      <c r="T93" s="3"/>
      <c r="U93" s="3"/>
      <c r="V93" s="3"/>
      <c r="W93" s="3"/>
      <c r="X93" s="8">
        <f t="shared" si="6"/>
        <v>0</v>
      </c>
      <c r="Y93" s="9">
        <f t="shared" si="7"/>
        <v>10</v>
      </c>
      <c r="Z93" s="28"/>
      <c r="AA93" s="20" t="s">
        <v>305</v>
      </c>
      <c r="AB93" s="20" t="s">
        <v>306</v>
      </c>
      <c r="AC93" s="20" t="s">
        <v>307</v>
      </c>
      <c r="AD93" s="20" t="str">
        <f>CONCATENATE(Table1356[[#This Row],[Feedback Q1]],Table1356[[#This Row],[Feedback Q2]],Table1356[[#This Row],[Feedback Q3]])</f>
        <v>q1:The program correctly prompts the user for the number of rows and columns and prints a grid of asterisks according to the specified dimensions. The logic is sound, and the output is as expected.q2: The program accurately calculates the sum, average, product, smallest, and largest of three integers input by the user. The use of separate functions to find the largest and smallest values is a good design choice that enhances modularity and clarity. The average is currently calculated using the individual numbers again after the sum. Instead, you could directly use the sumq3:The program correctly prompts the user for product details based on the selected product code and calculates the total and discounted costs appropriately. It handles various product types and calculates costs based on weight or quantity, as intended.</v>
      </c>
    </row>
    <row r="94" spans="1:30" x14ac:dyDescent="0.3">
      <c r="A94" s="12">
        <v>90</v>
      </c>
      <c r="B94" s="13">
        <v>20715036</v>
      </c>
      <c r="C94" s="11" t="s">
        <v>157</v>
      </c>
      <c r="D94" s="18">
        <v>1.5</v>
      </c>
      <c r="E94" s="18">
        <v>1.5</v>
      </c>
      <c r="F94" s="18">
        <v>1.5</v>
      </c>
      <c r="G94" s="18">
        <v>1.5</v>
      </c>
      <c r="H94" s="18">
        <v>0</v>
      </c>
      <c r="I94" s="18"/>
      <c r="J94" s="17">
        <f t="shared" si="4"/>
        <v>6</v>
      </c>
      <c r="K94" s="3"/>
      <c r="L94" s="3"/>
      <c r="M94" s="3"/>
      <c r="N94" s="3"/>
      <c r="O94" s="3"/>
      <c r="P94" s="3"/>
      <c r="Q94" s="8">
        <f t="shared" si="5"/>
        <v>0</v>
      </c>
      <c r="R94" s="3"/>
      <c r="S94" s="3"/>
      <c r="T94" s="3"/>
      <c r="U94" s="3"/>
      <c r="V94" s="3"/>
      <c r="W94" s="3"/>
      <c r="X94" s="8">
        <f t="shared" si="6"/>
        <v>0</v>
      </c>
      <c r="Y94" s="9">
        <f t="shared" si="7"/>
        <v>6</v>
      </c>
      <c r="Z94" s="28"/>
      <c r="AA94" s="20" t="s">
        <v>273</v>
      </c>
      <c r="AB94" s="20" t="s">
        <v>488</v>
      </c>
      <c r="AC94" s="20"/>
      <c r="AD94"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95" spans="1:30" x14ac:dyDescent="0.3">
      <c r="A95" s="12">
        <v>91</v>
      </c>
      <c r="B95" s="13">
        <v>20720333</v>
      </c>
      <c r="C95" s="11" t="s">
        <v>175</v>
      </c>
      <c r="D95" s="18">
        <v>1.5</v>
      </c>
      <c r="E95" s="18">
        <v>1.5</v>
      </c>
      <c r="F95" s="18">
        <v>0</v>
      </c>
      <c r="G95" s="18"/>
      <c r="H95" s="18">
        <v>0</v>
      </c>
      <c r="I95" s="18"/>
      <c r="J95" s="17">
        <f t="shared" si="4"/>
        <v>3</v>
      </c>
      <c r="K95" s="3"/>
      <c r="L95" s="3"/>
      <c r="M95" s="3"/>
      <c r="N95" s="3"/>
      <c r="O95" s="3"/>
      <c r="P95" s="3"/>
      <c r="Q95" s="8">
        <f t="shared" si="5"/>
        <v>0</v>
      </c>
      <c r="R95" s="3"/>
      <c r="S95" s="3"/>
      <c r="T95" s="3"/>
      <c r="U95" s="3"/>
      <c r="V95" s="3"/>
      <c r="W95" s="3"/>
      <c r="X95" s="8">
        <f t="shared" si="6"/>
        <v>0</v>
      </c>
      <c r="Y95" s="9">
        <f t="shared" si="7"/>
        <v>3</v>
      </c>
      <c r="Z95" s="28"/>
      <c r="AA95" s="20" t="s">
        <v>273</v>
      </c>
      <c r="AB95" s="20"/>
      <c r="AC95" s="20"/>
      <c r="AD95"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v>
      </c>
    </row>
    <row r="96" spans="1:30" x14ac:dyDescent="0.3">
      <c r="A96" s="12">
        <v>92</v>
      </c>
      <c r="B96" s="13">
        <v>20613139</v>
      </c>
      <c r="C96" s="11" t="s">
        <v>75</v>
      </c>
      <c r="D96" s="18">
        <v>0</v>
      </c>
      <c r="E96" s="18">
        <v>0</v>
      </c>
      <c r="F96" s="18">
        <v>1</v>
      </c>
      <c r="G96" s="18">
        <v>1</v>
      </c>
      <c r="H96" s="18">
        <v>1</v>
      </c>
      <c r="I96" s="18">
        <v>1</v>
      </c>
      <c r="J96" s="17">
        <f t="shared" si="4"/>
        <v>4</v>
      </c>
      <c r="K96" s="3"/>
      <c r="L96" s="3"/>
      <c r="M96" s="3"/>
      <c r="N96" s="3"/>
      <c r="O96" s="3"/>
      <c r="P96" s="3"/>
      <c r="Q96" s="8">
        <f t="shared" si="5"/>
        <v>0</v>
      </c>
      <c r="R96" s="3"/>
      <c r="S96" s="3"/>
      <c r="T96" s="3"/>
      <c r="U96" s="3"/>
      <c r="V96" s="3"/>
      <c r="W96" s="3"/>
      <c r="X96" s="8">
        <f t="shared" si="6"/>
        <v>0</v>
      </c>
      <c r="Y96" s="9">
        <f t="shared" si="7"/>
        <v>4</v>
      </c>
      <c r="Z96" s="28"/>
      <c r="AA96" s="20" t="s">
        <v>397</v>
      </c>
      <c r="AB96" s="20" t="s">
        <v>398</v>
      </c>
      <c r="AC96" s="20" t="s">
        <v>399</v>
      </c>
      <c r="AD96" s="20" t="str">
        <f>CONCATENATE(Table1356[[#This Row],[Feedback Q1]],Table1356[[#This Row],[Feedback Q2]],Table1356[[#This Row],[Feedback Q3]])</f>
        <v>q1: no codeq2:The program aims to calculate the sum, average, product, and identify the smallest and largest of three integers entered by the user. However, there are logical flaws in how the largest and smallest numbers are determined.q3: Syntax error. When using scanf, the address of the variables must be passed. You need to use the address-of operator &amp; for all the scanf calls.The variable discount should be a float, which is appropriate, but it's also important to ensure that calculations involving percentages remain accurate. The calculation and output logic is repeated in multiple places. This could be refactored into a function to reduce redundancy.</v>
      </c>
    </row>
    <row r="97" spans="1:30" x14ac:dyDescent="0.3">
      <c r="A97" s="12">
        <v>93</v>
      </c>
      <c r="B97" s="13">
        <v>20722972</v>
      </c>
      <c r="C97" s="11" t="s">
        <v>183</v>
      </c>
      <c r="D97" s="18">
        <v>1.5</v>
      </c>
      <c r="E97" s="18">
        <v>1.5</v>
      </c>
      <c r="F97" s="18">
        <v>1.5</v>
      </c>
      <c r="G97" s="18"/>
      <c r="H97" s="18">
        <v>2</v>
      </c>
      <c r="I97" s="18"/>
      <c r="J97" s="17">
        <f t="shared" si="4"/>
        <v>6.5</v>
      </c>
      <c r="K97" s="3"/>
      <c r="L97" s="3"/>
      <c r="M97" s="3"/>
      <c r="N97" s="3"/>
      <c r="O97" s="3"/>
      <c r="P97" s="3"/>
      <c r="Q97" s="8">
        <f t="shared" si="5"/>
        <v>0</v>
      </c>
      <c r="R97" s="3"/>
      <c r="S97" s="3"/>
      <c r="T97" s="3"/>
      <c r="U97" s="3"/>
      <c r="V97" s="3"/>
      <c r="W97" s="3"/>
      <c r="X97" s="8">
        <f t="shared" si="6"/>
        <v>0</v>
      </c>
      <c r="Y97" s="9">
        <f t="shared" si="7"/>
        <v>6.5</v>
      </c>
      <c r="Z97" s="28"/>
      <c r="AA97" s="20" t="s">
        <v>273</v>
      </c>
      <c r="AB97" s="20"/>
      <c r="AC97" s="20"/>
      <c r="AD97"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v>
      </c>
    </row>
    <row r="98" spans="1:30" x14ac:dyDescent="0.3">
      <c r="A98" s="12">
        <v>94</v>
      </c>
      <c r="B98" s="13">
        <v>20576624</v>
      </c>
      <c r="C98" s="11" t="s">
        <v>11</v>
      </c>
      <c r="D98" s="18">
        <v>0</v>
      </c>
      <c r="E98" s="18">
        <v>0.5</v>
      </c>
      <c r="F98" s="18">
        <v>1.5</v>
      </c>
      <c r="G98" s="18">
        <v>1.5</v>
      </c>
      <c r="H98" s="18">
        <v>2</v>
      </c>
      <c r="I98" s="18">
        <v>2</v>
      </c>
      <c r="J98" s="17">
        <f t="shared" si="4"/>
        <v>7.5</v>
      </c>
      <c r="K98" s="3"/>
      <c r="L98" s="3"/>
      <c r="M98" s="3"/>
      <c r="N98" s="3"/>
      <c r="O98" s="3"/>
      <c r="P98" s="3"/>
      <c r="Q98" s="8">
        <f t="shared" si="5"/>
        <v>0</v>
      </c>
      <c r="R98" s="3"/>
      <c r="S98" s="3"/>
      <c r="T98" s="3"/>
      <c r="U98" s="3"/>
      <c r="V98" s="3"/>
      <c r="W98" s="3"/>
      <c r="X98" s="8">
        <f t="shared" si="6"/>
        <v>0</v>
      </c>
      <c r="Y98" s="9">
        <f t="shared" si="7"/>
        <v>7.5</v>
      </c>
      <c r="Z98" s="28"/>
      <c r="AA98" s="20"/>
      <c r="AB98" s="20" t="s">
        <v>345</v>
      </c>
      <c r="AC98" s="20" t="s">
        <v>346</v>
      </c>
      <c r="AD98" s="20" t="str">
        <f>CONCATENATE(Table1356[[#This Row],[Feedback Q1]],Table1356[[#This Row],[Feedback Q2]],Table1356[[#This Row],[Feedback Q3]])</f>
        <v>q2:The program correctly prompts the user for three integers, calculates their sum, product, average, and identifies the largest and smallest numbers. The calculations and comparisons are implemented correctly.q3:The program correctly implements a menu-driven system for calculating costs of different grocery items based on user inputs. It handles various product types and correctly applies discounts, producing accurate results.</v>
      </c>
    </row>
    <row r="99" spans="1:30" x14ac:dyDescent="0.3">
      <c r="A99" s="12">
        <v>95</v>
      </c>
      <c r="B99" s="30">
        <v>20593212</v>
      </c>
      <c r="C99" s="22" t="s">
        <v>25</v>
      </c>
      <c r="D99" s="24">
        <v>0</v>
      </c>
      <c r="E99" s="24">
        <v>0</v>
      </c>
      <c r="F99" s="24">
        <v>0</v>
      </c>
      <c r="G99" s="24">
        <v>0</v>
      </c>
      <c r="H99" s="24">
        <v>0</v>
      </c>
      <c r="I99" s="24">
        <v>0</v>
      </c>
      <c r="J99" s="17">
        <f t="shared" si="4"/>
        <v>0</v>
      </c>
      <c r="K99" s="3"/>
      <c r="L99" s="3"/>
      <c r="M99" s="3"/>
      <c r="N99" s="3"/>
      <c r="O99" s="3"/>
      <c r="P99" s="3"/>
      <c r="Q99" s="8">
        <f t="shared" si="5"/>
        <v>0</v>
      </c>
      <c r="R99" s="3"/>
      <c r="S99" s="3"/>
      <c r="T99" s="3"/>
      <c r="U99" s="3"/>
      <c r="V99" s="3"/>
      <c r="W99" s="3"/>
      <c r="X99" s="8">
        <f t="shared" si="6"/>
        <v>0</v>
      </c>
      <c r="Y99" s="9">
        <f t="shared" si="7"/>
        <v>0</v>
      </c>
      <c r="Z99" s="28"/>
      <c r="AA99" s="25" t="s">
        <v>376</v>
      </c>
      <c r="AB99" s="20"/>
      <c r="AC99" s="20"/>
      <c r="AD99" s="20" t="str">
        <f>CONCATENATE(Table1356[[#This Row],[Feedback Q1]],Table1356[[#This Row],[Feedback Q2]],Table1356[[#This Row],[Feedback Q3]])</f>
        <v>No submission</v>
      </c>
    </row>
    <row r="100" spans="1:30" x14ac:dyDescent="0.3">
      <c r="A100" s="12">
        <v>96</v>
      </c>
      <c r="B100" s="13">
        <v>20606888</v>
      </c>
      <c r="C100" s="11" t="s">
        <v>46</v>
      </c>
      <c r="D100" s="18">
        <v>1</v>
      </c>
      <c r="E100" s="18">
        <v>1</v>
      </c>
      <c r="F100" s="18">
        <v>0.5</v>
      </c>
      <c r="G100" s="18">
        <v>0.5</v>
      </c>
      <c r="H100" s="18">
        <v>0.5</v>
      </c>
      <c r="I100" s="18">
        <v>0.5</v>
      </c>
      <c r="J100" s="17">
        <f t="shared" si="4"/>
        <v>4</v>
      </c>
      <c r="K100" s="3"/>
      <c r="L100" s="3"/>
      <c r="M100" s="3"/>
      <c r="N100" s="3"/>
      <c r="O100" s="3"/>
      <c r="P100" s="3"/>
      <c r="Q100" s="8">
        <f t="shared" si="5"/>
        <v>0</v>
      </c>
      <c r="R100" s="3"/>
      <c r="S100" s="3"/>
      <c r="T100" s="3"/>
      <c r="U100" s="3"/>
      <c r="V100" s="3"/>
      <c r="W100" s="3"/>
      <c r="X100" s="8">
        <f t="shared" si="6"/>
        <v>0</v>
      </c>
      <c r="Y100" s="9">
        <f t="shared" si="7"/>
        <v>4</v>
      </c>
      <c r="Z100" s="28"/>
      <c r="AA100" s="20" t="s">
        <v>400</v>
      </c>
      <c r="AB100" s="20" t="s">
        <v>401</v>
      </c>
      <c r="AC100" s="20" t="s">
        <v>402</v>
      </c>
      <c r="AD100" s="20" t="str">
        <f>CONCATENATE(Table1356[[#This Row],[Feedback Q1]],Table1356[[#This Row],[Feedback Q2]],Table1356[[#This Row],[Feedback Q3]])</f>
        <v>q1: The intention of the program is to print a grid of asterisks based on user-defined rows and columns. However, there are issues with the loop structure that prevent it from functioning correctly.q2:The variables sum, average, and product are calculated before the values of a, b, and c are initialized through user input. This will lead to undefined behavior.The average calculation should be done after obtaining the sum, and it should correctly use floating-point arithmetic to avoid integer division truncation. The program currently does not implement logic to find the smallest and largest numbers. q3:The program is intended to calculate the total cost based on user input for different product types. However, there are several issues that prevent it from functioning correctly.</v>
      </c>
    </row>
    <row r="101" spans="1:30" x14ac:dyDescent="0.3">
      <c r="A101" s="12">
        <v>97</v>
      </c>
      <c r="B101" s="13">
        <v>20509169</v>
      </c>
      <c r="C101" s="11" t="s">
        <v>7</v>
      </c>
      <c r="D101" s="18">
        <v>1.5</v>
      </c>
      <c r="E101" s="18">
        <v>1.5</v>
      </c>
      <c r="F101" s="18">
        <v>1.5</v>
      </c>
      <c r="G101" s="18">
        <v>1.5</v>
      </c>
      <c r="H101" s="18">
        <v>0</v>
      </c>
      <c r="I101" s="18"/>
      <c r="J101" s="17">
        <f t="shared" si="4"/>
        <v>6</v>
      </c>
      <c r="K101" s="3"/>
      <c r="L101" s="3"/>
      <c r="M101" s="3"/>
      <c r="N101" s="3"/>
      <c r="O101" s="3"/>
      <c r="P101" s="3"/>
      <c r="Q101" s="8">
        <f t="shared" si="5"/>
        <v>0</v>
      </c>
      <c r="R101" s="3"/>
      <c r="S101" s="3"/>
      <c r="T101" s="3"/>
      <c r="U101" s="3"/>
      <c r="V101" s="3"/>
      <c r="W101" s="3"/>
      <c r="X101" s="8">
        <f t="shared" si="6"/>
        <v>0</v>
      </c>
      <c r="Y101" s="9">
        <f t="shared" si="7"/>
        <v>6</v>
      </c>
      <c r="Z101" s="28"/>
      <c r="AA101" s="20" t="s">
        <v>273</v>
      </c>
      <c r="AB101" s="20" t="s">
        <v>488</v>
      </c>
      <c r="AC101" s="20"/>
      <c r="AD101"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102" spans="1:30" x14ac:dyDescent="0.3">
      <c r="A102" s="12">
        <v>98</v>
      </c>
      <c r="B102" s="13">
        <v>20574289</v>
      </c>
      <c r="C102" s="11" t="s">
        <v>10</v>
      </c>
      <c r="D102" s="18">
        <v>1.5</v>
      </c>
      <c r="E102" s="18">
        <v>1.5</v>
      </c>
      <c r="F102" s="18">
        <v>1.5</v>
      </c>
      <c r="G102" s="18">
        <v>1.5</v>
      </c>
      <c r="H102" s="18">
        <v>0</v>
      </c>
      <c r="I102" s="18"/>
      <c r="J102" s="17">
        <f t="shared" si="4"/>
        <v>6</v>
      </c>
      <c r="K102" s="3"/>
      <c r="L102" s="3"/>
      <c r="M102" s="3"/>
      <c r="N102" s="3"/>
      <c r="O102" s="3"/>
      <c r="P102" s="3"/>
      <c r="Q102" s="8">
        <f t="shared" si="5"/>
        <v>0</v>
      </c>
      <c r="R102" s="3"/>
      <c r="S102" s="3"/>
      <c r="T102" s="3"/>
      <c r="U102" s="3"/>
      <c r="V102" s="3"/>
      <c r="W102" s="3"/>
      <c r="X102" s="8">
        <f t="shared" si="6"/>
        <v>0</v>
      </c>
      <c r="Y102" s="9">
        <f t="shared" si="7"/>
        <v>6</v>
      </c>
      <c r="Z102" s="28"/>
      <c r="AA102" s="20" t="s">
        <v>273</v>
      </c>
      <c r="AB102" s="20" t="s">
        <v>488</v>
      </c>
      <c r="AC102" s="20"/>
      <c r="AD102"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103" spans="1:30" x14ac:dyDescent="0.3">
      <c r="A103" s="12">
        <v>99</v>
      </c>
      <c r="B103" s="13">
        <v>20618336</v>
      </c>
      <c r="C103" s="11" t="s">
        <v>91</v>
      </c>
      <c r="D103" s="18">
        <v>1.5</v>
      </c>
      <c r="E103" s="18">
        <v>1.5</v>
      </c>
      <c r="F103" s="18">
        <v>1.5</v>
      </c>
      <c r="G103" s="18">
        <v>1.5</v>
      </c>
      <c r="H103" s="18">
        <v>2</v>
      </c>
      <c r="I103" s="18">
        <v>2</v>
      </c>
      <c r="J103" s="17">
        <f t="shared" si="4"/>
        <v>10</v>
      </c>
      <c r="K103" s="3"/>
      <c r="L103" s="3"/>
      <c r="M103" s="3"/>
      <c r="N103" s="3"/>
      <c r="O103" s="3"/>
      <c r="P103" s="3"/>
      <c r="Q103" s="8">
        <f t="shared" si="5"/>
        <v>0</v>
      </c>
      <c r="R103" s="3"/>
      <c r="S103" s="3"/>
      <c r="T103" s="3"/>
      <c r="U103" s="3"/>
      <c r="V103" s="3"/>
      <c r="W103" s="3"/>
      <c r="X103" s="8">
        <f t="shared" si="6"/>
        <v>0</v>
      </c>
      <c r="Y103" s="9">
        <f t="shared" si="7"/>
        <v>10</v>
      </c>
      <c r="Z103" s="28"/>
      <c r="AA103" s="20" t="s">
        <v>273</v>
      </c>
      <c r="AB103" s="20" t="s">
        <v>488</v>
      </c>
      <c r="AC103" s="20" t="s">
        <v>435</v>
      </c>
      <c r="AD103"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04" spans="1:30" x14ac:dyDescent="0.3">
      <c r="A104" s="12">
        <v>100</v>
      </c>
      <c r="B104" s="13">
        <v>20677103</v>
      </c>
      <c r="C104" s="11" t="s">
        <v>102</v>
      </c>
      <c r="D104" s="18">
        <v>0</v>
      </c>
      <c r="E104" s="24">
        <v>0</v>
      </c>
      <c r="F104" s="18">
        <v>1.5</v>
      </c>
      <c r="G104" s="24">
        <v>0</v>
      </c>
      <c r="H104" s="18">
        <v>0</v>
      </c>
      <c r="I104" s="24">
        <v>0</v>
      </c>
      <c r="J104" s="17">
        <f t="shared" si="4"/>
        <v>1.5</v>
      </c>
      <c r="K104" s="3"/>
      <c r="L104" s="3"/>
      <c r="M104" s="3"/>
      <c r="N104" s="3"/>
      <c r="O104" s="3"/>
      <c r="P104" s="3"/>
      <c r="Q104" s="8">
        <f t="shared" si="5"/>
        <v>0</v>
      </c>
      <c r="R104" s="3"/>
      <c r="S104" s="3"/>
      <c r="T104" s="3"/>
      <c r="U104" s="3"/>
      <c r="V104" s="3"/>
      <c r="W104" s="3"/>
      <c r="X104" s="8">
        <f t="shared" si="6"/>
        <v>0</v>
      </c>
      <c r="Y104" s="9">
        <f t="shared" si="7"/>
        <v>1.5</v>
      </c>
      <c r="Z104" s="28"/>
      <c r="AA104" s="20" t="s">
        <v>403</v>
      </c>
      <c r="AB104" s="20" t="s">
        <v>404</v>
      </c>
      <c r="AC104" s="20" t="s">
        <v>405</v>
      </c>
      <c r="AD104" s="20" t="str">
        <f>CONCATENATE(Table1356[[#This Row],[Feedback Q1]],Table1356[[#This Row],[Feedback Q2]],Table1356[[#This Row],[Feedback Q3]])</f>
        <v>q1: submitted link expired. Cannot check the codeq2: submitted link expired. Cannot check the codeq3: submitted link expired. Cannot check the code</v>
      </c>
    </row>
    <row r="105" spans="1:30" x14ac:dyDescent="0.3">
      <c r="A105" s="12">
        <v>101</v>
      </c>
      <c r="B105" s="13">
        <v>20506128</v>
      </c>
      <c r="C105" s="11" t="s">
        <v>6</v>
      </c>
      <c r="D105" s="18">
        <v>1.5</v>
      </c>
      <c r="E105" s="18">
        <v>1.5</v>
      </c>
      <c r="F105" s="18">
        <v>1.5</v>
      </c>
      <c r="G105" s="18">
        <v>1.5</v>
      </c>
      <c r="H105" s="18">
        <v>2</v>
      </c>
      <c r="I105" s="18">
        <v>2</v>
      </c>
      <c r="J105" s="17">
        <f t="shared" si="4"/>
        <v>10</v>
      </c>
      <c r="K105" s="3"/>
      <c r="L105" s="3"/>
      <c r="M105" s="3"/>
      <c r="N105" s="3"/>
      <c r="O105" s="3"/>
      <c r="P105" s="3"/>
      <c r="Q105" s="8">
        <f t="shared" si="5"/>
        <v>0</v>
      </c>
      <c r="R105" s="3"/>
      <c r="S105" s="3"/>
      <c r="T105" s="3"/>
      <c r="U105" s="3"/>
      <c r="V105" s="3"/>
      <c r="W105" s="3"/>
      <c r="X105" s="8">
        <f t="shared" si="6"/>
        <v>0</v>
      </c>
      <c r="Y105" s="9">
        <f t="shared" si="7"/>
        <v>10</v>
      </c>
      <c r="Z105" s="28"/>
      <c r="AA105" s="20" t="s">
        <v>273</v>
      </c>
      <c r="AB105" s="20" t="s">
        <v>488</v>
      </c>
      <c r="AC105" s="20" t="s">
        <v>435</v>
      </c>
      <c r="AD105"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06" spans="1:30" x14ac:dyDescent="0.3">
      <c r="A106" s="12">
        <v>102</v>
      </c>
      <c r="B106" s="13">
        <v>20673433</v>
      </c>
      <c r="C106" s="11" t="s">
        <v>101</v>
      </c>
      <c r="D106" s="18">
        <v>1.5</v>
      </c>
      <c r="E106" s="18">
        <v>1.5</v>
      </c>
      <c r="F106" s="18">
        <v>0</v>
      </c>
      <c r="G106" s="18"/>
      <c r="H106" s="18">
        <v>0</v>
      </c>
      <c r="I106" s="18"/>
      <c r="J106" s="17">
        <f t="shared" si="4"/>
        <v>3</v>
      </c>
      <c r="K106" s="3"/>
      <c r="L106" s="3"/>
      <c r="M106" s="3"/>
      <c r="N106" s="3"/>
      <c r="O106" s="3"/>
      <c r="P106" s="3"/>
      <c r="Q106" s="8">
        <f t="shared" si="5"/>
        <v>0</v>
      </c>
      <c r="R106" s="3"/>
      <c r="S106" s="3"/>
      <c r="T106" s="3"/>
      <c r="U106" s="3"/>
      <c r="V106" s="3"/>
      <c r="W106" s="3"/>
      <c r="X106" s="8">
        <f t="shared" si="6"/>
        <v>0</v>
      </c>
      <c r="Y106" s="9">
        <f t="shared" si="7"/>
        <v>3</v>
      </c>
      <c r="Z106" s="28"/>
      <c r="AA106" s="20" t="s">
        <v>273</v>
      </c>
      <c r="AB106" s="20"/>
      <c r="AC106" s="20"/>
      <c r="AD106"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v>
      </c>
    </row>
    <row r="107" spans="1:30" x14ac:dyDescent="0.3">
      <c r="A107" s="12">
        <v>103</v>
      </c>
      <c r="B107" s="13">
        <v>20702811</v>
      </c>
      <c r="C107" s="11" t="s">
        <v>124</v>
      </c>
      <c r="D107" s="18">
        <v>1.5</v>
      </c>
      <c r="E107" s="18">
        <v>1.5</v>
      </c>
      <c r="F107" s="18">
        <v>0</v>
      </c>
      <c r="G107" s="18"/>
      <c r="H107" s="18">
        <v>0</v>
      </c>
      <c r="I107" s="18"/>
      <c r="J107" s="17">
        <f t="shared" si="4"/>
        <v>3</v>
      </c>
      <c r="K107" s="3"/>
      <c r="L107" s="3"/>
      <c r="M107" s="3"/>
      <c r="N107" s="3"/>
      <c r="O107" s="3"/>
      <c r="P107" s="3"/>
      <c r="Q107" s="8">
        <f t="shared" si="5"/>
        <v>0</v>
      </c>
      <c r="R107" s="3"/>
      <c r="S107" s="3"/>
      <c r="T107" s="3"/>
      <c r="U107" s="3"/>
      <c r="V107" s="3"/>
      <c r="W107" s="3"/>
      <c r="X107" s="8">
        <f t="shared" si="6"/>
        <v>0</v>
      </c>
      <c r="Y107" s="9">
        <f t="shared" si="7"/>
        <v>3</v>
      </c>
      <c r="Z107" s="28"/>
      <c r="AA107" s="20" t="s">
        <v>273</v>
      </c>
      <c r="AB107" s="20"/>
      <c r="AC107" s="20"/>
      <c r="AD107"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v>
      </c>
    </row>
    <row r="108" spans="1:30" x14ac:dyDescent="0.3">
      <c r="A108" s="12">
        <v>104</v>
      </c>
      <c r="B108" s="13">
        <v>20712881</v>
      </c>
      <c r="C108" s="11" t="s">
        <v>147</v>
      </c>
      <c r="D108" s="18">
        <v>1.5</v>
      </c>
      <c r="E108" s="18">
        <v>1.5</v>
      </c>
      <c r="F108" s="18">
        <v>1.5</v>
      </c>
      <c r="G108" s="18">
        <v>1.5</v>
      </c>
      <c r="H108" s="18">
        <v>2</v>
      </c>
      <c r="I108" s="18">
        <v>2</v>
      </c>
      <c r="J108" s="17">
        <f t="shared" si="4"/>
        <v>10</v>
      </c>
      <c r="K108" s="3"/>
      <c r="L108" s="3"/>
      <c r="M108" s="3"/>
      <c r="N108" s="3"/>
      <c r="O108" s="3"/>
      <c r="P108" s="3"/>
      <c r="Q108" s="8">
        <f t="shared" si="5"/>
        <v>0</v>
      </c>
      <c r="R108" s="3"/>
      <c r="S108" s="3"/>
      <c r="T108" s="3"/>
      <c r="U108" s="3"/>
      <c r="V108" s="3"/>
      <c r="W108" s="3"/>
      <c r="X108" s="8">
        <f t="shared" si="6"/>
        <v>0</v>
      </c>
      <c r="Y108" s="9">
        <f t="shared" si="7"/>
        <v>10</v>
      </c>
      <c r="Z108" s="28"/>
      <c r="AA108" s="20" t="s">
        <v>273</v>
      </c>
      <c r="AB108" s="20" t="s">
        <v>488</v>
      </c>
      <c r="AC108" s="20" t="s">
        <v>435</v>
      </c>
      <c r="AD108"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09" spans="1:30" x14ac:dyDescent="0.3">
      <c r="A109" s="12">
        <v>105</v>
      </c>
      <c r="B109" s="13">
        <v>20607094</v>
      </c>
      <c r="C109" s="11" t="s">
        <v>47</v>
      </c>
      <c r="D109" s="18">
        <v>1.5</v>
      </c>
      <c r="E109" s="18">
        <v>1.5</v>
      </c>
      <c r="F109" s="18">
        <v>1.5</v>
      </c>
      <c r="G109" s="18">
        <v>1.5</v>
      </c>
      <c r="H109" s="18">
        <v>2</v>
      </c>
      <c r="I109" s="18">
        <v>2</v>
      </c>
      <c r="J109" s="17">
        <f t="shared" si="4"/>
        <v>10</v>
      </c>
      <c r="K109" s="3"/>
      <c r="L109" s="3"/>
      <c r="M109" s="3"/>
      <c r="N109" s="3"/>
      <c r="O109" s="3"/>
      <c r="P109" s="3"/>
      <c r="Q109" s="8">
        <f t="shared" si="5"/>
        <v>0</v>
      </c>
      <c r="R109" s="3"/>
      <c r="S109" s="3"/>
      <c r="T109" s="3"/>
      <c r="U109" s="3"/>
      <c r="V109" s="3"/>
      <c r="W109" s="3"/>
      <c r="X109" s="8">
        <f t="shared" si="6"/>
        <v>0</v>
      </c>
      <c r="Y109" s="9">
        <f t="shared" si="7"/>
        <v>10</v>
      </c>
      <c r="Z109" s="28"/>
      <c r="AA109" s="20" t="s">
        <v>273</v>
      </c>
      <c r="AB109" s="20" t="s">
        <v>488</v>
      </c>
      <c r="AC109" s="20" t="s">
        <v>435</v>
      </c>
      <c r="AD109"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10" spans="1:30" x14ac:dyDescent="0.3">
      <c r="A110" s="12">
        <v>106</v>
      </c>
      <c r="B110" s="30">
        <v>20705922</v>
      </c>
      <c r="C110" s="22" t="s">
        <v>135</v>
      </c>
      <c r="D110" s="24">
        <v>0</v>
      </c>
      <c r="E110" s="24">
        <v>0</v>
      </c>
      <c r="F110" s="24">
        <v>0</v>
      </c>
      <c r="G110" s="24">
        <v>0</v>
      </c>
      <c r="H110" s="24">
        <v>0</v>
      </c>
      <c r="I110" s="24">
        <v>0</v>
      </c>
      <c r="J110" s="17">
        <f t="shared" si="4"/>
        <v>0</v>
      </c>
      <c r="K110" s="3"/>
      <c r="L110" s="3"/>
      <c r="M110" s="3"/>
      <c r="N110" s="3"/>
      <c r="O110" s="3"/>
      <c r="P110" s="3"/>
      <c r="Q110" s="8">
        <f t="shared" si="5"/>
        <v>0</v>
      </c>
      <c r="R110" s="3"/>
      <c r="S110" s="3"/>
      <c r="T110" s="3"/>
      <c r="U110" s="3"/>
      <c r="V110" s="3"/>
      <c r="W110" s="3"/>
      <c r="X110" s="8">
        <f t="shared" si="6"/>
        <v>0</v>
      </c>
      <c r="Y110" s="9">
        <f t="shared" si="7"/>
        <v>0</v>
      </c>
      <c r="Z110" s="28"/>
      <c r="AA110" s="25" t="s">
        <v>376</v>
      </c>
      <c r="AB110" s="20"/>
      <c r="AC110" s="20"/>
      <c r="AD110" s="20" t="str">
        <f>CONCATENATE(Table1356[[#This Row],[Feedback Q1]],Table1356[[#This Row],[Feedback Q2]],Table1356[[#This Row],[Feedback Q3]])</f>
        <v>No submission</v>
      </c>
    </row>
    <row r="111" spans="1:30" x14ac:dyDescent="0.3">
      <c r="A111" s="12">
        <v>107</v>
      </c>
      <c r="B111" s="13">
        <v>20609412</v>
      </c>
      <c r="C111" s="11" t="s">
        <v>51</v>
      </c>
      <c r="D111" s="18">
        <v>1.5</v>
      </c>
      <c r="E111" s="18">
        <v>1.5</v>
      </c>
      <c r="F111" s="18">
        <v>1.5</v>
      </c>
      <c r="G111" s="18">
        <v>1.5</v>
      </c>
      <c r="H111" s="18">
        <v>2</v>
      </c>
      <c r="I111" s="18"/>
      <c r="J111" s="17">
        <f t="shared" si="4"/>
        <v>8</v>
      </c>
      <c r="K111" s="3"/>
      <c r="L111" s="3"/>
      <c r="M111" s="3"/>
      <c r="N111" s="3"/>
      <c r="O111" s="3"/>
      <c r="P111" s="3"/>
      <c r="Q111" s="8">
        <f t="shared" si="5"/>
        <v>0</v>
      </c>
      <c r="R111" s="3"/>
      <c r="S111" s="3"/>
      <c r="T111" s="3"/>
      <c r="U111" s="3"/>
      <c r="V111" s="3"/>
      <c r="W111" s="3"/>
      <c r="X111" s="8">
        <f t="shared" si="6"/>
        <v>0</v>
      </c>
      <c r="Y111" s="9">
        <f t="shared" si="7"/>
        <v>8</v>
      </c>
      <c r="Z111" s="28"/>
      <c r="AA111" s="20" t="s">
        <v>273</v>
      </c>
      <c r="AB111" s="20" t="s">
        <v>488</v>
      </c>
      <c r="AC111" s="20"/>
      <c r="AD111"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112" spans="1:30" x14ac:dyDescent="0.3">
      <c r="A112" s="12">
        <v>108</v>
      </c>
      <c r="B112" s="13">
        <v>20607620</v>
      </c>
      <c r="C112" s="11" t="s">
        <v>48</v>
      </c>
      <c r="D112" s="18">
        <v>1</v>
      </c>
      <c r="E112" s="18">
        <v>1</v>
      </c>
      <c r="F112" s="18">
        <v>1.2</v>
      </c>
      <c r="G112" s="18">
        <v>1.2</v>
      </c>
      <c r="H112" s="18">
        <v>2</v>
      </c>
      <c r="I112" s="18">
        <v>2</v>
      </c>
      <c r="J112" s="17">
        <f t="shared" si="4"/>
        <v>8.4</v>
      </c>
      <c r="K112" s="3"/>
      <c r="L112" s="3"/>
      <c r="M112" s="3"/>
      <c r="N112" s="3"/>
      <c r="O112" s="3"/>
      <c r="P112" s="3"/>
      <c r="Q112" s="8">
        <f t="shared" si="5"/>
        <v>0</v>
      </c>
      <c r="R112" s="3"/>
      <c r="S112" s="3"/>
      <c r="T112" s="3"/>
      <c r="U112" s="3"/>
      <c r="V112" s="3"/>
      <c r="W112" s="3"/>
      <c r="X112" s="8">
        <f t="shared" si="6"/>
        <v>0</v>
      </c>
      <c r="Y112" s="9">
        <f t="shared" si="7"/>
        <v>8.4</v>
      </c>
      <c r="Z112" s="28"/>
      <c r="AA112" s="20" t="s">
        <v>406</v>
      </c>
      <c r="AB112" s="20" t="s">
        <v>407</v>
      </c>
      <c r="AC112" s="20" t="s">
        <v>408</v>
      </c>
      <c r="AD112" s="20" t="str">
        <f>CONCATENATE(Table1356[[#This Row],[Feedback Q1]],Table1356[[#This Row],[Feedback Q2]],Table1356[[#This Row],[Feedback Q3]])</f>
        <v>q1:The include directive has a syntax error. q2:The average is calculated as a float but is printed as an integer. This will lead to truncation of any decimal values. q3:The program correctly implements the functionality to calculate the total cost for various product types based on user input for weight, price, and discount. The logic for handling discounts and calculating costs is sound.</v>
      </c>
    </row>
    <row r="113" spans="1:30" x14ac:dyDescent="0.3">
      <c r="A113" s="12">
        <v>109</v>
      </c>
      <c r="B113" s="13">
        <v>20723870</v>
      </c>
      <c r="C113" s="11" t="s">
        <v>187</v>
      </c>
      <c r="D113" s="18">
        <v>1.5</v>
      </c>
      <c r="E113" s="18">
        <v>1.5</v>
      </c>
      <c r="F113" s="18">
        <v>1.5</v>
      </c>
      <c r="G113" s="18">
        <v>1.5</v>
      </c>
      <c r="H113" s="18">
        <v>0</v>
      </c>
      <c r="I113" s="18"/>
      <c r="J113" s="17">
        <f t="shared" si="4"/>
        <v>6</v>
      </c>
      <c r="K113" s="3"/>
      <c r="L113" s="3"/>
      <c r="M113" s="3"/>
      <c r="N113" s="3"/>
      <c r="O113" s="3"/>
      <c r="P113" s="3"/>
      <c r="Q113" s="8">
        <f t="shared" si="5"/>
        <v>0</v>
      </c>
      <c r="R113" s="3"/>
      <c r="S113" s="3"/>
      <c r="T113" s="3"/>
      <c r="U113" s="3"/>
      <c r="V113" s="3"/>
      <c r="W113" s="3"/>
      <c r="X113" s="8">
        <f t="shared" si="6"/>
        <v>0</v>
      </c>
      <c r="Y113" s="9">
        <f t="shared" si="7"/>
        <v>6</v>
      </c>
      <c r="Z113" s="28"/>
      <c r="AA113" s="20" t="s">
        <v>273</v>
      </c>
      <c r="AB113" s="20" t="s">
        <v>488</v>
      </c>
      <c r="AC113" s="20"/>
      <c r="AD113"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114" spans="1:30" x14ac:dyDescent="0.3">
      <c r="A114" s="12">
        <v>110</v>
      </c>
      <c r="B114" s="13">
        <v>20715960</v>
      </c>
      <c r="C114" s="11" t="s">
        <v>160</v>
      </c>
      <c r="D114" s="18">
        <v>1.5</v>
      </c>
      <c r="E114" s="18">
        <v>1.5</v>
      </c>
      <c r="F114" s="18">
        <v>1.5</v>
      </c>
      <c r="G114" s="18">
        <v>1.5</v>
      </c>
      <c r="H114" s="18">
        <v>2</v>
      </c>
      <c r="I114" s="18">
        <v>2</v>
      </c>
      <c r="J114" s="17">
        <f t="shared" si="4"/>
        <v>10</v>
      </c>
      <c r="K114" s="3"/>
      <c r="L114" s="3"/>
      <c r="M114" s="3"/>
      <c r="N114" s="3"/>
      <c r="O114" s="3"/>
      <c r="P114" s="3"/>
      <c r="Q114" s="8">
        <f t="shared" si="5"/>
        <v>0</v>
      </c>
      <c r="R114" s="3"/>
      <c r="S114" s="3"/>
      <c r="T114" s="3"/>
      <c r="U114" s="3"/>
      <c r="V114" s="3"/>
      <c r="W114" s="3"/>
      <c r="X114" s="8">
        <f t="shared" si="6"/>
        <v>0</v>
      </c>
      <c r="Y114" s="9">
        <f t="shared" si="7"/>
        <v>10</v>
      </c>
      <c r="Z114" s="28"/>
      <c r="AA114" s="20" t="s">
        <v>273</v>
      </c>
      <c r="AB114" s="20" t="s">
        <v>488</v>
      </c>
      <c r="AC114" s="20" t="s">
        <v>435</v>
      </c>
      <c r="AD114"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15" spans="1:30" x14ac:dyDescent="0.3">
      <c r="A115" s="12">
        <v>111</v>
      </c>
      <c r="B115" s="13">
        <v>20714680</v>
      </c>
      <c r="C115" s="11" t="s">
        <v>155</v>
      </c>
      <c r="D115" s="18">
        <v>1.5</v>
      </c>
      <c r="E115" s="18">
        <v>1.5</v>
      </c>
      <c r="F115" s="18">
        <v>1.5</v>
      </c>
      <c r="G115" s="18">
        <v>1.5</v>
      </c>
      <c r="H115" s="18">
        <v>0</v>
      </c>
      <c r="I115" s="18"/>
      <c r="J115" s="17">
        <f t="shared" si="4"/>
        <v>6</v>
      </c>
      <c r="K115" s="3"/>
      <c r="L115" s="3"/>
      <c r="M115" s="3"/>
      <c r="N115" s="3"/>
      <c r="O115" s="3"/>
      <c r="P115" s="3"/>
      <c r="Q115" s="8">
        <f t="shared" si="5"/>
        <v>0</v>
      </c>
      <c r="R115" s="3"/>
      <c r="S115" s="3"/>
      <c r="T115" s="3"/>
      <c r="U115" s="3"/>
      <c r="V115" s="3"/>
      <c r="W115" s="3"/>
      <c r="X115" s="8">
        <f t="shared" si="6"/>
        <v>0</v>
      </c>
      <c r="Y115" s="9">
        <f t="shared" si="7"/>
        <v>6</v>
      </c>
      <c r="Z115" s="28"/>
      <c r="AA115" s="20" t="s">
        <v>273</v>
      </c>
      <c r="AB115" s="20" t="s">
        <v>488</v>
      </c>
      <c r="AC115" s="20"/>
      <c r="AD115"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116" spans="1:30" x14ac:dyDescent="0.3">
      <c r="A116" s="12">
        <v>112</v>
      </c>
      <c r="B116" s="13">
        <v>20705519</v>
      </c>
      <c r="C116" s="11" t="s">
        <v>133</v>
      </c>
      <c r="D116" s="18">
        <v>1.5</v>
      </c>
      <c r="E116" s="18">
        <v>1.5</v>
      </c>
      <c r="F116" s="18">
        <v>1.5</v>
      </c>
      <c r="G116" s="18">
        <v>1.5</v>
      </c>
      <c r="H116" s="18">
        <v>2</v>
      </c>
      <c r="I116" s="18">
        <v>2</v>
      </c>
      <c r="J116" s="17">
        <f t="shared" si="4"/>
        <v>10</v>
      </c>
      <c r="K116" s="3"/>
      <c r="L116" s="3"/>
      <c r="M116" s="3"/>
      <c r="N116" s="3"/>
      <c r="O116" s="3"/>
      <c r="P116" s="3"/>
      <c r="Q116" s="8">
        <f t="shared" si="5"/>
        <v>0</v>
      </c>
      <c r="R116" s="3"/>
      <c r="S116" s="3"/>
      <c r="T116" s="3"/>
      <c r="U116" s="3"/>
      <c r="V116" s="3"/>
      <c r="W116" s="3"/>
      <c r="X116" s="8">
        <f t="shared" si="6"/>
        <v>0</v>
      </c>
      <c r="Y116" s="9">
        <f t="shared" si="7"/>
        <v>10</v>
      </c>
      <c r="Z116" s="28"/>
      <c r="AA116" s="20" t="s">
        <v>273</v>
      </c>
      <c r="AB116" s="20" t="s">
        <v>488</v>
      </c>
      <c r="AC116" s="20"/>
      <c r="AD116"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117" spans="1:30" ht="15" customHeight="1" x14ac:dyDescent="0.3">
      <c r="A117" s="12">
        <v>113</v>
      </c>
      <c r="B117" s="13">
        <v>20699501</v>
      </c>
      <c r="C117" s="11" t="s">
        <v>114</v>
      </c>
      <c r="D117" s="18">
        <v>0.5</v>
      </c>
      <c r="E117" s="18">
        <v>1</v>
      </c>
      <c r="F117" s="18">
        <v>1.5</v>
      </c>
      <c r="G117" s="18">
        <v>1.5</v>
      </c>
      <c r="H117" s="18">
        <v>0.5</v>
      </c>
      <c r="I117" s="18">
        <v>0.5</v>
      </c>
      <c r="J117" s="17">
        <f t="shared" si="4"/>
        <v>5.5</v>
      </c>
      <c r="K117" s="3"/>
      <c r="L117" s="3"/>
      <c r="M117" s="3"/>
      <c r="N117" s="3"/>
      <c r="O117" s="3"/>
      <c r="P117" s="3"/>
      <c r="Q117" s="8">
        <f t="shared" si="5"/>
        <v>0</v>
      </c>
      <c r="R117" s="3"/>
      <c r="S117" s="3"/>
      <c r="T117" s="3"/>
      <c r="U117" s="3"/>
      <c r="V117" s="3"/>
      <c r="W117" s="3"/>
      <c r="X117" s="8">
        <f t="shared" si="6"/>
        <v>0</v>
      </c>
      <c r="Y117" s="9">
        <f t="shared" si="7"/>
        <v>5.5</v>
      </c>
      <c r="Z117" s="28"/>
      <c r="AA117" s="20" t="s">
        <v>409</v>
      </c>
      <c r="AB117" s="20" t="s">
        <v>410</v>
      </c>
      <c r="AC117" s="21" t="s">
        <v>411</v>
      </c>
      <c r="AD117" s="20" t="str">
        <f>CONCATENATE(Table1356[[#This Row],[Feedback Q1]],Table1356[[#This Row],[Feedback Q2]],Table1356[[#This Row],[Feedback Q3]])</f>
        <v>q1:The prompts for input are swapped. The variable columns should be used for the number of columns and rows for the number of rows. This can confuse the user about what they are inputting. q2: not reading integers separated by single space as stated in questionq3: The program aims to calculate the total and final costs of various products based on user input. However, there are several significant issues that prevent it from functioning correctly.The scanf function calls are incorrectly formatted.The for loop is incorrectly structured. The loop should not be used with a condition like productcode != 0 directly. The variables TotalF, TotalV, price3, and price4 are not initialized before use, which could lead to undefined behavior.
Discount Calculation Logic: The calculation for the final cost is incorrect. You should apply the discount to the total cost rather than just using the percentage</v>
      </c>
    </row>
    <row r="118" spans="1:30" x14ac:dyDescent="0.3">
      <c r="A118" s="12">
        <v>114</v>
      </c>
      <c r="B118" s="13">
        <v>20611298</v>
      </c>
      <c r="C118" s="11" t="s">
        <v>59</v>
      </c>
      <c r="D118" s="18">
        <v>1.5</v>
      </c>
      <c r="E118" s="18">
        <v>1.5</v>
      </c>
      <c r="F118" s="18">
        <v>1.5</v>
      </c>
      <c r="G118" s="18">
        <v>1.5</v>
      </c>
      <c r="H118" s="18">
        <v>2</v>
      </c>
      <c r="I118" s="18">
        <v>2</v>
      </c>
      <c r="J118" s="17">
        <f t="shared" si="4"/>
        <v>10</v>
      </c>
      <c r="K118" s="3"/>
      <c r="L118" s="3"/>
      <c r="M118" s="3"/>
      <c r="N118" s="3"/>
      <c r="O118" s="3"/>
      <c r="P118" s="3"/>
      <c r="Q118" s="8">
        <f t="shared" si="5"/>
        <v>0</v>
      </c>
      <c r="R118" s="3"/>
      <c r="S118" s="3"/>
      <c r="T118" s="3"/>
      <c r="U118" s="3"/>
      <c r="V118" s="3"/>
      <c r="W118" s="3"/>
      <c r="X118" s="8">
        <f t="shared" si="6"/>
        <v>0</v>
      </c>
      <c r="Y118" s="9">
        <f t="shared" si="7"/>
        <v>10</v>
      </c>
      <c r="Z118" s="28"/>
      <c r="AA118" s="20" t="s">
        <v>305</v>
      </c>
      <c r="AB118" s="20" t="s">
        <v>339</v>
      </c>
      <c r="AC118" s="20" t="s">
        <v>340</v>
      </c>
      <c r="AD118" s="20" t="str">
        <f>CONCATENATE(Table1356[[#This Row],[Feedback Q1]],Table1356[[#This Row],[Feedback Q2]],Table1356[[#This Row],[Feedback Q3]])</f>
        <v>q1:The program correctly prompts the user for the number of rows and columns and prints a grid of asterisks according to the specified dimensions. The logic is sound, and the output is as expected.q2:The program accurately prompts the user for three integers and computes the sum, average, product, smallest, and largest values. The calculations are implemented correctly, and the outputs are formatted well.The current logic does not account for the case where two or more numbers may be equal. This can lead to incorrect outputs. Using &lt;= and &gt;= instead of &lt; and &gt; would make it more robustq3:The program correctly implements a menu-driven system that allows users to input product details, calculate total costs, and apply discounts for various product types. The calculations for total and final costs are accurate.The calculations for total cost and final cost are repeated across cases. This could be refactored into a separate function to avoid redundancy.</v>
      </c>
    </row>
    <row r="119" spans="1:30" x14ac:dyDescent="0.3">
      <c r="A119" s="12">
        <v>115</v>
      </c>
      <c r="B119" s="13">
        <v>20609660</v>
      </c>
      <c r="C119" s="11" t="s">
        <v>52</v>
      </c>
      <c r="D119" s="18">
        <v>1.5</v>
      </c>
      <c r="E119" s="18">
        <v>1.5</v>
      </c>
      <c r="F119" s="18">
        <v>1.5</v>
      </c>
      <c r="G119" s="18">
        <v>1.5</v>
      </c>
      <c r="H119" s="18">
        <v>2</v>
      </c>
      <c r="I119" s="18">
        <v>2</v>
      </c>
      <c r="J119" s="17">
        <f t="shared" si="4"/>
        <v>10</v>
      </c>
      <c r="K119" s="3"/>
      <c r="L119" s="3"/>
      <c r="M119" s="3"/>
      <c r="N119" s="3"/>
      <c r="O119" s="3"/>
      <c r="P119" s="3"/>
      <c r="Q119" s="8">
        <f t="shared" si="5"/>
        <v>0</v>
      </c>
      <c r="R119" s="3"/>
      <c r="S119" s="3"/>
      <c r="T119" s="3"/>
      <c r="U119" s="3"/>
      <c r="V119" s="3"/>
      <c r="W119" s="3"/>
      <c r="X119" s="8">
        <f t="shared" si="6"/>
        <v>0</v>
      </c>
      <c r="Y119" s="9">
        <f t="shared" si="7"/>
        <v>10</v>
      </c>
      <c r="Z119" s="28"/>
      <c r="AA119" s="20" t="s">
        <v>273</v>
      </c>
      <c r="AB119" s="20" t="s">
        <v>488</v>
      </c>
      <c r="AC119" s="20" t="s">
        <v>435</v>
      </c>
      <c r="AD119"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20" spans="1:30" x14ac:dyDescent="0.3">
      <c r="A120" s="12">
        <v>116</v>
      </c>
      <c r="B120" s="13">
        <v>20700412</v>
      </c>
      <c r="C120" s="11" t="s">
        <v>115</v>
      </c>
      <c r="D120" s="18">
        <v>1.5</v>
      </c>
      <c r="E120" s="18">
        <v>1.5</v>
      </c>
      <c r="F120" s="18">
        <v>1.5</v>
      </c>
      <c r="G120" s="18">
        <v>1.5</v>
      </c>
      <c r="H120" s="18">
        <v>2</v>
      </c>
      <c r="I120" s="18">
        <v>2</v>
      </c>
      <c r="J120" s="17">
        <f t="shared" si="4"/>
        <v>10</v>
      </c>
      <c r="K120" s="3"/>
      <c r="L120" s="3"/>
      <c r="M120" s="3"/>
      <c r="N120" s="3"/>
      <c r="O120" s="3"/>
      <c r="P120" s="3"/>
      <c r="Q120" s="8">
        <f t="shared" si="5"/>
        <v>0</v>
      </c>
      <c r="R120" s="3"/>
      <c r="S120" s="3"/>
      <c r="T120" s="3"/>
      <c r="U120" s="3"/>
      <c r="V120" s="3"/>
      <c r="W120" s="3"/>
      <c r="X120" s="8">
        <f t="shared" si="6"/>
        <v>0</v>
      </c>
      <c r="Y120" s="9">
        <f t="shared" si="7"/>
        <v>10</v>
      </c>
      <c r="Z120" s="27"/>
      <c r="AA120" s="20" t="s">
        <v>273</v>
      </c>
      <c r="AB120" s="20" t="s">
        <v>488</v>
      </c>
      <c r="AC120" s="20" t="s">
        <v>435</v>
      </c>
      <c r="AD120"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21" spans="1:30" x14ac:dyDescent="0.3">
      <c r="A121" s="12">
        <v>117</v>
      </c>
      <c r="B121" s="13">
        <v>20614437</v>
      </c>
      <c r="C121" s="11" t="s">
        <v>80</v>
      </c>
      <c r="D121" s="18">
        <v>1.5</v>
      </c>
      <c r="E121" s="18">
        <v>1.5</v>
      </c>
      <c r="F121" s="18">
        <v>0</v>
      </c>
      <c r="G121" s="18"/>
      <c r="H121" s="18">
        <v>0</v>
      </c>
      <c r="I121" s="18"/>
      <c r="J121" s="17">
        <f t="shared" si="4"/>
        <v>3</v>
      </c>
      <c r="K121" s="3"/>
      <c r="L121" s="3"/>
      <c r="M121" s="3"/>
      <c r="N121" s="3"/>
      <c r="O121" s="3"/>
      <c r="P121" s="3"/>
      <c r="Q121" s="8">
        <f t="shared" si="5"/>
        <v>0</v>
      </c>
      <c r="R121" s="3"/>
      <c r="S121" s="3"/>
      <c r="T121" s="3"/>
      <c r="U121" s="3"/>
      <c r="V121" s="3"/>
      <c r="W121" s="3"/>
      <c r="X121" s="8">
        <f t="shared" si="6"/>
        <v>0</v>
      </c>
      <c r="Y121" s="9">
        <f t="shared" si="7"/>
        <v>3</v>
      </c>
      <c r="Z121" s="27"/>
      <c r="AA121" s="20" t="s">
        <v>273</v>
      </c>
      <c r="AB121" s="20"/>
      <c r="AC121" s="20"/>
      <c r="AD121"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v>
      </c>
    </row>
    <row r="122" spans="1:30" x14ac:dyDescent="0.3">
      <c r="A122" s="12">
        <v>118</v>
      </c>
      <c r="B122" s="13">
        <v>20595637</v>
      </c>
      <c r="C122" s="11" t="s">
        <v>30</v>
      </c>
      <c r="D122" s="18">
        <v>1.5</v>
      </c>
      <c r="E122" s="18">
        <v>1.5</v>
      </c>
      <c r="F122" s="18">
        <v>0</v>
      </c>
      <c r="G122" s="18"/>
      <c r="H122" s="18">
        <v>0</v>
      </c>
      <c r="I122" s="18"/>
      <c r="J122" s="17">
        <f t="shared" si="4"/>
        <v>3</v>
      </c>
      <c r="K122" s="3"/>
      <c r="L122" s="3"/>
      <c r="M122" s="3"/>
      <c r="N122" s="3"/>
      <c r="O122" s="3"/>
      <c r="P122" s="3"/>
      <c r="Q122" s="8">
        <f t="shared" si="5"/>
        <v>0</v>
      </c>
      <c r="R122" s="3"/>
      <c r="S122" s="3"/>
      <c r="T122" s="3"/>
      <c r="U122" s="3"/>
      <c r="V122" s="3"/>
      <c r="W122" s="3"/>
      <c r="X122" s="8">
        <f t="shared" si="6"/>
        <v>0</v>
      </c>
      <c r="Y122" s="9">
        <f t="shared" si="7"/>
        <v>3</v>
      </c>
      <c r="Z122" s="27"/>
      <c r="AA122" s="20" t="s">
        <v>273</v>
      </c>
      <c r="AB122" s="20"/>
      <c r="AC122" s="20"/>
      <c r="AD122"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v>
      </c>
    </row>
    <row r="123" spans="1:30" x14ac:dyDescent="0.3">
      <c r="A123" s="12">
        <v>119</v>
      </c>
      <c r="B123" s="13">
        <v>20592884</v>
      </c>
      <c r="C123" s="11" t="s">
        <v>23</v>
      </c>
      <c r="D123" s="18">
        <v>1.5</v>
      </c>
      <c r="E123" s="18">
        <v>1.5</v>
      </c>
      <c r="F123" s="18">
        <v>1.5</v>
      </c>
      <c r="G123" s="18">
        <v>1.5</v>
      </c>
      <c r="H123" s="18">
        <v>2</v>
      </c>
      <c r="I123" s="18">
        <v>2</v>
      </c>
      <c r="J123" s="17">
        <f t="shared" si="4"/>
        <v>10</v>
      </c>
      <c r="K123" s="3"/>
      <c r="L123" s="3"/>
      <c r="M123" s="3"/>
      <c r="N123" s="3"/>
      <c r="O123" s="3"/>
      <c r="P123" s="3"/>
      <c r="Q123" s="8">
        <f t="shared" si="5"/>
        <v>0</v>
      </c>
      <c r="R123" s="3"/>
      <c r="S123" s="3"/>
      <c r="T123" s="3"/>
      <c r="U123" s="3"/>
      <c r="V123" s="3"/>
      <c r="W123" s="3"/>
      <c r="X123" s="8">
        <f t="shared" si="6"/>
        <v>0</v>
      </c>
      <c r="Y123" s="9">
        <f t="shared" si="7"/>
        <v>10</v>
      </c>
      <c r="Z123" s="27"/>
      <c r="AA123" s="20" t="s">
        <v>273</v>
      </c>
      <c r="AB123" s="20" t="s">
        <v>488</v>
      </c>
      <c r="AC123" s="20" t="s">
        <v>435</v>
      </c>
      <c r="AD123"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24" spans="1:30" x14ac:dyDescent="0.3">
      <c r="A124" s="12">
        <v>120</v>
      </c>
      <c r="B124" s="13">
        <v>20599269</v>
      </c>
      <c r="C124" s="11" t="s">
        <v>36</v>
      </c>
      <c r="D124" s="18">
        <v>0.5</v>
      </c>
      <c r="E124" s="18">
        <v>0.5</v>
      </c>
      <c r="F124" s="18">
        <v>1.5</v>
      </c>
      <c r="G124" s="18">
        <v>1.5</v>
      </c>
      <c r="H124" s="18">
        <v>2</v>
      </c>
      <c r="I124" s="18">
        <v>2</v>
      </c>
      <c r="J124" s="17">
        <f t="shared" si="4"/>
        <v>8</v>
      </c>
      <c r="K124" s="3"/>
      <c r="L124" s="3"/>
      <c r="M124" s="3"/>
      <c r="N124" s="3"/>
      <c r="O124" s="3"/>
      <c r="P124" s="3"/>
      <c r="Q124" s="8">
        <f t="shared" si="5"/>
        <v>0</v>
      </c>
      <c r="R124" s="3"/>
      <c r="S124" s="3"/>
      <c r="T124" s="3"/>
      <c r="U124" s="3"/>
      <c r="V124" s="3"/>
      <c r="W124" s="3"/>
      <c r="X124" s="8">
        <f t="shared" si="6"/>
        <v>0</v>
      </c>
      <c r="Y124" s="9">
        <f t="shared" si="7"/>
        <v>8</v>
      </c>
      <c r="Z124" s="27"/>
      <c r="AA124" s="20" t="s">
        <v>412</v>
      </c>
      <c r="AB124" s="20" t="s">
        <v>413</v>
      </c>
      <c r="AC124" s="20" t="s">
        <v>414</v>
      </c>
      <c r="AD124" s="20" t="str">
        <f>CONCATENATE(Table1356[[#This Row],[Feedback Q1]],Table1356[[#This Row],[Feedback Q2]],Table1356[[#This Row],[Feedback Q3]])</f>
        <v>q1: Syntax errors. The program aims to print a grid of asterisks based on user-defined rows and columns, but there are critical issues in the loop structure that prevent it from functioning correctly. The outer loop incorrectly uses i instead of r, and the inner loop incorrectly uses j instead of c. This will lead to compilation errors because i and j are not defined in the loopq2: The program correctly takes three integers from the user and calculates the maximum, minimum, sum, product, and average of the entered numbers. The average is calculated using integer division, which can lead to truncation.q3:The program successfully calculates the total cost for various product types based on user input for weight, price, and quantity. The logic for handling discounts is also implemented correctly.</v>
      </c>
    </row>
    <row r="125" spans="1:30" x14ac:dyDescent="0.3">
      <c r="A125" s="12">
        <v>121</v>
      </c>
      <c r="B125" s="13">
        <v>20617520</v>
      </c>
      <c r="C125" s="11" t="s">
        <v>87</v>
      </c>
      <c r="D125" s="18">
        <v>1.5</v>
      </c>
      <c r="E125" s="18">
        <v>1.5</v>
      </c>
      <c r="F125" s="18">
        <v>0</v>
      </c>
      <c r="G125" s="18"/>
      <c r="H125" s="18">
        <v>0</v>
      </c>
      <c r="I125" s="18"/>
      <c r="J125" s="17">
        <f t="shared" si="4"/>
        <v>3</v>
      </c>
      <c r="K125" s="3"/>
      <c r="L125" s="3"/>
      <c r="M125" s="3"/>
      <c r="N125" s="3"/>
      <c r="O125" s="3"/>
      <c r="P125" s="3"/>
      <c r="Q125" s="8">
        <f t="shared" si="5"/>
        <v>0</v>
      </c>
      <c r="R125" s="3"/>
      <c r="S125" s="3"/>
      <c r="T125" s="3"/>
      <c r="U125" s="3"/>
      <c r="V125" s="3"/>
      <c r="W125" s="3"/>
      <c r="X125" s="8">
        <f t="shared" si="6"/>
        <v>0</v>
      </c>
      <c r="Y125" s="9">
        <f t="shared" si="7"/>
        <v>3</v>
      </c>
      <c r="Z125" s="27"/>
      <c r="AA125" s="20" t="s">
        <v>273</v>
      </c>
      <c r="AB125" s="20"/>
      <c r="AC125" s="20"/>
      <c r="AD125"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v>
      </c>
    </row>
    <row r="126" spans="1:30" x14ac:dyDescent="0.3">
      <c r="A126" s="12">
        <v>122</v>
      </c>
      <c r="B126" s="13">
        <v>20599677</v>
      </c>
      <c r="C126" s="11" t="s">
        <v>37</v>
      </c>
      <c r="D126" s="18">
        <v>1.5</v>
      </c>
      <c r="E126" s="18">
        <v>1.5</v>
      </c>
      <c r="F126" s="18">
        <v>1.5</v>
      </c>
      <c r="G126" s="18">
        <v>1.5</v>
      </c>
      <c r="H126" s="18">
        <v>2</v>
      </c>
      <c r="I126" s="18">
        <v>2</v>
      </c>
      <c r="J126" s="17">
        <f t="shared" si="4"/>
        <v>10</v>
      </c>
      <c r="K126" s="3"/>
      <c r="L126" s="3"/>
      <c r="M126" s="3"/>
      <c r="N126" s="3"/>
      <c r="O126" s="3"/>
      <c r="P126" s="3"/>
      <c r="Q126" s="8">
        <f t="shared" si="5"/>
        <v>0</v>
      </c>
      <c r="R126" s="3"/>
      <c r="S126" s="3"/>
      <c r="T126" s="3"/>
      <c r="U126" s="3"/>
      <c r="V126" s="3"/>
      <c r="W126" s="3"/>
      <c r="X126" s="8">
        <f t="shared" si="6"/>
        <v>0</v>
      </c>
      <c r="Y126" s="9">
        <f t="shared" si="7"/>
        <v>10</v>
      </c>
      <c r="Z126" s="27"/>
      <c r="AA126" s="20" t="s">
        <v>273</v>
      </c>
      <c r="AB126" s="20" t="s">
        <v>488</v>
      </c>
      <c r="AC126" s="20" t="s">
        <v>435</v>
      </c>
      <c r="AD126"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27" spans="1:30" x14ac:dyDescent="0.3">
      <c r="A127" s="12">
        <v>123</v>
      </c>
      <c r="B127" s="13">
        <v>20618300</v>
      </c>
      <c r="C127" s="11" t="s">
        <v>90</v>
      </c>
      <c r="D127" s="18">
        <v>1.5</v>
      </c>
      <c r="E127" s="18">
        <v>1.5</v>
      </c>
      <c r="F127" s="18">
        <v>1.5</v>
      </c>
      <c r="G127" s="18">
        <v>1.5</v>
      </c>
      <c r="H127" s="18">
        <v>2</v>
      </c>
      <c r="I127" s="18">
        <v>2</v>
      </c>
      <c r="J127" s="17">
        <f t="shared" si="4"/>
        <v>10</v>
      </c>
      <c r="K127" s="3"/>
      <c r="L127" s="3"/>
      <c r="M127" s="3"/>
      <c r="N127" s="3"/>
      <c r="O127" s="3"/>
      <c r="P127" s="3"/>
      <c r="Q127" s="8">
        <f t="shared" si="5"/>
        <v>0</v>
      </c>
      <c r="R127" s="3"/>
      <c r="S127" s="3"/>
      <c r="T127" s="3"/>
      <c r="U127" s="3"/>
      <c r="V127" s="3"/>
      <c r="W127" s="3"/>
      <c r="X127" s="8">
        <f t="shared" si="6"/>
        <v>0</v>
      </c>
      <c r="Y127" s="9">
        <f t="shared" si="7"/>
        <v>10</v>
      </c>
      <c r="Z127" s="27"/>
      <c r="AA127" s="20" t="s">
        <v>273</v>
      </c>
      <c r="AB127" s="20" t="s">
        <v>488</v>
      </c>
      <c r="AC127" s="20" t="s">
        <v>435</v>
      </c>
      <c r="AD127"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28" spans="1:30" x14ac:dyDescent="0.3">
      <c r="A128" s="12">
        <v>124</v>
      </c>
      <c r="B128" s="13">
        <v>20677174</v>
      </c>
      <c r="C128" s="11" t="s">
        <v>103</v>
      </c>
      <c r="D128" s="18">
        <v>1.5</v>
      </c>
      <c r="E128" s="18">
        <v>1.5</v>
      </c>
      <c r="F128" s="18">
        <v>1.5</v>
      </c>
      <c r="G128" s="18">
        <v>1.5</v>
      </c>
      <c r="H128" s="18">
        <v>0</v>
      </c>
      <c r="I128" s="18"/>
      <c r="J128" s="17">
        <f t="shared" si="4"/>
        <v>6</v>
      </c>
      <c r="K128" s="3"/>
      <c r="L128" s="3"/>
      <c r="M128" s="3"/>
      <c r="N128" s="3"/>
      <c r="O128" s="3"/>
      <c r="P128" s="3"/>
      <c r="Q128" s="8">
        <f t="shared" si="5"/>
        <v>0</v>
      </c>
      <c r="R128" s="3"/>
      <c r="S128" s="3"/>
      <c r="T128" s="3"/>
      <c r="U128" s="3"/>
      <c r="V128" s="3"/>
      <c r="W128" s="3"/>
      <c r="X128" s="8">
        <f t="shared" si="6"/>
        <v>0</v>
      </c>
      <c r="Y128" s="9">
        <f t="shared" si="7"/>
        <v>6</v>
      </c>
      <c r="Z128" s="27"/>
      <c r="AA128" s="20" t="s">
        <v>273</v>
      </c>
      <c r="AB128" s="20" t="s">
        <v>488</v>
      </c>
      <c r="AC128" s="20"/>
      <c r="AD128"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129" spans="1:30" x14ac:dyDescent="0.3">
      <c r="A129" s="12">
        <v>125</v>
      </c>
      <c r="B129" s="13">
        <v>20717554</v>
      </c>
      <c r="C129" s="11" t="s">
        <v>166</v>
      </c>
      <c r="D129" s="18">
        <v>1.5</v>
      </c>
      <c r="E129" s="18">
        <v>1.5</v>
      </c>
      <c r="F129" s="18">
        <v>1.5</v>
      </c>
      <c r="G129" s="18">
        <v>1.5</v>
      </c>
      <c r="H129" s="24">
        <v>0</v>
      </c>
      <c r="I129" s="24">
        <v>0</v>
      </c>
      <c r="J129" s="17">
        <f t="shared" si="4"/>
        <v>6</v>
      </c>
      <c r="K129" s="3"/>
      <c r="L129" s="3"/>
      <c r="M129" s="3"/>
      <c r="N129" s="3"/>
      <c r="O129" s="3"/>
      <c r="P129" s="3"/>
      <c r="Q129" s="8">
        <f t="shared" si="5"/>
        <v>0</v>
      </c>
      <c r="R129" s="3"/>
      <c r="S129" s="3"/>
      <c r="T129" s="3"/>
      <c r="U129" s="3"/>
      <c r="V129" s="3"/>
      <c r="W129" s="3"/>
      <c r="X129" s="8">
        <f t="shared" si="6"/>
        <v>0</v>
      </c>
      <c r="Y129" s="9">
        <f t="shared" si="7"/>
        <v>6</v>
      </c>
      <c r="Z129" s="27"/>
      <c r="AA129" s="20" t="s">
        <v>310</v>
      </c>
      <c r="AB129" s="20" t="s">
        <v>311</v>
      </c>
      <c r="AC129" s="25" t="s">
        <v>280</v>
      </c>
      <c r="AD129" s="20" t="str">
        <f>CONCATENATE(Table1356[[#This Row],[Feedback Q1]],Table1356[[#This Row],[Feedback Q2]],Table1356[[#This Row],[Feedback Q3]])</f>
        <v>q1:The program correctly prompts the user for the number of rows and columns and prints a grid of asterisks based on those dimensions. The logic is sound, and it performs as expected.q2:The program correctly prompts the user for the number of integers, reads the integers, and calculates their sum, average, product, smallest, and largest values. The checks for the smallest and largest values in the loop can be simplified. You don't need the else clauses—they can be handled directly in the if statements.q3: no submission</v>
      </c>
    </row>
    <row r="130" spans="1:30" x14ac:dyDescent="0.3">
      <c r="A130" s="12">
        <v>126</v>
      </c>
      <c r="B130" s="13">
        <v>20590948</v>
      </c>
      <c r="C130" s="11" t="s">
        <v>21</v>
      </c>
      <c r="D130" s="18">
        <v>1.5</v>
      </c>
      <c r="E130" s="18">
        <v>1.5</v>
      </c>
      <c r="F130" s="18">
        <v>1.5</v>
      </c>
      <c r="G130" s="18">
        <v>1.5</v>
      </c>
      <c r="H130" s="18">
        <v>2</v>
      </c>
      <c r="I130" s="18">
        <v>2</v>
      </c>
      <c r="J130" s="17">
        <f t="shared" si="4"/>
        <v>10</v>
      </c>
      <c r="K130" s="3"/>
      <c r="L130" s="3"/>
      <c r="M130" s="3"/>
      <c r="N130" s="3"/>
      <c r="O130" s="3"/>
      <c r="P130" s="3"/>
      <c r="Q130" s="8">
        <f t="shared" si="5"/>
        <v>0</v>
      </c>
      <c r="R130" s="3"/>
      <c r="S130" s="3"/>
      <c r="T130" s="3"/>
      <c r="U130" s="3"/>
      <c r="V130" s="3"/>
      <c r="W130" s="3"/>
      <c r="X130" s="8">
        <f t="shared" si="6"/>
        <v>0</v>
      </c>
      <c r="Y130" s="9">
        <f t="shared" si="7"/>
        <v>10</v>
      </c>
      <c r="Z130" s="27"/>
      <c r="AA130" s="20" t="s">
        <v>273</v>
      </c>
      <c r="AB130" s="20" t="s">
        <v>488</v>
      </c>
      <c r="AC130" s="20" t="s">
        <v>435</v>
      </c>
      <c r="AD130"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31" spans="1:30" x14ac:dyDescent="0.3">
      <c r="A131" s="12">
        <v>127</v>
      </c>
      <c r="B131" s="13">
        <v>20705932</v>
      </c>
      <c r="C131" s="11" t="s">
        <v>136</v>
      </c>
      <c r="D131" s="18">
        <v>1.5</v>
      </c>
      <c r="E131" s="18">
        <v>1.5</v>
      </c>
      <c r="F131" s="18">
        <v>1.5</v>
      </c>
      <c r="G131" s="18">
        <v>1.5</v>
      </c>
      <c r="H131" s="18">
        <v>0</v>
      </c>
      <c r="I131" s="18"/>
      <c r="J131" s="17">
        <f t="shared" si="4"/>
        <v>6</v>
      </c>
      <c r="K131" s="3"/>
      <c r="L131" s="3"/>
      <c r="M131" s="3"/>
      <c r="N131" s="3"/>
      <c r="O131" s="3"/>
      <c r="P131" s="3"/>
      <c r="Q131" s="8">
        <f t="shared" si="5"/>
        <v>0</v>
      </c>
      <c r="R131" s="3"/>
      <c r="S131" s="3"/>
      <c r="T131" s="3"/>
      <c r="U131" s="3"/>
      <c r="V131" s="3"/>
      <c r="W131" s="3"/>
      <c r="X131" s="8">
        <f t="shared" si="6"/>
        <v>0</v>
      </c>
      <c r="Y131" s="9">
        <f t="shared" si="7"/>
        <v>6</v>
      </c>
      <c r="Z131" s="27"/>
      <c r="AA131" s="20" t="s">
        <v>273</v>
      </c>
      <c r="AB131" s="20" t="s">
        <v>488</v>
      </c>
      <c r="AC131" s="20"/>
      <c r="AD131"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132" spans="1:30" x14ac:dyDescent="0.3">
      <c r="A132" s="12">
        <v>128</v>
      </c>
      <c r="B132" s="13">
        <v>20718385</v>
      </c>
      <c r="C132" s="11" t="s">
        <v>167</v>
      </c>
      <c r="D132" s="18">
        <v>1.5</v>
      </c>
      <c r="E132" s="18">
        <v>1.5</v>
      </c>
      <c r="F132" s="18">
        <v>1.5</v>
      </c>
      <c r="G132" s="18">
        <v>1.5</v>
      </c>
      <c r="H132" s="18">
        <v>0</v>
      </c>
      <c r="I132" s="18"/>
      <c r="J132" s="17">
        <f t="shared" si="4"/>
        <v>6</v>
      </c>
      <c r="K132" s="3"/>
      <c r="L132" s="3"/>
      <c r="M132" s="3"/>
      <c r="N132" s="3"/>
      <c r="O132" s="3"/>
      <c r="P132" s="3"/>
      <c r="Q132" s="8">
        <f t="shared" si="5"/>
        <v>0</v>
      </c>
      <c r="R132" s="3"/>
      <c r="S132" s="3"/>
      <c r="T132" s="3"/>
      <c r="U132" s="3"/>
      <c r="V132" s="3"/>
      <c r="W132" s="3"/>
      <c r="X132" s="8">
        <f t="shared" si="6"/>
        <v>0</v>
      </c>
      <c r="Y132" s="9">
        <f t="shared" si="7"/>
        <v>6</v>
      </c>
      <c r="Z132" s="27"/>
      <c r="AA132" s="20" t="s">
        <v>273</v>
      </c>
      <c r="AB132" s="20" t="s">
        <v>488</v>
      </c>
      <c r="AC132" s="20"/>
      <c r="AD132"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133" spans="1:30" x14ac:dyDescent="0.3">
      <c r="A133" s="12">
        <v>129</v>
      </c>
      <c r="B133" s="30">
        <v>20619091</v>
      </c>
      <c r="C133" s="22" t="s">
        <v>94</v>
      </c>
      <c r="D133" s="24">
        <v>0</v>
      </c>
      <c r="E133" s="24">
        <v>0</v>
      </c>
      <c r="F133" s="24">
        <v>0</v>
      </c>
      <c r="G133" s="24">
        <v>0</v>
      </c>
      <c r="H133" s="24">
        <v>0</v>
      </c>
      <c r="I133" s="24">
        <v>0</v>
      </c>
      <c r="J133" s="31">
        <f t="shared" ref="J133:J192" si="8">SUM(D133:I133)</f>
        <v>0</v>
      </c>
      <c r="K133" s="32"/>
      <c r="L133" s="32"/>
      <c r="M133" s="32"/>
      <c r="N133" s="32"/>
      <c r="O133" s="32"/>
      <c r="P133" s="32"/>
      <c r="Q133" s="33">
        <f t="shared" ref="Q133:Q192" si="9">SUM(K133:P133)</f>
        <v>0</v>
      </c>
      <c r="R133" s="32"/>
      <c r="S133" s="32"/>
      <c r="T133" s="32"/>
      <c r="U133" s="32"/>
      <c r="V133" s="32"/>
      <c r="W133" s="32"/>
      <c r="X133" s="33">
        <f t="shared" ref="X133:X192" si="10">SUM(R133:W133)</f>
        <v>0</v>
      </c>
      <c r="Y133" s="34">
        <f t="shared" ref="Y133:Y192" si="11">SUM(X133,Q133,J133)</f>
        <v>0</v>
      </c>
      <c r="Z133" s="35"/>
      <c r="AA133" s="25" t="s">
        <v>376</v>
      </c>
      <c r="AB133" s="20"/>
      <c r="AC133" s="20"/>
      <c r="AD133" s="20" t="str">
        <f>CONCATENATE(Table1356[[#This Row],[Feedback Q1]],Table1356[[#This Row],[Feedback Q2]],Table1356[[#This Row],[Feedback Q3]])</f>
        <v>No submission</v>
      </c>
    </row>
    <row r="134" spans="1:30" x14ac:dyDescent="0.3">
      <c r="A134" s="12">
        <v>130</v>
      </c>
      <c r="B134" s="30">
        <v>20722404</v>
      </c>
      <c r="C134" s="22" t="s">
        <v>182</v>
      </c>
      <c r="D134" s="24">
        <v>0</v>
      </c>
      <c r="E134" s="24">
        <v>0</v>
      </c>
      <c r="F134" s="24">
        <v>0</v>
      </c>
      <c r="G134" s="24">
        <v>0</v>
      </c>
      <c r="H134" s="24">
        <v>0</v>
      </c>
      <c r="I134" s="24">
        <v>0</v>
      </c>
      <c r="J134" s="17">
        <f t="shared" si="8"/>
        <v>0</v>
      </c>
      <c r="K134" s="3"/>
      <c r="L134" s="3"/>
      <c r="M134" s="3"/>
      <c r="N134" s="3"/>
      <c r="O134" s="3"/>
      <c r="P134" s="3"/>
      <c r="Q134" s="8">
        <f t="shared" si="9"/>
        <v>0</v>
      </c>
      <c r="R134" s="3"/>
      <c r="S134" s="3"/>
      <c r="T134" s="3"/>
      <c r="U134" s="3"/>
      <c r="V134" s="3"/>
      <c r="W134" s="3"/>
      <c r="X134" s="8">
        <f t="shared" si="10"/>
        <v>0</v>
      </c>
      <c r="Y134" s="9">
        <f t="shared" si="11"/>
        <v>0</v>
      </c>
      <c r="Z134" s="27"/>
      <c r="AA134" s="25" t="s">
        <v>415</v>
      </c>
      <c r="AB134" s="20"/>
      <c r="AC134" s="20"/>
      <c r="AD134" s="20" t="str">
        <f>CONCATENATE(Table1356[[#This Row],[Feedback Q1]],Table1356[[#This Row],[Feedback Q2]],Table1356[[#This Row],[Feedback Q3]])</f>
        <v>unsupported file type submitted</v>
      </c>
    </row>
    <row r="135" spans="1:30" x14ac:dyDescent="0.3">
      <c r="A135" s="12">
        <v>131</v>
      </c>
      <c r="B135" s="13">
        <v>20713832</v>
      </c>
      <c r="C135" s="11" t="s">
        <v>153</v>
      </c>
      <c r="D135" s="18">
        <v>1.5</v>
      </c>
      <c r="E135" s="18">
        <v>1.5</v>
      </c>
      <c r="F135" s="18">
        <v>1.5</v>
      </c>
      <c r="G135" s="18">
        <v>1.5</v>
      </c>
      <c r="H135" s="18">
        <v>2</v>
      </c>
      <c r="I135" s="18">
        <v>2</v>
      </c>
      <c r="J135" s="17">
        <f t="shared" si="8"/>
        <v>10</v>
      </c>
      <c r="K135" s="3"/>
      <c r="L135" s="3"/>
      <c r="M135" s="3"/>
      <c r="N135" s="3"/>
      <c r="O135" s="3"/>
      <c r="P135" s="3"/>
      <c r="Q135" s="8">
        <f t="shared" si="9"/>
        <v>0</v>
      </c>
      <c r="R135" s="3"/>
      <c r="S135" s="3"/>
      <c r="T135" s="3"/>
      <c r="U135" s="3"/>
      <c r="V135" s="3"/>
      <c r="W135" s="3"/>
      <c r="X135" s="8">
        <f t="shared" si="10"/>
        <v>0</v>
      </c>
      <c r="Y135" s="9">
        <f t="shared" si="11"/>
        <v>10</v>
      </c>
      <c r="Z135" s="27"/>
      <c r="AA135" s="20" t="s">
        <v>273</v>
      </c>
      <c r="AB135" s="20" t="s">
        <v>483</v>
      </c>
      <c r="AC135" s="20" t="s">
        <v>484</v>
      </c>
      <c r="AD135"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output.q2:The program accurately calculates the sum, average, product, smallest, and largest of a user-defined number of integers. The logic is sound and follows a clear flow.q3:The program effectively calculates the total cost for various grocery items based on user input and applies a discount.</v>
      </c>
    </row>
    <row r="136" spans="1:30" x14ac:dyDescent="0.3">
      <c r="A136" s="12">
        <v>132</v>
      </c>
      <c r="B136" s="30">
        <v>20718943</v>
      </c>
      <c r="C136" s="22" t="s">
        <v>174</v>
      </c>
      <c r="D136" s="24">
        <v>0</v>
      </c>
      <c r="E136" s="24">
        <v>0</v>
      </c>
      <c r="F136" s="24">
        <v>0</v>
      </c>
      <c r="G136" s="24">
        <v>0</v>
      </c>
      <c r="H136" s="24">
        <v>0</v>
      </c>
      <c r="I136" s="24">
        <v>0</v>
      </c>
      <c r="J136" s="17">
        <f t="shared" si="8"/>
        <v>0</v>
      </c>
      <c r="K136" s="3"/>
      <c r="L136" s="3"/>
      <c r="M136" s="3"/>
      <c r="N136" s="3"/>
      <c r="O136" s="3"/>
      <c r="P136" s="3"/>
      <c r="Q136" s="8">
        <f t="shared" si="9"/>
        <v>0</v>
      </c>
      <c r="R136" s="3"/>
      <c r="S136" s="3"/>
      <c r="T136" s="3"/>
      <c r="U136" s="3"/>
      <c r="V136" s="3"/>
      <c r="W136" s="3"/>
      <c r="X136" s="8">
        <f t="shared" si="10"/>
        <v>0</v>
      </c>
      <c r="Y136" s="9">
        <f t="shared" si="11"/>
        <v>0</v>
      </c>
      <c r="Z136" s="27"/>
      <c r="AA136" s="25" t="s">
        <v>452</v>
      </c>
      <c r="AB136" s="20"/>
      <c r="AC136" s="20"/>
      <c r="AD136" s="20" t="str">
        <f>CONCATENATE(Table1356[[#This Row],[Feedback Q1]],Table1356[[#This Row],[Feedback Q2]],Table1356[[#This Row],[Feedback Q3]])</f>
        <v>No submission. No more in Instatt. Withdrawn.</v>
      </c>
    </row>
    <row r="137" spans="1:30" x14ac:dyDescent="0.3">
      <c r="A137" s="12">
        <v>133</v>
      </c>
      <c r="B137" s="13">
        <v>20617662</v>
      </c>
      <c r="C137" s="11" t="s">
        <v>88</v>
      </c>
      <c r="D137" s="18">
        <v>1.5</v>
      </c>
      <c r="E137" s="18">
        <v>1.2</v>
      </c>
      <c r="F137" s="18">
        <v>1.5</v>
      </c>
      <c r="G137" s="18">
        <v>1.5</v>
      </c>
      <c r="H137" s="18">
        <v>1.5</v>
      </c>
      <c r="I137" s="18">
        <v>1.5</v>
      </c>
      <c r="J137" s="17">
        <f t="shared" si="8"/>
        <v>8.6999999999999993</v>
      </c>
      <c r="K137" s="3"/>
      <c r="L137" s="3"/>
      <c r="M137" s="3"/>
      <c r="N137" s="3"/>
      <c r="O137" s="3"/>
      <c r="P137" s="3"/>
      <c r="Q137" s="8">
        <f t="shared" si="9"/>
        <v>0</v>
      </c>
      <c r="R137" s="3"/>
      <c r="S137" s="3"/>
      <c r="T137" s="3"/>
      <c r="U137" s="3"/>
      <c r="V137" s="3"/>
      <c r="W137" s="3"/>
      <c r="X137" s="8">
        <f t="shared" si="10"/>
        <v>0</v>
      </c>
      <c r="Y137" s="9">
        <f t="shared" si="11"/>
        <v>8.6999999999999993</v>
      </c>
      <c r="Z137" s="27"/>
      <c r="AA137" s="20" t="s">
        <v>416</v>
      </c>
      <c r="AB137" s="20" t="s">
        <v>417</v>
      </c>
      <c r="AC137" s="20" t="s">
        <v>418</v>
      </c>
      <c r="AD137" s="20" t="str">
        <f>CONCATENATE(Table1356[[#This Row],[Feedback Q1]],Table1356[[#This Row],[Feedback Q2]],Table1356[[#This Row],[Feedback Q3]])</f>
        <v>q1:The line printf("*\n"); at the end of the outer loop adds an extra asterisk at the end of each row, which is likely not the intended behavior. q2:The program correctly takes a user-defined number of integers, calculates their sum, average, product, smallest, and largest values. The logic is sound, and it appropriately handles the case for fewer than three integers.q3: The quantity variable should be of type int, not double, since it represents a count of items. .incorrect discounted price (more than one product)</v>
      </c>
    </row>
    <row r="138" spans="1:30" x14ac:dyDescent="0.3">
      <c r="A138" s="12">
        <v>134</v>
      </c>
      <c r="B138" s="13">
        <v>20606861</v>
      </c>
      <c r="C138" s="11" t="s">
        <v>45</v>
      </c>
      <c r="D138" s="18">
        <v>0.5</v>
      </c>
      <c r="E138" s="18">
        <v>0.5</v>
      </c>
      <c r="F138" s="18">
        <v>0.5</v>
      </c>
      <c r="G138" s="18">
        <v>0.5</v>
      </c>
      <c r="H138" s="18">
        <v>0.5</v>
      </c>
      <c r="I138" s="18">
        <v>1</v>
      </c>
      <c r="J138" s="17">
        <f t="shared" si="8"/>
        <v>3.5</v>
      </c>
      <c r="K138" s="3"/>
      <c r="L138" s="3"/>
      <c r="M138" s="3"/>
      <c r="N138" s="3"/>
      <c r="O138" s="3"/>
      <c r="P138" s="3"/>
      <c r="Q138" s="8">
        <f t="shared" si="9"/>
        <v>0</v>
      </c>
      <c r="R138" s="3"/>
      <c r="S138" s="3"/>
      <c r="T138" s="3"/>
      <c r="U138" s="3"/>
      <c r="V138" s="3"/>
      <c r="W138" s="3"/>
      <c r="X138" s="8">
        <f t="shared" si="10"/>
        <v>0</v>
      </c>
      <c r="Y138" s="9">
        <f t="shared" si="11"/>
        <v>3.5</v>
      </c>
      <c r="Z138" s="27"/>
      <c r="AA138" s="20" t="s">
        <v>419</v>
      </c>
      <c r="AB138" s="20" t="s">
        <v>420</v>
      </c>
      <c r="AC138" s="20" t="s">
        <v>421</v>
      </c>
      <c r="AD138" s="20" t="str">
        <f>CONCATENATE(Table1356[[#This Row],[Feedback Q1]],Table1356[[#This Row],[Feedback Q2]],Table1356[[#This Row],[Feedback Q3]])</f>
        <v>q1: syntax errors. The variables i and j used in the loops are not declared. You should declare them before using them.  There are unnecessary semicolons at the end of the for loop declarations. This effectively ends the loop early and results in incorrect behavior. The newline character is incorrectly written as /n. It should be \n. The loop should use &lt; instead of &lt;= to prevent accessing one extra row or column beyond the user's inputq2:  there are significant logical and syntax flaws that lead to incorrect behavior.q3: syntax and logical errors. The variable totalcost is used without being declared.The continue statement in the default case is inappropriate because it’s not inside a loop. Instead, you should simply return or break to end the program</v>
      </c>
    </row>
    <row r="139" spans="1:30" x14ac:dyDescent="0.3">
      <c r="A139" s="12">
        <v>135</v>
      </c>
      <c r="B139" s="13">
        <v>20697136</v>
      </c>
      <c r="C139" s="11" t="s">
        <v>110</v>
      </c>
      <c r="D139" s="18">
        <v>1.5</v>
      </c>
      <c r="E139" s="18">
        <v>1.5</v>
      </c>
      <c r="F139" s="18">
        <v>1.5</v>
      </c>
      <c r="G139" s="18">
        <v>1.5</v>
      </c>
      <c r="H139" s="18">
        <v>0</v>
      </c>
      <c r="I139" s="18"/>
      <c r="J139" s="17">
        <f t="shared" si="8"/>
        <v>6</v>
      </c>
      <c r="K139" s="3"/>
      <c r="L139" s="3"/>
      <c r="M139" s="3"/>
      <c r="N139" s="3"/>
      <c r="O139" s="3"/>
      <c r="P139" s="3"/>
      <c r="Q139" s="8">
        <f t="shared" si="9"/>
        <v>0</v>
      </c>
      <c r="R139" s="3"/>
      <c r="S139" s="3"/>
      <c r="T139" s="3"/>
      <c r="U139" s="3"/>
      <c r="V139" s="3"/>
      <c r="W139" s="3"/>
      <c r="X139" s="8">
        <f t="shared" si="10"/>
        <v>0</v>
      </c>
      <c r="Y139" s="9">
        <f t="shared" si="11"/>
        <v>6</v>
      </c>
      <c r="Z139" s="27"/>
      <c r="AA139" s="20" t="s">
        <v>273</v>
      </c>
      <c r="AB139" s="20" t="s">
        <v>488</v>
      </c>
      <c r="AC139" s="20"/>
      <c r="AD139"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140" spans="1:30" x14ac:dyDescent="0.3">
      <c r="A140" s="12">
        <v>136</v>
      </c>
      <c r="B140" s="13">
        <v>20505065</v>
      </c>
      <c r="C140" s="11" t="s">
        <v>5</v>
      </c>
      <c r="D140" s="18">
        <v>1.5</v>
      </c>
      <c r="E140" s="18">
        <v>1.5</v>
      </c>
      <c r="F140" s="18">
        <v>0</v>
      </c>
      <c r="G140" s="18"/>
      <c r="H140" s="18">
        <v>0</v>
      </c>
      <c r="I140" s="18"/>
      <c r="J140" s="17">
        <f t="shared" si="8"/>
        <v>3</v>
      </c>
      <c r="K140" s="3"/>
      <c r="L140" s="3"/>
      <c r="M140" s="3"/>
      <c r="N140" s="3"/>
      <c r="O140" s="3"/>
      <c r="P140" s="3"/>
      <c r="Q140" s="8">
        <f t="shared" si="9"/>
        <v>0</v>
      </c>
      <c r="R140" s="3"/>
      <c r="S140" s="3"/>
      <c r="T140" s="3"/>
      <c r="U140" s="3"/>
      <c r="V140" s="3"/>
      <c r="W140" s="3"/>
      <c r="X140" s="8">
        <f t="shared" si="10"/>
        <v>0</v>
      </c>
      <c r="Y140" s="9">
        <f t="shared" si="11"/>
        <v>3</v>
      </c>
      <c r="Z140" s="27"/>
      <c r="AA140" s="20" t="s">
        <v>273</v>
      </c>
      <c r="AB140" s="20"/>
      <c r="AC140" s="20"/>
      <c r="AD140"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v>
      </c>
    </row>
    <row r="141" spans="1:30" x14ac:dyDescent="0.3">
      <c r="A141" s="12">
        <v>137</v>
      </c>
      <c r="B141" s="13">
        <v>20724197</v>
      </c>
      <c r="C141" s="11" t="s">
        <v>188</v>
      </c>
      <c r="D141" s="18">
        <v>1.5</v>
      </c>
      <c r="E141" s="18">
        <v>1.5</v>
      </c>
      <c r="F141" s="18">
        <v>0</v>
      </c>
      <c r="G141" s="18"/>
      <c r="H141" s="18">
        <v>0</v>
      </c>
      <c r="I141" s="18"/>
      <c r="J141" s="17">
        <f t="shared" si="8"/>
        <v>3</v>
      </c>
      <c r="K141" s="3"/>
      <c r="L141" s="3"/>
      <c r="M141" s="3"/>
      <c r="N141" s="3"/>
      <c r="O141" s="3"/>
      <c r="P141" s="3"/>
      <c r="Q141" s="8">
        <f t="shared" si="9"/>
        <v>0</v>
      </c>
      <c r="R141" s="3"/>
      <c r="S141" s="3"/>
      <c r="T141" s="3"/>
      <c r="U141" s="3"/>
      <c r="V141" s="3"/>
      <c r="W141" s="3"/>
      <c r="X141" s="8">
        <f t="shared" si="10"/>
        <v>0</v>
      </c>
      <c r="Y141" s="9">
        <f t="shared" si="11"/>
        <v>3</v>
      </c>
      <c r="Z141" s="27"/>
      <c r="AA141" s="20" t="s">
        <v>273</v>
      </c>
      <c r="AB141" s="20"/>
      <c r="AC141" s="20"/>
      <c r="AD141"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v>
      </c>
    </row>
    <row r="142" spans="1:30" x14ac:dyDescent="0.3">
      <c r="A142" s="12">
        <v>138</v>
      </c>
      <c r="B142" s="13">
        <v>20620222</v>
      </c>
      <c r="C142" s="11" t="s">
        <v>98</v>
      </c>
      <c r="D142" s="18">
        <v>1.5</v>
      </c>
      <c r="E142" s="18">
        <v>1.5</v>
      </c>
      <c r="F142" s="18">
        <v>1.5</v>
      </c>
      <c r="G142" s="18">
        <v>1.5</v>
      </c>
      <c r="H142" s="18">
        <v>2</v>
      </c>
      <c r="I142" s="18">
        <v>2</v>
      </c>
      <c r="J142" s="17">
        <f t="shared" si="8"/>
        <v>10</v>
      </c>
      <c r="K142" s="3"/>
      <c r="L142" s="3"/>
      <c r="M142" s="3"/>
      <c r="N142" s="3"/>
      <c r="O142" s="3"/>
      <c r="P142" s="3"/>
      <c r="Q142" s="8">
        <f t="shared" si="9"/>
        <v>0</v>
      </c>
      <c r="R142" s="3"/>
      <c r="S142" s="3"/>
      <c r="T142" s="3"/>
      <c r="U142" s="3"/>
      <c r="V142" s="3"/>
      <c r="W142" s="3"/>
      <c r="X142" s="8">
        <f t="shared" si="10"/>
        <v>0</v>
      </c>
      <c r="Y142" s="9">
        <f t="shared" si="11"/>
        <v>10</v>
      </c>
      <c r="Z142" s="27"/>
      <c r="AA142" s="20" t="s">
        <v>273</v>
      </c>
      <c r="AB142" s="20" t="s">
        <v>488</v>
      </c>
      <c r="AC142" s="20" t="s">
        <v>435</v>
      </c>
      <c r="AD142"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43" spans="1:30" x14ac:dyDescent="0.3">
      <c r="A143" s="12">
        <v>139</v>
      </c>
      <c r="B143" s="13">
        <v>20619473</v>
      </c>
      <c r="C143" s="11" t="s">
        <v>95</v>
      </c>
      <c r="D143" s="18">
        <v>1.5</v>
      </c>
      <c r="E143" s="18">
        <v>1.5</v>
      </c>
      <c r="F143" s="18">
        <v>1.5</v>
      </c>
      <c r="G143" s="18">
        <v>1.5</v>
      </c>
      <c r="H143" s="18">
        <v>2</v>
      </c>
      <c r="I143" s="18">
        <v>2</v>
      </c>
      <c r="J143" s="17">
        <f t="shared" si="8"/>
        <v>10</v>
      </c>
      <c r="K143" s="3"/>
      <c r="L143" s="3"/>
      <c r="M143" s="3"/>
      <c r="N143" s="3"/>
      <c r="O143" s="3"/>
      <c r="P143" s="3"/>
      <c r="Q143" s="8">
        <f t="shared" si="9"/>
        <v>0</v>
      </c>
      <c r="R143" s="3"/>
      <c r="S143" s="3"/>
      <c r="T143" s="3"/>
      <c r="U143" s="3"/>
      <c r="V143" s="3"/>
      <c r="W143" s="3"/>
      <c r="X143" s="8">
        <f t="shared" si="10"/>
        <v>0</v>
      </c>
      <c r="Y143" s="9">
        <f t="shared" si="11"/>
        <v>10</v>
      </c>
      <c r="Z143" s="27"/>
      <c r="AA143" s="20" t="s">
        <v>273</v>
      </c>
      <c r="AB143" s="20" t="s">
        <v>488</v>
      </c>
      <c r="AC143" s="20" t="s">
        <v>435</v>
      </c>
      <c r="AD143"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44" spans="1:30" x14ac:dyDescent="0.3">
      <c r="A144" s="12">
        <v>140</v>
      </c>
      <c r="B144" s="13">
        <v>20573337</v>
      </c>
      <c r="C144" s="11" t="s">
        <v>9</v>
      </c>
      <c r="D144" s="18">
        <v>1.5</v>
      </c>
      <c r="E144" s="18">
        <v>1.5</v>
      </c>
      <c r="F144" s="18">
        <v>1.5</v>
      </c>
      <c r="G144" s="18">
        <v>1.5</v>
      </c>
      <c r="H144" s="18">
        <v>2</v>
      </c>
      <c r="I144" s="18">
        <v>2</v>
      </c>
      <c r="J144" s="17">
        <f t="shared" si="8"/>
        <v>10</v>
      </c>
      <c r="K144" s="3"/>
      <c r="L144" s="3"/>
      <c r="M144" s="3"/>
      <c r="N144" s="3"/>
      <c r="O144" s="3"/>
      <c r="P144" s="3"/>
      <c r="Q144" s="8">
        <f t="shared" si="9"/>
        <v>0</v>
      </c>
      <c r="R144" s="3"/>
      <c r="S144" s="3"/>
      <c r="T144" s="3"/>
      <c r="U144" s="3"/>
      <c r="V144" s="3"/>
      <c r="W144" s="3"/>
      <c r="X144" s="8">
        <f t="shared" si="10"/>
        <v>0</v>
      </c>
      <c r="Y144" s="9">
        <f t="shared" si="11"/>
        <v>10</v>
      </c>
      <c r="Z144" s="27"/>
      <c r="AA144" s="20" t="s">
        <v>273</v>
      </c>
      <c r="AB144" s="20" t="s">
        <v>488</v>
      </c>
      <c r="AC144" s="20" t="s">
        <v>435</v>
      </c>
      <c r="AD144"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45" spans="1:30" x14ac:dyDescent="0.3">
      <c r="A145" s="12">
        <v>141</v>
      </c>
      <c r="B145" s="13">
        <v>20590530</v>
      </c>
      <c r="C145" s="11" t="s">
        <v>18</v>
      </c>
      <c r="D145" s="18">
        <v>0.5</v>
      </c>
      <c r="E145" s="18">
        <v>0.5</v>
      </c>
      <c r="F145" s="18">
        <v>1</v>
      </c>
      <c r="G145" s="18">
        <v>1</v>
      </c>
      <c r="H145" s="18">
        <v>1</v>
      </c>
      <c r="I145" s="18">
        <v>1</v>
      </c>
      <c r="J145" s="17">
        <f t="shared" si="8"/>
        <v>5</v>
      </c>
      <c r="K145" s="3"/>
      <c r="L145" s="3"/>
      <c r="M145" s="3"/>
      <c r="N145" s="3"/>
      <c r="O145" s="3"/>
      <c r="P145" s="3"/>
      <c r="Q145" s="8">
        <f t="shared" si="9"/>
        <v>0</v>
      </c>
      <c r="R145" s="3"/>
      <c r="S145" s="3"/>
      <c r="T145" s="3"/>
      <c r="U145" s="3"/>
      <c r="V145" s="3"/>
      <c r="W145" s="3"/>
      <c r="X145" s="8">
        <f t="shared" si="10"/>
        <v>0</v>
      </c>
      <c r="Y145" s="9">
        <f t="shared" si="11"/>
        <v>5</v>
      </c>
      <c r="Z145" s="27"/>
      <c r="AA145" s="20" t="s">
        <v>422</v>
      </c>
      <c r="AB145" s="20" t="s">
        <v>423</v>
      </c>
      <c r="AC145" s="20" t="s">
        <v>424</v>
      </c>
      <c r="AD145" s="20" t="str">
        <f>CONCATENATE(Table1356[[#This Row],[Feedback Q1]],Table1356[[#This Row],[Feedback Q2]],Table1356[[#This Row],[Feedback Q3]])</f>
        <v xml:space="preserve">q1:The outer loop (the do-while) does not correctly control the number of rows. The variable j is never incremented, leading to an infinite loop.q2:  The conditions to determine the smallest and largest numbers are incorrect. Incorrect output.q3: The dairy products case does not calculate or display the final cost after applying any discounts. Add similar logic as in other cases. The variable discount is declared twice, which leads to a compilation error. The calculation of the final cost uses integer division, which can lead to incorrect results when discount is not a multiple of 100. </v>
      </c>
    </row>
    <row r="146" spans="1:30" x14ac:dyDescent="0.3">
      <c r="A146" s="12">
        <v>142</v>
      </c>
      <c r="B146" s="13">
        <v>20610102</v>
      </c>
      <c r="C146" s="11" t="s">
        <v>55</v>
      </c>
      <c r="D146" s="18">
        <v>1.5</v>
      </c>
      <c r="E146" s="18">
        <v>1.5</v>
      </c>
      <c r="F146" s="18">
        <v>1.5</v>
      </c>
      <c r="G146" s="18">
        <v>1.5</v>
      </c>
      <c r="H146" s="18">
        <v>2</v>
      </c>
      <c r="I146" s="18">
        <v>2</v>
      </c>
      <c r="J146" s="17">
        <f t="shared" si="8"/>
        <v>10</v>
      </c>
      <c r="K146" s="3"/>
      <c r="L146" s="3"/>
      <c r="M146" s="3"/>
      <c r="N146" s="3"/>
      <c r="O146" s="3"/>
      <c r="P146" s="3"/>
      <c r="Q146" s="8">
        <f t="shared" si="9"/>
        <v>0</v>
      </c>
      <c r="R146" s="3"/>
      <c r="S146" s="3"/>
      <c r="T146" s="3"/>
      <c r="U146" s="3"/>
      <c r="V146" s="3"/>
      <c r="W146" s="3"/>
      <c r="X146" s="8">
        <f t="shared" si="10"/>
        <v>0</v>
      </c>
      <c r="Y146" s="9">
        <f t="shared" si="11"/>
        <v>10</v>
      </c>
      <c r="Z146" s="27"/>
      <c r="AA146" s="20" t="s">
        <v>300</v>
      </c>
      <c r="AB146" s="20" t="s">
        <v>301</v>
      </c>
      <c r="AC146" s="20" t="s">
        <v>302</v>
      </c>
      <c r="AD146" s="20" t="str">
        <f>CONCATENATE(Table1356[[#This Row],[Feedback Q1]],Table1356[[#This Row],[Feedback Q2]],Table1356[[#This Row],[Feedback Q3]])</f>
        <v>q1:The program correctly prompts the user for the number of rows and columns and successfully prints a grid of asterisks according to the specified dimensions. The use of nested loops is appropriate and functions as intended.q2:The program correctly prompts the user for the number of integers, ensures that at least three integers are entered, and calculates the sum, average, product, smallest, and largest values effectively. The logic for comparisons is sound.q3: The program correctly prompts the user for product type and gathers necessary details to calculate the total and final costs after applying discounts. The logic for handling different product types is sound, and it successfully calculates the final cost based on user input.</v>
      </c>
    </row>
    <row r="147" spans="1:30" x14ac:dyDescent="0.3">
      <c r="A147" s="12">
        <v>143</v>
      </c>
      <c r="B147" s="13">
        <v>20618865</v>
      </c>
      <c r="C147" s="11" t="s">
        <v>92</v>
      </c>
      <c r="D147" s="18">
        <v>1.5</v>
      </c>
      <c r="E147" s="18">
        <v>1.5</v>
      </c>
      <c r="F147" s="18">
        <v>1.5</v>
      </c>
      <c r="G147" s="18">
        <v>1.5</v>
      </c>
      <c r="H147" s="18">
        <v>0</v>
      </c>
      <c r="I147" s="18"/>
      <c r="J147" s="17">
        <f t="shared" si="8"/>
        <v>6</v>
      </c>
      <c r="K147" s="3"/>
      <c r="L147" s="3"/>
      <c r="M147" s="3"/>
      <c r="N147" s="3"/>
      <c r="O147" s="3"/>
      <c r="P147" s="3"/>
      <c r="Q147" s="8">
        <f t="shared" si="9"/>
        <v>0</v>
      </c>
      <c r="R147" s="3"/>
      <c r="S147" s="3"/>
      <c r="T147" s="3"/>
      <c r="U147" s="3"/>
      <c r="V147" s="3"/>
      <c r="W147" s="3"/>
      <c r="X147" s="8">
        <f t="shared" si="10"/>
        <v>0</v>
      </c>
      <c r="Y147" s="9">
        <f t="shared" si="11"/>
        <v>6</v>
      </c>
      <c r="Z147" s="27"/>
      <c r="AA147" s="20" t="s">
        <v>273</v>
      </c>
      <c r="AB147" s="20" t="s">
        <v>488</v>
      </c>
      <c r="AC147" s="20"/>
      <c r="AD147"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148" spans="1:30" x14ac:dyDescent="0.3">
      <c r="A148" s="12">
        <v>144</v>
      </c>
      <c r="B148" s="13">
        <v>20698118</v>
      </c>
      <c r="C148" s="11" t="s">
        <v>112</v>
      </c>
      <c r="D148" s="18">
        <v>1.5</v>
      </c>
      <c r="E148" s="18">
        <v>1.5</v>
      </c>
      <c r="F148" s="18">
        <v>1.5</v>
      </c>
      <c r="G148" s="18">
        <v>1.5</v>
      </c>
      <c r="H148" s="18">
        <v>2</v>
      </c>
      <c r="I148" s="18">
        <v>2</v>
      </c>
      <c r="J148" s="17">
        <f t="shared" si="8"/>
        <v>10</v>
      </c>
      <c r="K148" s="3"/>
      <c r="L148" s="3"/>
      <c r="M148" s="3"/>
      <c r="N148" s="3"/>
      <c r="O148" s="3"/>
      <c r="P148" s="3"/>
      <c r="Q148" s="8">
        <f t="shared" si="9"/>
        <v>0</v>
      </c>
      <c r="R148" s="3"/>
      <c r="S148" s="3"/>
      <c r="T148" s="3"/>
      <c r="U148" s="3"/>
      <c r="V148" s="3"/>
      <c r="W148" s="3"/>
      <c r="X148" s="8">
        <f t="shared" si="10"/>
        <v>0</v>
      </c>
      <c r="Y148" s="9">
        <f t="shared" si="11"/>
        <v>10</v>
      </c>
      <c r="Z148" s="27"/>
      <c r="AA148" s="20" t="s">
        <v>273</v>
      </c>
      <c r="AB148" s="20" t="s">
        <v>488</v>
      </c>
      <c r="AC148" s="20" t="s">
        <v>435</v>
      </c>
      <c r="AD148"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49" spans="1:30" x14ac:dyDescent="0.3">
      <c r="A149" s="12">
        <v>145</v>
      </c>
      <c r="B149" s="13">
        <v>20595218</v>
      </c>
      <c r="C149" s="11" t="s">
        <v>29</v>
      </c>
      <c r="D149" s="18">
        <v>1.5</v>
      </c>
      <c r="E149" s="18">
        <v>1.5</v>
      </c>
      <c r="F149" s="18">
        <v>1.5</v>
      </c>
      <c r="G149" s="18">
        <v>1.5</v>
      </c>
      <c r="H149" s="18">
        <v>2</v>
      </c>
      <c r="I149" s="18">
        <v>2</v>
      </c>
      <c r="J149" s="17">
        <f t="shared" si="8"/>
        <v>10</v>
      </c>
      <c r="K149" s="3"/>
      <c r="L149" s="3"/>
      <c r="M149" s="3"/>
      <c r="N149" s="3"/>
      <c r="O149" s="3"/>
      <c r="P149" s="3"/>
      <c r="Q149" s="8">
        <f t="shared" si="9"/>
        <v>0</v>
      </c>
      <c r="R149" s="3"/>
      <c r="S149" s="3"/>
      <c r="T149" s="3"/>
      <c r="U149" s="3"/>
      <c r="V149" s="3"/>
      <c r="W149" s="3"/>
      <c r="X149" s="8">
        <f t="shared" si="10"/>
        <v>0</v>
      </c>
      <c r="Y149" s="9">
        <f t="shared" si="11"/>
        <v>10</v>
      </c>
      <c r="Z149" s="27"/>
      <c r="AA149" s="20" t="s">
        <v>273</v>
      </c>
      <c r="AB149" s="20" t="s">
        <v>488</v>
      </c>
      <c r="AC149" s="20" t="s">
        <v>435</v>
      </c>
      <c r="AD149"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50" spans="1:30" x14ac:dyDescent="0.3">
      <c r="A150" s="12">
        <v>146</v>
      </c>
      <c r="B150" s="13">
        <v>20700473</v>
      </c>
      <c r="C150" s="11" t="s">
        <v>116</v>
      </c>
      <c r="D150" s="18">
        <v>1.5</v>
      </c>
      <c r="E150" s="18">
        <v>1.5</v>
      </c>
      <c r="F150" s="18">
        <v>1.5</v>
      </c>
      <c r="G150" s="18">
        <v>1.5</v>
      </c>
      <c r="H150" s="18">
        <v>2</v>
      </c>
      <c r="I150" s="18">
        <v>2</v>
      </c>
      <c r="J150" s="18">
        <v>2</v>
      </c>
      <c r="K150" s="18">
        <v>2</v>
      </c>
      <c r="L150" s="18">
        <v>2</v>
      </c>
      <c r="M150" s="18">
        <v>2</v>
      </c>
      <c r="N150" s="18">
        <v>2</v>
      </c>
      <c r="O150" s="18">
        <v>2</v>
      </c>
      <c r="P150" s="18">
        <v>2</v>
      </c>
      <c r="Q150" s="18">
        <v>2</v>
      </c>
      <c r="R150" s="18">
        <v>2</v>
      </c>
      <c r="S150" s="18">
        <v>2</v>
      </c>
      <c r="T150" s="18">
        <v>2</v>
      </c>
      <c r="U150" s="18">
        <v>2</v>
      </c>
      <c r="V150" s="18">
        <v>2</v>
      </c>
      <c r="W150" s="18">
        <v>2</v>
      </c>
      <c r="X150" s="18">
        <v>2</v>
      </c>
      <c r="Y150" s="18">
        <v>2</v>
      </c>
      <c r="Z150" s="18">
        <v>2</v>
      </c>
      <c r="AA150" s="20" t="s">
        <v>273</v>
      </c>
      <c r="AB150" s="20" t="s">
        <v>488</v>
      </c>
      <c r="AC150" s="20" t="s">
        <v>435</v>
      </c>
      <c r="AD150"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51" spans="1:30" x14ac:dyDescent="0.3">
      <c r="A151" s="12">
        <v>147</v>
      </c>
      <c r="B151" s="13">
        <v>20595032</v>
      </c>
      <c r="C151" s="11" t="s">
        <v>27</v>
      </c>
      <c r="D151" s="18">
        <v>1.5</v>
      </c>
      <c r="E151" s="18">
        <v>1.5</v>
      </c>
      <c r="F151" s="18">
        <v>1.5</v>
      </c>
      <c r="G151" s="18">
        <v>1.5</v>
      </c>
      <c r="H151" s="18">
        <v>0</v>
      </c>
      <c r="I151" s="18"/>
      <c r="J151" s="17">
        <f t="shared" si="8"/>
        <v>6</v>
      </c>
      <c r="K151" s="3"/>
      <c r="L151" s="3"/>
      <c r="M151" s="3"/>
      <c r="N151" s="3"/>
      <c r="O151" s="3"/>
      <c r="P151" s="3"/>
      <c r="Q151" s="8">
        <f t="shared" si="9"/>
        <v>0</v>
      </c>
      <c r="R151" s="3"/>
      <c r="S151" s="3"/>
      <c r="T151" s="3"/>
      <c r="U151" s="3"/>
      <c r="V151" s="3"/>
      <c r="W151" s="3"/>
      <c r="X151" s="8">
        <f t="shared" si="10"/>
        <v>0</v>
      </c>
      <c r="Y151" s="9">
        <f t="shared" si="11"/>
        <v>6</v>
      </c>
      <c r="Z151" s="27"/>
      <c r="AA151" s="20" t="s">
        <v>273</v>
      </c>
      <c r="AB151" s="20" t="s">
        <v>488</v>
      </c>
      <c r="AC151" s="20"/>
      <c r="AD151"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152" spans="1:30" x14ac:dyDescent="0.3">
      <c r="A152" s="12">
        <v>148</v>
      </c>
      <c r="B152" s="13">
        <v>20718618</v>
      </c>
      <c r="C152" s="11" t="s">
        <v>169</v>
      </c>
      <c r="D152" s="18">
        <v>1.5</v>
      </c>
      <c r="E152" s="18">
        <v>1.5</v>
      </c>
      <c r="F152" s="18">
        <v>1.5</v>
      </c>
      <c r="G152" s="18">
        <v>1.5</v>
      </c>
      <c r="H152" s="18">
        <v>2</v>
      </c>
      <c r="I152" s="18">
        <v>2</v>
      </c>
      <c r="J152" s="17">
        <f t="shared" si="8"/>
        <v>10</v>
      </c>
      <c r="K152" s="3"/>
      <c r="L152" s="3"/>
      <c r="M152" s="3"/>
      <c r="N152" s="3"/>
      <c r="O152" s="3"/>
      <c r="P152" s="3"/>
      <c r="Q152" s="8">
        <f t="shared" si="9"/>
        <v>0</v>
      </c>
      <c r="R152" s="3"/>
      <c r="S152" s="3"/>
      <c r="T152" s="3"/>
      <c r="U152" s="3"/>
      <c r="V152" s="3"/>
      <c r="W152" s="3"/>
      <c r="X152" s="8">
        <f t="shared" si="10"/>
        <v>0</v>
      </c>
      <c r="Y152" s="9">
        <f t="shared" si="11"/>
        <v>10</v>
      </c>
      <c r="Z152" s="27"/>
      <c r="AA152" s="20" t="s">
        <v>273</v>
      </c>
      <c r="AB152" s="20" t="s">
        <v>488</v>
      </c>
      <c r="AC152" s="20" t="s">
        <v>435</v>
      </c>
      <c r="AD152"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53" spans="1:30" x14ac:dyDescent="0.3">
      <c r="A153" s="12">
        <v>149</v>
      </c>
      <c r="B153" s="13">
        <v>20615047</v>
      </c>
      <c r="C153" s="11" t="s">
        <v>83</v>
      </c>
      <c r="D153" s="18">
        <v>1.5</v>
      </c>
      <c r="E153" s="18">
        <v>1.5</v>
      </c>
      <c r="F153" s="18">
        <v>1.5</v>
      </c>
      <c r="G153" s="18">
        <v>1.5</v>
      </c>
      <c r="H153" s="18">
        <v>2</v>
      </c>
      <c r="I153" s="18">
        <v>2</v>
      </c>
      <c r="J153" s="17">
        <f t="shared" si="8"/>
        <v>10</v>
      </c>
      <c r="K153" s="3"/>
      <c r="L153" s="3"/>
      <c r="M153" s="3"/>
      <c r="N153" s="3"/>
      <c r="O153" s="3"/>
      <c r="P153" s="3"/>
      <c r="Q153" s="8">
        <f t="shared" si="9"/>
        <v>0</v>
      </c>
      <c r="R153" s="3"/>
      <c r="S153" s="3"/>
      <c r="T153" s="3"/>
      <c r="U153" s="3"/>
      <c r="V153" s="3"/>
      <c r="W153" s="3"/>
      <c r="X153" s="8">
        <f t="shared" si="10"/>
        <v>0</v>
      </c>
      <c r="Y153" s="9">
        <f t="shared" si="11"/>
        <v>10</v>
      </c>
      <c r="Z153" s="27"/>
      <c r="AA153" s="20" t="s">
        <v>273</v>
      </c>
      <c r="AB153" s="20" t="s">
        <v>488</v>
      </c>
      <c r="AC153" s="20" t="s">
        <v>435</v>
      </c>
      <c r="AD153"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54" spans="1:30" x14ac:dyDescent="0.3">
      <c r="A154" s="12">
        <v>150</v>
      </c>
      <c r="B154" s="13">
        <v>20593018</v>
      </c>
      <c r="C154" s="11" t="s">
        <v>24</v>
      </c>
      <c r="D154" s="18">
        <v>1.5</v>
      </c>
      <c r="E154" s="18">
        <v>1.2</v>
      </c>
      <c r="F154" s="18">
        <v>1.5</v>
      </c>
      <c r="G154" s="18">
        <v>1.5</v>
      </c>
      <c r="H154" s="18">
        <v>1.5</v>
      </c>
      <c r="I154" s="18">
        <v>1.5</v>
      </c>
      <c r="J154" s="17">
        <f t="shared" si="8"/>
        <v>8.6999999999999993</v>
      </c>
      <c r="K154" s="3"/>
      <c r="L154" s="3"/>
      <c r="M154" s="3"/>
      <c r="N154" s="3"/>
      <c r="O154" s="3"/>
      <c r="P154" s="3"/>
      <c r="Q154" s="8">
        <f t="shared" si="9"/>
        <v>0</v>
      </c>
      <c r="R154" s="3"/>
      <c r="S154" s="3"/>
      <c r="T154" s="3"/>
      <c r="U154" s="3"/>
      <c r="V154" s="3"/>
      <c r="W154" s="3"/>
      <c r="X154" s="8">
        <f t="shared" si="10"/>
        <v>0</v>
      </c>
      <c r="Y154" s="9">
        <f t="shared" si="11"/>
        <v>8.6999999999999993</v>
      </c>
      <c r="Z154" s="27"/>
      <c r="AA154" s="20" t="s">
        <v>298</v>
      </c>
      <c r="AB154" s="20" t="s">
        <v>299</v>
      </c>
      <c r="AC154" s="20" t="s">
        <v>482</v>
      </c>
      <c r="AD154" s="20" t="str">
        <f>CONCATENATE(Table1356[[#This Row],[Feedback Q1]],Table1356[[#This Row],[Feedback Q2]],Table1356[[#This Row],[Feedback Q3]])</f>
        <v>q1:The program prompts the user for the number of rows and columns and prints a grid of asterisks. However, the first nested loop is empty and does not contribute to the output, which indicates a misunderstanding of the loop structure.q2:The program accurately calculates the sum, average, product, smallest, and largest of three integers input by the user.Move variable declarations (num1, num2, num3, Sum, product, and Average) inside the main function to avoid using global variables, which enhances code maintainability.Consider simplifying the logic for finding the smallest and largest values. You can initialize smallest and largest with the first number and then update them based on comparisons, which would also handle cases with equal numbers more effectively. q3: The implementation meets the basic requirements, including calculations for costs based on weight and discounts.The code is repetitive, especially in the sections that handle different product codes. This redundancy could be reduced by consolidating the common logic into a single section or function, improving readability and maintainability. However, asking weight instead of quantity for case 3 &amp; 4</v>
      </c>
    </row>
    <row r="155" spans="1:30" x14ac:dyDescent="0.3">
      <c r="A155" s="12">
        <v>151</v>
      </c>
      <c r="B155" s="13">
        <v>20488702</v>
      </c>
      <c r="C155" s="11" t="s">
        <v>4</v>
      </c>
      <c r="D155" s="18">
        <v>0.5</v>
      </c>
      <c r="E155" s="18">
        <v>0.5</v>
      </c>
      <c r="F155" s="18">
        <v>0.5</v>
      </c>
      <c r="G155" s="18">
        <v>1</v>
      </c>
      <c r="H155" s="18">
        <v>1</v>
      </c>
      <c r="I155" s="18">
        <v>1</v>
      </c>
      <c r="J155" s="17">
        <f t="shared" si="8"/>
        <v>4.5</v>
      </c>
      <c r="K155" s="3"/>
      <c r="L155" s="3"/>
      <c r="M155" s="3"/>
      <c r="N155" s="3"/>
      <c r="O155" s="3"/>
      <c r="P155" s="3"/>
      <c r="Q155" s="8">
        <f t="shared" si="9"/>
        <v>0</v>
      </c>
      <c r="R155" s="3"/>
      <c r="S155" s="3"/>
      <c r="T155" s="3"/>
      <c r="U155" s="3"/>
      <c r="V155" s="3"/>
      <c r="W155" s="3"/>
      <c r="X155" s="8">
        <f t="shared" si="10"/>
        <v>0</v>
      </c>
      <c r="Y155" s="9">
        <f t="shared" si="11"/>
        <v>4.5</v>
      </c>
      <c r="Z155" s="27"/>
      <c r="AA155" s="20" t="s">
        <v>441</v>
      </c>
      <c r="AB155" s="20" t="s">
        <v>440</v>
      </c>
      <c r="AC155" s="20" t="s">
        <v>442</v>
      </c>
      <c r="AD155" s="20" t="str">
        <f>CONCATENATE(Table1356[[#This Row],[Feedback Q1]],Table1356[[#This Row],[Feedback Q2]],Table1356[[#This Row],[Feedback Q3]])</f>
        <v xml:space="preserve">q1: Incorrect output due to logical errors. The intention of the program is to print a grid of asterisks based on user-defined rows and columns. However, the implementation does not correctly produce the desired grid format.q2: The logic for summing and averaging is correct, but there are errors in handling the product calculation.The product calculation is outside the loop and only uses the last entered number. Instead, you should multiply every number as it is read inq3:there are some critical issues that prevent it from functioning as intended.  The scanf function for reading the discount percentage is incorrectly formatted. </v>
      </c>
    </row>
    <row r="156" spans="1:30" x14ac:dyDescent="0.3">
      <c r="A156" s="12">
        <v>152</v>
      </c>
      <c r="B156" s="13">
        <v>20612945</v>
      </c>
      <c r="C156" s="11" t="s">
        <v>72</v>
      </c>
      <c r="D156" s="18">
        <v>1.5</v>
      </c>
      <c r="E156" s="18">
        <v>1.5</v>
      </c>
      <c r="F156" s="18">
        <v>1.5</v>
      </c>
      <c r="G156" s="18">
        <v>1.5</v>
      </c>
      <c r="H156" s="18">
        <v>2</v>
      </c>
      <c r="I156" s="18">
        <v>2</v>
      </c>
      <c r="J156" s="17">
        <f t="shared" si="8"/>
        <v>10</v>
      </c>
      <c r="K156" s="3"/>
      <c r="L156" s="3"/>
      <c r="M156" s="3"/>
      <c r="N156" s="3"/>
      <c r="O156" s="3"/>
      <c r="P156" s="3"/>
      <c r="Q156" s="8">
        <f t="shared" si="9"/>
        <v>0</v>
      </c>
      <c r="R156" s="3"/>
      <c r="S156" s="3"/>
      <c r="T156" s="3"/>
      <c r="U156" s="3"/>
      <c r="V156" s="3"/>
      <c r="W156" s="3"/>
      <c r="X156" s="8">
        <f t="shared" si="10"/>
        <v>0</v>
      </c>
      <c r="Y156" s="9">
        <f t="shared" si="11"/>
        <v>10</v>
      </c>
      <c r="Z156" s="27"/>
      <c r="AA156" s="20" t="s">
        <v>273</v>
      </c>
      <c r="AB156" s="20" t="s">
        <v>488</v>
      </c>
      <c r="AC156" s="20" t="s">
        <v>435</v>
      </c>
      <c r="AD156"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57" spans="1:30" x14ac:dyDescent="0.3">
      <c r="A157" s="12">
        <v>153</v>
      </c>
      <c r="B157" s="13">
        <v>20619586</v>
      </c>
      <c r="C157" s="11" t="s">
        <v>96</v>
      </c>
      <c r="D157" s="18">
        <v>1.5</v>
      </c>
      <c r="E157" s="18">
        <v>1.5</v>
      </c>
      <c r="F157" s="18">
        <v>1.5</v>
      </c>
      <c r="G157" s="18">
        <v>1.5</v>
      </c>
      <c r="H157" s="18">
        <v>0</v>
      </c>
      <c r="I157" s="18"/>
      <c r="J157" s="17">
        <f t="shared" si="8"/>
        <v>6</v>
      </c>
      <c r="K157" s="3"/>
      <c r="L157" s="3"/>
      <c r="M157" s="3"/>
      <c r="N157" s="3"/>
      <c r="O157" s="3"/>
      <c r="P157" s="3"/>
      <c r="Q157" s="8">
        <f t="shared" si="9"/>
        <v>0</v>
      </c>
      <c r="R157" s="3"/>
      <c r="S157" s="3"/>
      <c r="T157" s="3"/>
      <c r="U157" s="3"/>
      <c r="V157" s="3"/>
      <c r="W157" s="3"/>
      <c r="X157" s="8">
        <f t="shared" si="10"/>
        <v>0</v>
      </c>
      <c r="Y157" s="9">
        <f t="shared" si="11"/>
        <v>6</v>
      </c>
      <c r="Z157" s="27"/>
      <c r="AA157" s="20" t="s">
        <v>273</v>
      </c>
      <c r="AB157" s="20" t="s">
        <v>488</v>
      </c>
      <c r="AC157" s="20"/>
      <c r="AD157"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158" spans="1:30" x14ac:dyDescent="0.3">
      <c r="A158" s="12">
        <v>154</v>
      </c>
      <c r="B158" s="13">
        <v>20611068</v>
      </c>
      <c r="C158" s="11" t="s">
        <v>57</v>
      </c>
      <c r="D158" s="18">
        <v>1.5</v>
      </c>
      <c r="E158" s="18">
        <v>1.5</v>
      </c>
      <c r="F158" s="18">
        <v>1.5</v>
      </c>
      <c r="G158" s="18">
        <v>1.5</v>
      </c>
      <c r="H158" s="18">
        <v>0</v>
      </c>
      <c r="I158" s="18"/>
      <c r="J158" s="17">
        <f t="shared" si="8"/>
        <v>6</v>
      </c>
      <c r="K158" s="3"/>
      <c r="L158" s="3"/>
      <c r="M158" s="3"/>
      <c r="N158" s="3"/>
      <c r="O158" s="3"/>
      <c r="P158" s="3"/>
      <c r="Q158" s="8">
        <f t="shared" si="9"/>
        <v>0</v>
      </c>
      <c r="R158" s="3"/>
      <c r="S158" s="3"/>
      <c r="T158" s="3"/>
      <c r="U158" s="3"/>
      <c r="V158" s="3"/>
      <c r="W158" s="3"/>
      <c r="X158" s="8">
        <f t="shared" si="10"/>
        <v>0</v>
      </c>
      <c r="Y158" s="9">
        <f t="shared" si="11"/>
        <v>6</v>
      </c>
      <c r="Z158" s="27"/>
      <c r="AA158" s="20" t="s">
        <v>273</v>
      </c>
      <c r="AB158" s="20" t="s">
        <v>488</v>
      </c>
      <c r="AC158" s="20"/>
      <c r="AD158"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159" spans="1:30" x14ac:dyDescent="0.3">
      <c r="A159" s="12">
        <v>155</v>
      </c>
      <c r="B159" s="13">
        <v>20611302</v>
      </c>
      <c r="C159" s="11" t="s">
        <v>60</v>
      </c>
      <c r="D159" s="18">
        <v>1.5</v>
      </c>
      <c r="E159" s="18">
        <v>1.5</v>
      </c>
      <c r="F159" s="18">
        <v>1.5</v>
      </c>
      <c r="G159" s="18">
        <v>1.5</v>
      </c>
      <c r="H159" s="18">
        <v>0</v>
      </c>
      <c r="I159" s="18"/>
      <c r="J159" s="17">
        <f t="shared" si="8"/>
        <v>6</v>
      </c>
      <c r="K159" s="3"/>
      <c r="L159" s="3"/>
      <c r="M159" s="3"/>
      <c r="N159" s="3"/>
      <c r="O159" s="3"/>
      <c r="P159" s="3"/>
      <c r="Q159" s="8">
        <f t="shared" si="9"/>
        <v>0</v>
      </c>
      <c r="R159" s="3"/>
      <c r="S159" s="3"/>
      <c r="T159" s="3"/>
      <c r="U159" s="3"/>
      <c r="V159" s="3"/>
      <c r="W159" s="3"/>
      <c r="X159" s="8">
        <f t="shared" si="10"/>
        <v>0</v>
      </c>
      <c r="Y159" s="9">
        <f t="shared" si="11"/>
        <v>6</v>
      </c>
      <c r="Z159" s="27"/>
      <c r="AA159" s="20" t="s">
        <v>273</v>
      </c>
      <c r="AB159" s="20" t="s">
        <v>488</v>
      </c>
      <c r="AC159" s="20"/>
      <c r="AD159"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160" spans="1:30" x14ac:dyDescent="0.3">
      <c r="A160" s="12">
        <v>156</v>
      </c>
      <c r="B160" s="13">
        <v>20612965</v>
      </c>
      <c r="C160" s="11" t="s">
        <v>73</v>
      </c>
      <c r="D160" s="18">
        <v>1.5</v>
      </c>
      <c r="E160" s="18">
        <v>1.5</v>
      </c>
      <c r="F160" s="18">
        <v>0</v>
      </c>
      <c r="G160" s="18"/>
      <c r="H160" s="18">
        <v>2</v>
      </c>
      <c r="I160" s="18">
        <v>2</v>
      </c>
      <c r="J160" s="17">
        <f t="shared" si="8"/>
        <v>7</v>
      </c>
      <c r="K160" s="3"/>
      <c r="L160" s="3"/>
      <c r="M160" s="3"/>
      <c r="N160" s="3"/>
      <c r="O160" s="3"/>
      <c r="P160" s="3"/>
      <c r="Q160" s="8">
        <f t="shared" si="9"/>
        <v>0</v>
      </c>
      <c r="R160" s="3"/>
      <c r="S160" s="3"/>
      <c r="T160" s="3"/>
      <c r="U160" s="3"/>
      <c r="V160" s="3"/>
      <c r="W160" s="3"/>
      <c r="X160" s="8">
        <f t="shared" si="10"/>
        <v>0</v>
      </c>
      <c r="Y160" s="9">
        <f t="shared" si="11"/>
        <v>7</v>
      </c>
      <c r="Z160" s="27"/>
      <c r="AA160" s="20" t="s">
        <v>273</v>
      </c>
      <c r="AB160" s="20"/>
      <c r="AC160" s="20" t="s">
        <v>435</v>
      </c>
      <c r="AD160"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output.q3:The program is designed to calculate the total cost of various grocery items based on user input, including handling discounts. </v>
      </c>
    </row>
    <row r="161" spans="1:30" x14ac:dyDescent="0.3">
      <c r="A161" s="12">
        <v>157</v>
      </c>
      <c r="B161" s="13">
        <v>20614355</v>
      </c>
      <c r="C161" s="11" t="s">
        <v>79</v>
      </c>
      <c r="D161" s="18">
        <v>1.5</v>
      </c>
      <c r="E161" s="18">
        <v>1.5</v>
      </c>
      <c r="F161" s="18">
        <v>0</v>
      </c>
      <c r="G161" s="18"/>
      <c r="H161" s="18">
        <v>0</v>
      </c>
      <c r="I161" s="18"/>
      <c r="J161" s="17">
        <f t="shared" si="8"/>
        <v>3</v>
      </c>
      <c r="K161" s="3"/>
      <c r="L161" s="3"/>
      <c r="M161" s="3"/>
      <c r="N161" s="3"/>
      <c r="O161" s="3"/>
      <c r="P161" s="3"/>
      <c r="Q161" s="8">
        <f t="shared" si="9"/>
        <v>0</v>
      </c>
      <c r="R161" s="3"/>
      <c r="S161" s="3"/>
      <c r="T161" s="3"/>
      <c r="U161" s="3"/>
      <c r="V161" s="3"/>
      <c r="W161" s="3"/>
      <c r="X161" s="8">
        <f t="shared" si="10"/>
        <v>0</v>
      </c>
      <c r="Y161" s="9">
        <f t="shared" si="11"/>
        <v>3</v>
      </c>
      <c r="Z161" s="27"/>
      <c r="AA161" s="20" t="s">
        <v>273</v>
      </c>
      <c r="AB161" s="20"/>
      <c r="AC161" s="20"/>
      <c r="AD161"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v>
      </c>
    </row>
    <row r="162" spans="1:30" x14ac:dyDescent="0.3">
      <c r="A162" s="12">
        <v>158</v>
      </c>
      <c r="B162" s="13">
        <v>20611657</v>
      </c>
      <c r="C162" s="11" t="s">
        <v>65</v>
      </c>
      <c r="D162" s="18">
        <v>1.5</v>
      </c>
      <c r="E162" s="18">
        <v>1.5</v>
      </c>
      <c r="F162" s="18">
        <v>1.5</v>
      </c>
      <c r="G162" s="18">
        <v>1.5</v>
      </c>
      <c r="H162" s="18">
        <v>2</v>
      </c>
      <c r="I162" s="18">
        <v>2</v>
      </c>
      <c r="J162" s="17">
        <f t="shared" si="8"/>
        <v>10</v>
      </c>
      <c r="K162" s="3"/>
      <c r="L162" s="3"/>
      <c r="M162" s="3"/>
      <c r="N162" s="3"/>
      <c r="O162" s="3"/>
      <c r="P162" s="3"/>
      <c r="Q162" s="8">
        <f t="shared" si="9"/>
        <v>0</v>
      </c>
      <c r="R162" s="3"/>
      <c r="S162" s="3"/>
      <c r="T162" s="3"/>
      <c r="U162" s="3"/>
      <c r="V162" s="3"/>
      <c r="W162" s="3"/>
      <c r="X162" s="8">
        <f t="shared" si="10"/>
        <v>0</v>
      </c>
      <c r="Y162" s="9">
        <f t="shared" si="11"/>
        <v>10</v>
      </c>
      <c r="Z162" s="27"/>
      <c r="AA162" s="20" t="s">
        <v>273</v>
      </c>
      <c r="AB162" s="20" t="s">
        <v>488</v>
      </c>
      <c r="AC162" s="20" t="s">
        <v>435</v>
      </c>
      <c r="AD162"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63" spans="1:30" x14ac:dyDescent="0.3">
      <c r="A163" s="12">
        <v>159</v>
      </c>
      <c r="B163" s="13">
        <v>20611327</v>
      </c>
      <c r="C163" s="11" t="s">
        <v>62</v>
      </c>
      <c r="D163" s="18">
        <v>1.5</v>
      </c>
      <c r="E163" s="18">
        <v>1.5</v>
      </c>
      <c r="F163" s="18">
        <v>1.5</v>
      </c>
      <c r="G163" s="18">
        <v>1.5</v>
      </c>
      <c r="H163" s="18">
        <v>2</v>
      </c>
      <c r="I163" s="18">
        <v>2</v>
      </c>
      <c r="J163" s="17">
        <f t="shared" si="8"/>
        <v>10</v>
      </c>
      <c r="K163" s="3"/>
      <c r="L163" s="3"/>
      <c r="M163" s="3"/>
      <c r="N163" s="3"/>
      <c r="O163" s="3"/>
      <c r="P163" s="3"/>
      <c r="Q163" s="8">
        <f t="shared" si="9"/>
        <v>0</v>
      </c>
      <c r="R163" s="3"/>
      <c r="S163" s="3"/>
      <c r="T163" s="3"/>
      <c r="U163" s="3"/>
      <c r="V163" s="3"/>
      <c r="W163" s="3"/>
      <c r="X163" s="8">
        <f t="shared" si="10"/>
        <v>0</v>
      </c>
      <c r="Y163" s="9">
        <f t="shared" si="11"/>
        <v>10</v>
      </c>
      <c r="Z163" s="27"/>
      <c r="AA163" s="20" t="s">
        <v>273</v>
      </c>
      <c r="AB163" s="20" t="s">
        <v>488</v>
      </c>
      <c r="AC163" s="20" t="s">
        <v>435</v>
      </c>
      <c r="AD163"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64" spans="1:30" x14ac:dyDescent="0.3">
      <c r="A164" s="12">
        <v>160</v>
      </c>
      <c r="B164" s="13">
        <v>20585127</v>
      </c>
      <c r="C164" s="11" t="s">
        <v>16</v>
      </c>
      <c r="D164" s="18">
        <v>1.5</v>
      </c>
      <c r="E164" s="18">
        <v>1.5</v>
      </c>
      <c r="F164" s="18">
        <v>1.5</v>
      </c>
      <c r="G164" s="18">
        <v>1.5</v>
      </c>
      <c r="H164" s="18">
        <v>2</v>
      </c>
      <c r="I164" s="18">
        <v>2</v>
      </c>
      <c r="J164" s="17">
        <f t="shared" si="8"/>
        <v>10</v>
      </c>
      <c r="K164" s="3"/>
      <c r="L164" s="3"/>
      <c r="M164" s="3"/>
      <c r="N164" s="3"/>
      <c r="O164" s="3"/>
      <c r="P164" s="3"/>
      <c r="Q164" s="8">
        <f t="shared" si="9"/>
        <v>0</v>
      </c>
      <c r="R164" s="3"/>
      <c r="S164" s="3"/>
      <c r="T164" s="3"/>
      <c r="U164" s="3"/>
      <c r="V164" s="3"/>
      <c r="W164" s="3"/>
      <c r="X164" s="8">
        <f t="shared" si="10"/>
        <v>0</v>
      </c>
      <c r="Y164" s="9">
        <f t="shared" si="11"/>
        <v>10</v>
      </c>
      <c r="Z164" s="27"/>
      <c r="AA164" s="20" t="s">
        <v>273</v>
      </c>
      <c r="AB164" s="20" t="s">
        <v>488</v>
      </c>
      <c r="AC164" s="20" t="s">
        <v>435</v>
      </c>
      <c r="AD164"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65" spans="1:30" x14ac:dyDescent="0.3">
      <c r="A165" s="12">
        <v>161</v>
      </c>
      <c r="B165" s="13">
        <v>20723819</v>
      </c>
      <c r="C165" s="11" t="s">
        <v>186</v>
      </c>
      <c r="D165" s="18">
        <v>1.5</v>
      </c>
      <c r="E165" s="18">
        <v>1.5</v>
      </c>
      <c r="F165" s="18">
        <v>1.5</v>
      </c>
      <c r="G165" s="18">
        <v>1.5</v>
      </c>
      <c r="H165" s="18">
        <v>2</v>
      </c>
      <c r="I165" s="18">
        <v>2</v>
      </c>
      <c r="J165" s="17">
        <f t="shared" si="8"/>
        <v>10</v>
      </c>
      <c r="K165" s="3"/>
      <c r="L165" s="3"/>
      <c r="M165" s="3"/>
      <c r="N165" s="3"/>
      <c r="O165" s="3"/>
      <c r="P165" s="3"/>
      <c r="Q165" s="8">
        <f t="shared" si="9"/>
        <v>0</v>
      </c>
      <c r="R165" s="3"/>
      <c r="S165" s="3"/>
      <c r="T165" s="3"/>
      <c r="U165" s="3"/>
      <c r="V165" s="3"/>
      <c r="W165" s="3"/>
      <c r="X165" s="8">
        <f t="shared" si="10"/>
        <v>0</v>
      </c>
      <c r="Y165" s="9">
        <f t="shared" si="11"/>
        <v>10</v>
      </c>
      <c r="Z165" s="27"/>
      <c r="AA165" s="20" t="s">
        <v>273</v>
      </c>
      <c r="AB165" s="20" t="s">
        <v>488</v>
      </c>
      <c r="AC165" s="20"/>
      <c r="AD165"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166" spans="1:30" x14ac:dyDescent="0.3">
      <c r="A166" s="12">
        <v>162</v>
      </c>
      <c r="B166" s="36">
        <v>20712242</v>
      </c>
      <c r="C166" s="23" t="s">
        <v>144</v>
      </c>
      <c r="D166" s="18">
        <v>1.5</v>
      </c>
      <c r="E166" s="18">
        <v>1.5</v>
      </c>
      <c r="F166" s="26">
        <v>1</v>
      </c>
      <c r="G166" s="26">
        <v>1</v>
      </c>
      <c r="H166" s="26">
        <v>2</v>
      </c>
      <c r="I166" s="26">
        <v>2</v>
      </c>
      <c r="J166" s="17">
        <f t="shared" si="8"/>
        <v>9</v>
      </c>
      <c r="K166" s="3"/>
      <c r="L166" s="3"/>
      <c r="M166" s="3"/>
      <c r="N166" s="3"/>
      <c r="O166" s="3"/>
      <c r="P166" s="3"/>
      <c r="Q166" s="8">
        <f t="shared" si="9"/>
        <v>0</v>
      </c>
      <c r="R166" s="3"/>
      <c r="S166" s="3"/>
      <c r="T166" s="3"/>
      <c r="U166" s="3"/>
      <c r="V166" s="3"/>
      <c r="W166" s="3"/>
      <c r="X166" s="8">
        <f t="shared" si="10"/>
        <v>0</v>
      </c>
      <c r="Y166" s="9">
        <f t="shared" si="11"/>
        <v>9</v>
      </c>
      <c r="Z166" s="27"/>
      <c r="AA166" s="20" t="s">
        <v>273</v>
      </c>
      <c r="AB166" s="20" t="s">
        <v>434</v>
      </c>
      <c r="AC166" s="20" t="s">
        <v>435</v>
      </c>
      <c r="AD166"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output.q2:The program aims to take three integers as input and calculate their sum, average, product, smallest, and largest values. The overall logic is mostly correct, but there are some  issues in the implementation of the smallest and largest value calculations. The way the smallest number is calculated is not optimal. It does not correctly determine the smallest number across all three integers. Instead of printing the smallest directly within the conditions, it would be better to set smallest to the correct valueq3:The program is designed to calculate the total cost of various grocery items based on user input, including handling discounts. </v>
      </c>
    </row>
    <row r="167" spans="1:30" x14ac:dyDescent="0.3">
      <c r="A167" s="12">
        <v>163</v>
      </c>
      <c r="B167" s="13">
        <v>20703544</v>
      </c>
      <c r="C167" s="11" t="s">
        <v>127</v>
      </c>
      <c r="D167" s="18">
        <v>1.5</v>
      </c>
      <c r="E167" s="18">
        <v>1.5</v>
      </c>
      <c r="F167" s="18">
        <v>1.5</v>
      </c>
      <c r="G167" s="18">
        <v>1.5</v>
      </c>
      <c r="H167" s="18">
        <v>0</v>
      </c>
      <c r="I167" s="18"/>
      <c r="J167" s="17">
        <f t="shared" si="8"/>
        <v>6</v>
      </c>
      <c r="K167" s="3"/>
      <c r="L167" s="3"/>
      <c r="M167" s="3"/>
      <c r="N167" s="3"/>
      <c r="O167" s="3"/>
      <c r="P167" s="3"/>
      <c r="Q167" s="8">
        <f t="shared" si="9"/>
        <v>0</v>
      </c>
      <c r="R167" s="3"/>
      <c r="S167" s="3"/>
      <c r="T167" s="3"/>
      <c r="U167" s="3"/>
      <c r="V167" s="3"/>
      <c r="W167" s="3"/>
      <c r="X167" s="8">
        <f t="shared" si="10"/>
        <v>0</v>
      </c>
      <c r="Y167" s="9">
        <f t="shared" si="11"/>
        <v>6</v>
      </c>
      <c r="Z167" s="27"/>
      <c r="AA167" s="20" t="s">
        <v>273</v>
      </c>
      <c r="AB167" s="20" t="s">
        <v>488</v>
      </c>
      <c r="AC167" s="20"/>
      <c r="AD167"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168" spans="1:30" x14ac:dyDescent="0.3">
      <c r="A168" s="12">
        <v>164</v>
      </c>
      <c r="B168" s="13">
        <v>20511126</v>
      </c>
      <c r="C168" s="11" t="s">
        <v>8</v>
      </c>
      <c r="D168" s="18">
        <v>1.5</v>
      </c>
      <c r="E168" s="18">
        <v>1.5</v>
      </c>
      <c r="F168" s="18">
        <v>1.5</v>
      </c>
      <c r="G168" s="18">
        <v>1.5</v>
      </c>
      <c r="H168" s="18">
        <v>2</v>
      </c>
      <c r="I168" s="18">
        <v>2</v>
      </c>
      <c r="J168" s="17">
        <f t="shared" si="8"/>
        <v>10</v>
      </c>
      <c r="K168" s="3"/>
      <c r="L168" s="3"/>
      <c r="M168" s="3"/>
      <c r="N168" s="3"/>
      <c r="O168" s="3"/>
      <c r="P168" s="3"/>
      <c r="Q168" s="8">
        <f t="shared" si="9"/>
        <v>0</v>
      </c>
      <c r="R168" s="3"/>
      <c r="S168" s="3"/>
      <c r="T168" s="3"/>
      <c r="U168" s="3"/>
      <c r="V168" s="3"/>
      <c r="W168" s="3"/>
      <c r="X168" s="8">
        <f t="shared" si="10"/>
        <v>0</v>
      </c>
      <c r="Y168" s="9">
        <f t="shared" si="11"/>
        <v>10</v>
      </c>
      <c r="Z168" s="27"/>
      <c r="AA168" s="20" t="s">
        <v>273</v>
      </c>
      <c r="AB168" s="20" t="s">
        <v>488</v>
      </c>
      <c r="AC168" s="20" t="s">
        <v>435</v>
      </c>
      <c r="AD168"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69" spans="1:30" x14ac:dyDescent="0.3">
      <c r="A169" s="12">
        <v>165</v>
      </c>
      <c r="B169" s="13">
        <v>20616849</v>
      </c>
      <c r="C169" s="11" t="s">
        <v>86</v>
      </c>
      <c r="D169" s="18">
        <v>1.5</v>
      </c>
      <c r="E169" s="18">
        <v>1.5</v>
      </c>
      <c r="F169" s="18">
        <v>0</v>
      </c>
      <c r="G169" s="18"/>
      <c r="H169" s="18">
        <v>0</v>
      </c>
      <c r="I169" s="18"/>
      <c r="J169" s="17">
        <f t="shared" si="8"/>
        <v>3</v>
      </c>
      <c r="K169" s="3"/>
      <c r="L169" s="3"/>
      <c r="M169" s="3"/>
      <c r="N169" s="3"/>
      <c r="O169" s="3"/>
      <c r="P169" s="3"/>
      <c r="Q169" s="8">
        <f t="shared" si="9"/>
        <v>0</v>
      </c>
      <c r="R169" s="3"/>
      <c r="S169" s="3"/>
      <c r="T169" s="3"/>
      <c r="U169" s="3"/>
      <c r="V169" s="3"/>
      <c r="W169" s="3"/>
      <c r="X169" s="8">
        <f t="shared" si="10"/>
        <v>0</v>
      </c>
      <c r="Y169" s="9">
        <f t="shared" si="11"/>
        <v>3</v>
      </c>
      <c r="Z169" s="27"/>
      <c r="AA169" s="20" t="s">
        <v>273</v>
      </c>
      <c r="AB169" s="20"/>
      <c r="AC169" s="20"/>
      <c r="AD169"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v>
      </c>
    </row>
    <row r="170" spans="1:30" x14ac:dyDescent="0.3">
      <c r="A170" s="12">
        <v>166</v>
      </c>
      <c r="B170" s="13">
        <v>20620220</v>
      </c>
      <c r="C170" s="11" t="s">
        <v>97</v>
      </c>
      <c r="D170" s="18">
        <v>1.5</v>
      </c>
      <c r="E170" s="18">
        <v>1.5</v>
      </c>
      <c r="F170" s="18">
        <v>0</v>
      </c>
      <c r="G170" s="18"/>
      <c r="H170" s="18">
        <v>0</v>
      </c>
      <c r="I170" s="18"/>
      <c r="J170" s="17">
        <f t="shared" si="8"/>
        <v>3</v>
      </c>
      <c r="K170" s="3"/>
      <c r="L170" s="3"/>
      <c r="M170" s="3"/>
      <c r="N170" s="3"/>
      <c r="O170" s="3"/>
      <c r="P170" s="3"/>
      <c r="Q170" s="8">
        <f t="shared" si="9"/>
        <v>0</v>
      </c>
      <c r="R170" s="3"/>
      <c r="S170" s="3"/>
      <c r="T170" s="3"/>
      <c r="U170" s="3"/>
      <c r="V170" s="3"/>
      <c r="W170" s="3"/>
      <c r="X170" s="8">
        <f t="shared" si="10"/>
        <v>0</v>
      </c>
      <c r="Y170" s="9">
        <f t="shared" si="11"/>
        <v>3</v>
      </c>
      <c r="Z170" s="27"/>
      <c r="AA170" s="20" t="s">
        <v>273</v>
      </c>
      <c r="AB170" s="20"/>
      <c r="AC170" s="20"/>
      <c r="AD170"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v>
      </c>
    </row>
    <row r="171" spans="1:30" x14ac:dyDescent="0.3">
      <c r="A171" s="12">
        <v>167</v>
      </c>
      <c r="B171" s="13">
        <v>20704636</v>
      </c>
      <c r="C171" s="11" t="s">
        <v>129</v>
      </c>
      <c r="D171" s="18">
        <v>1.5</v>
      </c>
      <c r="E171" s="18">
        <v>1.5</v>
      </c>
      <c r="F171" s="18">
        <v>1.5</v>
      </c>
      <c r="G171" s="18">
        <v>1.5</v>
      </c>
      <c r="H171" s="18">
        <v>2</v>
      </c>
      <c r="I171" s="18">
        <v>2</v>
      </c>
      <c r="J171" s="17">
        <f t="shared" si="8"/>
        <v>10</v>
      </c>
      <c r="K171" s="3"/>
      <c r="L171" s="3"/>
      <c r="M171" s="3"/>
      <c r="N171" s="3"/>
      <c r="O171" s="3"/>
      <c r="P171" s="3"/>
      <c r="Q171" s="8">
        <f t="shared" si="9"/>
        <v>0</v>
      </c>
      <c r="R171" s="3"/>
      <c r="S171" s="3"/>
      <c r="T171" s="3"/>
      <c r="U171" s="3"/>
      <c r="V171" s="3"/>
      <c r="W171" s="3"/>
      <c r="X171" s="8">
        <f t="shared" si="10"/>
        <v>0</v>
      </c>
      <c r="Y171" s="9">
        <f t="shared" si="11"/>
        <v>10</v>
      </c>
      <c r="Z171" s="27"/>
      <c r="AA171" s="20" t="s">
        <v>273</v>
      </c>
      <c r="AB171" s="20" t="s">
        <v>488</v>
      </c>
      <c r="AC171" s="20" t="s">
        <v>435</v>
      </c>
      <c r="AD171"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72" spans="1:30" x14ac:dyDescent="0.3">
      <c r="A172" s="12">
        <v>168</v>
      </c>
      <c r="B172" s="13">
        <v>20697931</v>
      </c>
      <c r="C172" s="11" t="s">
        <v>111</v>
      </c>
      <c r="D172" s="18">
        <v>1.5</v>
      </c>
      <c r="E172" s="18">
        <v>1.5</v>
      </c>
      <c r="F172" s="18">
        <v>1.5</v>
      </c>
      <c r="G172" s="18">
        <v>1.5</v>
      </c>
      <c r="H172" s="18">
        <v>2</v>
      </c>
      <c r="I172" s="18">
        <v>2</v>
      </c>
      <c r="J172" s="17">
        <f t="shared" si="8"/>
        <v>10</v>
      </c>
      <c r="K172" s="3"/>
      <c r="L172" s="3"/>
      <c r="M172" s="3"/>
      <c r="N172" s="3"/>
      <c r="O172" s="3"/>
      <c r="P172" s="3"/>
      <c r="Q172" s="8">
        <f t="shared" si="9"/>
        <v>0</v>
      </c>
      <c r="R172" s="3"/>
      <c r="S172" s="3"/>
      <c r="T172" s="3"/>
      <c r="U172" s="3"/>
      <c r="V172" s="3"/>
      <c r="W172" s="3"/>
      <c r="X172" s="8">
        <f t="shared" si="10"/>
        <v>0</v>
      </c>
      <c r="Y172" s="9">
        <f t="shared" si="11"/>
        <v>10</v>
      </c>
      <c r="Z172" s="27"/>
      <c r="AA172" s="20" t="s">
        <v>273</v>
      </c>
      <c r="AB172" s="20" t="s">
        <v>488</v>
      </c>
      <c r="AC172" s="20" t="s">
        <v>435</v>
      </c>
      <c r="AD172"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73" spans="1:30" x14ac:dyDescent="0.3">
      <c r="A173" s="12">
        <v>169</v>
      </c>
      <c r="B173" s="13">
        <v>20602511</v>
      </c>
      <c r="C173" s="11" t="s">
        <v>40</v>
      </c>
      <c r="D173" s="18">
        <v>1.5</v>
      </c>
      <c r="E173" s="18">
        <v>1.5</v>
      </c>
      <c r="F173" s="18">
        <v>0</v>
      </c>
      <c r="G173" s="18">
        <v>1.5</v>
      </c>
      <c r="H173" s="18">
        <v>2</v>
      </c>
      <c r="I173" s="18">
        <v>2</v>
      </c>
      <c r="J173" s="17">
        <f t="shared" si="8"/>
        <v>8.5</v>
      </c>
      <c r="K173" s="3"/>
      <c r="L173" s="3"/>
      <c r="M173" s="3"/>
      <c r="N173" s="3"/>
      <c r="O173" s="3"/>
      <c r="P173" s="3"/>
      <c r="Q173" s="8">
        <f t="shared" si="9"/>
        <v>0</v>
      </c>
      <c r="R173" s="3"/>
      <c r="S173" s="3"/>
      <c r="T173" s="3"/>
      <c r="U173" s="3"/>
      <c r="V173" s="3"/>
      <c r="W173" s="3"/>
      <c r="X173" s="8">
        <f t="shared" si="10"/>
        <v>0</v>
      </c>
      <c r="Y173" s="9">
        <f t="shared" si="11"/>
        <v>8.5</v>
      </c>
      <c r="Z173" s="27"/>
      <c r="AA173" s="20" t="s">
        <v>312</v>
      </c>
      <c r="AB173" s="20" t="s">
        <v>313</v>
      </c>
      <c r="AC173" s="20" t="s">
        <v>314</v>
      </c>
      <c r="AD173" s="20" t="str">
        <f>CONCATENATE(Table1356[[#This Row],[Feedback Q1]],Table1356[[#This Row],[Feedback Q2]],Table1356[[#This Row],[Feedback Q3]])</f>
        <v>q1:The program correctly prompts the user for the number of rows and columns and prints a grid of asterisks based on those dimensions. The logic is straightforward and functions as intended.q2:The program correctly reads three integers from the user, calculates their sum, average, and product, and identifies the smallest and largest values. However, there are some logical issues in the conditions for finding the smallest and largest numbers. The implementation meets the basic requirements but has redundant checks for equality in the smallest and largest calculations that could be streamlined.q3:The program correctly prompts the user for product details based on the selected product code and calculates the total cost and final cost after any discounts. The calculations for total cost and final cost are repeated in multiple branches of the if statements. You can simplify the logic by calculating the total cost once and then applying the discount if applicable.</v>
      </c>
    </row>
    <row r="174" spans="1:30" x14ac:dyDescent="0.3">
      <c r="A174" s="12">
        <v>170</v>
      </c>
      <c r="B174" s="13">
        <v>20618167</v>
      </c>
      <c r="C174" s="11" t="s">
        <v>89</v>
      </c>
      <c r="D174" s="18">
        <v>0.5</v>
      </c>
      <c r="E174" s="18">
        <v>0.5</v>
      </c>
      <c r="F174" s="18">
        <v>1.5</v>
      </c>
      <c r="G174" s="18">
        <v>1.2</v>
      </c>
      <c r="H174" s="18">
        <v>2</v>
      </c>
      <c r="I174" s="18">
        <v>2</v>
      </c>
      <c r="J174" s="17">
        <f t="shared" si="8"/>
        <v>7.7</v>
      </c>
      <c r="K174" s="3"/>
      <c r="L174" s="3"/>
      <c r="M174" s="3"/>
      <c r="N174" s="3"/>
      <c r="O174" s="3"/>
      <c r="P174" s="3"/>
      <c r="Q174" s="8">
        <f t="shared" si="9"/>
        <v>0</v>
      </c>
      <c r="R174" s="3"/>
      <c r="S174" s="3"/>
      <c r="T174" s="3"/>
      <c r="U174" s="3"/>
      <c r="V174" s="3"/>
      <c r="W174" s="3"/>
      <c r="X174" s="8">
        <f t="shared" si="10"/>
        <v>0</v>
      </c>
      <c r="Y174" s="9">
        <f t="shared" si="11"/>
        <v>7.7</v>
      </c>
      <c r="Z174" s="27"/>
      <c r="AA174" s="20" t="s">
        <v>445</v>
      </c>
      <c r="AB174" s="20" t="s">
        <v>444</v>
      </c>
      <c r="AC174" s="20" t="s">
        <v>443</v>
      </c>
      <c r="AD174" s="20" t="str">
        <f>CONCATENATE(Table1356[[#This Row],[Feedback Q1]],Table1356[[#This Row],[Feedback Q2]],Table1356[[#This Row],[Feedback Q3]])</f>
        <v>q1: Output is not correct and some syntax errors.q2:The program is designed to take three integers as input and compute their sum, average, product, smallest, and largest values. The average is calculated using integer division. This can lead to incorrect results if the sum is not perfectly divisible by three. To get a more accurate average, consider using a floating-point variable for the averageq3:The program is designed to calculate the cost of a product based on its weight, price per kilogram, and any applicable discount.</v>
      </c>
    </row>
    <row r="175" spans="1:30" x14ac:dyDescent="0.3">
      <c r="A175" s="12">
        <v>171</v>
      </c>
      <c r="B175" s="13">
        <v>20603953</v>
      </c>
      <c r="C175" s="11" t="s">
        <v>41</v>
      </c>
      <c r="D175" s="18">
        <v>1.5</v>
      </c>
      <c r="E175" s="18">
        <v>1.5</v>
      </c>
      <c r="F175" s="18">
        <v>1.5</v>
      </c>
      <c r="G175" s="18">
        <v>1.5</v>
      </c>
      <c r="H175" s="18">
        <v>2</v>
      </c>
      <c r="I175" s="18">
        <v>2</v>
      </c>
      <c r="J175" s="17">
        <f t="shared" si="8"/>
        <v>10</v>
      </c>
      <c r="K175" s="3"/>
      <c r="L175" s="3"/>
      <c r="M175" s="3"/>
      <c r="N175" s="3"/>
      <c r="O175" s="3"/>
      <c r="P175" s="3"/>
      <c r="Q175" s="8">
        <f t="shared" si="9"/>
        <v>0</v>
      </c>
      <c r="R175" s="3"/>
      <c r="S175" s="3"/>
      <c r="T175" s="3"/>
      <c r="U175" s="3"/>
      <c r="V175" s="3"/>
      <c r="W175" s="3"/>
      <c r="X175" s="8">
        <f t="shared" si="10"/>
        <v>0</v>
      </c>
      <c r="Y175" s="9">
        <f t="shared" si="11"/>
        <v>10</v>
      </c>
      <c r="Z175" s="27"/>
      <c r="AA175" s="20" t="s">
        <v>273</v>
      </c>
      <c r="AB175" s="20" t="s">
        <v>488</v>
      </c>
      <c r="AC175" s="20" t="s">
        <v>435</v>
      </c>
      <c r="AD175"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76" spans="1:30" x14ac:dyDescent="0.3">
      <c r="A176" s="12">
        <v>172</v>
      </c>
      <c r="B176" s="13">
        <v>20718893</v>
      </c>
      <c r="C176" s="11" t="s">
        <v>172</v>
      </c>
      <c r="D176" s="18">
        <v>1.5</v>
      </c>
      <c r="E176" s="18">
        <v>1.5</v>
      </c>
      <c r="F176" s="18">
        <v>1.5</v>
      </c>
      <c r="G176" s="18">
        <v>1.2</v>
      </c>
      <c r="H176" s="18">
        <v>1</v>
      </c>
      <c r="I176" s="18">
        <v>1</v>
      </c>
      <c r="J176" s="17">
        <f t="shared" si="8"/>
        <v>7.7</v>
      </c>
      <c r="K176" s="3"/>
      <c r="L176" s="3"/>
      <c r="M176" s="3"/>
      <c r="N176" s="3"/>
      <c r="O176" s="3"/>
      <c r="P176" s="3"/>
      <c r="Q176" s="8">
        <f t="shared" si="9"/>
        <v>0</v>
      </c>
      <c r="R176" s="3"/>
      <c r="S176" s="3"/>
      <c r="T176" s="3"/>
      <c r="U176" s="3"/>
      <c r="V176" s="3"/>
      <c r="W176" s="3"/>
      <c r="X176" s="8">
        <f t="shared" si="10"/>
        <v>0</v>
      </c>
      <c r="Y176" s="9">
        <f t="shared" si="11"/>
        <v>7.7</v>
      </c>
      <c r="Z176" s="27"/>
      <c r="AA176" s="20" t="s">
        <v>312</v>
      </c>
      <c r="AB176" s="20" t="s">
        <v>446</v>
      </c>
      <c r="AC176" s="20" t="s">
        <v>447</v>
      </c>
      <c r="AD176" s="20" t="str">
        <f>CONCATENATE(Table1356[[#This Row],[Feedback Q1]],Table1356[[#This Row],[Feedback Q2]],Table1356[[#This Row],[Feedback Q3]])</f>
        <v>q1:The program correctly prompts the user for the number of rows and columns and prints a grid of asterisks based on those dimensions. The logic is straightforward and functions as intended.q2:The average is calculated using integer division because sum is an integer. This can lead to incorrect results if sum is not perfectly divisible by 3. q3:The return 0; statement is incorrectly placed inside the loop, causing the program to terminate after processing the first product.  Redundant logics for using both swith case and if / else</v>
      </c>
    </row>
    <row r="177" spans="1:30" ht="15.6" customHeight="1" x14ac:dyDescent="0.3">
      <c r="A177" s="12">
        <v>173</v>
      </c>
      <c r="B177" s="13">
        <v>20704944</v>
      </c>
      <c r="C177" s="11" t="s">
        <v>130</v>
      </c>
      <c r="D177" s="18">
        <v>0.5</v>
      </c>
      <c r="E177" s="18">
        <v>0.5</v>
      </c>
      <c r="F177" s="18">
        <v>0</v>
      </c>
      <c r="G177" s="18">
        <v>1.5</v>
      </c>
      <c r="H177" s="26">
        <v>0.5</v>
      </c>
      <c r="I177" s="18">
        <v>1.5</v>
      </c>
      <c r="J177" s="17">
        <f t="shared" si="8"/>
        <v>4.5</v>
      </c>
      <c r="K177" s="3"/>
      <c r="L177" s="3"/>
      <c r="M177" s="3"/>
      <c r="N177" s="3"/>
      <c r="O177" s="3"/>
      <c r="P177" s="3"/>
      <c r="Q177" s="8">
        <f t="shared" si="9"/>
        <v>0</v>
      </c>
      <c r="R177" s="3"/>
      <c r="S177" s="3"/>
      <c r="T177" s="3"/>
      <c r="U177" s="3"/>
      <c r="V177" s="3"/>
      <c r="W177" s="3"/>
      <c r="X177" s="8">
        <f t="shared" si="10"/>
        <v>0</v>
      </c>
      <c r="Y177" s="9">
        <f t="shared" si="11"/>
        <v>4.5</v>
      </c>
      <c r="Z177" s="27"/>
      <c r="AA177" s="21" t="s">
        <v>289</v>
      </c>
      <c r="AB177" s="20" t="s">
        <v>290</v>
      </c>
      <c r="AC177" s="20" t="s">
        <v>291</v>
      </c>
      <c r="AD177" s="20" t="str">
        <f>CONCATENATE(Table1356[[#This Row],[Feedback Q1]],Table1356[[#This Row],[Feedback Q2]],Table1356[[#This Row],[Feedback Q3]])</f>
        <v xml:space="preserve">q1:Using a struct for rows and columns is unnecessary. Consider using simple integer variables for clarity.
Typo in Variable Names: The term columes should be corrected to columns to avoid confusion. q2:The program correctly calculates the sum, average, product, and identifies the smallest and largest numbers.The logic for finding the smallest and largest values could be simplified and made more readable.q3:The program correctly calculates total and final costs based on product type and applies discounts. However, it lacks a loop for continuous input The code is somewhat structured but contains a lot of repeated code for different product types. </v>
      </c>
    </row>
    <row r="178" spans="1:30" x14ac:dyDescent="0.3">
      <c r="A178" s="12">
        <v>174</v>
      </c>
      <c r="B178" s="13">
        <v>20682988</v>
      </c>
      <c r="C178" s="11" t="s">
        <v>105</v>
      </c>
      <c r="D178" s="18">
        <v>0.5</v>
      </c>
      <c r="E178" s="18">
        <v>0.5</v>
      </c>
      <c r="F178" s="18">
        <v>0.5</v>
      </c>
      <c r="G178" s="18">
        <v>1.2</v>
      </c>
      <c r="H178" s="26">
        <v>0.5</v>
      </c>
      <c r="I178" s="18">
        <v>1</v>
      </c>
      <c r="J178" s="17">
        <f t="shared" si="8"/>
        <v>4.2</v>
      </c>
      <c r="K178" s="3"/>
      <c r="L178" s="3"/>
      <c r="M178" s="3"/>
      <c r="N178" s="3"/>
      <c r="O178" s="3"/>
      <c r="P178" s="3"/>
      <c r="Q178" s="8">
        <f t="shared" si="9"/>
        <v>0</v>
      </c>
      <c r="R178" s="3"/>
      <c r="S178" s="3"/>
      <c r="T178" s="3"/>
      <c r="U178" s="3"/>
      <c r="V178" s="3"/>
      <c r="W178" s="3"/>
      <c r="X178" s="8">
        <f t="shared" si="10"/>
        <v>0</v>
      </c>
      <c r="Y178" s="9">
        <f t="shared" si="11"/>
        <v>4.2</v>
      </c>
      <c r="Z178" s="27"/>
      <c r="AA178" s="20" t="s">
        <v>283</v>
      </c>
      <c r="AB178" s="20" t="s">
        <v>284</v>
      </c>
      <c r="AC178" s="20" t="s">
        <v>285</v>
      </c>
      <c r="AD178" s="20" t="str">
        <f>CONCATENATE(Table1356[[#This Row],[Feedback Q1]],Table1356[[#This Row],[Feedback Q2]],Table1356[[#This Row],[Feedback Q3]])</f>
        <v>q1:The program attempts to print a grid of asterisks based on user input for rows and columns. However, the nested loops contain syntax errors and will not compile as written. The outer loop is not structured correctly, and the inner loop is misplaced.q2:The program computes the sum, average, product, largest, and smallest of three integers correctly based on user input. However, there are logical errors in the conditional checks for the largest and smallest values.Replace commas with logical operators in the conditional checks for the largest and smallest numbers.q3:The program aims to calculate the total cost based on product type and apply a discount. However, there are several errors that prevent it from functioning correctly, including incorrect variable names and formatting issues in scanf. The structure is clear, but there are multiple syntax errors that need addressing. The use of incorrect case labels and the handling of discount calculations also need correction.</v>
      </c>
    </row>
    <row r="179" spans="1:30" x14ac:dyDescent="0.3">
      <c r="A179" s="12">
        <v>175</v>
      </c>
      <c r="B179" s="13">
        <v>20714775</v>
      </c>
      <c r="C179" s="11" t="s">
        <v>156</v>
      </c>
      <c r="D179" s="18">
        <v>1.5</v>
      </c>
      <c r="E179" s="18">
        <v>1.5</v>
      </c>
      <c r="F179" s="18">
        <v>1.5</v>
      </c>
      <c r="G179" s="18">
        <v>1.5</v>
      </c>
      <c r="H179" s="18">
        <v>0</v>
      </c>
      <c r="I179" s="18"/>
      <c r="J179" s="17">
        <f t="shared" si="8"/>
        <v>6</v>
      </c>
      <c r="K179" s="3"/>
      <c r="L179" s="3"/>
      <c r="M179" s="3"/>
      <c r="N179" s="3"/>
      <c r="O179" s="3"/>
      <c r="P179" s="3"/>
      <c r="Q179" s="8">
        <f t="shared" si="9"/>
        <v>0</v>
      </c>
      <c r="R179" s="3"/>
      <c r="S179" s="3"/>
      <c r="T179" s="3"/>
      <c r="U179" s="3"/>
      <c r="V179" s="3"/>
      <c r="W179" s="3"/>
      <c r="X179" s="8">
        <f t="shared" si="10"/>
        <v>0</v>
      </c>
      <c r="Y179" s="9">
        <f t="shared" si="11"/>
        <v>6</v>
      </c>
      <c r="Z179" s="27"/>
      <c r="AA179" s="20" t="s">
        <v>273</v>
      </c>
      <c r="AB179" s="20" t="s">
        <v>488</v>
      </c>
      <c r="AC179" s="20"/>
      <c r="AD179"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180" spans="1:30" x14ac:dyDescent="0.3">
      <c r="A180" s="12">
        <v>176</v>
      </c>
      <c r="B180" s="13">
        <v>20700664</v>
      </c>
      <c r="C180" s="11" t="s">
        <v>117</v>
      </c>
      <c r="D180" s="18">
        <v>1.5</v>
      </c>
      <c r="E180" s="18">
        <v>1.5</v>
      </c>
      <c r="F180" s="18">
        <v>1.5</v>
      </c>
      <c r="G180" s="18">
        <v>1.5</v>
      </c>
      <c r="H180" s="18">
        <v>0</v>
      </c>
      <c r="I180" s="18"/>
      <c r="J180" s="17">
        <f t="shared" si="8"/>
        <v>6</v>
      </c>
      <c r="K180" s="3"/>
      <c r="L180" s="3"/>
      <c r="M180" s="3"/>
      <c r="N180" s="3"/>
      <c r="O180" s="3"/>
      <c r="P180" s="3"/>
      <c r="Q180" s="8">
        <f t="shared" si="9"/>
        <v>0</v>
      </c>
      <c r="R180" s="3"/>
      <c r="S180" s="3"/>
      <c r="T180" s="3"/>
      <c r="U180" s="3"/>
      <c r="V180" s="3"/>
      <c r="W180" s="3"/>
      <c r="X180" s="8">
        <f t="shared" si="10"/>
        <v>0</v>
      </c>
      <c r="Y180" s="9">
        <f t="shared" si="11"/>
        <v>6</v>
      </c>
      <c r="Z180" s="27"/>
      <c r="AA180" s="20" t="s">
        <v>273</v>
      </c>
      <c r="AB180" s="20" t="s">
        <v>488</v>
      </c>
      <c r="AC180" s="20"/>
      <c r="AD180"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181" spans="1:30" x14ac:dyDescent="0.3">
      <c r="A181" s="12">
        <v>177</v>
      </c>
      <c r="B181" s="13">
        <v>20718629</v>
      </c>
      <c r="C181" s="11" t="s">
        <v>170</v>
      </c>
      <c r="D181" s="18">
        <v>0.5</v>
      </c>
      <c r="E181" s="18">
        <v>0.5</v>
      </c>
      <c r="F181" s="18">
        <v>1.5</v>
      </c>
      <c r="G181" s="18">
        <v>1.2</v>
      </c>
      <c r="H181" s="18">
        <v>2</v>
      </c>
      <c r="I181" s="18">
        <v>2</v>
      </c>
      <c r="J181" s="17">
        <f t="shared" si="8"/>
        <v>7.7</v>
      </c>
      <c r="K181" s="3"/>
      <c r="L181" s="3"/>
      <c r="M181" s="3"/>
      <c r="N181" s="3"/>
      <c r="O181" s="3"/>
      <c r="P181" s="3"/>
      <c r="Q181" s="8">
        <f t="shared" si="9"/>
        <v>0</v>
      </c>
      <c r="R181" s="3"/>
      <c r="S181" s="3"/>
      <c r="T181" s="3"/>
      <c r="U181" s="3"/>
      <c r="V181" s="3"/>
      <c r="W181" s="3"/>
      <c r="X181" s="8">
        <f t="shared" si="10"/>
        <v>0</v>
      </c>
      <c r="Y181" s="9">
        <f t="shared" si="11"/>
        <v>7.7</v>
      </c>
      <c r="Z181" s="27"/>
      <c r="AA181" s="20" t="s">
        <v>450</v>
      </c>
      <c r="AB181" s="20" t="s">
        <v>449</v>
      </c>
      <c r="AC181" s="20" t="s">
        <v>448</v>
      </c>
      <c r="AD181" s="20" t="str">
        <f>CONCATENATE(Table1356[[#This Row],[Feedback Q1]],Table1356[[#This Row],[Feedback Q2]],Table1356[[#This Row],[Feedback Q3]])</f>
        <v>q1: The loops currently iterate from 0 to rows and 0 to columns, which results in an extra row and column being printed. Instead, the loops should run from 0 to rows - 1 and 0 to columns - 1q2:The program correctly computes the sum, average, product, smallest, and largest of three integers input by the user. The average is calculated using integer division because both sum and 3 are integers. This can lead to incorrect results if the sum is not perfectly divisible by 3.q3:The program is intended to calculate the total cost of various grocery items based on user input, including handling discounts</v>
      </c>
    </row>
    <row r="182" spans="1:30" x14ac:dyDescent="0.3">
      <c r="A182" s="12">
        <v>178</v>
      </c>
      <c r="B182" s="13">
        <v>20712314</v>
      </c>
      <c r="C182" s="11" t="s">
        <v>146</v>
      </c>
      <c r="D182" s="18">
        <v>1.5</v>
      </c>
      <c r="E182" s="18">
        <v>1.5</v>
      </c>
      <c r="F182" s="18">
        <v>1.5</v>
      </c>
      <c r="G182" s="18">
        <v>1.5</v>
      </c>
      <c r="H182" s="18">
        <v>0</v>
      </c>
      <c r="I182" s="18"/>
      <c r="J182" s="17">
        <f t="shared" si="8"/>
        <v>6</v>
      </c>
      <c r="K182" s="3"/>
      <c r="L182" s="3"/>
      <c r="M182" s="3"/>
      <c r="N182" s="3"/>
      <c r="O182" s="3"/>
      <c r="P182" s="3"/>
      <c r="Q182" s="8">
        <f t="shared" si="9"/>
        <v>0</v>
      </c>
      <c r="R182" s="3"/>
      <c r="S182" s="3"/>
      <c r="T182" s="3"/>
      <c r="U182" s="3"/>
      <c r="V182" s="3"/>
      <c r="W182" s="3"/>
      <c r="X182" s="8">
        <f t="shared" si="10"/>
        <v>0</v>
      </c>
      <c r="Y182" s="9">
        <f t="shared" si="11"/>
        <v>6</v>
      </c>
      <c r="Z182" s="27"/>
      <c r="AA182" s="20" t="s">
        <v>273</v>
      </c>
      <c r="AB182" s="20" t="s">
        <v>488</v>
      </c>
      <c r="AC182" s="20"/>
      <c r="AD182"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183" spans="1:30" x14ac:dyDescent="0.3">
      <c r="A183" s="12">
        <v>179</v>
      </c>
      <c r="B183" s="13">
        <v>20615031</v>
      </c>
      <c r="C183" s="11" t="s">
        <v>82</v>
      </c>
      <c r="D183" s="18">
        <v>1.5</v>
      </c>
      <c r="E183" s="18">
        <v>1.5</v>
      </c>
      <c r="F183" s="18">
        <v>1.5</v>
      </c>
      <c r="G183" s="18">
        <v>1.5</v>
      </c>
      <c r="H183" s="18">
        <v>2</v>
      </c>
      <c r="I183" s="18">
        <v>2</v>
      </c>
      <c r="J183" s="17">
        <f t="shared" si="8"/>
        <v>10</v>
      </c>
      <c r="K183" s="3"/>
      <c r="L183" s="3"/>
      <c r="M183" s="3"/>
      <c r="N183" s="3"/>
      <c r="O183" s="3"/>
      <c r="P183" s="3"/>
      <c r="Q183" s="8">
        <f t="shared" si="9"/>
        <v>0</v>
      </c>
      <c r="R183" s="3"/>
      <c r="S183" s="3"/>
      <c r="T183" s="3"/>
      <c r="U183" s="3"/>
      <c r="V183" s="3"/>
      <c r="W183" s="3"/>
      <c r="X183" s="8">
        <f t="shared" si="10"/>
        <v>0</v>
      </c>
      <c r="Y183" s="9">
        <f t="shared" si="11"/>
        <v>10</v>
      </c>
      <c r="Z183" s="27"/>
      <c r="AA183" s="20" t="s">
        <v>273</v>
      </c>
      <c r="AB183" s="20" t="s">
        <v>488</v>
      </c>
      <c r="AC183" s="20" t="s">
        <v>435</v>
      </c>
      <c r="AD183"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row>
    <row r="184" spans="1:30" x14ac:dyDescent="0.3">
      <c r="A184" s="12">
        <v>180</v>
      </c>
      <c r="B184" s="13">
        <v>20612641</v>
      </c>
      <c r="C184" s="11" t="s">
        <v>68</v>
      </c>
      <c r="D184" s="18">
        <v>1.5</v>
      </c>
      <c r="E184" s="18">
        <v>1.5</v>
      </c>
      <c r="F184" s="18">
        <v>1.5</v>
      </c>
      <c r="G184" s="18">
        <v>1.5</v>
      </c>
      <c r="H184" s="18">
        <v>0</v>
      </c>
      <c r="I184" s="18"/>
      <c r="J184" s="17">
        <f t="shared" si="8"/>
        <v>6</v>
      </c>
      <c r="K184" s="3"/>
      <c r="L184" s="3"/>
      <c r="M184" s="3"/>
      <c r="N184" s="3"/>
      <c r="O184" s="3"/>
      <c r="P184" s="3"/>
      <c r="Q184" s="8">
        <f t="shared" si="9"/>
        <v>0</v>
      </c>
      <c r="R184" s="3"/>
      <c r="S184" s="3"/>
      <c r="T184" s="3"/>
      <c r="U184" s="3"/>
      <c r="V184" s="3"/>
      <c r="W184" s="3"/>
      <c r="X184" s="8">
        <f t="shared" si="10"/>
        <v>0</v>
      </c>
      <c r="Y184" s="9">
        <f t="shared" si="11"/>
        <v>6</v>
      </c>
      <c r="Z184" s="27"/>
      <c r="AA184" s="20" t="s">
        <v>273</v>
      </c>
      <c r="AB184" s="20" t="s">
        <v>488</v>
      </c>
      <c r="AC184" s="20"/>
      <c r="AD184"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185" spans="1:30" x14ac:dyDescent="0.3">
      <c r="A185" s="12">
        <v>181</v>
      </c>
      <c r="B185" s="13">
        <v>20698295</v>
      </c>
      <c r="C185" s="11" t="s">
        <v>113</v>
      </c>
      <c r="D185" s="18">
        <v>1.5</v>
      </c>
      <c r="E185" s="18">
        <v>1.5</v>
      </c>
      <c r="F185" s="18">
        <v>1.5</v>
      </c>
      <c r="G185" s="18">
        <v>1.5</v>
      </c>
      <c r="H185" s="18">
        <v>0</v>
      </c>
      <c r="I185" s="18"/>
      <c r="J185" s="17">
        <f t="shared" si="8"/>
        <v>6</v>
      </c>
      <c r="K185" s="3"/>
      <c r="L185" s="3"/>
      <c r="M185" s="3"/>
      <c r="N185" s="3"/>
      <c r="O185" s="3"/>
      <c r="P185" s="3"/>
      <c r="Q185" s="8">
        <f t="shared" si="9"/>
        <v>0</v>
      </c>
      <c r="R185" s="3"/>
      <c r="S185" s="3"/>
      <c r="T185" s="3"/>
      <c r="U185" s="3"/>
      <c r="V185" s="3"/>
      <c r="W185" s="3"/>
      <c r="X185" s="8">
        <f t="shared" si="10"/>
        <v>0</v>
      </c>
      <c r="Y185" s="9">
        <f t="shared" si="11"/>
        <v>6</v>
      </c>
      <c r="Z185" s="27"/>
      <c r="AA185" s="20" t="s">
        <v>273</v>
      </c>
      <c r="AB185" s="20" t="s">
        <v>488</v>
      </c>
      <c r="AC185" s="20"/>
      <c r="AD185"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row>
    <row r="186" spans="1:30" x14ac:dyDescent="0.3">
      <c r="A186" s="12">
        <v>182</v>
      </c>
      <c r="B186" s="13">
        <v>20720379</v>
      </c>
      <c r="C186" s="22" t="s">
        <v>176</v>
      </c>
      <c r="D186" s="24">
        <v>0</v>
      </c>
      <c r="E186" s="24">
        <v>0</v>
      </c>
      <c r="F186" s="24">
        <v>0</v>
      </c>
      <c r="G186" s="24">
        <v>0</v>
      </c>
      <c r="H186" s="24">
        <v>0</v>
      </c>
      <c r="I186" s="24">
        <v>0</v>
      </c>
      <c r="J186" s="17">
        <f t="shared" si="8"/>
        <v>0</v>
      </c>
      <c r="K186" s="3"/>
      <c r="L186" s="3"/>
      <c r="M186" s="3"/>
      <c r="N186" s="3"/>
      <c r="O186" s="3"/>
      <c r="P186" s="3"/>
      <c r="Q186" s="8">
        <f t="shared" si="9"/>
        <v>0</v>
      </c>
      <c r="R186" s="3"/>
      <c r="S186" s="3"/>
      <c r="T186" s="3"/>
      <c r="U186" s="3"/>
      <c r="V186" s="3"/>
      <c r="W186" s="3"/>
      <c r="X186" s="8">
        <f t="shared" si="10"/>
        <v>0</v>
      </c>
      <c r="Y186" s="9">
        <f t="shared" si="11"/>
        <v>0</v>
      </c>
      <c r="Z186" s="27"/>
      <c r="AA186" s="25" t="s">
        <v>415</v>
      </c>
      <c r="AB186" s="20"/>
      <c r="AC186" s="20"/>
      <c r="AD186" s="20" t="str">
        <f>CONCATENATE(Table1356[[#This Row],[Feedback Q1]],Table1356[[#This Row],[Feedback Q2]],Table1356[[#This Row],[Feedback Q3]])</f>
        <v>unsupported file type submitted</v>
      </c>
    </row>
    <row r="187" spans="1:30" x14ac:dyDescent="0.3">
      <c r="A187" s="12">
        <v>183</v>
      </c>
      <c r="B187" s="13">
        <v>20705228</v>
      </c>
      <c r="C187" s="11" t="s">
        <v>132</v>
      </c>
      <c r="D187" s="18">
        <v>0.5</v>
      </c>
      <c r="E187" s="18">
        <v>0.5</v>
      </c>
      <c r="F187" s="18">
        <v>0.5</v>
      </c>
      <c r="G187" s="18">
        <v>0.5</v>
      </c>
      <c r="H187" s="18">
        <v>0</v>
      </c>
      <c r="I187" s="18">
        <v>0</v>
      </c>
      <c r="J187" s="17">
        <f t="shared" si="8"/>
        <v>2</v>
      </c>
      <c r="K187" s="3"/>
      <c r="L187" s="3"/>
      <c r="M187" s="3"/>
      <c r="N187" s="3"/>
      <c r="O187" s="3"/>
      <c r="P187" s="3"/>
      <c r="Q187" s="8">
        <f t="shared" si="9"/>
        <v>0</v>
      </c>
      <c r="R187" s="3"/>
      <c r="S187" s="3"/>
      <c r="T187" s="3"/>
      <c r="U187" s="3"/>
      <c r="V187" s="3"/>
      <c r="W187" s="3"/>
      <c r="X187" s="8">
        <f t="shared" si="10"/>
        <v>0</v>
      </c>
      <c r="Y187" s="9">
        <f t="shared" si="11"/>
        <v>2</v>
      </c>
      <c r="Z187" s="27"/>
      <c r="AA187" s="20" t="s">
        <v>427</v>
      </c>
      <c r="AB187" s="20" t="s">
        <v>428</v>
      </c>
      <c r="AC187" s="20" t="s">
        <v>429</v>
      </c>
      <c r="AD187" s="20" t="str">
        <f>CONCATENATE(Table1356[[#This Row],[Feedback Q1]],Table1356[[#This Row],[Feedback Q2]],Table1356[[#This Row],[Feedback Q3]])</f>
        <v>q1: Syntax errors. There are several critical errors that prevent it from functioning correctly.q2: Syntax errors. there are critical logical and syntactical flaws that need to be addressed.q3: Minimally coded</v>
      </c>
    </row>
    <row r="188" spans="1:30" x14ac:dyDescent="0.3">
      <c r="A188" s="12">
        <v>184</v>
      </c>
      <c r="B188" s="13">
        <v>20701305</v>
      </c>
      <c r="C188" s="11" t="s">
        <v>119</v>
      </c>
      <c r="D188" s="18">
        <v>0.5</v>
      </c>
      <c r="E188" s="18">
        <v>0.5</v>
      </c>
      <c r="F188" s="18">
        <v>1</v>
      </c>
      <c r="G188" s="18">
        <v>1</v>
      </c>
      <c r="H188" s="18">
        <v>2</v>
      </c>
      <c r="I188" s="18">
        <v>2</v>
      </c>
      <c r="J188" s="17">
        <f t="shared" si="8"/>
        <v>7</v>
      </c>
      <c r="K188" s="3"/>
      <c r="L188" s="3"/>
      <c r="M188" s="3"/>
      <c r="N188" s="3"/>
      <c r="O188" s="3"/>
      <c r="P188" s="3"/>
      <c r="Q188" s="8">
        <f t="shared" si="9"/>
        <v>0</v>
      </c>
      <c r="R188" s="3"/>
      <c r="S188" s="3"/>
      <c r="T188" s="3"/>
      <c r="U188" s="3"/>
      <c r="V188" s="3"/>
      <c r="W188" s="3"/>
      <c r="X188" s="8">
        <f t="shared" si="10"/>
        <v>0</v>
      </c>
      <c r="Y188" s="9">
        <f t="shared" si="11"/>
        <v>7</v>
      </c>
      <c r="Z188" s="27"/>
      <c r="AA188" s="20" t="s">
        <v>432</v>
      </c>
      <c r="AB188" s="20" t="s">
        <v>431</v>
      </c>
      <c r="AC188" s="20" t="s">
        <v>430</v>
      </c>
      <c r="AD188" s="20" t="str">
        <f>CONCATENATE(Table1356[[#This Row],[Feedback Q1]],Table1356[[#This Row],[Feedback Q2]],Table1356[[#This Row],[Feedback Q3]])</f>
        <v>q1: there are several critical errors that prevent it from functioning correctly.  The line int rows and columns; is incorrect. It should declare the variables separatelyq2: several issues prevent it from functioning correctly. Syntax errors.q3:The program is designed to calculate the total cost of different types of grocery items based on user input. The overall logic is sound, and it correctly handles user selections, calculates costs, and applies discounts.</v>
      </c>
    </row>
    <row r="189" spans="1:30" x14ac:dyDescent="0.3">
      <c r="A189" s="12">
        <v>185</v>
      </c>
      <c r="B189" s="13">
        <v>20701283</v>
      </c>
      <c r="C189" s="11" t="s">
        <v>118</v>
      </c>
      <c r="D189" s="18">
        <v>1.5</v>
      </c>
      <c r="E189" s="18">
        <v>1.5</v>
      </c>
      <c r="F189" s="18">
        <v>1</v>
      </c>
      <c r="G189" s="18">
        <v>1</v>
      </c>
      <c r="H189" s="18">
        <v>1</v>
      </c>
      <c r="I189" s="18">
        <v>1</v>
      </c>
      <c r="J189" s="17">
        <f t="shared" si="8"/>
        <v>7</v>
      </c>
      <c r="K189" s="3"/>
      <c r="L189" s="3"/>
      <c r="M189" s="3"/>
      <c r="N189" s="3"/>
      <c r="O189" s="3"/>
      <c r="P189" s="3"/>
      <c r="Q189" s="8">
        <f t="shared" si="9"/>
        <v>0</v>
      </c>
      <c r="R189" s="3"/>
      <c r="S189" s="3"/>
      <c r="T189" s="3"/>
      <c r="U189" s="3"/>
      <c r="V189" s="3"/>
      <c r="W189" s="3"/>
      <c r="X189" s="8">
        <f t="shared" si="10"/>
        <v>0</v>
      </c>
      <c r="Y189" s="9">
        <f t="shared" si="11"/>
        <v>7</v>
      </c>
      <c r="Z189" s="27"/>
      <c r="AA189" s="20" t="s">
        <v>433</v>
      </c>
      <c r="AB189" s="20" t="s">
        <v>436</v>
      </c>
      <c r="AC189" s="20" t="s">
        <v>439</v>
      </c>
      <c r="AD189" s="20" t="str">
        <f>CONCATENATE(Table1356[[#This Row],[Feedback Q1]],Table1356[[#This Row],[Feedback Q2]],Table1356[[#This Row],[Feedback Q3]])</f>
        <v>q1:The program correctly prints a grid of + according to the number of rows and columns specified by the user. The nested loops work as intended, creating the expected output.q2:Several syntax errors preventing the program from running correctly. The check for whether at least three integers have been entered should be placed after the loop, not inside it. This is crucial to ensure that you only check after the user has entered the numbers.q3: there are significant errors that prevent it from functioning correctly. The variable names contain spaces (e.g., price per item, tota;cost), which are invalid in C. Variables cannot have spaces. The productType variable is declared but never initialized or assigned a value. You need to prompt the user for their choice before using it in the switch statement.</v>
      </c>
    </row>
    <row r="190" spans="1:30" x14ac:dyDescent="0.3">
      <c r="A190" s="12">
        <v>186</v>
      </c>
      <c r="B190" s="13">
        <v>20701628</v>
      </c>
      <c r="C190" s="11" t="s">
        <v>122</v>
      </c>
      <c r="D190" s="18">
        <v>0.5</v>
      </c>
      <c r="E190" s="18">
        <v>0.5</v>
      </c>
      <c r="F190" s="18">
        <v>0.5</v>
      </c>
      <c r="G190" s="18">
        <v>0.5</v>
      </c>
      <c r="H190" s="18">
        <v>1</v>
      </c>
      <c r="I190" s="18">
        <v>1</v>
      </c>
      <c r="J190" s="17">
        <f t="shared" si="8"/>
        <v>4</v>
      </c>
      <c r="K190" s="3"/>
      <c r="L190" s="3"/>
      <c r="M190" s="3"/>
      <c r="N190" s="3"/>
      <c r="O190" s="3"/>
      <c r="P190" s="3"/>
      <c r="Q190" s="8">
        <f t="shared" si="9"/>
        <v>0</v>
      </c>
      <c r="R190" s="3"/>
      <c r="S190" s="3"/>
      <c r="T190" s="3"/>
      <c r="U190" s="3"/>
      <c r="V190" s="3"/>
      <c r="W190" s="3"/>
      <c r="X190" s="8">
        <f t="shared" si="10"/>
        <v>0</v>
      </c>
      <c r="Y190" s="9">
        <f t="shared" si="11"/>
        <v>4</v>
      </c>
      <c r="Z190" s="27"/>
      <c r="AA190" s="20" t="s">
        <v>425</v>
      </c>
      <c r="AB190" s="20" t="s">
        <v>437</v>
      </c>
      <c r="AC190" s="20" t="s">
        <v>426</v>
      </c>
      <c r="AD190" s="20" t="str">
        <f>CONCATENATE(Table1356[[#This Row],[Feedback Q1]],Table1356[[#This Row],[Feedback Q2]],Table1356[[#This Row],[Feedback Q3]])</f>
        <v>q1:The semicolons after the for loop headers terminate the loops prematurely, causing the inner block to execute only once regardless of the loop counter. Remove these semicolonsq2:The format string for scanf uses commas, which will require the input to be comma-separated.The variables min and max are used to store the smallest and largest integers but are never declared. The logic for determining the smallest and largest integers is incorrect. The correct logic should be structured to compare all three integers properly.The print statements for results should be outside the while loop to avoid printing results on each iterationq3: The variable cost is used but never declared.The program does not handle the case when the user wants to exit (input 0). After calculating the cost, you should print the result to the user</v>
      </c>
    </row>
    <row r="191" spans="1:30" x14ac:dyDescent="0.3">
      <c r="A191" s="12">
        <v>187</v>
      </c>
      <c r="B191" s="13">
        <v>20712310</v>
      </c>
      <c r="C191" s="11" t="s">
        <v>145</v>
      </c>
      <c r="D191" s="18">
        <v>1.5</v>
      </c>
      <c r="E191" s="18">
        <v>1.5</v>
      </c>
      <c r="F191" s="18">
        <v>1.5</v>
      </c>
      <c r="G191" s="18">
        <v>1.5</v>
      </c>
      <c r="H191" s="18">
        <v>2</v>
      </c>
      <c r="I191" s="18">
        <v>2</v>
      </c>
      <c r="J191" s="17">
        <f t="shared" si="8"/>
        <v>10</v>
      </c>
      <c r="K191" s="3"/>
      <c r="L191" s="3"/>
      <c r="M191" s="3"/>
      <c r="N191" s="3"/>
      <c r="O191" s="3"/>
      <c r="P191" s="3"/>
      <c r="Q191" s="8">
        <f t="shared" si="9"/>
        <v>0</v>
      </c>
      <c r="R191" s="3"/>
      <c r="S191" s="3"/>
      <c r="T191" s="3"/>
      <c r="U191" s="3"/>
      <c r="V191" s="3"/>
      <c r="W191" s="3"/>
      <c r="X191" s="8">
        <f t="shared" si="10"/>
        <v>0</v>
      </c>
      <c r="Y191" s="9">
        <f t="shared" si="11"/>
        <v>10</v>
      </c>
      <c r="Z191" s="27"/>
      <c r="AA191" s="20" t="s">
        <v>273</v>
      </c>
      <c r="AB191" s="20" t="s">
        <v>480</v>
      </c>
      <c r="AC191" s="20" t="s">
        <v>481</v>
      </c>
      <c r="AD191" s="20" t="str">
        <f>CONCATENATE(Table1356[[#This Row],[Feedback Q1]],Table1356[[#This Row],[Feedback Q2]],Table1356[[#This Row],[Feedback Q3]])</f>
        <v xml:space="preserve">q1:The program correctly prints a grid of asterisks according to the number of rows and columns specified by the user. The nested loops work as intended, creating the expected output.q2:The program correctly calculates the sum, average, product, smallest, and largest of three user-provided integers. The logic is sound and follows a clear flow.q3:The program correctly calculates the total cost for different types of grocery items, applies discounts, and provides a user-friendly interface for input. </v>
      </c>
    </row>
    <row r="192" spans="1:30" x14ac:dyDescent="0.3">
      <c r="A192" s="12">
        <v>188</v>
      </c>
      <c r="B192" s="13">
        <v>20610050</v>
      </c>
      <c r="C192" s="11" t="s">
        <v>54</v>
      </c>
      <c r="D192" s="18">
        <v>1.5</v>
      </c>
      <c r="E192" s="18">
        <v>1.5</v>
      </c>
      <c r="F192" s="18">
        <v>1.5</v>
      </c>
      <c r="G192" s="18">
        <v>1.5</v>
      </c>
      <c r="H192" s="18">
        <v>0.5</v>
      </c>
      <c r="I192" s="18">
        <v>1</v>
      </c>
      <c r="J192" s="17">
        <f t="shared" si="8"/>
        <v>7.5</v>
      </c>
      <c r="K192" s="3"/>
      <c r="L192" s="3"/>
      <c r="M192" s="3"/>
      <c r="N192" s="3"/>
      <c r="O192" s="3"/>
      <c r="P192" s="3"/>
      <c r="Q192" s="8">
        <f t="shared" si="9"/>
        <v>0</v>
      </c>
      <c r="R192" s="3"/>
      <c r="S192" s="3"/>
      <c r="T192" s="3"/>
      <c r="U192" s="3"/>
      <c r="V192" s="3"/>
      <c r="W192" s="3"/>
      <c r="X192" s="8">
        <f t="shared" si="10"/>
        <v>0</v>
      </c>
      <c r="Y192" s="9">
        <f t="shared" si="11"/>
        <v>7.5</v>
      </c>
      <c r="Z192" s="27"/>
      <c r="AA192" s="20" t="s">
        <v>273</v>
      </c>
      <c r="AB192" s="20" t="s">
        <v>476</v>
      </c>
      <c r="AC192" s="20" t="s">
        <v>479</v>
      </c>
      <c r="AD192" s="20" t="str">
        <f>CONCATENATE(Table1356[[#This Row],[Feedback Q1]],Table1356[[#This Row],[Feedback Q2]],Table1356[[#This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q3: incorrect output, not prompting for price</v>
      </c>
    </row>
  </sheetData>
  <mergeCells count="7">
    <mergeCell ref="D1:W1"/>
    <mergeCell ref="D2:J2"/>
    <mergeCell ref="K2:Q2"/>
    <mergeCell ref="R2:X2"/>
    <mergeCell ref="D3:E3"/>
    <mergeCell ref="F3:G3"/>
    <mergeCell ref="H3:I3"/>
  </mergeCell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G G 1 V 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A Y b V 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G 1 V W S i K R 7 g O A A A A E Q A A A B M A H A B G b 3 J t d W x h c y 9 T Z W N 0 a W 9 u M S 5 t I K I Y A C i g F A A A A A A A A A A A A A A A A A A A A A A A A A A A A C t O T S 7 J z M 9 T C I b Q h t Y A U E s B A i 0 A F A A C A A g A G G 1 V W X j M R G K j A A A A 9 Q A A A B I A A A A A A A A A A A A A A A A A A A A A A E N v b m Z p Z y 9 Q Y W N r Y W d l L n h t b F B L A Q I t A B Q A A g A I A B h t V V k P y u m r p A A A A O k A A A A T A A A A A A A A A A A A A A A A A O 8 A A A B b Q 2 9 u d G V u d F 9 U e X B l c 1 0 u e G 1 s U E s B A i 0 A F A A C A A g A G G 1 V 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A 0 G i E m F X I F E t o u N m e N C e W g A A A A A A g A A A A A A E G Y A A A A B A A A g A A A A s N g 5 h q F 0 w o 0 g E 0 L z x 7 O U G m 7 H v s x H 1 x K 7 w J U m x 1 4 0 2 + I A A A A A D o A A A A A C A A A g A A A A / f T q n i q K L F h 0 J S z x q h r 5 m D 5 + k 6 E E u P r W r A Q l z l Y 3 2 t 9 Q A A A A I u + t x e 4 s T f t o 7 + b H U X C u h w j W / N 4 E V Z 2 T 6 p u m 4 z B / l / X 3 8 V 7 C S q c 8 K F t c Z m d 2 y j 9 B G G 0 6 6 h 5 u U 1 / t G M 8 3 r y M l Q q e G F q 9 x g c 0 V o W A G t g h i z 7 h A A A A A b p J O v R l w T 8 y 1 7 q r u S G Y W 7 L P 0 R G F f V z 2 j G t O 3 2 c Q D 3 2 h p c A 2 7 J J b P 8 8 c 1 1 o 2 8 q b c p U K 9 9 N b K s 8 D w G H B a h T 7 I z 0 w = = < / D a t a M a s h u p > 
</file>

<file path=customXml/itemProps1.xml><?xml version="1.0" encoding="utf-8"?>
<ds:datastoreItem xmlns:ds="http://schemas.openxmlformats.org/officeDocument/2006/customXml" ds:itemID="{D75FF173-71EC-4AFA-8899-7EC934EBCD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1 Mic</vt:lpstr>
      <vt:lpstr>Test 1 Gan</vt:lpstr>
      <vt:lpstr>Lab Test 1</vt:lpstr>
      <vt:lpstr>Test 1 Simon</vt:lpstr>
      <vt:lpstr>Test 1 Simon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Lau</cp:lastModifiedBy>
  <dcterms:created xsi:type="dcterms:W3CDTF">2024-10-20T14:01:16Z</dcterms:created>
  <dcterms:modified xsi:type="dcterms:W3CDTF">2025-02-03T07:32:52Z</dcterms:modified>
</cp:coreProperties>
</file>