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h/Desktop/k/"/>
    </mc:Choice>
  </mc:AlternateContent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0" i="1" l="1"/>
  <c r="S30" i="1"/>
  <c r="R30" i="1"/>
  <c r="Q30" i="1"/>
  <c r="T29" i="1"/>
  <c r="S29" i="1"/>
  <c r="R29" i="1"/>
  <c r="Q29" i="1"/>
  <c r="T28" i="1"/>
  <c r="S28" i="1"/>
  <c r="R28" i="1"/>
  <c r="Q28" i="1"/>
  <c r="T27" i="1"/>
  <c r="S27" i="1"/>
  <c r="R27" i="1"/>
  <c r="Q27" i="1"/>
  <c r="T26" i="1"/>
  <c r="S26" i="1"/>
  <c r="R26" i="1"/>
  <c r="Q26" i="1"/>
  <c r="T25" i="1"/>
  <c r="S25" i="1"/>
  <c r="R25" i="1"/>
  <c r="Q25" i="1"/>
  <c r="T24" i="1"/>
  <c r="S24" i="1"/>
  <c r="R24" i="1"/>
  <c r="Q24" i="1"/>
  <c r="T23" i="1"/>
  <c r="S23" i="1"/>
  <c r="R23" i="1"/>
  <c r="Q23" i="1"/>
  <c r="T22" i="1"/>
  <c r="S22" i="1"/>
  <c r="R22" i="1"/>
  <c r="Q22" i="1"/>
  <c r="Q13" i="1"/>
  <c r="R13" i="1"/>
  <c r="S13" i="1"/>
  <c r="T13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T12" i="1"/>
  <c r="S12" i="1"/>
  <c r="R12" i="1"/>
  <c r="Q12" i="1"/>
  <c r="T16" i="1"/>
  <c r="S16" i="1"/>
  <c r="R16" i="1"/>
  <c r="Q16" i="1"/>
  <c r="T15" i="1"/>
  <c r="S15" i="1"/>
  <c r="R15" i="1"/>
  <c r="Q15" i="1"/>
  <c r="T14" i="1"/>
  <c r="S14" i="1"/>
  <c r="R14" i="1"/>
  <c r="Q14" i="1"/>
  <c r="Q6" i="1"/>
  <c r="R6" i="1"/>
  <c r="S6" i="1"/>
  <c r="T6" i="1"/>
  <c r="Q7" i="1"/>
  <c r="R7" i="1"/>
  <c r="S7" i="1"/>
  <c r="T7" i="1"/>
  <c r="Q8" i="1"/>
  <c r="R8" i="1"/>
  <c r="S8" i="1"/>
  <c r="T8" i="1"/>
  <c r="Q5" i="1"/>
  <c r="R5" i="1"/>
  <c r="S5" i="1"/>
  <c r="T5" i="1"/>
  <c r="T4" i="1"/>
  <c r="S4" i="1"/>
  <c r="Q4" i="1"/>
  <c r="R4" i="1"/>
  <c r="C42" i="2"/>
  <c r="C34" i="2"/>
  <c r="C35" i="2"/>
  <c r="C36" i="2"/>
  <c r="C38" i="2"/>
  <c r="C40" i="2"/>
  <c r="B40" i="2"/>
  <c r="B38" i="2"/>
  <c r="B36" i="2"/>
  <c r="B35" i="2"/>
  <c r="B34" i="2"/>
</calcChain>
</file>

<file path=xl/sharedStrings.xml><?xml version="1.0" encoding="utf-8"?>
<sst xmlns="http://schemas.openxmlformats.org/spreadsheetml/2006/main" count="87" uniqueCount="31">
  <si>
    <t>Part A</t>
  </si>
  <si>
    <t>Mean InterArrival Time</t>
  </si>
  <si>
    <t>6 mins</t>
  </si>
  <si>
    <t>Mean Service Time</t>
  </si>
  <si>
    <t>8 mins</t>
  </si>
  <si>
    <t>Number of Terminals</t>
  </si>
  <si>
    <t>Replications</t>
  </si>
  <si>
    <t>Length</t>
  </si>
  <si>
    <t>12 hours</t>
  </si>
  <si>
    <t>Customer Served</t>
  </si>
  <si>
    <t>&lt;4min</t>
  </si>
  <si>
    <t>HW</t>
  </si>
  <si>
    <t>Rep No.</t>
  </si>
  <si>
    <t>Half Width (HW)</t>
  </si>
  <si>
    <t>&gt;5min</t>
  </si>
  <si>
    <t>Waiting Time (mins)</t>
  </si>
  <si>
    <t>Utilization</t>
  </si>
  <si>
    <t>std dev</t>
  </si>
  <si>
    <t>Avg</t>
  </si>
  <si>
    <t>var</t>
  </si>
  <si>
    <t>Simulation Stop Time (min)</t>
  </si>
  <si>
    <t>Replication</t>
  </si>
  <si>
    <t>Hours</t>
  </si>
  <si>
    <t>Mins</t>
  </si>
  <si>
    <t>Rep1</t>
  </si>
  <si>
    <t>Rep2</t>
  </si>
  <si>
    <t>4 mins</t>
  </si>
  <si>
    <t>10 mins</t>
  </si>
  <si>
    <t>12 mins</t>
  </si>
  <si>
    <t>18 mins</t>
  </si>
  <si>
    <t>11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</si>
</sst>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1" applyNumberFormat="1" applyFont="1" applyBorder="1"/>
    <xf numFmtId="4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3" fillId="5" borderId="1" xfId="0" applyFont="1" applyFill="1" applyBorder="1" applyAlignment="1">
      <alignment horizontal="center" vertical="center" wrapText="1"/>
    </xf>
    <xf numFmtId="10" fontId="3" fillId="6" borderId="1" xfId="1" applyNumberFormat="1" applyFont="1" applyFill="1" applyBorder="1" applyAlignment="1">
      <alignment horizontal="center" vertical="center"/>
    </xf>
    <xf numFmtId="10" fontId="3" fillId="6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2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0" fontId="0" fillId="3" borderId="1" xfId="1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</cellXfs>
  <cellStyles count="3">
    <cellStyle name="Normal" xfId="0" builtinId="0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0"/>
  <sheetViews>
    <sheetView tabSelected="1" workbookViewId="0">
      <pane ySplit="3" topLeftCell="A4" activePane="bottomLeft" state="frozen"/>
      <selection activeCell="C1" sqref="C1"/>
      <selection pane="bottomLeft" activeCell="H37" sqref="H37"/>
    </sheetView>
  </sheetViews>
  <sheetFormatPr baseColWidth="10" defaultColWidth="8.83203125" defaultRowHeight="15" x14ac:dyDescent="0.2"/>
  <cols>
    <col min="1" max="1" width="7.6640625" style="10" bestFit="1" customWidth="1"/>
    <col min="2" max="2" width="10.6640625" style="10" customWidth="1"/>
    <col min="3" max="3" width="9" style="10" customWidth="1"/>
    <col min="4" max="4" width="10" style="10" customWidth="1"/>
    <col min="5" max="5" width="10.83203125" style="10" bestFit="1" customWidth="1"/>
    <col min="6" max="6" width="8" style="10" bestFit="1" customWidth="1"/>
    <col min="7" max="8" width="8" customWidth="1"/>
    <col min="9" max="9" width="9.5" style="1" bestFit="1" customWidth="1"/>
    <col min="10" max="10" width="8" style="1" customWidth="1"/>
    <col min="11" max="11" width="9.1640625" customWidth="1"/>
    <col min="12" max="12" width="5" bestFit="1" customWidth="1"/>
    <col min="13" max="13" width="8" style="3" bestFit="1" customWidth="1"/>
    <col min="14" max="14" width="5" style="3" customWidth="1"/>
    <col min="15" max="15" width="8" style="3" bestFit="1" customWidth="1"/>
    <col min="16" max="16" width="5" style="3" customWidth="1"/>
    <col min="17" max="17" width="9.5" bestFit="1" customWidth="1"/>
    <col min="18" max="18" width="7.33203125" bestFit="1" customWidth="1"/>
    <col min="20" max="20" width="8" bestFit="1" customWidth="1"/>
  </cols>
  <sheetData>
    <row r="2" spans="1:20" ht="24" x14ac:dyDescent="0.2">
      <c r="A2" s="20" t="s">
        <v>0</v>
      </c>
    </row>
    <row r="3" spans="1:20" s="2" customFormat="1" ht="45" x14ac:dyDescent="0.2">
      <c r="A3" s="4" t="s">
        <v>12</v>
      </c>
      <c r="B3" s="14" t="s">
        <v>1</v>
      </c>
      <c r="C3" s="14" t="s">
        <v>3</v>
      </c>
      <c r="D3" s="16" t="s">
        <v>5</v>
      </c>
      <c r="E3" s="14" t="s">
        <v>6</v>
      </c>
      <c r="F3" s="14" t="s">
        <v>7</v>
      </c>
      <c r="G3" s="4" t="s">
        <v>15</v>
      </c>
      <c r="H3" s="4" t="s">
        <v>13</v>
      </c>
      <c r="I3" s="17" t="s">
        <v>16</v>
      </c>
      <c r="J3" s="18" t="s">
        <v>11</v>
      </c>
      <c r="K3" s="4" t="s">
        <v>9</v>
      </c>
      <c r="L3" s="4" t="s">
        <v>11</v>
      </c>
      <c r="M3" s="5" t="s">
        <v>10</v>
      </c>
      <c r="N3" s="5" t="s">
        <v>11</v>
      </c>
      <c r="O3" s="5" t="s">
        <v>14</v>
      </c>
      <c r="P3" s="5" t="s">
        <v>11</v>
      </c>
      <c r="Q3" s="23" t="s">
        <v>10</v>
      </c>
      <c r="R3" s="16" t="s">
        <v>11</v>
      </c>
      <c r="S3" s="16" t="s">
        <v>14</v>
      </c>
      <c r="T3" s="16" t="s">
        <v>11</v>
      </c>
    </row>
    <row r="4" spans="1:20" x14ac:dyDescent="0.2">
      <c r="A4" s="21">
        <v>1</v>
      </c>
      <c r="B4" s="22" t="s">
        <v>2</v>
      </c>
      <c r="C4" s="22" t="s">
        <v>4</v>
      </c>
      <c r="D4" s="24">
        <v>1</v>
      </c>
      <c r="E4" s="22">
        <v>30</v>
      </c>
      <c r="F4" s="22" t="s">
        <v>8</v>
      </c>
      <c r="G4" s="19">
        <v>135.13</v>
      </c>
      <c r="H4" s="19">
        <v>20.21</v>
      </c>
      <c r="I4" s="7">
        <v>0.97499999999999998</v>
      </c>
      <c r="J4" s="7">
        <v>0.01</v>
      </c>
      <c r="K4" s="6">
        <v>118.27</v>
      </c>
      <c r="L4" s="6">
        <v>4.4800000000000004</v>
      </c>
      <c r="M4" s="6">
        <v>6.2667000000000002</v>
      </c>
      <c r="N4" s="6">
        <v>1.59</v>
      </c>
      <c r="O4" s="6">
        <v>111.33</v>
      </c>
      <c r="P4" s="6">
        <v>5.42</v>
      </c>
      <c r="Q4" s="25">
        <f>M4/K4</f>
        <v>5.2986387080409238E-2</v>
      </c>
      <c r="R4" s="7">
        <f>N4/K4</f>
        <v>1.3443814999577239E-2</v>
      </c>
      <c r="S4" s="7">
        <f>O4/K4</f>
        <v>0.94132070685719116</v>
      </c>
      <c r="T4" s="7">
        <f>P4/K4</f>
        <v>4.5827344212395364E-2</v>
      </c>
    </row>
    <row r="5" spans="1:20" x14ac:dyDescent="0.2">
      <c r="A5" s="21">
        <v>2</v>
      </c>
      <c r="B5" s="22" t="s">
        <v>2</v>
      </c>
      <c r="C5" s="22" t="s">
        <v>4</v>
      </c>
      <c r="D5" s="24">
        <v>2</v>
      </c>
      <c r="E5" s="22">
        <v>30</v>
      </c>
      <c r="F5" s="22" t="s">
        <v>8</v>
      </c>
      <c r="G5" s="19">
        <v>5.71</v>
      </c>
      <c r="H5" s="19">
        <v>1.27</v>
      </c>
      <c r="I5" s="7">
        <v>0.65939999999999999</v>
      </c>
      <c r="J5" s="7">
        <v>0.03</v>
      </c>
      <c r="K5" s="6">
        <v>119.6</v>
      </c>
      <c r="L5" s="6">
        <v>4.33</v>
      </c>
      <c r="M5" s="15">
        <v>73.333299999999994</v>
      </c>
      <c r="N5" s="15">
        <v>5.25</v>
      </c>
      <c r="O5" s="15">
        <v>42.533299999999997</v>
      </c>
      <c r="P5" s="15">
        <v>7.66</v>
      </c>
      <c r="Q5" s="25">
        <f>M5/K5</f>
        <v>0.61315468227424752</v>
      </c>
      <c r="R5" s="7">
        <f>N5/K5</f>
        <v>4.3896321070234119E-2</v>
      </c>
      <c r="S5" s="7">
        <f>O5/K5</f>
        <v>0.35562959866220734</v>
      </c>
      <c r="T5" s="7">
        <f>P5/K5</f>
        <v>6.4046822742474918E-2</v>
      </c>
    </row>
    <row r="6" spans="1:20" x14ac:dyDescent="0.2">
      <c r="A6" s="21">
        <v>3</v>
      </c>
      <c r="B6" s="22" t="s">
        <v>2</v>
      </c>
      <c r="C6" s="22" t="s">
        <v>4</v>
      </c>
      <c r="D6" s="24">
        <v>3</v>
      </c>
      <c r="E6" s="22">
        <v>30</v>
      </c>
      <c r="F6" s="22" t="s">
        <v>8</v>
      </c>
      <c r="G6" s="19">
        <v>0.81</v>
      </c>
      <c r="H6" s="19">
        <v>0.22</v>
      </c>
      <c r="I6" s="7">
        <v>0.44569999999999999</v>
      </c>
      <c r="J6" s="7">
        <v>0.02</v>
      </c>
      <c r="K6" s="6">
        <v>119.8</v>
      </c>
      <c r="L6" s="6">
        <v>3.88</v>
      </c>
      <c r="M6" s="15">
        <v>110.33</v>
      </c>
      <c r="N6" s="15">
        <v>4.09</v>
      </c>
      <c r="O6" s="15">
        <v>7.5667</v>
      </c>
      <c r="P6" s="15">
        <v>2.4700000000000002</v>
      </c>
      <c r="Q6" s="25">
        <f t="shared" ref="Q6:Q8" si="0">M6/K6</f>
        <v>0.92095158597662774</v>
      </c>
      <c r="R6" s="7">
        <f t="shared" ref="R6:R8" si="1">N6/K6</f>
        <v>3.4140233722871449E-2</v>
      </c>
      <c r="S6" s="7">
        <f t="shared" ref="S6:S8" si="2">O6/K6</f>
        <v>6.3161101836393993E-2</v>
      </c>
      <c r="T6" s="7">
        <f t="shared" ref="T6:T8" si="3">P6/K6</f>
        <v>2.0617696160267113E-2</v>
      </c>
    </row>
    <row r="7" spans="1:20" x14ac:dyDescent="0.2">
      <c r="A7" s="21">
        <v>4</v>
      </c>
      <c r="B7" s="22" t="s">
        <v>2</v>
      </c>
      <c r="C7" s="22" t="s">
        <v>4</v>
      </c>
      <c r="D7" s="24">
        <v>4</v>
      </c>
      <c r="E7" s="22">
        <v>30</v>
      </c>
      <c r="F7" s="22" t="s">
        <v>8</v>
      </c>
      <c r="G7" s="19">
        <v>0.18</v>
      </c>
      <c r="H7" s="19">
        <v>0.1</v>
      </c>
      <c r="I7" s="7">
        <v>0.33600000000000002</v>
      </c>
      <c r="J7" s="7">
        <v>0.01</v>
      </c>
      <c r="K7" s="6">
        <v>120.17</v>
      </c>
      <c r="L7" s="6">
        <v>3.98</v>
      </c>
      <c r="M7" s="15">
        <v>118.13</v>
      </c>
      <c r="N7" s="15">
        <v>3.92</v>
      </c>
      <c r="O7" s="15">
        <v>1.4666999999999999</v>
      </c>
      <c r="P7" s="15">
        <v>1.1299999999999999</v>
      </c>
      <c r="Q7" s="25">
        <f t="shared" si="0"/>
        <v>0.98302404926354325</v>
      </c>
      <c r="R7" s="7">
        <f t="shared" si="1"/>
        <v>3.2620454356328536E-2</v>
      </c>
      <c r="S7" s="7">
        <f t="shared" si="2"/>
        <v>1.2205209286843637E-2</v>
      </c>
      <c r="T7" s="7">
        <f t="shared" si="3"/>
        <v>9.4033452608804184E-3</v>
      </c>
    </row>
    <row r="8" spans="1:20" x14ac:dyDescent="0.2">
      <c r="A8" s="21">
        <v>5</v>
      </c>
      <c r="B8" s="22" t="s">
        <v>2</v>
      </c>
      <c r="C8" s="22" t="s">
        <v>4</v>
      </c>
      <c r="D8" s="24">
        <v>5</v>
      </c>
      <c r="E8" s="22">
        <v>30</v>
      </c>
      <c r="F8" s="22" t="s">
        <v>8</v>
      </c>
      <c r="G8" s="19">
        <v>0.02</v>
      </c>
      <c r="H8" s="19">
        <v>0.02</v>
      </c>
      <c r="I8" s="7">
        <v>0.27100000000000002</v>
      </c>
      <c r="J8" s="7">
        <v>0.01</v>
      </c>
      <c r="K8" s="6">
        <v>120.57</v>
      </c>
      <c r="L8" s="6">
        <v>3.91</v>
      </c>
      <c r="M8" s="15">
        <v>120.27</v>
      </c>
      <c r="N8" s="15">
        <v>3.91</v>
      </c>
      <c r="O8" s="15">
        <v>0.2</v>
      </c>
      <c r="P8" s="15">
        <v>0.21</v>
      </c>
      <c r="Q8" s="25">
        <f t="shared" si="0"/>
        <v>0.99751181886041307</v>
      </c>
      <c r="R8" s="7">
        <f t="shared" si="1"/>
        <v>3.2429294185950072E-2</v>
      </c>
      <c r="S8" s="7">
        <f t="shared" si="2"/>
        <v>1.6587874263913082E-3</v>
      </c>
      <c r="T8" s="7">
        <f t="shared" si="3"/>
        <v>1.7417267977108733E-3</v>
      </c>
    </row>
    <row r="9" spans="1:20" x14ac:dyDescent="0.2">
      <c r="A9" s="21"/>
      <c r="B9" s="22"/>
      <c r="C9" s="22"/>
      <c r="D9" s="24"/>
      <c r="E9" s="22"/>
      <c r="F9" s="22"/>
      <c r="G9" s="19"/>
      <c r="H9" s="19"/>
      <c r="I9" s="7"/>
      <c r="J9" s="7"/>
      <c r="K9" s="6"/>
      <c r="L9" s="6"/>
      <c r="M9" s="15"/>
      <c r="N9" s="15"/>
      <c r="O9" s="15"/>
      <c r="P9" s="15"/>
      <c r="Q9" s="25"/>
      <c r="R9" s="7"/>
      <c r="S9" s="7"/>
      <c r="T9" s="7"/>
    </row>
    <row r="10" spans="1:20" x14ac:dyDescent="0.2">
      <c r="A10" s="21"/>
      <c r="B10" s="22"/>
      <c r="C10" s="22"/>
      <c r="D10" s="24"/>
      <c r="E10" s="22"/>
      <c r="F10" s="22"/>
      <c r="G10" s="19"/>
      <c r="H10" s="19"/>
      <c r="I10" s="7"/>
      <c r="J10" s="7"/>
      <c r="K10" s="6"/>
      <c r="L10" s="6"/>
      <c r="M10" s="15"/>
      <c r="N10" s="15"/>
      <c r="O10" s="15"/>
      <c r="P10" s="15"/>
      <c r="Q10" s="25"/>
      <c r="R10" s="7"/>
      <c r="S10" s="7"/>
      <c r="T10" s="7"/>
    </row>
    <row r="12" spans="1:20" x14ac:dyDescent="0.2">
      <c r="A12" s="21"/>
      <c r="B12" s="22" t="s">
        <v>2</v>
      </c>
      <c r="C12" s="26" t="s">
        <v>26</v>
      </c>
      <c r="D12" s="26">
        <v>1</v>
      </c>
      <c r="E12" s="22">
        <v>30</v>
      </c>
      <c r="F12" s="22" t="s">
        <v>8</v>
      </c>
      <c r="G12" s="19">
        <v>7.1169000000000002</v>
      </c>
      <c r="H12" s="19">
        <v>1.01</v>
      </c>
      <c r="I12" s="7"/>
      <c r="J12" s="7"/>
      <c r="K12" s="28">
        <v>120.6</v>
      </c>
      <c r="L12" s="6">
        <v>3.84</v>
      </c>
      <c r="M12" s="15">
        <v>62.666699999999999</v>
      </c>
      <c r="N12" s="15">
        <v>3.27</v>
      </c>
      <c r="O12" s="15"/>
      <c r="P12" s="15"/>
      <c r="Q12" s="7">
        <f>M12/K12</f>
        <v>0.51962437810945272</v>
      </c>
      <c r="R12" s="7">
        <f>N12/K12</f>
        <v>2.7114427860696518E-2</v>
      </c>
      <c r="S12" s="7">
        <f>O12/K12</f>
        <v>0</v>
      </c>
      <c r="T12" s="7">
        <f>P12/K12</f>
        <v>0</v>
      </c>
    </row>
    <row r="13" spans="1:20" x14ac:dyDescent="0.2">
      <c r="A13" s="21"/>
      <c r="B13" s="22" t="s">
        <v>2</v>
      </c>
      <c r="C13" s="26" t="s">
        <v>26</v>
      </c>
      <c r="D13" s="26">
        <v>2</v>
      </c>
      <c r="E13" s="22">
        <v>30</v>
      </c>
      <c r="F13" s="22" t="s">
        <v>8</v>
      </c>
      <c r="G13" s="19">
        <v>0.4824</v>
      </c>
      <c r="H13" s="19">
        <v>0.08</v>
      </c>
      <c r="I13" s="7"/>
      <c r="J13" s="7"/>
      <c r="K13" s="28">
        <v>120.87</v>
      </c>
      <c r="L13" s="6">
        <v>3.51</v>
      </c>
      <c r="M13" s="15">
        <v>115.9</v>
      </c>
      <c r="N13" s="15">
        <v>3.28</v>
      </c>
      <c r="O13" s="15"/>
      <c r="P13" s="15"/>
      <c r="Q13" s="7">
        <f>M13/K13</f>
        <v>0.95888144287250765</v>
      </c>
      <c r="R13" s="7">
        <f>N13/K13</f>
        <v>2.7136593033838006E-2</v>
      </c>
      <c r="S13" s="7">
        <f>O13/K13</f>
        <v>0</v>
      </c>
      <c r="T13" s="7">
        <f>P13/K13</f>
        <v>0</v>
      </c>
    </row>
    <row r="14" spans="1:20" x14ac:dyDescent="0.2">
      <c r="A14" s="21">
        <v>6</v>
      </c>
      <c r="B14" s="22" t="s">
        <v>2</v>
      </c>
      <c r="C14" s="24" t="s">
        <v>2</v>
      </c>
      <c r="D14" s="24">
        <v>1</v>
      </c>
      <c r="E14" s="22">
        <v>30</v>
      </c>
      <c r="F14" s="22" t="s">
        <v>8</v>
      </c>
      <c r="G14" s="19">
        <v>51.61</v>
      </c>
      <c r="H14" s="19">
        <v>9.99</v>
      </c>
      <c r="I14" s="7"/>
      <c r="J14" s="7"/>
      <c r="K14" s="28">
        <v>121.2</v>
      </c>
      <c r="L14" s="6">
        <v>3.9</v>
      </c>
      <c r="M14" s="6">
        <v>15.566700000000001</v>
      </c>
      <c r="N14" s="6">
        <v>3.82</v>
      </c>
      <c r="O14" s="6"/>
      <c r="P14" s="6"/>
      <c r="Q14" s="7">
        <f>M14/K14</f>
        <v>0.12843811881188119</v>
      </c>
      <c r="R14" s="7">
        <f>N14/K14</f>
        <v>3.1518151815181514E-2</v>
      </c>
      <c r="S14" s="7">
        <f>O14/K14</f>
        <v>0</v>
      </c>
      <c r="T14" s="7">
        <f>P14/K14</f>
        <v>0</v>
      </c>
    </row>
    <row r="15" spans="1:20" x14ac:dyDescent="0.2">
      <c r="A15" s="21"/>
      <c r="B15" s="22" t="s">
        <v>2</v>
      </c>
      <c r="C15" s="24" t="s">
        <v>2</v>
      </c>
      <c r="D15" s="24">
        <v>2</v>
      </c>
      <c r="E15" s="22">
        <v>30</v>
      </c>
      <c r="F15" s="22" t="s">
        <v>8</v>
      </c>
      <c r="G15" s="19">
        <v>2.23</v>
      </c>
      <c r="H15" s="19">
        <v>0.48</v>
      </c>
      <c r="I15" s="7"/>
      <c r="J15" s="7"/>
      <c r="K15" s="28">
        <v>121.5</v>
      </c>
      <c r="L15" s="6">
        <v>3.47</v>
      </c>
      <c r="M15" s="15">
        <v>98.9</v>
      </c>
      <c r="N15" s="15">
        <v>4.5599999999999996</v>
      </c>
      <c r="O15" s="15"/>
      <c r="P15" s="15"/>
      <c r="Q15" s="7">
        <f>M15/K15</f>
        <v>0.81399176954732511</v>
      </c>
      <c r="R15" s="7">
        <f>N15/K15</f>
        <v>3.7530864197530864E-2</v>
      </c>
      <c r="S15" s="7">
        <f>O15/K15</f>
        <v>0</v>
      </c>
      <c r="T15" s="7">
        <f>P15/K15</f>
        <v>0</v>
      </c>
    </row>
    <row r="16" spans="1:20" x14ac:dyDescent="0.2">
      <c r="A16" s="21"/>
      <c r="B16" s="22" t="s">
        <v>2</v>
      </c>
      <c r="C16" s="24" t="s">
        <v>2</v>
      </c>
      <c r="D16" s="24">
        <v>3</v>
      </c>
      <c r="E16" s="22">
        <v>30</v>
      </c>
      <c r="F16" s="22" t="s">
        <v>8</v>
      </c>
      <c r="G16" s="19">
        <v>0.25</v>
      </c>
      <c r="H16" s="19">
        <v>0.09</v>
      </c>
      <c r="I16" s="7"/>
      <c r="J16" s="7"/>
      <c r="K16" s="28">
        <v>120.3</v>
      </c>
      <c r="L16" s="6">
        <v>3.87</v>
      </c>
      <c r="M16" s="15">
        <v>117.73</v>
      </c>
      <c r="N16" s="15">
        <v>3.5</v>
      </c>
      <c r="O16" s="15"/>
      <c r="P16" s="15"/>
      <c r="Q16" s="7">
        <f t="shared" ref="Q16" si="4">M16/K16</f>
        <v>0.97863674147963431</v>
      </c>
      <c r="R16" s="7">
        <f t="shared" ref="R16" si="5">N16/K16</f>
        <v>2.9093931837073983E-2</v>
      </c>
      <c r="S16" s="7">
        <f t="shared" ref="S16" si="6">O16/K16</f>
        <v>0</v>
      </c>
      <c r="T16" s="7">
        <f t="shared" ref="T16" si="7">P16/K16</f>
        <v>0</v>
      </c>
    </row>
    <row r="17" spans="1:20" x14ac:dyDescent="0.2">
      <c r="A17" s="21"/>
      <c r="B17" s="22" t="s">
        <v>2</v>
      </c>
      <c r="C17" s="27" t="s">
        <v>27</v>
      </c>
      <c r="D17" s="27">
        <v>3</v>
      </c>
      <c r="E17" s="22">
        <v>30</v>
      </c>
      <c r="F17" s="22" t="s">
        <v>8</v>
      </c>
      <c r="G17" s="19">
        <v>2.9617</v>
      </c>
      <c r="H17" s="19">
        <v>0.91</v>
      </c>
      <c r="I17" s="7"/>
      <c r="J17" s="7"/>
      <c r="K17" s="28">
        <v>122.53</v>
      </c>
      <c r="L17" s="6">
        <v>3.88</v>
      </c>
      <c r="M17" s="15">
        <v>97.7333</v>
      </c>
      <c r="N17" s="15">
        <v>5.0599999999999996</v>
      </c>
      <c r="O17" s="15"/>
      <c r="P17" s="15"/>
      <c r="Q17" s="7">
        <f t="shared" ref="Q17:Q20" si="8">M17/K17</f>
        <v>0.7976275197910716</v>
      </c>
      <c r="R17" s="7">
        <f t="shared" ref="R17:R20" si="9">N17/K17</f>
        <v>4.1296009140618622E-2</v>
      </c>
      <c r="S17" s="7">
        <f t="shared" ref="S17:S20" si="10">O17/K17</f>
        <v>0</v>
      </c>
      <c r="T17" s="7">
        <f t="shared" ref="T17:T20" si="11">P17/K17</f>
        <v>0</v>
      </c>
    </row>
    <row r="18" spans="1:20" x14ac:dyDescent="0.2">
      <c r="A18" s="21"/>
      <c r="B18" s="22" t="s">
        <v>2</v>
      </c>
      <c r="C18" s="27" t="s">
        <v>27</v>
      </c>
      <c r="D18" s="27">
        <v>4</v>
      </c>
      <c r="E18" s="22">
        <v>30</v>
      </c>
      <c r="F18" s="22" t="s">
        <v>8</v>
      </c>
      <c r="G18" s="19">
        <v>0.41</v>
      </c>
      <c r="H18" s="19">
        <v>0.19</v>
      </c>
      <c r="I18" s="7"/>
      <c r="J18" s="7"/>
      <c r="K18" s="28">
        <v>120.57</v>
      </c>
      <c r="L18" s="6">
        <v>3.93</v>
      </c>
      <c r="M18" s="15">
        <v>115.93</v>
      </c>
      <c r="N18" s="15">
        <v>3.79</v>
      </c>
      <c r="O18" s="15"/>
      <c r="P18" s="15"/>
      <c r="Q18" s="7">
        <f t="shared" si="8"/>
        <v>0.96151613170772177</v>
      </c>
      <c r="R18" s="7">
        <f t="shared" si="9"/>
        <v>3.1434021730115287E-2</v>
      </c>
      <c r="S18" s="7">
        <f t="shared" si="10"/>
        <v>0</v>
      </c>
      <c r="T18" s="7">
        <f t="shared" si="11"/>
        <v>0</v>
      </c>
    </row>
    <row r="19" spans="1:20" x14ac:dyDescent="0.2">
      <c r="A19" s="21"/>
      <c r="B19" s="22" t="s">
        <v>2</v>
      </c>
      <c r="C19" s="27" t="s">
        <v>28</v>
      </c>
      <c r="D19" s="27">
        <v>4</v>
      </c>
      <c r="E19" s="22">
        <v>30</v>
      </c>
      <c r="F19" s="22" t="s">
        <v>8</v>
      </c>
      <c r="G19" s="19">
        <v>0.85850000000000004</v>
      </c>
      <c r="H19" s="19">
        <v>0.3</v>
      </c>
      <c r="I19" s="7"/>
      <c r="J19" s="7"/>
      <c r="K19" s="28">
        <v>120.43</v>
      </c>
      <c r="L19" s="6">
        <v>4.04</v>
      </c>
      <c r="M19" s="15">
        <v>110.97</v>
      </c>
      <c r="N19" s="15">
        <v>3.68</v>
      </c>
      <c r="O19" s="15"/>
      <c r="P19" s="15"/>
      <c r="Q19" s="7">
        <f t="shared" si="8"/>
        <v>0.92144814415012866</v>
      </c>
      <c r="R19" s="7">
        <f t="shared" si="9"/>
        <v>3.0557170140330481E-2</v>
      </c>
      <c r="S19" s="7">
        <f t="shared" si="10"/>
        <v>0</v>
      </c>
      <c r="T19" s="7">
        <f t="shared" si="11"/>
        <v>0</v>
      </c>
    </row>
    <row r="20" spans="1:20" x14ac:dyDescent="0.2">
      <c r="A20" s="21"/>
      <c r="B20" s="22" t="s">
        <v>2</v>
      </c>
      <c r="C20" s="27" t="s">
        <v>29</v>
      </c>
      <c r="D20" s="27">
        <v>4</v>
      </c>
      <c r="E20" s="22">
        <v>30</v>
      </c>
      <c r="F20" s="22" t="s">
        <v>8</v>
      </c>
      <c r="G20" s="19">
        <v>8.0335000000000001</v>
      </c>
      <c r="H20" s="19">
        <v>2.58</v>
      </c>
      <c r="I20" s="7"/>
      <c r="J20" s="7"/>
      <c r="K20" s="28">
        <v>120.1</v>
      </c>
      <c r="L20" s="6">
        <v>4.1500000000000004</v>
      </c>
      <c r="M20" s="15">
        <v>72.7333</v>
      </c>
      <c r="N20" s="15">
        <v>7.23</v>
      </c>
      <c r="O20" s="15"/>
      <c r="P20" s="15"/>
      <c r="Q20" s="7">
        <f t="shared" si="8"/>
        <v>0.6056061615320566</v>
      </c>
      <c r="R20" s="7">
        <f t="shared" si="9"/>
        <v>6.0199833472106584E-2</v>
      </c>
      <c r="S20" s="7">
        <f t="shared" si="10"/>
        <v>0</v>
      </c>
      <c r="T20" s="7">
        <f t="shared" si="11"/>
        <v>0</v>
      </c>
    </row>
    <row r="22" spans="1:20" x14ac:dyDescent="0.2">
      <c r="B22" s="24" t="s">
        <v>4</v>
      </c>
      <c r="C22" s="22" t="s">
        <v>4</v>
      </c>
      <c r="D22" s="24">
        <v>2</v>
      </c>
      <c r="G22" s="19">
        <v>3.0659999999999998</v>
      </c>
      <c r="H22" s="19"/>
      <c r="I22" s="7"/>
      <c r="J22" s="7"/>
      <c r="K22" s="28">
        <v>90.6</v>
      </c>
      <c r="L22" s="6"/>
      <c r="M22" s="6">
        <v>71</v>
      </c>
      <c r="N22" s="6"/>
      <c r="O22" s="6"/>
      <c r="P22" s="6"/>
      <c r="Q22" s="7">
        <f>M22/K22</f>
        <v>0.78366445916114791</v>
      </c>
      <c r="R22" s="7">
        <f>N22/K22</f>
        <v>0</v>
      </c>
      <c r="S22" s="7">
        <f>O22/K22</f>
        <v>0</v>
      </c>
      <c r="T22" s="7">
        <f>P22/K22</f>
        <v>0</v>
      </c>
    </row>
    <row r="23" spans="1:20" x14ac:dyDescent="0.2">
      <c r="B23" s="24" t="s">
        <v>4</v>
      </c>
      <c r="C23" s="22" t="s">
        <v>4</v>
      </c>
      <c r="D23" s="24">
        <v>3</v>
      </c>
      <c r="G23" s="19">
        <v>0.34449999999999997</v>
      </c>
      <c r="H23" s="19"/>
      <c r="I23" s="7"/>
      <c r="J23" s="7"/>
      <c r="K23" s="28">
        <v>90.03</v>
      </c>
      <c r="L23" s="6"/>
      <c r="M23" s="15">
        <v>87.2667</v>
      </c>
      <c r="N23" s="15"/>
      <c r="O23" s="15"/>
      <c r="P23" s="15"/>
      <c r="Q23" s="7">
        <f>M23/K23</f>
        <v>0.96930689770076639</v>
      </c>
      <c r="R23" s="7">
        <f>N23/K23</f>
        <v>0</v>
      </c>
      <c r="S23" s="7">
        <f>O23/K23</f>
        <v>0</v>
      </c>
      <c r="T23" s="7">
        <f>P23/K23</f>
        <v>0</v>
      </c>
    </row>
    <row r="24" spans="1:20" x14ac:dyDescent="0.2">
      <c r="B24" s="24" t="s">
        <v>27</v>
      </c>
      <c r="C24" s="22" t="s">
        <v>4</v>
      </c>
      <c r="D24" s="24">
        <v>2</v>
      </c>
      <c r="G24" s="19">
        <v>1.7774000000000001</v>
      </c>
      <c r="H24" s="19"/>
      <c r="I24" s="7"/>
      <c r="J24" s="7"/>
      <c r="K24" s="28">
        <v>72.2</v>
      </c>
      <c r="L24" s="6"/>
      <c r="M24" s="15">
        <v>61.93</v>
      </c>
      <c r="N24" s="15"/>
      <c r="O24" s="15"/>
      <c r="P24" s="15"/>
      <c r="Q24" s="7">
        <f t="shared" ref="Q24:Q30" si="12">M24/K24</f>
        <v>0.85775623268698054</v>
      </c>
      <c r="R24" s="7">
        <f t="shared" ref="R24:R30" si="13">N24/K24</f>
        <v>0</v>
      </c>
      <c r="S24" s="7">
        <f t="shared" ref="S24:S30" si="14">O24/K24</f>
        <v>0</v>
      </c>
      <c r="T24" s="7">
        <f t="shared" ref="T24:T30" si="15">P24/K24</f>
        <v>0</v>
      </c>
    </row>
    <row r="25" spans="1:20" x14ac:dyDescent="0.2">
      <c r="B25" s="24" t="s">
        <v>30</v>
      </c>
      <c r="C25" s="22" t="s">
        <v>4</v>
      </c>
      <c r="D25" s="24">
        <v>2</v>
      </c>
      <c r="G25" s="19">
        <v>1.3225</v>
      </c>
      <c r="H25" s="19"/>
      <c r="I25" s="7"/>
      <c r="J25" s="7"/>
      <c r="K25" s="28">
        <v>66.13</v>
      </c>
      <c r="L25" s="6"/>
      <c r="M25" s="15">
        <v>58.5</v>
      </c>
      <c r="N25" s="15"/>
      <c r="O25" s="15"/>
      <c r="P25" s="15"/>
      <c r="Q25" s="7">
        <f t="shared" si="12"/>
        <v>0.88462120066535621</v>
      </c>
      <c r="R25" s="7">
        <f t="shared" si="13"/>
        <v>0</v>
      </c>
      <c r="S25" s="7">
        <f t="shared" si="14"/>
        <v>0</v>
      </c>
      <c r="T25" s="7">
        <f t="shared" si="15"/>
        <v>0</v>
      </c>
    </row>
    <row r="26" spans="1:20" x14ac:dyDescent="0.2">
      <c r="B26" s="24" t="s">
        <v>28</v>
      </c>
      <c r="C26" s="22" t="s">
        <v>4</v>
      </c>
      <c r="D26" s="24">
        <v>2</v>
      </c>
      <c r="G26" s="19">
        <v>1.03</v>
      </c>
      <c r="H26" s="19"/>
      <c r="I26" s="7"/>
      <c r="J26" s="7"/>
      <c r="K26" s="28">
        <v>60.4</v>
      </c>
      <c r="L26" s="6"/>
      <c r="M26" s="15">
        <v>54.73</v>
      </c>
      <c r="N26" s="15"/>
      <c r="O26" s="15"/>
      <c r="P26" s="15"/>
      <c r="Q26" s="7">
        <f t="shared" si="12"/>
        <v>0.90612582781456952</v>
      </c>
      <c r="R26" s="7">
        <f t="shared" si="13"/>
        <v>0</v>
      </c>
      <c r="S26" s="7">
        <f t="shared" si="14"/>
        <v>0</v>
      </c>
      <c r="T26" s="7">
        <f t="shared" si="15"/>
        <v>0</v>
      </c>
    </row>
    <row r="27" spans="1:20" x14ac:dyDescent="0.2">
      <c r="B27" s="27"/>
      <c r="C27" s="22"/>
      <c r="D27" s="24"/>
      <c r="G27" s="19"/>
      <c r="H27" s="19"/>
      <c r="I27" s="7"/>
      <c r="J27" s="7"/>
      <c r="K27" s="6"/>
      <c r="L27" s="6"/>
      <c r="M27" s="15"/>
      <c r="N27" s="15"/>
      <c r="O27" s="15"/>
      <c r="P27" s="15"/>
      <c r="Q27" s="7" t="e">
        <f t="shared" si="12"/>
        <v>#DIV/0!</v>
      </c>
      <c r="R27" s="7" t="e">
        <f t="shared" si="13"/>
        <v>#DIV/0!</v>
      </c>
      <c r="S27" s="7" t="e">
        <f t="shared" si="14"/>
        <v>#DIV/0!</v>
      </c>
      <c r="T27" s="7" t="e">
        <f t="shared" si="15"/>
        <v>#DIV/0!</v>
      </c>
    </row>
    <row r="28" spans="1:20" x14ac:dyDescent="0.2">
      <c r="B28" s="27"/>
      <c r="C28" s="22"/>
      <c r="D28" s="24"/>
      <c r="G28" s="19"/>
      <c r="H28" s="19"/>
      <c r="I28" s="7"/>
      <c r="J28" s="7"/>
      <c r="K28" s="6"/>
      <c r="L28" s="6"/>
      <c r="M28" s="15"/>
      <c r="N28" s="15"/>
      <c r="O28" s="15"/>
      <c r="P28" s="15"/>
      <c r="Q28" s="7" t="e">
        <f t="shared" si="12"/>
        <v>#DIV/0!</v>
      </c>
      <c r="R28" s="7" t="e">
        <f t="shared" si="13"/>
        <v>#DIV/0!</v>
      </c>
      <c r="S28" s="7" t="e">
        <f t="shared" si="14"/>
        <v>#DIV/0!</v>
      </c>
      <c r="T28" s="7" t="e">
        <f t="shared" si="15"/>
        <v>#DIV/0!</v>
      </c>
    </row>
    <row r="29" spans="1:20" x14ac:dyDescent="0.2">
      <c r="B29" s="27"/>
      <c r="C29" s="22"/>
      <c r="D29" s="24"/>
      <c r="G29" s="19"/>
      <c r="H29" s="19"/>
      <c r="I29" s="7"/>
      <c r="J29" s="7"/>
      <c r="K29" s="6"/>
      <c r="L29" s="6"/>
      <c r="M29" s="15"/>
      <c r="N29" s="15"/>
      <c r="O29" s="15"/>
      <c r="P29" s="15"/>
      <c r="Q29" s="7" t="e">
        <f t="shared" si="12"/>
        <v>#DIV/0!</v>
      </c>
      <c r="R29" s="7" t="e">
        <f t="shared" si="13"/>
        <v>#DIV/0!</v>
      </c>
      <c r="S29" s="7" t="e">
        <f t="shared" si="14"/>
        <v>#DIV/0!</v>
      </c>
      <c r="T29" s="7" t="e">
        <f t="shared" si="15"/>
        <v>#DIV/0!</v>
      </c>
    </row>
    <row r="30" spans="1:20" x14ac:dyDescent="0.2">
      <c r="B30" s="27"/>
      <c r="C30" s="22"/>
      <c r="D30" s="24"/>
      <c r="G30" s="19"/>
      <c r="H30" s="19"/>
      <c r="I30" s="7"/>
      <c r="J30" s="7"/>
      <c r="K30" s="6"/>
      <c r="L30" s="6"/>
      <c r="M30" s="15"/>
      <c r="N30" s="15"/>
      <c r="O30" s="15"/>
      <c r="P30" s="15"/>
      <c r="Q30" s="7" t="e">
        <f t="shared" si="12"/>
        <v>#DIV/0!</v>
      </c>
      <c r="R30" s="7" t="e">
        <f t="shared" si="13"/>
        <v>#DIV/0!</v>
      </c>
      <c r="S30" s="7" t="e">
        <f t="shared" si="14"/>
        <v>#DIV/0!</v>
      </c>
      <c r="T30" s="7" t="e">
        <f t="shared" si="15"/>
        <v>#DIV/0!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0272-F284-41C4-ACAE-545269D6B383}">
  <dimension ref="A1:C42"/>
  <sheetViews>
    <sheetView topLeftCell="A11" workbookViewId="0">
      <selection activeCell="H65" sqref="H65"/>
    </sheetView>
  </sheetViews>
  <sheetFormatPr baseColWidth="10" defaultColWidth="8.83203125" defaultRowHeight="15" x14ac:dyDescent="0.2"/>
  <cols>
    <col min="1" max="1" width="10.1640625" bestFit="1" customWidth="1"/>
    <col min="2" max="2" width="12" bestFit="1" customWidth="1"/>
  </cols>
  <sheetData>
    <row r="1" spans="1:3" x14ac:dyDescent="0.2">
      <c r="A1" s="9" t="s">
        <v>20</v>
      </c>
    </row>
    <row r="2" spans="1:3" x14ac:dyDescent="0.2">
      <c r="A2" t="s">
        <v>21</v>
      </c>
      <c r="B2" t="s">
        <v>24</v>
      </c>
      <c r="C2" t="s">
        <v>25</v>
      </c>
    </row>
    <row r="3" spans="1:3" x14ac:dyDescent="0.2">
      <c r="A3">
        <v>1</v>
      </c>
      <c r="B3">
        <v>854.48</v>
      </c>
      <c r="C3">
        <v>742.39</v>
      </c>
    </row>
    <row r="4" spans="1:3" x14ac:dyDescent="0.2">
      <c r="A4">
        <v>2</v>
      </c>
      <c r="B4">
        <v>947.08</v>
      </c>
      <c r="C4">
        <v>735.63</v>
      </c>
    </row>
    <row r="5" spans="1:3" x14ac:dyDescent="0.2">
      <c r="A5">
        <v>3</v>
      </c>
      <c r="B5" s="8">
        <v>1264.26</v>
      </c>
      <c r="C5">
        <v>730.68</v>
      </c>
    </row>
    <row r="6" spans="1:3" x14ac:dyDescent="0.2">
      <c r="A6">
        <v>4</v>
      </c>
      <c r="B6">
        <v>953.13</v>
      </c>
      <c r="C6">
        <v>729.18</v>
      </c>
    </row>
    <row r="7" spans="1:3" x14ac:dyDescent="0.2">
      <c r="A7">
        <v>5</v>
      </c>
      <c r="B7">
        <v>970.29</v>
      </c>
      <c r="C7">
        <v>746.87</v>
      </c>
    </row>
    <row r="8" spans="1:3" x14ac:dyDescent="0.2">
      <c r="A8">
        <v>6</v>
      </c>
      <c r="B8" s="8">
        <v>1014.13</v>
      </c>
      <c r="C8">
        <v>751.89</v>
      </c>
    </row>
    <row r="9" spans="1:3" x14ac:dyDescent="0.2">
      <c r="A9">
        <v>7</v>
      </c>
      <c r="B9">
        <v>986.57</v>
      </c>
      <c r="C9">
        <v>727.56</v>
      </c>
    </row>
    <row r="10" spans="1:3" x14ac:dyDescent="0.2">
      <c r="A10">
        <v>8</v>
      </c>
      <c r="B10">
        <v>927.52</v>
      </c>
      <c r="C10">
        <v>720.02</v>
      </c>
    </row>
    <row r="11" spans="1:3" x14ac:dyDescent="0.2">
      <c r="A11">
        <v>9</v>
      </c>
      <c r="B11">
        <v>769.86</v>
      </c>
      <c r="C11">
        <v>740.81</v>
      </c>
    </row>
    <row r="12" spans="1:3" x14ac:dyDescent="0.2">
      <c r="A12">
        <v>10</v>
      </c>
      <c r="B12">
        <v>974.99</v>
      </c>
      <c r="C12">
        <v>725.71</v>
      </c>
    </row>
    <row r="13" spans="1:3" x14ac:dyDescent="0.2">
      <c r="A13">
        <v>11</v>
      </c>
      <c r="B13">
        <v>834.6</v>
      </c>
      <c r="C13">
        <v>741.62</v>
      </c>
    </row>
    <row r="14" spans="1:3" x14ac:dyDescent="0.2">
      <c r="A14">
        <v>12</v>
      </c>
      <c r="B14" s="8">
        <v>1035.8800000000001</v>
      </c>
      <c r="C14">
        <v>742.75</v>
      </c>
    </row>
    <row r="15" spans="1:3" x14ac:dyDescent="0.2">
      <c r="A15">
        <v>13</v>
      </c>
      <c r="B15">
        <v>819.69</v>
      </c>
      <c r="C15">
        <v>726.67</v>
      </c>
    </row>
    <row r="16" spans="1:3" x14ac:dyDescent="0.2">
      <c r="A16">
        <v>14</v>
      </c>
      <c r="B16" s="8">
        <v>1066.06</v>
      </c>
      <c r="C16">
        <v>722.55</v>
      </c>
    </row>
    <row r="17" spans="1:3" x14ac:dyDescent="0.2">
      <c r="A17">
        <v>15</v>
      </c>
      <c r="B17">
        <v>825.65</v>
      </c>
      <c r="C17">
        <v>729.76</v>
      </c>
    </row>
    <row r="18" spans="1:3" x14ac:dyDescent="0.2">
      <c r="A18">
        <v>16</v>
      </c>
      <c r="B18" s="8">
        <v>1226.32</v>
      </c>
      <c r="C18">
        <v>736.06</v>
      </c>
    </row>
    <row r="19" spans="1:3" x14ac:dyDescent="0.2">
      <c r="A19">
        <v>17</v>
      </c>
      <c r="B19">
        <v>985.72</v>
      </c>
      <c r="C19">
        <v>724.96</v>
      </c>
    </row>
    <row r="20" spans="1:3" x14ac:dyDescent="0.2">
      <c r="A20">
        <v>18</v>
      </c>
      <c r="B20" s="8">
        <v>1016</v>
      </c>
      <c r="C20">
        <v>732.68</v>
      </c>
    </row>
    <row r="21" spans="1:3" x14ac:dyDescent="0.2">
      <c r="A21">
        <v>19</v>
      </c>
      <c r="B21" s="8">
        <v>1051.74</v>
      </c>
      <c r="C21">
        <v>728.69</v>
      </c>
    </row>
    <row r="22" spans="1:3" x14ac:dyDescent="0.2">
      <c r="A22">
        <v>20</v>
      </c>
      <c r="B22" s="8">
        <v>1102.1099999999999</v>
      </c>
      <c r="C22">
        <v>734.3</v>
      </c>
    </row>
    <row r="23" spans="1:3" x14ac:dyDescent="0.2">
      <c r="A23">
        <v>21</v>
      </c>
      <c r="B23">
        <v>977.51</v>
      </c>
      <c r="C23">
        <v>730.86</v>
      </c>
    </row>
    <row r="24" spans="1:3" x14ac:dyDescent="0.2">
      <c r="A24">
        <v>22</v>
      </c>
      <c r="B24">
        <v>917.58</v>
      </c>
      <c r="C24">
        <v>724.36</v>
      </c>
    </row>
    <row r="25" spans="1:3" x14ac:dyDescent="0.2">
      <c r="A25">
        <v>23</v>
      </c>
      <c r="B25" s="8">
        <v>1007.56</v>
      </c>
      <c r="C25">
        <v>726.5</v>
      </c>
    </row>
    <row r="26" spans="1:3" x14ac:dyDescent="0.2">
      <c r="A26">
        <v>24</v>
      </c>
      <c r="B26" s="8">
        <v>1123.58</v>
      </c>
      <c r="C26">
        <v>756.45</v>
      </c>
    </row>
    <row r="27" spans="1:3" x14ac:dyDescent="0.2">
      <c r="A27">
        <v>25</v>
      </c>
      <c r="B27" s="8">
        <v>1019.8</v>
      </c>
      <c r="C27">
        <v>721.48</v>
      </c>
    </row>
    <row r="28" spans="1:3" x14ac:dyDescent="0.2">
      <c r="A28">
        <v>26</v>
      </c>
      <c r="B28">
        <v>886.54</v>
      </c>
      <c r="C28">
        <v>735.73</v>
      </c>
    </row>
    <row r="29" spans="1:3" x14ac:dyDescent="0.2">
      <c r="A29">
        <v>27</v>
      </c>
      <c r="B29">
        <v>945.37</v>
      </c>
      <c r="C29">
        <v>764.52</v>
      </c>
    </row>
    <row r="30" spans="1:3" x14ac:dyDescent="0.2">
      <c r="A30">
        <v>28</v>
      </c>
      <c r="B30" s="8">
        <v>1094.4000000000001</v>
      </c>
      <c r="C30">
        <v>723.04</v>
      </c>
    </row>
    <row r="31" spans="1:3" x14ac:dyDescent="0.2">
      <c r="A31">
        <v>29</v>
      </c>
      <c r="B31" s="8">
        <v>1066.0899999999999</v>
      </c>
      <c r="C31">
        <v>738.61</v>
      </c>
    </row>
    <row r="32" spans="1:3" x14ac:dyDescent="0.2">
      <c r="A32">
        <v>30</v>
      </c>
      <c r="B32">
        <v>722.7</v>
      </c>
      <c r="C32">
        <v>727.91</v>
      </c>
    </row>
    <row r="33" spans="1:3" x14ac:dyDescent="0.2">
      <c r="A33" s="6"/>
      <c r="B33" s="11" t="s">
        <v>23</v>
      </c>
      <c r="C33" s="11" t="s">
        <v>23</v>
      </c>
    </row>
    <row r="34" spans="1:3" x14ac:dyDescent="0.2">
      <c r="A34" s="12" t="s">
        <v>18</v>
      </c>
      <c r="B34" s="13">
        <f>AVERAGE(B3:B32)</f>
        <v>979.5736666666669</v>
      </c>
      <c r="C34" s="13">
        <f>AVERAGE(C3:C32)</f>
        <v>734.00800000000004</v>
      </c>
    </row>
    <row r="35" spans="1:3" x14ac:dyDescent="0.2">
      <c r="A35" s="12" t="s">
        <v>19</v>
      </c>
      <c r="B35" s="13">
        <f>_xlfn.VAR.P(B3:B32)</f>
        <v>14445.003156555096</v>
      </c>
      <c r="C35" s="13">
        <f>_xlfn.VAR.P(C3:C32)</f>
        <v>111.03839600000008</v>
      </c>
    </row>
    <row r="36" spans="1:3" x14ac:dyDescent="0.2">
      <c r="A36" s="12" t="s">
        <v>17</v>
      </c>
      <c r="B36" s="13">
        <f>_xlfn.STDEV.P(B3:B32)</f>
        <v>120.18736687587051</v>
      </c>
      <c r="C36" s="13">
        <f>_xlfn.STDEV.P(C3:C32)</f>
        <v>10.537475788821537</v>
      </c>
    </row>
    <row r="37" spans="1:3" x14ac:dyDescent="0.2">
      <c r="A37" s="6"/>
      <c r="B37" s="11" t="s">
        <v>22</v>
      </c>
      <c r="C37" s="11" t="s">
        <v>22</v>
      </c>
    </row>
    <row r="38" spans="1:3" x14ac:dyDescent="0.2">
      <c r="A38" s="12" t="s">
        <v>18</v>
      </c>
      <c r="B38" s="13">
        <f>B34/60</f>
        <v>16.326227777777781</v>
      </c>
      <c r="C38" s="13">
        <f>C34/60</f>
        <v>12.233466666666667</v>
      </c>
    </row>
    <row r="39" spans="1:3" x14ac:dyDescent="0.2">
      <c r="A39" s="12"/>
      <c r="B39" s="13"/>
      <c r="C39" s="13"/>
    </row>
    <row r="40" spans="1:3" x14ac:dyDescent="0.2">
      <c r="A40" s="12" t="s">
        <v>17</v>
      </c>
      <c r="B40" s="13">
        <f t="shared" ref="B40:C40" si="0">B36/60</f>
        <v>2.0031227812645085</v>
      </c>
      <c r="C40" s="13">
        <f t="shared" si="0"/>
        <v>0.17562459648035894</v>
      </c>
    </row>
    <row r="41" spans="1:3" x14ac:dyDescent="0.2">
      <c r="C41" t="s">
        <v>23</v>
      </c>
    </row>
    <row r="42" spans="1:3" x14ac:dyDescent="0.2">
      <c r="C42">
        <f>C34-720</f>
        <v>14.008000000000038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</dc:creator>
  <cp:lastModifiedBy>Hua Zhong</cp:lastModifiedBy>
  <dcterms:created xsi:type="dcterms:W3CDTF">2018-02-23T09:35:30Z</dcterms:created>
  <dcterms:modified xsi:type="dcterms:W3CDTF">2018-02-25T12:25:12Z</dcterms:modified>
</cp:coreProperties>
</file>