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Qiang\Desktop\image0129\fig\"/>
    </mc:Choice>
  </mc:AlternateContent>
  <xr:revisionPtr revIDLastSave="0" documentId="8_{0E03DAA9-821E-448A-B064-BDF4F6EF1B91}" xr6:coauthVersionLast="46" xr6:coauthVersionMax="46" xr10:uidLastSave="{00000000-0000-0000-0000-000000000000}"/>
  <bookViews>
    <workbookView xWindow="-98" yWindow="-98" windowWidth="28996" windowHeight="15796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1" l="1"/>
  <c r="H46" i="1"/>
  <c r="H45" i="1"/>
  <c r="G41" i="1"/>
  <c r="H40" i="1"/>
  <c r="H39" i="1"/>
  <c r="H35" i="1"/>
  <c r="H36" i="1"/>
  <c r="G36" i="1"/>
  <c r="G34" i="1"/>
  <c r="G4" i="1" l="1"/>
  <c r="F4" i="1"/>
  <c r="G3" i="1"/>
  <c r="F3" i="1"/>
  <c r="G2" i="1"/>
  <c r="F2" i="1"/>
  <c r="L3" i="1" l="1"/>
  <c r="K3" i="1"/>
  <c r="K4" i="1"/>
  <c r="L6" i="1"/>
  <c r="J6" i="1"/>
  <c r="O17" i="1"/>
  <c r="O20" i="1" s="1"/>
  <c r="M13" i="1"/>
  <c r="M14" i="1"/>
  <c r="M27" i="1"/>
  <c r="M20" i="1"/>
  <c r="M18" i="1"/>
  <c r="M17" i="1"/>
  <c r="J4" i="1"/>
  <c r="J3" i="1"/>
  <c r="H8" i="1"/>
  <c r="H7" i="1"/>
  <c r="H6" i="1"/>
</calcChain>
</file>

<file path=xl/sharedStrings.xml><?xml version="1.0" encoding="utf-8"?>
<sst xmlns="http://schemas.openxmlformats.org/spreadsheetml/2006/main" count="431" uniqueCount="109">
  <si>
    <t>a</t>
  </si>
  <si>
    <t>CSimg57-0.5.jpg</t>
  </si>
  <si>
    <t>CSimg57-1.5.jpg</t>
  </si>
  <si>
    <t>CSimg57-1.jpg</t>
  </si>
  <si>
    <t>CSimg57-2.5.jpg</t>
  </si>
  <si>
    <t>CSimg57-2.jpg</t>
  </si>
  <si>
    <t>CSimg570.5.jpg</t>
  </si>
  <si>
    <t>CSimg570.jpg</t>
  </si>
  <si>
    <t>CSimg571.5.jpg</t>
  </si>
  <si>
    <t>CSimg571.jpg</t>
  </si>
  <si>
    <t>CSimg572.5.jpg</t>
  </si>
  <si>
    <t>CSimg572.jpg</t>
  </si>
  <si>
    <t>ScheuerStage</t>
    <phoneticPr fontId="2" type="noConversion"/>
  </si>
  <si>
    <t>IshakStage</t>
    <phoneticPr fontId="2" type="noConversion"/>
  </si>
  <si>
    <t>average variance</t>
    <phoneticPr fontId="2" type="noConversion"/>
  </si>
  <si>
    <t>normalized standard deviation</t>
    <phoneticPr fontId="2" type="noConversion"/>
  </si>
  <si>
    <t>mean</t>
    <phoneticPr fontId="2" type="noConversion"/>
  </si>
  <si>
    <t>std</t>
    <phoneticPr fontId="2" type="noConversion"/>
  </si>
  <si>
    <t xml:space="preserve">          Variance</t>
  </si>
  <si>
    <t xml:space="preserve">Probe    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</si>
  <si>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</si>
  <si>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</si>
  <si>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</si>
  <si>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</si>
  <si>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</si>
  <si>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</si>
  <si>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</si>
  <si>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</si>
  <si>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</si>
  <si>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</si>
  <si>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</si>
  <si>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</si>
  <si>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</si>
  <si>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</si>
  <si>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</si>
  <si>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</si>
  <si>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</si>
  <si>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r>
      <t>0</t>
    </r>
    <r>
      <rPr>
        <sz val="9"/>
        <color rgb="FF000000"/>
        <rFont val="DengXian"/>
        <family val="3"/>
        <charset val="134"/>
      </rPr>
      <t> </t>
    </r>
  </si>
  <si>
    <t>1) Std/mean</t>
  </si>
  <si>
    <r>
      <t> </t>
    </r>
    <r>
      <rPr>
        <sz val="12"/>
        <color theme="1"/>
        <rFont val="DengXian"/>
        <family val="3"/>
        <charset val="134"/>
      </rPr>
      <t>2) Bar chart overlaid by the results from table above</t>
    </r>
  </si>
  <si>
    <t>i</t>
    <phoneticPr fontId="2" type="noConversion"/>
  </si>
  <si>
    <t>j</t>
    <phoneticPr fontId="2" type="noConversion"/>
  </si>
  <si>
    <t>k</t>
    <phoneticPr fontId="2" type="noConversion"/>
  </si>
  <si>
    <t>l</t>
    <phoneticPr fontId="2" type="noConversion"/>
  </si>
  <si>
    <t>m</t>
    <phoneticPr fontId="2" type="noConversion"/>
  </si>
  <si>
    <t>Scheuer normalized standard deviation</t>
    <phoneticPr fontId="2" type="noConversion"/>
  </si>
  <si>
    <t>Ishak normalized standard deviation</t>
    <phoneticPr fontId="2" type="noConversion"/>
  </si>
  <si>
    <t>0 </t>
  </si>
  <si>
    <t xml:space="preserve"> Scheuer: Overall planes</t>
    <phoneticPr fontId="2" type="noConversion"/>
  </si>
  <si>
    <t xml:space="preserve">Ishak: Overall planes </t>
    <phoneticPr fontId="2" type="noConversion"/>
  </si>
  <si>
    <t>probe</t>
    <phoneticPr fontId="2" type="noConversion"/>
  </si>
  <si>
    <t>p-value</t>
    <phoneticPr fontId="2" type="noConversion"/>
  </si>
  <si>
    <t>Ishak stage</t>
    <phoneticPr fontId="2" type="noConversion"/>
  </si>
  <si>
    <t>Scheuer stage</t>
    <phoneticPr fontId="2" type="noConversion"/>
  </si>
  <si>
    <t>probe</t>
  </si>
  <si>
    <t>p value</t>
  </si>
  <si>
    <t>Ⅰ</t>
  </si>
  <si>
    <t>ūnus</t>
  </si>
  <si>
    <t>Ⅱ</t>
  </si>
  <si>
    <t>duo</t>
  </si>
  <si>
    <t>Ⅲ</t>
  </si>
  <si>
    <t>trēs</t>
  </si>
  <si>
    <t>Ⅳ</t>
  </si>
  <si>
    <t>quattuor</t>
  </si>
  <si>
    <t>Ⅴ</t>
  </si>
  <si>
    <t>quīnque</t>
  </si>
  <si>
    <t>Ⅵ</t>
  </si>
  <si>
    <t>sex</t>
  </si>
  <si>
    <t>Ⅶ</t>
  </si>
  <si>
    <t>septem</t>
  </si>
  <si>
    <t>Ⅷ</t>
  </si>
  <si>
    <t>octō</t>
  </si>
  <si>
    <t>Ⅸ</t>
  </si>
  <si>
    <t>novem</t>
  </si>
  <si>
    <t>Ⅹ</t>
  </si>
  <si>
    <t>decem</t>
  </si>
  <si>
    <t>Ⅺ</t>
  </si>
  <si>
    <t>ūndecim</t>
  </si>
  <si>
    <t>Ⅻ</t>
  </si>
  <si>
    <t>duodecim</t>
  </si>
  <si>
    <t>ⅩⅢ</t>
  </si>
  <si>
    <t>tresdecim</t>
  </si>
  <si>
    <t>ⅩⅣ</t>
  </si>
  <si>
    <t>quattuordecim</t>
  </si>
  <si>
    <t>ⅩⅤ</t>
  </si>
  <si>
    <t>quīndecim</t>
  </si>
  <si>
    <t>ⅩⅥ</t>
  </si>
  <si>
    <t>sēdecim</t>
  </si>
  <si>
    <t>ⅩⅦ</t>
  </si>
  <si>
    <t>septendecim</t>
  </si>
  <si>
    <t>ⅩⅧ</t>
  </si>
  <si>
    <t>I</t>
    <phoneticPr fontId="2" type="noConversion"/>
  </si>
  <si>
    <t>II</t>
    <phoneticPr fontId="2" type="noConversion"/>
  </si>
  <si>
    <t>III</t>
    <phoneticPr fontId="2" type="noConversion"/>
  </si>
  <si>
    <t>IV</t>
    <phoneticPr fontId="2" type="noConversion"/>
  </si>
  <si>
    <t>V</t>
    <phoneticPr fontId="2" type="noConversion"/>
  </si>
  <si>
    <t>VI</t>
    <phoneticPr fontId="2" type="noConversion"/>
  </si>
  <si>
    <t>VII</t>
    <phoneticPr fontId="2" type="noConversion"/>
  </si>
  <si>
    <t>VIII</t>
    <phoneticPr fontId="2" type="noConversion"/>
  </si>
  <si>
    <t>IX</t>
    <phoneticPr fontId="2" type="noConversion"/>
  </si>
  <si>
    <t>X</t>
    <phoneticPr fontId="2" type="noConversion"/>
  </si>
  <si>
    <t>XI</t>
    <phoneticPr fontId="2" type="noConversion"/>
  </si>
  <si>
    <t>XII</t>
    <phoneticPr fontId="2" type="noConversion"/>
  </si>
  <si>
    <t>XIII</t>
    <phoneticPr fontId="2" type="noConversion"/>
  </si>
  <si>
    <t>XIV</t>
    <phoneticPr fontId="2" type="noConversion"/>
  </si>
  <si>
    <t>XV</t>
    <phoneticPr fontId="2" type="noConversion"/>
  </si>
  <si>
    <t>XVI</t>
    <phoneticPr fontId="2" type="noConversion"/>
  </si>
  <si>
    <t>XVII</t>
    <phoneticPr fontId="2" type="noConversion"/>
  </si>
  <si>
    <t>XVIII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</si>
</sst>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8">
    <font>
      <sz val="11"/>
      <color theme="1"/>
      <name val="等线"/>
      <family val="2"/>
      <scheme val="minor"/>
    </font>
    <font>
      <b/>
      <sz val="10"/>
      <color theme="1"/>
      <name val="Arial"/>
      <family val="2"/>
    </font>
    <font>
      <sz val="9"/>
      <name val="等线"/>
      <family val="3"/>
      <charset val="134"/>
      <scheme val="minor"/>
    </font>
    <font>
      <sz val="12"/>
      <color rgb="FF00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4"/>
      <color rgb="FF121212"/>
      <name val="Microsoft YaHei"/>
      <family val="2"/>
      <charset val="134"/>
    </font>
    <font>
      <sz val="12"/>
      <color rgb="FF212121"/>
      <name val="DengXian"/>
      <family val="3"/>
      <charset val="134"/>
    </font>
    <font>
      <b/>
      <sz val="11"/>
      <color theme="1"/>
      <name val="等线"/>
      <scheme val="minor"/>
    </font>
    <font>
      <sz val="10"/>
      <color rgb="FF000000"/>
      <name val="Arial"/>
      <family val="2"/>
    </font>
    <font>
      <sz val="9"/>
      <color rgb="FF000000"/>
      <name val="DengXian"/>
      <family val="3"/>
      <charset val="134"/>
    </font>
    <font>
      <sz val="12"/>
      <color theme="1"/>
      <name val="DengXian"/>
      <family val="3"/>
      <charset val="134"/>
    </font>
    <font>
      <sz val="9"/>
      <color theme="1"/>
      <name val="DengXian"/>
      <family val="3"/>
      <charset val="134"/>
    </font>
    <font>
      <sz val="11"/>
      <color theme="1"/>
      <name val="Times New Roman"/>
      <family val="1"/>
    </font>
    <font>
      <b/>
      <sz val="10"/>
      <color rgb="FF000000"/>
      <name val="Arial"/>
      <family val="2"/>
    </font>
    <font>
      <sz val="6"/>
      <color rgb="FF202122"/>
      <name val="Arial"/>
      <family val="2"/>
    </font>
    <font>
      <i/>
      <sz val="6"/>
      <color rgb="FF2021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theme="1" tint="0.499984740745262"/>
        <bgColor rgb="FFFFE599"/>
      </patternFill>
    </fill>
    <fill>
      <patternFill patternType="solid">
        <fgColor theme="2" tint="-9.9978637043366805E-2"/>
        <bgColor rgb="FFFFE5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BBC04"/>
        <bgColor indexed="64"/>
      </patternFill>
    </fill>
    <fill>
      <patternFill patternType="solid">
        <fgColor rgb="FFFDE49B"/>
        <bgColor indexed="64"/>
      </patternFill>
    </fill>
    <fill>
      <patternFill patternType="solid">
        <fgColor rgb="FFF8F9FA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5" borderId="0" xfId="0" applyFill="1"/>
    <xf numFmtId="0" fontId="7" fillId="0" borderId="0" xfId="0" applyFont="1"/>
    <xf numFmtId="0" fontId="8" fillId="0" borderId="0" xfId="0" applyFont="1" applyAlignment="1"/>
    <xf numFmtId="0" fontId="9" fillId="0" borderId="0" xfId="0" applyFont="1" applyAlignment="1">
      <alignment horizontal="center"/>
    </xf>
    <xf numFmtId="0" fontId="9" fillId="0" borderId="0" xfId="0" applyFont="1"/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/>
    </xf>
    <xf numFmtId="0" fontId="10" fillId="7" borderId="5" xfId="0" applyFont="1" applyFill="1" applyBorder="1" applyAlignment="1">
      <alignment horizontal="right" vertical="center"/>
    </xf>
    <xf numFmtId="0" fontId="12" fillId="0" borderId="0" xfId="0" applyFont="1" applyAlignment="1">
      <alignment horizontal="justify" vertical="center"/>
    </xf>
    <xf numFmtId="0" fontId="13" fillId="0" borderId="0" xfId="0" applyFont="1" applyAlignment="1">
      <alignment horizontal="justify" vertical="center"/>
    </xf>
    <xf numFmtId="0" fontId="14" fillId="0" borderId="0" xfId="0" applyFont="1" applyAlignment="1">
      <alignment horizontal="center"/>
    </xf>
    <xf numFmtId="0" fontId="10" fillId="0" borderId="6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1" fontId="10" fillId="0" borderId="5" xfId="0" applyNumberFormat="1" applyFont="1" applyBorder="1" applyAlignment="1">
      <alignment horizontal="center" vertical="center"/>
    </xf>
    <xf numFmtId="2" fontId="15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176" fontId="10" fillId="0" borderId="10" xfId="0" applyNumberFormat="1" applyFont="1" applyBorder="1" applyAlignment="1">
      <alignment horizontal="center" vertical="center"/>
    </xf>
    <xf numFmtId="176" fontId="15" fillId="0" borderId="10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0" fillId="8" borderId="0" xfId="0" applyFill="1"/>
    <xf numFmtId="0" fontId="16" fillId="8" borderId="0" xfId="0" applyFont="1" applyFill="1" applyAlignment="1">
      <alignment vertical="center" wrapText="1"/>
    </xf>
    <xf numFmtId="0" fontId="17" fillId="8" borderId="0" xfId="0" applyFont="1" applyFill="1" applyAlignment="1">
      <alignment vertical="center" wrapText="1"/>
    </xf>
    <xf numFmtId="0" fontId="14" fillId="0" borderId="10" xfId="0" applyFont="1" applyBorder="1"/>
    <xf numFmtId="0" fontId="14" fillId="0" borderId="11" xfId="0" applyFont="1" applyBorder="1"/>
    <xf numFmtId="0" fontId="8" fillId="0" borderId="0" xfId="0" applyFont="1" applyAlignment="1">
      <alignment horizontal="center"/>
    </xf>
    <xf numFmtId="0" fontId="10" fillId="6" borderId="7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57155112041461E-2"/>
          <c:y val="4.8989368436755297E-2"/>
          <c:w val="0.88389129483814521"/>
          <c:h val="0.656419034577199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Scheuer stage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Sheet2!$A$2:$A$19</c:f>
              <c:strCache>
                <c:ptCount val="1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  <c:pt idx="9">
                  <c:v>X</c:v>
                </c:pt>
                <c:pt idx="10">
                  <c:v>XI</c:v>
                </c:pt>
                <c:pt idx="11">
                  <c:v>XII</c:v>
                </c:pt>
                <c:pt idx="12">
                  <c:v>XIII</c:v>
                </c:pt>
                <c:pt idx="13">
                  <c:v>XIV</c:v>
                </c:pt>
                <c:pt idx="14">
                  <c:v>XV</c:v>
                </c:pt>
                <c:pt idx="15">
                  <c:v>XVI</c:v>
                </c:pt>
                <c:pt idx="16">
                  <c:v>XVII</c:v>
                </c:pt>
                <c:pt idx="17">
                  <c:v>XVIII</c:v>
                </c:pt>
              </c:strCache>
            </c:strRef>
          </c:cat>
          <c:val>
            <c:numRef>
              <c:f>Sheet2!$C$2:$C$19</c:f>
              <c:numCache>
                <c:formatCode>General</c:formatCode>
                <c:ptCount val="18"/>
                <c:pt idx="0">
                  <c:v>0</c:v>
                </c:pt>
                <c:pt idx="1">
                  <c:v>0.14420107784153893</c:v>
                </c:pt>
                <c:pt idx="2">
                  <c:v>0</c:v>
                </c:pt>
                <c:pt idx="3">
                  <c:v>0.17126976771553529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0.17126976771553529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0.14420107784153893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C-4425-A3C0-1F1DC3A89D0B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Ishak stage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Sheet2!$A$2:$A$19</c:f>
              <c:strCache>
                <c:ptCount val="1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  <c:pt idx="9">
                  <c:v>X</c:v>
                </c:pt>
                <c:pt idx="10">
                  <c:v>XI</c:v>
                </c:pt>
                <c:pt idx="11">
                  <c:v>XII</c:v>
                </c:pt>
                <c:pt idx="12">
                  <c:v>XIII</c:v>
                </c:pt>
                <c:pt idx="13">
                  <c:v>XIV</c:v>
                </c:pt>
                <c:pt idx="14">
                  <c:v>XV</c:v>
                </c:pt>
                <c:pt idx="15">
                  <c:v>XVI</c:v>
                </c:pt>
                <c:pt idx="16">
                  <c:v>XVII</c:v>
                </c:pt>
                <c:pt idx="17">
                  <c:v>XVIII</c:v>
                </c:pt>
              </c:strCache>
            </c:strRef>
          </c:cat>
          <c:val>
            <c:numRef>
              <c:f>Sheet2!$D$2:$D$19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6.1418977599174071E-2</c:v>
                </c:pt>
                <c:pt idx="3">
                  <c:v>0.12531934223087948</c:v>
                </c:pt>
                <c:pt idx="4">
                  <c:v>0</c:v>
                </c:pt>
                <c:pt idx="5">
                  <c:v>0</c:v>
                </c:pt>
                <c:pt idx="6">
                  <c:v>0.10594569267279484</c:v>
                </c:pt>
                <c:pt idx="7">
                  <c:v>0.10932112832906507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0.10932112832906507</c:v>
                </c:pt>
                <c:pt idx="13">
                  <c:v>0.14353932555669041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8C-4425-A3C0-1F1DC3A89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4672671"/>
        <c:axId val="2094663103"/>
      </c:barChart>
      <c:lineChart>
        <c:grouping val="standard"/>
        <c:varyColors val="0"/>
        <c:ser>
          <c:idx val="2"/>
          <c:order val="2"/>
          <c:tx>
            <c:strRef>
              <c:f>Sheet2!$E$1</c:f>
              <c:strCache>
                <c:ptCount val="1"/>
                <c:pt idx="0">
                  <c:v> Scheuer: Overall planes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Sheet2!$A$2:$A$19</c:f>
              <c:strCache>
                <c:ptCount val="1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  <c:pt idx="9">
                  <c:v>X</c:v>
                </c:pt>
                <c:pt idx="10">
                  <c:v>XI</c:v>
                </c:pt>
                <c:pt idx="11">
                  <c:v>XII</c:v>
                </c:pt>
                <c:pt idx="12">
                  <c:v>XIII</c:v>
                </c:pt>
                <c:pt idx="13">
                  <c:v>XIV</c:v>
                </c:pt>
                <c:pt idx="14">
                  <c:v>XV</c:v>
                </c:pt>
                <c:pt idx="15">
                  <c:v>XVI</c:v>
                </c:pt>
                <c:pt idx="16">
                  <c:v>XVII</c:v>
                </c:pt>
                <c:pt idx="17">
                  <c:v>XVIII</c:v>
                </c:pt>
              </c:strCache>
            </c:strRef>
          </c:cat>
          <c:val>
            <c:numRef>
              <c:f>Sheet2!$E$2:$E$19</c:f>
              <c:numCache>
                <c:formatCode>General</c:formatCode>
                <c:ptCount val="18"/>
                <c:pt idx="0">
                  <c:v>0.13891786078344501</c:v>
                </c:pt>
                <c:pt idx="1">
                  <c:v>0.1389178607834454</c:v>
                </c:pt>
                <c:pt idx="2">
                  <c:v>0.1389178607834454</c:v>
                </c:pt>
                <c:pt idx="3">
                  <c:v>0.1389178607834454</c:v>
                </c:pt>
                <c:pt idx="4">
                  <c:v>0.1389178607834454</c:v>
                </c:pt>
                <c:pt idx="5">
                  <c:v>0.1389178607834454</c:v>
                </c:pt>
                <c:pt idx="6">
                  <c:v>0.1389178607834454</c:v>
                </c:pt>
                <c:pt idx="7">
                  <c:v>0.1389178607834454</c:v>
                </c:pt>
                <c:pt idx="8">
                  <c:v>0.1389178607834454</c:v>
                </c:pt>
                <c:pt idx="9">
                  <c:v>0.1389178607834454</c:v>
                </c:pt>
                <c:pt idx="10">
                  <c:v>0.1389178607834454</c:v>
                </c:pt>
                <c:pt idx="11">
                  <c:v>0.1389178607834454</c:v>
                </c:pt>
                <c:pt idx="12">
                  <c:v>0.1389178607834454</c:v>
                </c:pt>
                <c:pt idx="13">
                  <c:v>0.1389178607834454</c:v>
                </c:pt>
                <c:pt idx="14">
                  <c:v>0.1389178607834454</c:v>
                </c:pt>
                <c:pt idx="15">
                  <c:v>0.1389178607834454</c:v>
                </c:pt>
                <c:pt idx="16">
                  <c:v>0.1389178607834454</c:v>
                </c:pt>
                <c:pt idx="17">
                  <c:v>0.1389178607834454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8C-4425-A3C0-1F1DC3A89D0B}"/>
            </c:ext>
          </c:extLst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Ishak: Overall planes 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Sheet2!$A$2:$A$19</c:f>
              <c:strCache>
                <c:ptCount val="1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  <c:pt idx="9">
                  <c:v>X</c:v>
                </c:pt>
                <c:pt idx="10">
                  <c:v>XI</c:v>
                </c:pt>
                <c:pt idx="11">
                  <c:v>XII</c:v>
                </c:pt>
                <c:pt idx="12">
                  <c:v>XIII</c:v>
                </c:pt>
                <c:pt idx="13">
                  <c:v>XIV</c:v>
                </c:pt>
                <c:pt idx="14">
                  <c:v>XV</c:v>
                </c:pt>
                <c:pt idx="15">
                  <c:v>XVI</c:v>
                </c:pt>
                <c:pt idx="16">
                  <c:v>XVII</c:v>
                </c:pt>
                <c:pt idx="17">
                  <c:v>XVIII</c:v>
                </c:pt>
              </c:strCache>
            </c:strRef>
          </c:cat>
          <c:val>
            <c:numRef>
              <c:f>Sheet2!$F$2:$F$19</c:f>
              <c:numCache>
                <c:formatCode>General</c:formatCode>
                <c:ptCount val="18"/>
                <c:pt idx="0">
                  <c:v>0.151669240967028</c:v>
                </c:pt>
                <c:pt idx="1">
                  <c:v>0.1516692409670283</c:v>
                </c:pt>
                <c:pt idx="2">
                  <c:v>0.1516692409670283</c:v>
                </c:pt>
                <c:pt idx="3">
                  <c:v>0.1516692409670283</c:v>
                </c:pt>
                <c:pt idx="4">
                  <c:v>0.1516692409670283</c:v>
                </c:pt>
                <c:pt idx="5">
                  <c:v>0.1516692409670283</c:v>
                </c:pt>
                <c:pt idx="6">
                  <c:v>0.1516692409670283</c:v>
                </c:pt>
                <c:pt idx="7">
                  <c:v>0.1516692409670283</c:v>
                </c:pt>
                <c:pt idx="8">
                  <c:v>0.1516692409670283</c:v>
                </c:pt>
                <c:pt idx="9">
                  <c:v>0.1516692409670283</c:v>
                </c:pt>
                <c:pt idx="10">
                  <c:v>0.1516692409670283</c:v>
                </c:pt>
                <c:pt idx="11">
                  <c:v>0.1516692409670283</c:v>
                </c:pt>
                <c:pt idx="12">
                  <c:v>0.1516692409670283</c:v>
                </c:pt>
                <c:pt idx="13">
                  <c:v>0.1516692409670283</c:v>
                </c:pt>
                <c:pt idx="14">
                  <c:v>0.1516692409670283</c:v>
                </c:pt>
                <c:pt idx="15">
                  <c:v>0.1516692409670283</c:v>
                </c:pt>
                <c:pt idx="16">
                  <c:v>0.1516692409670283</c:v>
                </c:pt>
                <c:pt idx="17">
                  <c:v>0.1516692409670283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8C-4425-A3C0-1F1DC3A89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672671"/>
        <c:axId val="2094663103"/>
      </c:lineChart>
      <c:catAx>
        <c:axId val="209467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2094663103"/>
        <c:crosses val="autoZero"/>
        <c:auto val="1"/>
        <c:lblAlgn val="ctr"/>
        <c:lblOffset val="100"/>
        <c:noMultiLvlLbl val="0"/>
      </c:catAx>
      <c:valAx>
        <c:axId val="209466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209467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6819567042871064E-2"/>
          <c:y val="0.77568134894618279"/>
          <c:w val="0.87336011914343514"/>
          <c:h val="0.11232934153505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190499</xdr:colOff>
      <xdr:row>1</xdr:row>
      <xdr:rowOff>95251</xdr:rowOff>
    </xdr:from>
    <xdr:to>
      <xdr:col>16</xdr:col>
      <xdr:colOff>100012</xdr:colOff>
      <xdr:row>19</xdr:row>
      <xdr:rowOff>100016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6B43019-E407-47C9-93CA-24BACAC29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2"/>
  <sheetViews>
    <sheetView topLeftCell="A7" zoomScale="70" zoomScaleNormal="70" workbookViewId="0">
      <selection activeCell="H65" sqref="H65"/>
    </sheetView>
  </sheetViews>
  <sheetFormatPr defaultRowHeight="13.9"/>
  <cols>
    <col min="1" max="1" width="14.796875" bestFit="1" customWidth="1"/>
    <col min="2" max="2" width="15.3984375" bestFit="1" customWidth="1"/>
    <col min="3" max="3" width="12.3984375" bestFit="1" customWidth="1"/>
    <col min="4" max="4" width="12.3984375" customWidth="1"/>
    <col min="5" max="5" width="27.46484375" bestFit="1" customWidth="1"/>
    <col min="6" max="6" width="12.19921875" bestFit="1" customWidth="1"/>
    <col min="7" max="7" width="25.46484375" bestFit="1" customWidth="1"/>
    <col min="8" max="8" width="23" bestFit="1" customWidth="1"/>
    <col min="9" max="24" width="12.46484375" bestFit="1" customWidth="1"/>
  </cols>
  <sheetData>
    <row r="1" spans="1:13" ht="15">
      <c r="A1" s="1" t="s">
        <v>0</v>
      </c>
      <c r="B1" s="2" t="s">
        <v>12</v>
      </c>
      <c r="C1" s="2" t="s">
        <v>13</v>
      </c>
      <c r="D1" s="25"/>
      <c r="F1" s="61"/>
      <c r="G1" s="61"/>
      <c r="H1" s="22"/>
    </row>
    <row r="2" spans="1:13">
      <c r="A2" s="3" t="s">
        <v>1</v>
      </c>
      <c r="B2" s="4">
        <v>3</v>
      </c>
      <c r="C2" s="4">
        <v>3</v>
      </c>
      <c r="D2" s="26"/>
      <c r="E2" s="23" t="s">
        <v>16</v>
      </c>
      <c r="F2">
        <f>AVERAGE(B2:B199)</f>
        <v>2.8131313131313131</v>
      </c>
      <c r="G2">
        <f>AVERAGE(C2:C199)</f>
        <v>3.9343434343434343</v>
      </c>
      <c r="L2" t="s">
        <v>14</v>
      </c>
    </row>
    <row r="3" spans="1:13">
      <c r="A3" s="3" t="s">
        <v>2</v>
      </c>
      <c r="B3" s="4">
        <v>3</v>
      </c>
      <c r="C3" s="4">
        <v>3</v>
      </c>
      <c r="D3" s="26"/>
      <c r="E3" s="23" t="s">
        <v>17</v>
      </c>
      <c r="F3">
        <f>STDEV(B2:B199)</f>
        <v>0.39079418412312666</v>
      </c>
      <c r="G3">
        <f>STDEV(C2:C199)</f>
        <v>0.59671888239047999</v>
      </c>
      <c r="J3">
        <f>VAR(B2:B12)</f>
        <v>0</v>
      </c>
      <c r="K3">
        <f>J3*10</f>
        <v>0</v>
      </c>
      <c r="L3">
        <f>SUM(K3:K4)</f>
        <v>0.90909090909090651</v>
      </c>
    </row>
    <row r="4" spans="1:13">
      <c r="A4" s="3" t="s">
        <v>3</v>
      </c>
      <c r="B4" s="4">
        <v>3</v>
      </c>
      <c r="C4" s="4">
        <v>3</v>
      </c>
      <c r="D4" s="26"/>
      <c r="E4" s="24" t="s">
        <v>15</v>
      </c>
      <c r="F4">
        <f>F3/F2</f>
        <v>0.1389178607834454</v>
      </c>
      <c r="G4">
        <f>G3/G2</f>
        <v>0.1516692409670283</v>
      </c>
      <c r="J4">
        <f>VAR(B13:B23)</f>
        <v>9.0909090909090648E-2</v>
      </c>
      <c r="K4">
        <f>J4*10</f>
        <v>0.90909090909090651</v>
      </c>
    </row>
    <row r="5" spans="1:13">
      <c r="A5" s="3" t="s">
        <v>4</v>
      </c>
      <c r="B5" s="4">
        <v>3</v>
      </c>
      <c r="C5" s="4">
        <v>3</v>
      </c>
      <c r="D5" s="26"/>
    </row>
    <row r="6" spans="1:13">
      <c r="A6" s="3" t="s">
        <v>5</v>
      </c>
      <c r="B6" s="4">
        <v>3</v>
      </c>
      <c r="C6" s="4">
        <v>3</v>
      </c>
      <c r="D6" s="26"/>
      <c r="H6">
        <f>AVERAGE(B2:B12)</f>
        <v>3</v>
      </c>
      <c r="J6">
        <f>(((H6-H8)^2)*11+((H7-H8)^2)*11)/(2-1)</f>
        <v>4.5454545454545459</v>
      </c>
      <c r="L6">
        <f>VAR(B2:B12)</f>
        <v>0</v>
      </c>
    </row>
    <row r="7" spans="1:13">
      <c r="A7" s="3" t="s">
        <v>6</v>
      </c>
      <c r="B7" s="4">
        <v>3</v>
      </c>
      <c r="C7" s="4">
        <v>3</v>
      </c>
      <c r="D7" s="26"/>
      <c r="H7">
        <f>AVERAGE(B13:B23)</f>
        <v>2.0909090909090908</v>
      </c>
    </row>
    <row r="8" spans="1:13">
      <c r="A8" s="5" t="s">
        <v>7</v>
      </c>
      <c r="B8" s="1">
        <v>3</v>
      </c>
      <c r="C8" s="1">
        <v>3</v>
      </c>
      <c r="D8" s="27"/>
      <c r="H8" s="20">
        <f>AVERAGE(B2:B23)</f>
        <v>2.5454545454545454</v>
      </c>
    </row>
    <row r="9" spans="1:13">
      <c r="A9" s="3" t="s">
        <v>8</v>
      </c>
      <c r="B9" s="4">
        <v>3</v>
      </c>
      <c r="C9" s="4">
        <v>3</v>
      </c>
      <c r="D9" s="26"/>
    </row>
    <row r="10" spans="1:13">
      <c r="A10" s="3" t="s">
        <v>9</v>
      </c>
      <c r="B10" s="4">
        <v>3</v>
      </c>
      <c r="C10" s="4">
        <v>3</v>
      </c>
      <c r="D10" s="26"/>
    </row>
    <row r="11" spans="1:13">
      <c r="A11" s="3" t="s">
        <v>10</v>
      </c>
      <c r="B11" s="4">
        <v>3</v>
      </c>
      <c r="C11" s="4">
        <v>3</v>
      </c>
      <c r="D11" s="26"/>
    </row>
    <row r="12" spans="1:13">
      <c r="A12" s="3" t="s">
        <v>11</v>
      </c>
      <c r="B12" s="4">
        <v>3</v>
      </c>
      <c r="C12" s="4">
        <v>3</v>
      </c>
      <c r="D12" s="26"/>
    </row>
    <row r="13" spans="1:13" ht="19.149999999999999">
      <c r="A13" s="11" t="s">
        <v>1</v>
      </c>
      <c r="B13" s="12">
        <v>2</v>
      </c>
      <c r="C13" s="12">
        <v>3</v>
      </c>
      <c r="D13" s="28"/>
      <c r="M13" s="21">
        <f>((80%-61.25%)^2*3+(50%-61.25%)^2*5)/8</f>
        <v>2.1093750000000008E-2</v>
      </c>
    </row>
    <row r="14" spans="1:13">
      <c r="A14" s="11" t="s">
        <v>2</v>
      </c>
      <c r="B14" s="12">
        <v>2</v>
      </c>
      <c r="C14" s="12">
        <v>3</v>
      </c>
      <c r="D14" s="28"/>
      <c r="M14">
        <f>(60%-80%)^2+(80%-80%)^2+(100%-80%)^2+(50%-50%)^2+(50%-50%)^2+(50%-50%)^2+(50%-50%)^2+(50%-50%)^2</f>
        <v>8.0000000000000016E-2</v>
      </c>
    </row>
    <row r="15" spans="1:13">
      <c r="A15" s="11" t="s">
        <v>3</v>
      </c>
      <c r="B15" s="12">
        <v>2</v>
      </c>
      <c r="C15" s="12">
        <v>3</v>
      </c>
      <c r="D15" s="28"/>
    </row>
    <row r="16" spans="1:13">
      <c r="A16" s="11" t="s">
        <v>4</v>
      </c>
      <c r="B16" s="12">
        <v>3</v>
      </c>
      <c r="C16" s="12">
        <v>3</v>
      </c>
      <c r="D16" s="28"/>
    </row>
    <row r="17" spans="1:15">
      <c r="A17" s="11" t="s">
        <v>5</v>
      </c>
      <c r="B17" s="12">
        <v>2</v>
      </c>
      <c r="C17" s="12">
        <v>3</v>
      </c>
      <c r="D17" s="28"/>
      <c r="J17">
        <v>0.6</v>
      </c>
      <c r="M17">
        <f>AVERAGE(J17:J19)</f>
        <v>0.79999999999999993</v>
      </c>
      <c r="O17">
        <f>(((M17-M20)^2)*3+((M18-M20)^2)*5)/1</f>
        <v>0.16874999999999993</v>
      </c>
    </row>
    <row r="18" spans="1:15">
      <c r="A18" s="11" t="s">
        <v>6</v>
      </c>
      <c r="B18" s="12">
        <v>2</v>
      </c>
      <c r="C18" s="12">
        <v>3</v>
      </c>
      <c r="D18" s="28"/>
      <c r="J18">
        <v>0.8</v>
      </c>
      <c r="M18">
        <f>AVERAGE(J20:J24)</f>
        <v>0.5</v>
      </c>
    </row>
    <row r="19" spans="1:15">
      <c r="A19" s="13" t="s">
        <v>7</v>
      </c>
      <c r="B19" s="14">
        <v>2</v>
      </c>
      <c r="C19" s="14">
        <v>3</v>
      </c>
      <c r="D19" s="29"/>
      <c r="J19">
        <v>1</v>
      </c>
    </row>
    <row r="20" spans="1:15">
      <c r="A20" s="11" t="s">
        <v>8</v>
      </c>
      <c r="B20" s="12">
        <v>2</v>
      </c>
      <c r="C20" s="12">
        <v>3</v>
      </c>
      <c r="D20" s="28"/>
      <c r="J20">
        <v>0.5</v>
      </c>
      <c r="M20">
        <f>AVERAGE(J17:J24)</f>
        <v>0.61250000000000004</v>
      </c>
      <c r="O20">
        <f>SQRT(O17)</f>
        <v>0.4107919181288745</v>
      </c>
    </row>
    <row r="21" spans="1:15">
      <c r="A21" s="11" t="s">
        <v>9</v>
      </c>
      <c r="B21" s="12">
        <v>2</v>
      </c>
      <c r="C21" s="12">
        <v>3</v>
      </c>
      <c r="D21" s="28"/>
      <c r="J21">
        <v>0.5</v>
      </c>
    </row>
    <row r="22" spans="1:15">
      <c r="A22" s="11" t="s">
        <v>10</v>
      </c>
      <c r="B22" s="12">
        <v>2</v>
      </c>
      <c r="C22" s="12">
        <v>3</v>
      </c>
      <c r="D22" s="28"/>
      <c r="J22">
        <v>0.5</v>
      </c>
    </row>
    <row r="23" spans="1:15">
      <c r="A23" s="11" t="s">
        <v>11</v>
      </c>
      <c r="B23" s="12">
        <v>2</v>
      </c>
      <c r="C23" s="12">
        <v>3</v>
      </c>
      <c r="D23" s="28"/>
      <c r="J23">
        <v>0.5</v>
      </c>
    </row>
    <row r="24" spans="1:15">
      <c r="A24" s="3" t="s">
        <v>1</v>
      </c>
      <c r="B24" s="4">
        <v>3</v>
      </c>
      <c r="C24" s="4">
        <v>5</v>
      </c>
      <c r="D24" s="26"/>
      <c r="J24">
        <v>0.5</v>
      </c>
    </row>
    <row r="25" spans="1:15">
      <c r="A25" s="3" t="s">
        <v>2</v>
      </c>
      <c r="B25" s="4">
        <v>3</v>
      </c>
      <c r="C25" s="4">
        <v>5</v>
      </c>
      <c r="D25" s="26"/>
    </row>
    <row r="26" spans="1:15">
      <c r="A26" s="3" t="s">
        <v>3</v>
      </c>
      <c r="B26" s="4">
        <v>3</v>
      </c>
      <c r="C26" s="4">
        <v>5</v>
      </c>
      <c r="D26" s="26"/>
    </row>
    <row r="27" spans="1:15">
      <c r="A27" s="3" t="s">
        <v>4</v>
      </c>
      <c r="B27" s="4">
        <v>3</v>
      </c>
      <c r="C27" s="4">
        <v>4</v>
      </c>
      <c r="D27" s="26"/>
      <c r="M27">
        <f>((80%-61.25%)^2*3+(50%-61.25%)^2*5)/8</f>
        <v>2.1093750000000008E-2</v>
      </c>
    </row>
    <row r="28" spans="1:15">
      <c r="A28" s="3" t="s">
        <v>5</v>
      </c>
      <c r="B28" s="4">
        <v>3</v>
      </c>
      <c r="C28" s="4">
        <v>5</v>
      </c>
      <c r="D28" s="26"/>
    </row>
    <row r="29" spans="1:15">
      <c r="A29" s="3" t="s">
        <v>6</v>
      </c>
      <c r="B29" s="4">
        <v>3</v>
      </c>
      <c r="C29" s="4">
        <v>5</v>
      </c>
      <c r="D29" s="26"/>
    </row>
    <row r="30" spans="1:15" ht="14.25" thickBot="1">
      <c r="A30" s="6" t="s">
        <v>7</v>
      </c>
      <c r="B30" s="7">
        <v>3</v>
      </c>
      <c r="C30" s="7">
        <v>5</v>
      </c>
      <c r="D30" s="30"/>
    </row>
    <row r="31" spans="1:15" ht="25.5">
      <c r="A31" s="3" t="s">
        <v>8</v>
      </c>
      <c r="B31" s="4">
        <v>3</v>
      </c>
      <c r="C31" s="4">
        <v>5</v>
      </c>
      <c r="D31" s="26"/>
      <c r="F31" s="36" t="s">
        <v>18</v>
      </c>
      <c r="G31" s="62" t="s">
        <v>45</v>
      </c>
      <c r="H31" s="62" t="s">
        <v>46</v>
      </c>
    </row>
    <row r="32" spans="1:15" ht="14.25" thickBot="1">
      <c r="A32" s="3" t="s">
        <v>9</v>
      </c>
      <c r="B32" s="4">
        <v>3</v>
      </c>
      <c r="C32" s="4">
        <v>5</v>
      </c>
      <c r="D32" s="26"/>
      <c r="F32" s="37" t="s">
        <v>19</v>
      </c>
      <c r="G32" s="63"/>
      <c r="H32" s="63"/>
    </row>
    <row r="33" spans="1:8" ht="14.25" thickBot="1">
      <c r="A33" s="3" t="s">
        <v>10</v>
      </c>
      <c r="B33" s="4">
        <v>3</v>
      </c>
      <c r="C33" s="4">
        <v>5</v>
      </c>
      <c r="D33" s="26"/>
      <c r="F33" s="38" t="s">
        <v>0</v>
      </c>
      <c r="G33" s="39">
        <v>0</v>
      </c>
      <c r="H33" s="39">
        <v>0</v>
      </c>
    </row>
    <row r="34" spans="1:8" ht="14.25" thickBot="1">
      <c r="A34" s="3" t="s">
        <v>11</v>
      </c>
      <c r="B34" s="4">
        <v>3</v>
      </c>
      <c r="C34" s="4">
        <v>5</v>
      </c>
      <c r="D34" s="26"/>
      <c r="F34" s="38" t="s">
        <v>20</v>
      </c>
      <c r="G34" s="39">
        <f>STDEV(B13:B23)/AVERAGE(B13:B23)</f>
        <v>0.14420107784153893</v>
      </c>
      <c r="H34" s="39">
        <v>0</v>
      </c>
    </row>
    <row r="35" spans="1:8" ht="14.25" thickBot="1">
      <c r="A35" s="15" t="s">
        <v>1</v>
      </c>
      <c r="B35" s="16">
        <v>2</v>
      </c>
      <c r="C35" s="16">
        <v>3</v>
      </c>
      <c r="D35" s="31"/>
      <c r="F35" s="38" t="s">
        <v>21</v>
      </c>
      <c r="G35" s="39">
        <v>0</v>
      </c>
      <c r="H35" s="39">
        <f>STDEV(C24:C34)/AVERAGE(C24:C34)</f>
        <v>6.1418977599174071E-2</v>
      </c>
    </row>
    <row r="36" spans="1:8" ht="14.25" thickBot="1">
      <c r="A36" s="15" t="s">
        <v>2</v>
      </c>
      <c r="B36" s="16">
        <v>3</v>
      </c>
      <c r="C36" s="16">
        <v>4</v>
      </c>
      <c r="D36" s="31"/>
      <c r="F36" s="38" t="s">
        <v>22</v>
      </c>
      <c r="G36" s="39">
        <f>STDEV(B35:B45)/AVERAGE(B35:B45)</f>
        <v>0.17126976771553529</v>
      </c>
      <c r="H36" s="39">
        <f>STDEV(C35:C45)/AVERAGE(C35:C45)</f>
        <v>0.12531934223087948</v>
      </c>
    </row>
    <row r="37" spans="1:8" ht="14.25" thickBot="1">
      <c r="A37" s="15" t="s">
        <v>3</v>
      </c>
      <c r="B37" s="16">
        <v>3</v>
      </c>
      <c r="C37" s="16">
        <v>4</v>
      </c>
      <c r="D37" s="31"/>
      <c r="F37" s="38" t="s">
        <v>23</v>
      </c>
      <c r="G37" s="39">
        <v>0</v>
      </c>
      <c r="H37" s="39">
        <v>0</v>
      </c>
    </row>
    <row r="38" spans="1:8" ht="14.25" thickBot="1">
      <c r="A38" s="15" t="s">
        <v>4</v>
      </c>
      <c r="B38" s="16">
        <v>2</v>
      </c>
      <c r="C38" s="16">
        <v>3</v>
      </c>
      <c r="D38" s="31"/>
      <c r="F38" s="38" t="s">
        <v>24</v>
      </c>
      <c r="G38" s="39">
        <v>0</v>
      </c>
      <c r="H38" s="39">
        <v>0</v>
      </c>
    </row>
    <row r="39" spans="1:8" ht="14.25" thickBot="1">
      <c r="A39" s="15" t="s">
        <v>5</v>
      </c>
      <c r="B39" s="16">
        <v>2</v>
      </c>
      <c r="C39" s="16">
        <v>3</v>
      </c>
      <c r="D39" s="31"/>
      <c r="F39" s="38" t="s">
        <v>25</v>
      </c>
      <c r="G39" s="39">
        <v>0</v>
      </c>
      <c r="H39" s="39">
        <f>STDEV(C68:C78)/AVERAGE(C68:C78)</f>
        <v>0.10594569267279484</v>
      </c>
    </row>
    <row r="40" spans="1:8" ht="14.25" thickBot="1">
      <c r="A40" s="15" t="s">
        <v>6</v>
      </c>
      <c r="B40" s="16">
        <v>3</v>
      </c>
      <c r="C40" s="16">
        <v>4</v>
      </c>
      <c r="D40" s="31"/>
      <c r="F40" s="38" t="s">
        <v>26</v>
      </c>
      <c r="G40" s="39">
        <v>0</v>
      </c>
      <c r="H40" s="39">
        <f>STDEV(C79:C89)/AVERAGE(C79:C89)</f>
        <v>0.10932112832906507</v>
      </c>
    </row>
    <row r="41" spans="1:8" ht="14.25" thickBot="1">
      <c r="A41" s="17" t="s">
        <v>7</v>
      </c>
      <c r="B41" s="18">
        <v>3</v>
      </c>
      <c r="C41" s="18">
        <v>4</v>
      </c>
      <c r="D41" s="32"/>
      <c r="F41" s="38" t="s">
        <v>27</v>
      </c>
      <c r="G41" s="39">
        <f>STDEV(B90:B100)/AVERAGE(B90:B100)</f>
        <v>0.17126976771553529</v>
      </c>
      <c r="H41" s="39">
        <v>0</v>
      </c>
    </row>
    <row r="42" spans="1:8" ht="14.25" thickBot="1">
      <c r="A42" s="15" t="s">
        <v>8</v>
      </c>
      <c r="B42" s="16">
        <v>3</v>
      </c>
      <c r="C42" s="16">
        <v>4</v>
      </c>
      <c r="D42" s="31"/>
      <c r="F42" s="38" t="s">
        <v>28</v>
      </c>
      <c r="G42" s="39">
        <v>0</v>
      </c>
      <c r="H42" s="39">
        <v>0</v>
      </c>
    </row>
    <row r="43" spans="1:8" ht="14.25" thickBot="1">
      <c r="A43" s="15" t="s">
        <v>9</v>
      </c>
      <c r="B43" s="16">
        <v>3</v>
      </c>
      <c r="C43" s="16">
        <v>4</v>
      </c>
      <c r="D43" s="31"/>
      <c r="F43" s="38" t="s">
        <v>29</v>
      </c>
      <c r="G43" s="39">
        <v>0</v>
      </c>
      <c r="H43" s="39">
        <v>0</v>
      </c>
    </row>
    <row r="44" spans="1:8" ht="14.25" thickBot="1">
      <c r="A44" s="15" t="s">
        <v>10</v>
      </c>
      <c r="B44" s="16">
        <v>3</v>
      </c>
      <c r="C44" s="16">
        <v>4</v>
      </c>
      <c r="D44" s="31"/>
      <c r="F44" s="38" t="s">
        <v>30</v>
      </c>
      <c r="G44" s="39">
        <v>0</v>
      </c>
      <c r="H44" s="39">
        <v>0</v>
      </c>
    </row>
    <row r="45" spans="1:8" ht="14.25" thickBot="1">
      <c r="A45" s="15" t="s">
        <v>11</v>
      </c>
      <c r="B45" s="16">
        <v>3</v>
      </c>
      <c r="C45" s="16">
        <v>4</v>
      </c>
      <c r="D45" s="31"/>
      <c r="F45" s="38" t="s">
        <v>31</v>
      </c>
      <c r="G45" s="39">
        <v>0</v>
      </c>
      <c r="H45" s="39">
        <f>STDEV(C134:C144)/AVERAGE(C134:C144)</f>
        <v>0.10932112832906507</v>
      </c>
    </row>
    <row r="46" spans="1:8" ht="14.25" thickBot="1">
      <c r="A46" s="3" t="s">
        <v>1</v>
      </c>
      <c r="B46" s="4">
        <v>3</v>
      </c>
      <c r="C46" s="4">
        <v>4</v>
      </c>
      <c r="D46" s="26"/>
      <c r="F46" s="38" t="s">
        <v>32</v>
      </c>
      <c r="G46" s="39">
        <f>STDEV(B145:B155)/AVERAGE(B145:B155)</f>
        <v>0.14420107784153893</v>
      </c>
      <c r="H46" s="39">
        <f>STDEV(C145:C155)/AVERAGE(C145:C155)</f>
        <v>0.14353932555669041</v>
      </c>
    </row>
    <row r="47" spans="1:8" ht="14.25" thickBot="1">
      <c r="A47" s="3" t="s">
        <v>2</v>
      </c>
      <c r="B47" s="4">
        <v>3</v>
      </c>
      <c r="C47" s="4">
        <v>4</v>
      </c>
      <c r="D47" s="26"/>
      <c r="F47" s="38" t="s">
        <v>33</v>
      </c>
      <c r="G47" s="39">
        <v>0</v>
      </c>
      <c r="H47" s="39">
        <v>0</v>
      </c>
    </row>
    <row r="48" spans="1:8" ht="14.25" thickBot="1">
      <c r="A48" s="3" t="s">
        <v>3</v>
      </c>
      <c r="B48" s="4">
        <v>3</v>
      </c>
      <c r="C48" s="4">
        <v>4</v>
      </c>
      <c r="D48" s="26"/>
      <c r="F48" s="38" t="s">
        <v>34</v>
      </c>
      <c r="G48" s="39">
        <v>0</v>
      </c>
      <c r="H48" s="39">
        <v>0</v>
      </c>
    </row>
    <row r="49" spans="1:8" ht="14.25" thickBot="1">
      <c r="A49" s="3" t="s">
        <v>4</v>
      </c>
      <c r="B49" s="4">
        <v>3</v>
      </c>
      <c r="C49" s="4">
        <v>4</v>
      </c>
      <c r="D49" s="26"/>
      <c r="F49" s="38" t="s">
        <v>35</v>
      </c>
      <c r="G49" s="39">
        <v>0</v>
      </c>
      <c r="H49" s="39">
        <v>0</v>
      </c>
    </row>
    <row r="50" spans="1:8" ht="14.25" thickBot="1">
      <c r="A50" s="3" t="s">
        <v>5</v>
      </c>
      <c r="B50" s="4">
        <v>3</v>
      </c>
      <c r="C50" s="4">
        <v>4</v>
      </c>
      <c r="D50" s="26"/>
      <c r="F50" s="38" t="s">
        <v>36</v>
      </c>
      <c r="G50" s="39">
        <v>0</v>
      </c>
      <c r="H50" s="39" t="s">
        <v>37</v>
      </c>
    </row>
    <row r="51" spans="1:8" ht="15">
      <c r="A51" s="3" t="s">
        <v>6</v>
      </c>
      <c r="B51" s="4">
        <v>3</v>
      </c>
      <c r="C51" s="4">
        <v>4</v>
      </c>
      <c r="D51" s="26"/>
      <c r="F51" s="40" t="s">
        <v>38</v>
      </c>
    </row>
    <row r="52" spans="1:8" ht="75">
      <c r="A52" s="6" t="s">
        <v>7</v>
      </c>
      <c r="B52" s="8">
        <v>3</v>
      </c>
      <c r="C52" s="8">
        <v>4</v>
      </c>
      <c r="D52" s="33"/>
      <c r="F52" s="41" t="s">
        <v>39</v>
      </c>
    </row>
    <row r="53" spans="1:8">
      <c r="A53" s="3" t="s">
        <v>8</v>
      </c>
      <c r="B53" s="4">
        <v>3</v>
      </c>
      <c r="C53" s="4">
        <v>4</v>
      </c>
      <c r="D53" s="26"/>
    </row>
    <row r="54" spans="1:8">
      <c r="A54" s="3" t="s">
        <v>9</v>
      </c>
      <c r="B54" s="4">
        <v>3</v>
      </c>
      <c r="C54" s="4">
        <v>4</v>
      </c>
      <c r="D54" s="26"/>
    </row>
    <row r="55" spans="1:8">
      <c r="A55" s="3" t="s">
        <v>10</v>
      </c>
      <c r="B55" s="4">
        <v>3</v>
      </c>
      <c r="C55" s="4">
        <v>4</v>
      </c>
      <c r="D55" s="26"/>
    </row>
    <row r="56" spans="1:8">
      <c r="A56" s="3" t="s">
        <v>11</v>
      </c>
      <c r="B56" s="4">
        <v>3</v>
      </c>
      <c r="C56" s="4">
        <v>4</v>
      </c>
      <c r="D56" s="26"/>
    </row>
    <row r="57" spans="1:8">
      <c r="A57" s="15" t="s">
        <v>1</v>
      </c>
      <c r="B57" s="16">
        <v>3</v>
      </c>
      <c r="C57" s="16">
        <v>4</v>
      </c>
      <c r="D57" s="31"/>
    </row>
    <row r="58" spans="1:8">
      <c r="A58" s="15" t="s">
        <v>2</v>
      </c>
      <c r="B58" s="16">
        <v>3</v>
      </c>
      <c r="C58" s="16">
        <v>4</v>
      </c>
      <c r="D58" s="31"/>
    </row>
    <row r="59" spans="1:8">
      <c r="A59" s="15" t="s">
        <v>3</v>
      </c>
      <c r="B59" s="16">
        <v>3</v>
      </c>
      <c r="C59" s="16">
        <v>4</v>
      </c>
      <c r="D59" s="31"/>
    </row>
    <row r="60" spans="1:8">
      <c r="A60" s="15" t="s">
        <v>4</v>
      </c>
      <c r="B60" s="16">
        <v>3</v>
      </c>
      <c r="C60" s="16">
        <v>4</v>
      </c>
      <c r="D60" s="31"/>
    </row>
    <row r="61" spans="1:8">
      <c r="A61" s="15" t="s">
        <v>5</v>
      </c>
      <c r="B61" s="16">
        <v>3</v>
      </c>
      <c r="C61" s="16">
        <v>4</v>
      </c>
      <c r="D61" s="31"/>
    </row>
    <row r="62" spans="1:8">
      <c r="A62" s="15" t="s">
        <v>6</v>
      </c>
      <c r="B62" s="16">
        <v>3</v>
      </c>
      <c r="C62" s="16">
        <v>4</v>
      </c>
      <c r="D62" s="31"/>
    </row>
    <row r="63" spans="1:8">
      <c r="A63" s="17" t="s">
        <v>7</v>
      </c>
      <c r="B63" s="19">
        <v>3</v>
      </c>
      <c r="C63" s="19">
        <v>4</v>
      </c>
      <c r="D63" s="34"/>
    </row>
    <row r="64" spans="1:8">
      <c r="A64" s="15" t="s">
        <v>8</v>
      </c>
      <c r="B64" s="16">
        <v>3</v>
      </c>
      <c r="C64" s="16">
        <v>4</v>
      </c>
      <c r="D64" s="31"/>
    </row>
    <row r="65" spans="1:4">
      <c r="A65" s="15" t="s">
        <v>9</v>
      </c>
      <c r="B65" s="16">
        <v>3</v>
      </c>
      <c r="C65" s="16">
        <v>4</v>
      </c>
      <c r="D65" s="31"/>
    </row>
    <row r="66" spans="1:4">
      <c r="A66" s="15" t="s">
        <v>10</v>
      </c>
      <c r="B66" s="16">
        <v>3</v>
      </c>
      <c r="C66" s="16">
        <v>4</v>
      </c>
      <c r="D66" s="31"/>
    </row>
    <row r="67" spans="1:4">
      <c r="A67" s="15" t="s">
        <v>11</v>
      </c>
      <c r="B67" s="16">
        <v>3</v>
      </c>
      <c r="C67" s="16">
        <v>4</v>
      </c>
      <c r="D67" s="31"/>
    </row>
    <row r="68" spans="1:4">
      <c r="A68" s="3" t="s">
        <v>1</v>
      </c>
      <c r="B68" s="8">
        <v>3</v>
      </c>
      <c r="C68" s="8">
        <v>4</v>
      </c>
      <c r="D68" s="33"/>
    </row>
    <row r="69" spans="1:4">
      <c r="A69" s="3" t="s">
        <v>2</v>
      </c>
      <c r="B69" s="8">
        <v>3</v>
      </c>
      <c r="C69" s="8">
        <v>4</v>
      </c>
      <c r="D69" s="33"/>
    </row>
    <row r="70" spans="1:4">
      <c r="A70" s="3" t="s">
        <v>3</v>
      </c>
      <c r="B70" s="8">
        <v>3</v>
      </c>
      <c r="C70" s="8">
        <v>4</v>
      </c>
      <c r="D70" s="33"/>
    </row>
    <row r="71" spans="1:4">
      <c r="A71" s="3" t="s">
        <v>4</v>
      </c>
      <c r="B71" s="8">
        <v>3</v>
      </c>
      <c r="C71" s="8">
        <v>4</v>
      </c>
      <c r="D71" s="33"/>
    </row>
    <row r="72" spans="1:4">
      <c r="A72" s="3" t="s">
        <v>5</v>
      </c>
      <c r="B72" s="8">
        <v>3</v>
      </c>
      <c r="C72" s="8">
        <v>4</v>
      </c>
      <c r="D72" s="33"/>
    </row>
    <row r="73" spans="1:4">
      <c r="A73" s="3" t="s">
        <v>6</v>
      </c>
      <c r="B73" s="8">
        <v>3</v>
      </c>
      <c r="C73" s="8">
        <v>4</v>
      </c>
      <c r="D73" s="33"/>
    </row>
    <row r="74" spans="1:4">
      <c r="A74" s="6" t="s">
        <v>7</v>
      </c>
      <c r="B74" s="8">
        <v>3</v>
      </c>
      <c r="C74" s="8">
        <v>4</v>
      </c>
      <c r="D74" s="33"/>
    </row>
    <row r="75" spans="1:4">
      <c r="A75" s="3" t="s">
        <v>8</v>
      </c>
      <c r="B75" s="8">
        <v>3</v>
      </c>
      <c r="C75" s="8">
        <v>4</v>
      </c>
      <c r="D75" s="33"/>
    </row>
    <row r="76" spans="1:4">
      <c r="A76" s="3" t="s">
        <v>9</v>
      </c>
      <c r="B76" s="8">
        <v>3</v>
      </c>
      <c r="C76" s="8">
        <v>4</v>
      </c>
      <c r="D76" s="33"/>
    </row>
    <row r="77" spans="1:4">
      <c r="A77" s="3" t="s">
        <v>10</v>
      </c>
      <c r="B77" s="4">
        <v>3</v>
      </c>
      <c r="C77" s="4">
        <v>3</v>
      </c>
      <c r="D77" s="26"/>
    </row>
    <row r="78" spans="1:4">
      <c r="A78" s="3" t="s">
        <v>11</v>
      </c>
      <c r="B78" s="4">
        <v>3</v>
      </c>
      <c r="C78" s="4">
        <v>3</v>
      </c>
      <c r="D78" s="26"/>
    </row>
    <row r="79" spans="1:4">
      <c r="A79" s="15" t="s">
        <v>1</v>
      </c>
      <c r="B79" s="16">
        <v>3</v>
      </c>
      <c r="C79" s="16">
        <v>5</v>
      </c>
      <c r="D79" s="31"/>
    </row>
    <row r="80" spans="1:4">
      <c r="A80" s="15" t="s">
        <v>2</v>
      </c>
      <c r="B80" s="16">
        <v>3</v>
      </c>
      <c r="C80" s="16">
        <v>5</v>
      </c>
      <c r="D80" s="31"/>
    </row>
    <row r="81" spans="1:5">
      <c r="A81" s="15" t="s">
        <v>3</v>
      </c>
      <c r="B81" s="16">
        <v>3</v>
      </c>
      <c r="C81" s="16">
        <v>5</v>
      </c>
      <c r="D81" s="31"/>
    </row>
    <row r="82" spans="1:5">
      <c r="A82" s="15" t="s">
        <v>4</v>
      </c>
      <c r="B82" s="16">
        <v>3</v>
      </c>
      <c r="C82" s="16">
        <v>4</v>
      </c>
      <c r="D82" s="31"/>
    </row>
    <row r="83" spans="1:5">
      <c r="A83" s="15" t="s">
        <v>5</v>
      </c>
      <c r="B83" s="16">
        <v>3</v>
      </c>
      <c r="C83" s="16">
        <v>4</v>
      </c>
      <c r="D83" s="31"/>
    </row>
    <row r="84" spans="1:5">
      <c r="A84" s="15" t="s">
        <v>6</v>
      </c>
      <c r="B84" s="16">
        <v>3</v>
      </c>
      <c r="C84" s="16">
        <v>4</v>
      </c>
      <c r="D84" s="31"/>
    </row>
    <row r="85" spans="1:5">
      <c r="A85" s="17" t="s">
        <v>7</v>
      </c>
      <c r="B85" s="19">
        <v>3</v>
      </c>
      <c r="C85" s="19">
        <v>4</v>
      </c>
      <c r="D85" s="34"/>
    </row>
    <row r="86" spans="1:5">
      <c r="A86" s="15" t="s">
        <v>8</v>
      </c>
      <c r="B86" s="16">
        <v>3</v>
      </c>
      <c r="C86" s="16">
        <v>4</v>
      </c>
      <c r="D86" s="31"/>
    </row>
    <row r="87" spans="1:5">
      <c r="A87" s="15" t="s">
        <v>9</v>
      </c>
      <c r="B87" s="16">
        <v>3</v>
      </c>
      <c r="C87" s="16">
        <v>4</v>
      </c>
      <c r="D87" s="31"/>
    </row>
    <row r="88" spans="1:5">
      <c r="A88" s="15" t="s">
        <v>10</v>
      </c>
      <c r="B88" s="16">
        <v>3</v>
      </c>
      <c r="C88" s="16">
        <v>4</v>
      </c>
      <c r="D88" s="31"/>
    </row>
    <row r="89" spans="1:5">
      <c r="A89" s="15" t="s">
        <v>11</v>
      </c>
      <c r="B89" s="16">
        <v>3</v>
      </c>
      <c r="C89" s="16">
        <v>4</v>
      </c>
      <c r="D89" s="31"/>
    </row>
    <row r="90" spans="1:5">
      <c r="A90" s="3" t="s">
        <v>1</v>
      </c>
      <c r="B90" s="8">
        <v>3</v>
      </c>
      <c r="C90" s="8">
        <v>4</v>
      </c>
      <c r="D90" s="33"/>
    </row>
    <row r="91" spans="1:5">
      <c r="A91" s="3" t="s">
        <v>2</v>
      </c>
      <c r="B91" s="8">
        <v>3</v>
      </c>
      <c r="C91" s="8">
        <v>4</v>
      </c>
      <c r="D91" s="33"/>
    </row>
    <row r="92" spans="1:5">
      <c r="A92" s="3" t="s">
        <v>3</v>
      </c>
      <c r="B92" s="8">
        <v>3</v>
      </c>
      <c r="C92" s="8">
        <v>4</v>
      </c>
      <c r="D92" s="33"/>
    </row>
    <row r="93" spans="1:5">
      <c r="A93" s="3" t="s">
        <v>4</v>
      </c>
      <c r="B93" s="4">
        <v>2</v>
      </c>
      <c r="C93" s="4">
        <v>4</v>
      </c>
      <c r="D93" s="26"/>
    </row>
    <row r="94" spans="1:5">
      <c r="A94" s="3" t="s">
        <v>5</v>
      </c>
      <c r="B94" s="4">
        <v>2</v>
      </c>
      <c r="C94" s="4">
        <v>4</v>
      </c>
      <c r="D94" s="26"/>
      <c r="E94" t="s">
        <v>40</v>
      </c>
    </row>
    <row r="95" spans="1:5">
      <c r="A95" s="3" t="s">
        <v>6</v>
      </c>
      <c r="B95" s="4">
        <v>2</v>
      </c>
      <c r="C95" s="4">
        <v>4</v>
      </c>
      <c r="D95" s="26"/>
    </row>
    <row r="96" spans="1:5">
      <c r="A96" s="6" t="s">
        <v>7</v>
      </c>
      <c r="B96" s="8">
        <v>3</v>
      </c>
      <c r="C96" s="8">
        <v>4</v>
      </c>
      <c r="D96" s="33"/>
    </row>
    <row r="97" spans="1:5">
      <c r="A97" s="3" t="s">
        <v>8</v>
      </c>
      <c r="B97" s="4">
        <v>3</v>
      </c>
      <c r="C97" s="4">
        <v>4</v>
      </c>
      <c r="D97" s="26"/>
    </row>
    <row r="98" spans="1:5">
      <c r="A98" s="3" t="s">
        <v>9</v>
      </c>
      <c r="B98" s="4">
        <v>3</v>
      </c>
      <c r="C98" s="4">
        <v>4</v>
      </c>
      <c r="D98" s="26"/>
    </row>
    <row r="99" spans="1:5">
      <c r="A99" s="3" t="s">
        <v>10</v>
      </c>
      <c r="B99" s="4">
        <v>3</v>
      </c>
      <c r="C99" s="4">
        <v>4</v>
      </c>
      <c r="D99" s="26"/>
    </row>
    <row r="100" spans="1:5">
      <c r="A100" s="3" t="s">
        <v>11</v>
      </c>
      <c r="B100" s="4">
        <v>3</v>
      </c>
      <c r="C100" s="4">
        <v>4</v>
      </c>
      <c r="D100" s="26"/>
    </row>
    <row r="101" spans="1:5">
      <c r="A101" s="15" t="s">
        <v>1</v>
      </c>
      <c r="B101" s="16">
        <v>3</v>
      </c>
      <c r="C101" s="16">
        <v>4</v>
      </c>
      <c r="D101" s="31"/>
    </row>
    <row r="102" spans="1:5">
      <c r="A102" s="15" t="s">
        <v>2</v>
      </c>
      <c r="B102" s="16">
        <v>3</v>
      </c>
      <c r="C102" s="16">
        <v>4</v>
      </c>
      <c r="D102" s="31"/>
    </row>
    <row r="103" spans="1:5">
      <c r="A103" s="15" t="s">
        <v>3</v>
      </c>
      <c r="B103" s="16">
        <v>3</v>
      </c>
      <c r="C103" s="16">
        <v>4</v>
      </c>
      <c r="D103" s="31"/>
    </row>
    <row r="104" spans="1:5">
      <c r="A104" s="15" t="s">
        <v>4</v>
      </c>
      <c r="B104" s="16">
        <v>3</v>
      </c>
      <c r="C104" s="16">
        <v>4</v>
      </c>
      <c r="D104" s="31"/>
    </row>
    <row r="105" spans="1:5">
      <c r="A105" s="15" t="s">
        <v>5</v>
      </c>
      <c r="B105" s="16">
        <v>3</v>
      </c>
      <c r="C105" s="16">
        <v>4</v>
      </c>
      <c r="D105" s="31"/>
      <c r="E105" t="s">
        <v>41</v>
      </c>
    </row>
    <row r="106" spans="1:5">
      <c r="A106" s="15" t="s">
        <v>6</v>
      </c>
      <c r="B106" s="16">
        <v>3</v>
      </c>
      <c r="C106" s="16">
        <v>4</v>
      </c>
      <c r="D106" s="31"/>
    </row>
    <row r="107" spans="1:5">
      <c r="A107" s="17" t="s">
        <v>7</v>
      </c>
      <c r="B107" s="16">
        <v>3</v>
      </c>
      <c r="C107" s="16">
        <v>4</v>
      </c>
      <c r="D107" s="31"/>
    </row>
    <row r="108" spans="1:5">
      <c r="A108" s="15" t="s">
        <v>8</v>
      </c>
      <c r="B108" s="16">
        <v>3</v>
      </c>
      <c r="C108" s="16">
        <v>4</v>
      </c>
      <c r="D108" s="31"/>
    </row>
    <row r="109" spans="1:5">
      <c r="A109" s="15" t="s">
        <v>9</v>
      </c>
      <c r="B109" s="16">
        <v>3</v>
      </c>
      <c r="C109" s="16">
        <v>4</v>
      </c>
      <c r="D109" s="31"/>
    </row>
    <row r="110" spans="1:5">
      <c r="A110" s="15" t="s">
        <v>10</v>
      </c>
      <c r="B110" s="16">
        <v>3</v>
      </c>
      <c r="C110" s="16">
        <v>4</v>
      </c>
      <c r="D110" s="31"/>
    </row>
    <row r="111" spans="1:5">
      <c r="A111" s="15" t="s">
        <v>11</v>
      </c>
      <c r="B111" s="16">
        <v>3</v>
      </c>
      <c r="C111" s="16">
        <v>4</v>
      </c>
      <c r="D111" s="31"/>
    </row>
    <row r="112" spans="1:5">
      <c r="A112" s="3" t="s">
        <v>1</v>
      </c>
      <c r="B112" s="4">
        <v>2</v>
      </c>
      <c r="C112" s="4">
        <v>4</v>
      </c>
      <c r="D112" s="26"/>
    </row>
    <row r="113" spans="1:5">
      <c r="A113" s="3" t="s">
        <v>2</v>
      </c>
      <c r="B113" s="4">
        <v>2</v>
      </c>
      <c r="C113" s="4">
        <v>4</v>
      </c>
      <c r="D113" s="26"/>
    </row>
    <row r="114" spans="1:5">
      <c r="A114" s="3" t="s">
        <v>3</v>
      </c>
      <c r="B114" s="4">
        <v>2</v>
      </c>
      <c r="C114" s="4">
        <v>4</v>
      </c>
      <c r="D114" s="26"/>
    </row>
    <row r="115" spans="1:5">
      <c r="A115" s="3" t="s">
        <v>4</v>
      </c>
      <c r="B115" s="4">
        <v>2</v>
      </c>
      <c r="C115" s="4">
        <v>4</v>
      </c>
      <c r="D115" s="26"/>
    </row>
    <row r="116" spans="1:5">
      <c r="A116" s="3" t="s">
        <v>5</v>
      </c>
      <c r="B116" s="4">
        <v>2</v>
      </c>
      <c r="C116" s="4">
        <v>4</v>
      </c>
      <c r="D116" s="26"/>
    </row>
    <row r="117" spans="1:5">
      <c r="A117" s="3" t="s">
        <v>6</v>
      </c>
      <c r="B117" s="4">
        <v>2</v>
      </c>
      <c r="C117" s="4">
        <v>4</v>
      </c>
      <c r="D117" s="26"/>
      <c r="E117" t="s">
        <v>42</v>
      </c>
    </row>
    <row r="118" spans="1:5">
      <c r="A118" s="6" t="s">
        <v>7</v>
      </c>
      <c r="B118" s="4">
        <v>2</v>
      </c>
      <c r="C118" s="4">
        <v>4</v>
      </c>
      <c r="D118" s="26"/>
    </row>
    <row r="119" spans="1:5">
      <c r="A119" s="3" t="s">
        <v>8</v>
      </c>
      <c r="B119" s="4">
        <v>2</v>
      </c>
      <c r="C119" s="4">
        <v>4</v>
      </c>
      <c r="D119" s="26"/>
    </row>
    <row r="120" spans="1:5">
      <c r="A120" s="3" t="s">
        <v>9</v>
      </c>
      <c r="B120" s="9">
        <v>2</v>
      </c>
      <c r="C120" s="10">
        <v>4</v>
      </c>
      <c r="D120" s="35"/>
    </row>
    <row r="121" spans="1:5">
      <c r="A121" s="3" t="s">
        <v>10</v>
      </c>
      <c r="B121" s="9">
        <v>2</v>
      </c>
      <c r="C121" s="10">
        <v>4</v>
      </c>
      <c r="D121" s="35"/>
    </row>
    <row r="122" spans="1:5">
      <c r="A122" s="3" t="s">
        <v>11</v>
      </c>
      <c r="B122" s="9">
        <v>2</v>
      </c>
      <c r="C122" s="10">
        <v>4</v>
      </c>
      <c r="D122" s="35"/>
    </row>
    <row r="123" spans="1:5">
      <c r="A123" s="15" t="s">
        <v>1</v>
      </c>
      <c r="B123" s="16">
        <v>3</v>
      </c>
      <c r="C123" s="16">
        <v>4</v>
      </c>
      <c r="D123" s="31"/>
    </row>
    <row r="124" spans="1:5">
      <c r="A124" s="15" t="s">
        <v>2</v>
      </c>
      <c r="B124" s="16">
        <v>3</v>
      </c>
      <c r="C124" s="16">
        <v>4</v>
      </c>
      <c r="D124" s="31"/>
    </row>
    <row r="125" spans="1:5">
      <c r="A125" s="15" t="s">
        <v>3</v>
      </c>
      <c r="B125" s="16">
        <v>3</v>
      </c>
      <c r="C125" s="16">
        <v>4</v>
      </c>
      <c r="D125" s="31"/>
    </row>
    <row r="126" spans="1:5">
      <c r="A126" s="15" t="s">
        <v>4</v>
      </c>
      <c r="B126" s="16">
        <v>3</v>
      </c>
      <c r="C126" s="16">
        <v>4</v>
      </c>
      <c r="D126" s="31"/>
    </row>
    <row r="127" spans="1:5">
      <c r="A127" s="15" t="s">
        <v>5</v>
      </c>
      <c r="B127" s="16">
        <v>3</v>
      </c>
      <c r="C127" s="16">
        <v>4</v>
      </c>
      <c r="D127" s="31"/>
    </row>
    <row r="128" spans="1:5">
      <c r="A128" s="15" t="s">
        <v>6</v>
      </c>
      <c r="B128" s="16">
        <v>3</v>
      </c>
      <c r="C128" s="16">
        <v>4</v>
      </c>
      <c r="D128" s="31"/>
      <c r="E128" t="s">
        <v>43</v>
      </c>
    </row>
    <row r="129" spans="1:5">
      <c r="A129" s="17" t="s">
        <v>7</v>
      </c>
      <c r="B129" s="16">
        <v>3</v>
      </c>
      <c r="C129" s="16">
        <v>4</v>
      </c>
      <c r="D129" s="31"/>
    </row>
    <row r="130" spans="1:5">
      <c r="A130" s="15" t="s">
        <v>8</v>
      </c>
      <c r="B130" s="16">
        <v>3</v>
      </c>
      <c r="C130" s="16">
        <v>4</v>
      </c>
      <c r="D130" s="31"/>
    </row>
    <row r="131" spans="1:5">
      <c r="A131" s="15" t="s">
        <v>9</v>
      </c>
      <c r="B131" s="16">
        <v>3</v>
      </c>
      <c r="C131" s="16">
        <v>4</v>
      </c>
      <c r="D131" s="31"/>
    </row>
    <row r="132" spans="1:5">
      <c r="A132" s="15" t="s">
        <v>10</v>
      </c>
      <c r="B132" s="16">
        <v>3</v>
      </c>
      <c r="C132" s="16">
        <v>4</v>
      </c>
      <c r="D132" s="31"/>
    </row>
    <row r="133" spans="1:5">
      <c r="A133" s="15" t="s">
        <v>11</v>
      </c>
      <c r="B133" s="16">
        <v>3</v>
      </c>
      <c r="C133" s="16">
        <v>4</v>
      </c>
      <c r="D133" s="31"/>
    </row>
    <row r="134" spans="1:5">
      <c r="A134" s="3" t="s">
        <v>1</v>
      </c>
      <c r="B134" s="4">
        <v>3</v>
      </c>
      <c r="C134" s="4">
        <v>5</v>
      </c>
      <c r="D134" s="26"/>
    </row>
    <row r="135" spans="1:5">
      <c r="A135" s="3" t="s">
        <v>2</v>
      </c>
      <c r="B135" s="4">
        <v>3</v>
      </c>
      <c r="C135" s="4">
        <v>4</v>
      </c>
      <c r="D135" s="26"/>
    </row>
    <row r="136" spans="1:5">
      <c r="A136" s="3" t="s">
        <v>3</v>
      </c>
      <c r="B136" s="4">
        <v>3</v>
      </c>
      <c r="C136" s="4">
        <v>4</v>
      </c>
      <c r="D136" s="26"/>
    </row>
    <row r="137" spans="1:5">
      <c r="A137" s="3" t="s">
        <v>4</v>
      </c>
      <c r="B137" s="4">
        <v>3</v>
      </c>
      <c r="C137" s="4">
        <v>4</v>
      </c>
      <c r="D137" s="26"/>
      <c r="E137" t="s">
        <v>44</v>
      </c>
    </row>
    <row r="138" spans="1:5">
      <c r="A138" s="3" t="s">
        <v>5</v>
      </c>
      <c r="B138" s="4">
        <v>3</v>
      </c>
      <c r="C138" s="4">
        <v>4</v>
      </c>
      <c r="D138" s="26"/>
    </row>
    <row r="139" spans="1:5">
      <c r="A139" s="3" t="s">
        <v>6</v>
      </c>
      <c r="B139" s="4">
        <v>3</v>
      </c>
      <c r="C139" s="4">
        <v>4</v>
      </c>
      <c r="D139" s="26"/>
    </row>
    <row r="140" spans="1:5">
      <c r="A140" s="6" t="s">
        <v>7</v>
      </c>
      <c r="B140" s="8">
        <v>3</v>
      </c>
      <c r="C140" s="8">
        <v>5</v>
      </c>
      <c r="D140" s="33"/>
    </row>
    <row r="141" spans="1:5">
      <c r="A141" s="3" t="s">
        <v>8</v>
      </c>
      <c r="B141" s="4">
        <v>3</v>
      </c>
      <c r="C141" s="4">
        <v>5</v>
      </c>
      <c r="D141" s="26"/>
    </row>
    <row r="142" spans="1:5">
      <c r="A142" s="3" t="s">
        <v>9</v>
      </c>
      <c r="B142" s="4">
        <v>3</v>
      </c>
      <c r="C142" s="4">
        <v>4</v>
      </c>
      <c r="D142" s="26"/>
    </row>
    <row r="143" spans="1:5">
      <c r="A143" s="3" t="s">
        <v>10</v>
      </c>
      <c r="B143" s="4">
        <v>3</v>
      </c>
      <c r="C143" s="4">
        <v>4</v>
      </c>
      <c r="D143" s="26"/>
    </row>
    <row r="144" spans="1:5">
      <c r="A144" s="3" t="s">
        <v>11</v>
      </c>
      <c r="B144" s="4">
        <v>3</v>
      </c>
      <c r="C144" s="4">
        <v>4</v>
      </c>
      <c r="D144" s="26"/>
    </row>
    <row r="145" spans="1:4">
      <c r="A145" s="15" t="s">
        <v>1</v>
      </c>
      <c r="B145" s="16">
        <v>2</v>
      </c>
      <c r="C145" s="16">
        <v>3</v>
      </c>
      <c r="D145" s="31"/>
    </row>
    <row r="146" spans="1:4">
      <c r="A146" s="15" t="s">
        <v>2</v>
      </c>
      <c r="B146" s="16">
        <v>2</v>
      </c>
      <c r="C146" s="16">
        <v>3</v>
      </c>
      <c r="D146" s="31"/>
    </row>
    <row r="147" spans="1:4">
      <c r="A147" s="15" t="s">
        <v>3</v>
      </c>
      <c r="B147" s="16">
        <v>2</v>
      </c>
      <c r="C147" s="16">
        <v>3</v>
      </c>
      <c r="D147" s="31"/>
    </row>
    <row r="148" spans="1:4">
      <c r="A148" s="15" t="s">
        <v>4</v>
      </c>
      <c r="B148" s="16">
        <v>2</v>
      </c>
      <c r="C148" s="16">
        <v>3</v>
      </c>
      <c r="D148" s="31"/>
    </row>
    <row r="149" spans="1:4">
      <c r="A149" s="15" t="s">
        <v>5</v>
      </c>
      <c r="B149" s="16">
        <v>2</v>
      </c>
      <c r="C149" s="16">
        <v>3</v>
      </c>
      <c r="D149" s="31"/>
    </row>
    <row r="150" spans="1:4">
      <c r="A150" s="15" t="s">
        <v>6</v>
      </c>
      <c r="B150" s="16">
        <v>2</v>
      </c>
      <c r="C150" s="16">
        <v>3</v>
      </c>
      <c r="D150" s="31"/>
    </row>
    <row r="151" spans="1:4">
      <c r="A151" s="17" t="s">
        <v>7</v>
      </c>
      <c r="B151" s="19">
        <v>2</v>
      </c>
      <c r="C151" s="19">
        <v>3</v>
      </c>
      <c r="D151" s="34"/>
    </row>
    <row r="152" spans="1:4">
      <c r="A152" s="15" t="s">
        <v>8</v>
      </c>
      <c r="B152" s="16">
        <v>2</v>
      </c>
      <c r="C152" s="16">
        <v>3</v>
      </c>
      <c r="D152" s="31"/>
    </row>
    <row r="153" spans="1:4">
      <c r="A153" s="15" t="s">
        <v>9</v>
      </c>
      <c r="B153" s="16">
        <v>3</v>
      </c>
      <c r="C153" s="16">
        <v>3</v>
      </c>
      <c r="D153" s="31"/>
    </row>
    <row r="154" spans="1:4">
      <c r="A154" s="15" t="s">
        <v>10</v>
      </c>
      <c r="B154" s="16">
        <v>2</v>
      </c>
      <c r="C154" s="16">
        <v>2</v>
      </c>
      <c r="D154" s="31"/>
    </row>
    <row r="155" spans="1:4">
      <c r="A155" s="15" t="s">
        <v>11</v>
      </c>
      <c r="B155" s="16">
        <v>2</v>
      </c>
      <c r="C155" s="16">
        <v>2</v>
      </c>
      <c r="D155" s="31"/>
    </row>
    <row r="156" spans="1:4">
      <c r="A156" s="3" t="s">
        <v>1</v>
      </c>
      <c r="B156" s="4">
        <v>3</v>
      </c>
      <c r="C156" s="4">
        <v>4</v>
      </c>
      <c r="D156" s="26"/>
    </row>
    <row r="157" spans="1:4">
      <c r="A157" s="3" t="s">
        <v>2</v>
      </c>
      <c r="B157" s="4">
        <v>3</v>
      </c>
      <c r="C157" s="4">
        <v>4</v>
      </c>
      <c r="D157" s="26"/>
    </row>
    <row r="158" spans="1:4">
      <c r="A158" s="3" t="s">
        <v>3</v>
      </c>
      <c r="B158" s="4">
        <v>3</v>
      </c>
      <c r="C158" s="4">
        <v>4</v>
      </c>
      <c r="D158" s="26"/>
    </row>
    <row r="159" spans="1:4">
      <c r="A159" s="3" t="s">
        <v>4</v>
      </c>
      <c r="B159" s="4">
        <v>3</v>
      </c>
      <c r="C159" s="4">
        <v>4</v>
      </c>
      <c r="D159" s="26"/>
    </row>
    <row r="160" spans="1:4">
      <c r="A160" s="3" t="s">
        <v>5</v>
      </c>
      <c r="B160" s="4">
        <v>3</v>
      </c>
      <c r="C160" s="4">
        <v>4</v>
      </c>
      <c r="D160" s="26"/>
    </row>
    <row r="161" spans="1:4">
      <c r="A161" s="3" t="s">
        <v>6</v>
      </c>
      <c r="B161" s="4">
        <v>3</v>
      </c>
      <c r="C161" s="4">
        <v>4</v>
      </c>
      <c r="D161" s="26"/>
    </row>
    <row r="162" spans="1:4">
      <c r="A162" s="6" t="s">
        <v>7</v>
      </c>
      <c r="B162" s="8">
        <v>3</v>
      </c>
      <c r="C162" s="8">
        <v>4</v>
      </c>
      <c r="D162" s="33"/>
    </row>
    <row r="163" spans="1:4">
      <c r="A163" s="3" t="s">
        <v>8</v>
      </c>
      <c r="B163" s="4">
        <v>3</v>
      </c>
      <c r="C163" s="4">
        <v>4</v>
      </c>
      <c r="D163" s="26"/>
    </row>
    <row r="164" spans="1:4">
      <c r="A164" s="3" t="s">
        <v>9</v>
      </c>
      <c r="B164" s="4">
        <v>3</v>
      </c>
      <c r="C164" s="4">
        <v>4</v>
      </c>
      <c r="D164" s="26"/>
    </row>
    <row r="165" spans="1:4">
      <c r="A165" s="3" t="s">
        <v>10</v>
      </c>
      <c r="B165" s="4">
        <v>3</v>
      </c>
      <c r="C165" s="4">
        <v>4</v>
      </c>
      <c r="D165" s="26"/>
    </row>
    <row r="166" spans="1:4">
      <c r="A166" s="3" t="s">
        <v>11</v>
      </c>
      <c r="B166" s="4">
        <v>3</v>
      </c>
      <c r="C166" s="4">
        <v>4</v>
      </c>
      <c r="D166" s="26"/>
    </row>
    <row r="167" spans="1:4">
      <c r="A167" s="15" t="s">
        <v>1</v>
      </c>
      <c r="B167" s="16">
        <v>3</v>
      </c>
      <c r="C167" s="16">
        <v>5</v>
      </c>
      <c r="D167" s="31"/>
    </row>
    <row r="168" spans="1:4">
      <c r="A168" s="15" t="s">
        <v>2</v>
      </c>
      <c r="B168" s="16">
        <v>3</v>
      </c>
      <c r="C168" s="16">
        <v>5</v>
      </c>
      <c r="D168" s="31"/>
    </row>
    <row r="169" spans="1:4">
      <c r="A169" s="15" t="s">
        <v>3</v>
      </c>
      <c r="B169" s="16">
        <v>3</v>
      </c>
      <c r="C169" s="16">
        <v>5</v>
      </c>
      <c r="D169" s="31"/>
    </row>
    <row r="170" spans="1:4">
      <c r="A170" s="15" t="s">
        <v>4</v>
      </c>
      <c r="B170" s="16">
        <v>3</v>
      </c>
      <c r="C170" s="16">
        <v>5</v>
      </c>
      <c r="D170" s="31"/>
    </row>
    <row r="171" spans="1:4">
      <c r="A171" s="15" t="s">
        <v>5</v>
      </c>
      <c r="B171" s="16">
        <v>3</v>
      </c>
      <c r="C171" s="16">
        <v>5</v>
      </c>
      <c r="D171" s="31"/>
    </row>
    <row r="172" spans="1:4">
      <c r="A172" s="15" t="s">
        <v>6</v>
      </c>
      <c r="B172" s="16">
        <v>3</v>
      </c>
      <c r="C172" s="16">
        <v>5</v>
      </c>
      <c r="D172" s="31"/>
    </row>
    <row r="173" spans="1:4">
      <c r="A173" s="17" t="s">
        <v>7</v>
      </c>
      <c r="B173" s="19">
        <v>3</v>
      </c>
      <c r="C173" s="19">
        <v>5</v>
      </c>
      <c r="D173" s="34"/>
    </row>
    <row r="174" spans="1:4">
      <c r="A174" s="15" t="s">
        <v>8</v>
      </c>
      <c r="B174" s="16">
        <v>3</v>
      </c>
      <c r="C174" s="16">
        <v>5</v>
      </c>
      <c r="D174" s="31"/>
    </row>
    <row r="175" spans="1:4">
      <c r="A175" s="15" t="s">
        <v>9</v>
      </c>
      <c r="B175" s="16">
        <v>3</v>
      </c>
      <c r="C175" s="16">
        <v>5</v>
      </c>
      <c r="D175" s="31"/>
    </row>
    <row r="176" spans="1:4">
      <c r="A176" s="15" t="s">
        <v>10</v>
      </c>
      <c r="B176" s="16">
        <v>3</v>
      </c>
      <c r="C176" s="16">
        <v>5</v>
      </c>
      <c r="D176" s="31"/>
    </row>
    <row r="177" spans="1:4">
      <c r="A177" s="15" t="s">
        <v>11</v>
      </c>
      <c r="B177" s="16">
        <v>3</v>
      </c>
      <c r="C177" s="16">
        <v>5</v>
      </c>
      <c r="D177" s="31"/>
    </row>
    <row r="178" spans="1:4">
      <c r="A178" s="3" t="s">
        <v>1</v>
      </c>
      <c r="B178" s="4">
        <v>3</v>
      </c>
      <c r="C178" s="4">
        <v>4</v>
      </c>
      <c r="D178" s="26"/>
    </row>
    <row r="179" spans="1:4">
      <c r="A179" s="3" t="s">
        <v>2</v>
      </c>
      <c r="B179" s="4">
        <v>3</v>
      </c>
      <c r="C179" s="4">
        <v>4</v>
      </c>
      <c r="D179" s="26"/>
    </row>
    <row r="180" spans="1:4">
      <c r="A180" s="3" t="s">
        <v>3</v>
      </c>
      <c r="B180" s="4">
        <v>3</v>
      </c>
      <c r="C180" s="4">
        <v>4</v>
      </c>
      <c r="D180" s="26"/>
    </row>
    <row r="181" spans="1:4">
      <c r="A181" s="3" t="s">
        <v>4</v>
      </c>
      <c r="B181" s="4">
        <v>3</v>
      </c>
      <c r="C181" s="4">
        <v>4</v>
      </c>
      <c r="D181" s="26"/>
    </row>
    <row r="182" spans="1:4">
      <c r="A182" s="3" t="s">
        <v>5</v>
      </c>
      <c r="B182" s="4">
        <v>3</v>
      </c>
      <c r="C182" s="4">
        <v>4</v>
      </c>
      <c r="D182" s="26"/>
    </row>
    <row r="183" spans="1:4">
      <c r="A183" s="3" t="s">
        <v>6</v>
      </c>
      <c r="B183" s="4">
        <v>3</v>
      </c>
      <c r="C183" s="4">
        <v>4</v>
      </c>
      <c r="D183" s="26"/>
    </row>
    <row r="184" spans="1:4">
      <c r="A184" s="6" t="s">
        <v>7</v>
      </c>
      <c r="B184" s="8">
        <v>3</v>
      </c>
      <c r="C184" s="8">
        <v>4</v>
      </c>
      <c r="D184" s="33"/>
    </row>
    <row r="185" spans="1:4">
      <c r="A185" s="3" t="s">
        <v>8</v>
      </c>
      <c r="B185" s="4">
        <v>3</v>
      </c>
      <c r="C185" s="4">
        <v>4</v>
      </c>
      <c r="D185" s="26"/>
    </row>
    <row r="186" spans="1:4">
      <c r="A186" s="3" t="s">
        <v>9</v>
      </c>
      <c r="B186" s="4">
        <v>3</v>
      </c>
      <c r="C186" s="4">
        <v>4</v>
      </c>
      <c r="D186" s="26"/>
    </row>
    <row r="187" spans="1:4">
      <c r="A187" s="3" t="s">
        <v>10</v>
      </c>
      <c r="B187" s="4">
        <v>3</v>
      </c>
      <c r="C187" s="4">
        <v>4</v>
      </c>
      <c r="D187" s="26"/>
    </row>
    <row r="188" spans="1:4">
      <c r="A188" s="3" t="s">
        <v>11</v>
      </c>
      <c r="B188" s="4">
        <v>3</v>
      </c>
      <c r="C188" s="4">
        <v>4</v>
      </c>
      <c r="D188" s="26"/>
    </row>
    <row r="189" spans="1:4">
      <c r="A189" s="15" t="s">
        <v>1</v>
      </c>
      <c r="B189" s="16">
        <v>3</v>
      </c>
      <c r="C189" s="16">
        <v>4</v>
      </c>
      <c r="D189" s="31"/>
    </row>
    <row r="190" spans="1:4">
      <c r="A190" s="15" t="s">
        <v>2</v>
      </c>
      <c r="B190" s="16">
        <v>3</v>
      </c>
      <c r="C190" s="16">
        <v>4</v>
      </c>
      <c r="D190" s="31"/>
    </row>
    <row r="191" spans="1:4">
      <c r="A191" s="15" t="s">
        <v>3</v>
      </c>
      <c r="B191" s="16">
        <v>3</v>
      </c>
      <c r="C191" s="16">
        <v>4</v>
      </c>
      <c r="D191" s="31"/>
    </row>
    <row r="192" spans="1:4">
      <c r="A192" s="15" t="s">
        <v>4</v>
      </c>
      <c r="B192" s="16">
        <v>3</v>
      </c>
      <c r="C192" s="16">
        <v>4</v>
      </c>
      <c r="D192" s="31"/>
    </row>
    <row r="193" spans="1:4">
      <c r="A193" s="15" t="s">
        <v>5</v>
      </c>
      <c r="B193" s="16">
        <v>3</v>
      </c>
      <c r="C193" s="16">
        <v>4</v>
      </c>
      <c r="D193" s="31"/>
    </row>
    <row r="194" spans="1:4">
      <c r="A194" s="15" t="s">
        <v>6</v>
      </c>
      <c r="B194" s="16">
        <v>3</v>
      </c>
      <c r="C194" s="16">
        <v>4</v>
      </c>
      <c r="D194" s="31"/>
    </row>
    <row r="195" spans="1:4">
      <c r="A195" s="17" t="s">
        <v>7</v>
      </c>
      <c r="B195" s="19">
        <v>3</v>
      </c>
      <c r="C195" s="19">
        <v>4</v>
      </c>
      <c r="D195" s="34"/>
    </row>
    <row r="196" spans="1:4">
      <c r="A196" s="15" t="s">
        <v>8</v>
      </c>
      <c r="B196" s="16">
        <v>3</v>
      </c>
      <c r="C196" s="16">
        <v>4</v>
      </c>
      <c r="D196" s="31"/>
    </row>
    <row r="197" spans="1:4">
      <c r="A197" s="15" t="s">
        <v>9</v>
      </c>
      <c r="B197" s="16">
        <v>3</v>
      </c>
      <c r="C197" s="16">
        <v>4</v>
      </c>
      <c r="D197" s="31"/>
    </row>
    <row r="198" spans="1:4">
      <c r="A198" s="15" t="s">
        <v>10</v>
      </c>
      <c r="B198" s="16">
        <v>3</v>
      </c>
      <c r="C198" s="16">
        <v>4</v>
      </c>
      <c r="D198" s="31"/>
    </row>
    <row r="199" spans="1:4">
      <c r="A199" s="15" t="s">
        <v>11</v>
      </c>
      <c r="B199" s="16">
        <v>3</v>
      </c>
      <c r="C199" s="16">
        <v>4</v>
      </c>
      <c r="D199" s="31"/>
    </row>
    <row r="205" spans="1:4" ht="14.25" thickBot="1">
      <c r="C205" s="43" t="s">
        <v>21</v>
      </c>
      <c r="D205" s="44">
        <v>0.78351199999999999</v>
      </c>
    </row>
    <row r="206" spans="1:4" ht="14.25" thickBot="1">
      <c r="C206" s="43" t="s">
        <v>25</v>
      </c>
      <c r="D206" s="44">
        <v>0.350412</v>
      </c>
    </row>
    <row r="207" spans="1:4" ht="14.25" thickBot="1">
      <c r="C207" s="43" t="s">
        <v>34</v>
      </c>
      <c r="D207" s="44">
        <v>0.124154</v>
      </c>
    </row>
    <row r="208" spans="1:4" ht="14.25" thickBot="1">
      <c r="C208" s="43" t="s">
        <v>30</v>
      </c>
      <c r="D208" s="44">
        <v>7.1842000000000003E-2</v>
      </c>
    </row>
    <row r="209" spans="3:24" ht="14.25" thickBot="1">
      <c r="C209" s="43" t="s">
        <v>0</v>
      </c>
      <c r="D209" s="45">
        <v>8.1960000000000002E-3</v>
      </c>
    </row>
    <row r="210" spans="3:24" ht="14.25" thickBot="1">
      <c r="C210" s="43" t="s">
        <v>23</v>
      </c>
      <c r="D210" s="45">
        <v>5.679E-3</v>
      </c>
    </row>
    <row r="211" spans="3:24" ht="14.25" thickBot="1">
      <c r="C211" s="43" t="s">
        <v>32</v>
      </c>
      <c r="D211" s="46">
        <v>9.7800000000000006E-5</v>
      </c>
      <c r="F211" t="s">
        <v>50</v>
      </c>
      <c r="G211" s="43" t="s">
        <v>21</v>
      </c>
      <c r="H211" s="43" t="s">
        <v>25</v>
      </c>
      <c r="I211" s="43" t="s">
        <v>34</v>
      </c>
      <c r="J211" s="43" t="s">
        <v>30</v>
      </c>
      <c r="K211" s="43" t="s">
        <v>0</v>
      </c>
      <c r="L211" s="43" t="s">
        <v>23</v>
      </c>
      <c r="M211" s="43" t="s">
        <v>32</v>
      </c>
      <c r="N211" s="43" t="s">
        <v>26</v>
      </c>
      <c r="O211" s="43" t="s">
        <v>24</v>
      </c>
      <c r="P211" s="43" t="s">
        <v>29</v>
      </c>
      <c r="Q211" s="43" t="s">
        <v>36</v>
      </c>
      <c r="R211" s="43" t="s">
        <v>35</v>
      </c>
      <c r="S211" s="43" t="s">
        <v>33</v>
      </c>
      <c r="T211" s="43" t="s">
        <v>28</v>
      </c>
      <c r="U211" s="43" t="s">
        <v>20</v>
      </c>
      <c r="V211" s="43" t="s">
        <v>31</v>
      </c>
      <c r="W211" s="43" t="s">
        <v>27</v>
      </c>
      <c r="X211" s="43" t="s">
        <v>22</v>
      </c>
    </row>
    <row r="212" spans="3:24" ht="14.25" thickBot="1">
      <c r="C212" s="43" t="s">
        <v>26</v>
      </c>
      <c r="D212" s="46">
        <v>8.0399999999999993E-6</v>
      </c>
      <c r="F212" t="s">
        <v>51</v>
      </c>
      <c r="G212" s="47">
        <v>0.78351199999999999</v>
      </c>
      <c r="H212" s="47">
        <v>0.350412</v>
      </c>
      <c r="I212" s="47">
        <v>0.124154</v>
      </c>
      <c r="J212" s="47">
        <v>7.1842000000000003E-2</v>
      </c>
      <c r="K212" s="48">
        <v>8.1960000000000002E-3</v>
      </c>
      <c r="L212" s="48">
        <v>5.679E-3</v>
      </c>
      <c r="M212" s="48">
        <v>9.7800000000000006E-5</v>
      </c>
      <c r="N212" s="48">
        <v>8.0399999999999993E-6</v>
      </c>
      <c r="O212" s="48">
        <v>7.8099999999999998E-6</v>
      </c>
      <c r="P212" s="48">
        <v>2.9100000000000001E-6</v>
      </c>
      <c r="Q212" s="48">
        <v>1.1799999999999999E-6</v>
      </c>
      <c r="R212" s="48">
        <v>1.17E-6</v>
      </c>
      <c r="S212" s="48">
        <v>4.9699999999999996E-7</v>
      </c>
      <c r="T212" s="48">
        <v>3.3200000000000001E-7</v>
      </c>
      <c r="U212" s="48">
        <v>6.5999999999999995E-8</v>
      </c>
      <c r="V212" s="48">
        <v>5.3300000000000001E-8</v>
      </c>
      <c r="W212" s="48">
        <v>4.1000000000000003E-8</v>
      </c>
      <c r="X212" s="48">
        <v>6.4000000000000002E-9</v>
      </c>
    </row>
    <row r="213" spans="3:24" ht="14.25" thickBot="1">
      <c r="C213" s="43" t="s">
        <v>24</v>
      </c>
      <c r="D213" s="46">
        <v>7.8099999999999998E-6</v>
      </c>
    </row>
    <row r="214" spans="3:24" ht="14.25" thickBot="1">
      <c r="C214" s="43" t="s">
        <v>29</v>
      </c>
      <c r="D214" s="46">
        <v>2.9100000000000001E-6</v>
      </c>
    </row>
    <row r="215" spans="3:24" ht="14.25" thickBot="1">
      <c r="C215" s="43" t="s">
        <v>36</v>
      </c>
      <c r="D215" s="46">
        <v>1.1799999999999999E-6</v>
      </c>
    </row>
    <row r="216" spans="3:24" ht="14.25" thickBot="1">
      <c r="C216" s="43" t="s">
        <v>35</v>
      </c>
      <c r="D216" s="46">
        <v>1.17E-6</v>
      </c>
    </row>
    <row r="217" spans="3:24" ht="14.25" thickBot="1">
      <c r="C217" s="43" t="s">
        <v>33</v>
      </c>
      <c r="D217" s="46">
        <v>4.9699999999999996E-7</v>
      </c>
    </row>
    <row r="218" spans="3:24" ht="14.25" thickBot="1">
      <c r="C218" s="43" t="s">
        <v>28</v>
      </c>
      <c r="D218" s="46">
        <v>3.3200000000000001E-7</v>
      </c>
    </row>
    <row r="219" spans="3:24" ht="14.25" thickBot="1">
      <c r="C219" s="43" t="s">
        <v>20</v>
      </c>
      <c r="D219" s="46">
        <v>6.5999999999999995E-8</v>
      </c>
    </row>
    <row r="220" spans="3:24" ht="14.25" thickBot="1">
      <c r="C220" s="43" t="s">
        <v>31</v>
      </c>
      <c r="D220" s="46">
        <v>5.3300000000000001E-8</v>
      </c>
    </row>
    <row r="221" spans="3:24" ht="14.25" thickBot="1">
      <c r="C221" s="43" t="s">
        <v>27</v>
      </c>
      <c r="D221" s="46">
        <v>4.1000000000000003E-8</v>
      </c>
    </row>
    <row r="222" spans="3:24" ht="14.25" thickBot="1">
      <c r="C222" s="43" t="s">
        <v>22</v>
      </c>
      <c r="D222" s="46">
        <v>6.4000000000000002E-9</v>
      </c>
    </row>
  </sheetData>
  <mergeCells count="3">
    <mergeCell ref="F1:G1"/>
    <mergeCell ref="G31:G32"/>
    <mergeCell ref="H31:H32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A6642-A3C4-4791-8A21-2EBAA3681D6D}">
  <dimension ref="A1:AA84"/>
  <sheetViews>
    <sheetView tabSelected="1" workbookViewId="0">
      <selection activeCell="J30" sqref="J30"/>
    </sheetView>
  </sheetViews>
  <sheetFormatPr defaultRowHeight="13.9"/>
  <cols>
    <col min="5" max="5" width="33.3984375" bestFit="1" customWidth="1"/>
  </cols>
  <sheetData>
    <row r="1" spans="1:7">
      <c r="C1" t="s">
        <v>53</v>
      </c>
      <c r="D1" t="s">
        <v>52</v>
      </c>
      <c r="E1" t="s">
        <v>48</v>
      </c>
      <c r="F1" t="s">
        <v>49</v>
      </c>
    </row>
    <row r="2" spans="1:7" ht="15">
      <c r="A2" s="64" t="s">
        <v>91</v>
      </c>
      <c r="B2" s="59">
        <v>0.1167</v>
      </c>
      <c r="C2" s="42">
        <v>0</v>
      </c>
      <c r="D2" s="42">
        <v>0</v>
      </c>
      <c r="E2">
        <v>0.13891786078344501</v>
      </c>
      <c r="F2">
        <v>0.151669240967028</v>
      </c>
      <c r="G2" s="53">
        <v>8.1960000000000002E-3</v>
      </c>
    </row>
    <row r="3" spans="1:7">
      <c r="A3" s="64" t="s">
        <v>92</v>
      </c>
      <c r="B3" s="59">
        <v>0.13</v>
      </c>
      <c r="C3" s="42">
        <v>0.14420107784153893</v>
      </c>
      <c r="D3" s="42">
        <v>0</v>
      </c>
      <c r="E3">
        <v>0.1389178607834454</v>
      </c>
      <c r="F3">
        <v>0.1516692409670283</v>
      </c>
      <c r="G3" s="53">
        <v>6.5999999999999995E-8</v>
      </c>
    </row>
    <row r="4" spans="1:7">
      <c r="A4" s="64" t="s">
        <v>93</v>
      </c>
      <c r="B4" s="59">
        <v>0.15959999999999999</v>
      </c>
      <c r="C4" s="42">
        <v>0</v>
      </c>
      <c r="D4" s="42">
        <v>6.1418977599174071E-2</v>
      </c>
      <c r="E4">
        <v>0.1389178607834454</v>
      </c>
      <c r="F4">
        <v>0.1516692409670283</v>
      </c>
      <c r="G4" s="54">
        <v>0.78351199999999999</v>
      </c>
    </row>
    <row r="5" spans="1:7">
      <c r="A5" s="64" t="s">
        <v>94</v>
      </c>
      <c r="B5" s="59">
        <v>0.1333</v>
      </c>
      <c r="C5" s="42">
        <v>0.17126976771553529</v>
      </c>
      <c r="D5" s="42">
        <v>0.12531934223087948</v>
      </c>
      <c r="E5">
        <v>0.1389178607834454</v>
      </c>
      <c r="F5">
        <v>0.1516692409670283</v>
      </c>
      <c r="G5" s="53">
        <v>6.4000000000000002E-9</v>
      </c>
    </row>
    <row r="6" spans="1:7">
      <c r="A6" s="64" t="s">
        <v>95</v>
      </c>
      <c r="B6" s="59">
        <v>0.13919999999999999</v>
      </c>
      <c r="C6" s="42">
        <v>0</v>
      </c>
      <c r="D6" s="42">
        <v>0</v>
      </c>
      <c r="E6">
        <v>0.1389178607834454</v>
      </c>
      <c r="F6">
        <v>0.1516692409670283</v>
      </c>
      <c r="G6" s="53">
        <v>5.679E-3</v>
      </c>
    </row>
    <row r="7" spans="1:7">
      <c r="A7" s="64" t="s">
        <v>96</v>
      </c>
      <c r="B7" s="59">
        <v>0.16689999999999999</v>
      </c>
      <c r="C7" s="42">
        <v>0</v>
      </c>
      <c r="D7" s="42">
        <v>0</v>
      </c>
      <c r="E7">
        <v>0.1389178607834454</v>
      </c>
      <c r="F7">
        <v>0.1516692409670283</v>
      </c>
      <c r="G7" s="53">
        <v>7.8099999999999998E-6</v>
      </c>
    </row>
    <row r="8" spans="1:7">
      <c r="A8" s="64" t="s">
        <v>97</v>
      </c>
      <c r="B8" s="59">
        <v>5.1299999999999998E-2</v>
      </c>
      <c r="C8" s="42">
        <v>0</v>
      </c>
      <c r="D8" s="42">
        <v>0.10594569267279484</v>
      </c>
      <c r="E8">
        <v>0.1389178607834454</v>
      </c>
      <c r="F8">
        <v>0.1516692409670283</v>
      </c>
      <c r="G8" s="54">
        <v>0.350412</v>
      </c>
    </row>
    <row r="9" spans="1:7">
      <c r="A9" s="64" t="s">
        <v>98</v>
      </c>
      <c r="B9" s="59">
        <v>0.14879999999999999</v>
      </c>
      <c r="C9" s="42">
        <v>0</v>
      </c>
      <c r="D9" s="42">
        <v>0.10932112832906507</v>
      </c>
      <c r="E9">
        <v>0.1389178607834454</v>
      </c>
      <c r="F9">
        <v>0.1516692409670283</v>
      </c>
      <c r="G9" s="53">
        <v>8.0399999999999993E-6</v>
      </c>
    </row>
    <row r="10" spans="1:7">
      <c r="A10" s="64" t="s">
        <v>99</v>
      </c>
      <c r="B10" s="59">
        <v>0.15260000000000001</v>
      </c>
      <c r="C10" s="42">
        <v>0.17126976771553529</v>
      </c>
      <c r="D10" s="42">
        <v>0</v>
      </c>
      <c r="E10">
        <v>0.1389178607834454</v>
      </c>
      <c r="F10">
        <v>0.1516692409670283</v>
      </c>
      <c r="G10" s="53">
        <v>4.1000000000000003E-8</v>
      </c>
    </row>
    <row r="11" spans="1:7">
      <c r="A11" s="64" t="s">
        <v>100</v>
      </c>
      <c r="B11" s="59">
        <v>0.12659999999999999</v>
      </c>
      <c r="C11" s="42">
        <v>0</v>
      </c>
      <c r="D11" s="42">
        <v>0</v>
      </c>
      <c r="E11">
        <v>0.1389178607834454</v>
      </c>
      <c r="F11">
        <v>0.1516692409670283</v>
      </c>
      <c r="G11" s="53">
        <v>3.3200000000000001E-7</v>
      </c>
    </row>
    <row r="12" spans="1:7">
      <c r="A12" s="64" t="s">
        <v>101</v>
      </c>
      <c r="B12" s="59">
        <v>6.6699999999999995E-2</v>
      </c>
      <c r="C12" s="42">
        <v>0</v>
      </c>
      <c r="D12" s="42">
        <v>0</v>
      </c>
      <c r="E12">
        <v>0.1389178607834454</v>
      </c>
      <c r="F12">
        <v>0.1516692409670283</v>
      </c>
      <c r="G12" s="53">
        <v>2.9100000000000001E-6</v>
      </c>
    </row>
    <row r="13" spans="1:7">
      <c r="A13" s="64" t="s">
        <v>102</v>
      </c>
      <c r="B13" s="60">
        <v>0.16719999999999999</v>
      </c>
      <c r="C13" s="42">
        <v>0</v>
      </c>
      <c r="D13" s="42">
        <v>0</v>
      </c>
      <c r="E13">
        <v>0.1389178607834454</v>
      </c>
      <c r="F13">
        <v>0.1516692409670283</v>
      </c>
      <c r="G13" s="54">
        <v>7.1842000000000003E-2</v>
      </c>
    </row>
    <row r="14" spans="1:7">
      <c r="A14" s="64" t="s">
        <v>103</v>
      </c>
      <c r="B14" s="59">
        <v>7.9905000000000004E-2</v>
      </c>
      <c r="C14" s="42">
        <v>0</v>
      </c>
      <c r="D14" s="42">
        <v>0.10932112832906507</v>
      </c>
      <c r="E14">
        <v>0.1389178607834454</v>
      </c>
      <c r="F14">
        <v>0.1516692409670283</v>
      </c>
      <c r="G14" s="53">
        <v>5.3300000000000001E-8</v>
      </c>
    </row>
    <row r="15" spans="1:7">
      <c r="A15" s="64" t="s">
        <v>104</v>
      </c>
      <c r="B15" s="59">
        <v>0.12265</v>
      </c>
      <c r="C15" s="42">
        <v>0.14420107784153893</v>
      </c>
      <c r="D15" s="42">
        <v>0.14353932555669041</v>
      </c>
      <c r="E15">
        <v>0.1389178607834454</v>
      </c>
      <c r="F15">
        <v>0.1516692409670283</v>
      </c>
      <c r="G15" s="53">
        <v>9.7800000000000006E-5</v>
      </c>
    </row>
    <row r="16" spans="1:7">
      <c r="A16" s="64" t="s">
        <v>105</v>
      </c>
      <c r="B16" s="59">
        <v>0.17849999999999999</v>
      </c>
      <c r="C16" s="42">
        <v>0</v>
      </c>
      <c r="D16" s="42">
        <v>0</v>
      </c>
      <c r="E16">
        <v>0.1389178607834454</v>
      </c>
      <c r="F16">
        <v>0.1516692409670283</v>
      </c>
      <c r="G16" s="53">
        <v>4.9699999999999996E-7</v>
      </c>
    </row>
    <row r="17" spans="1:7">
      <c r="A17" s="64" t="s">
        <v>106</v>
      </c>
      <c r="B17" s="59">
        <v>0.14779999999999999</v>
      </c>
      <c r="C17" s="42">
        <v>0</v>
      </c>
      <c r="D17" s="42">
        <v>0</v>
      </c>
      <c r="E17">
        <v>0.1389178607834454</v>
      </c>
      <c r="F17">
        <v>0.1516692409670283</v>
      </c>
      <c r="G17" s="54">
        <v>0.124154</v>
      </c>
    </row>
    <row r="18" spans="1:7">
      <c r="A18" s="64" t="s">
        <v>107</v>
      </c>
      <c r="B18" s="59">
        <v>0.13469999999999999</v>
      </c>
      <c r="C18" s="42">
        <v>0</v>
      </c>
      <c r="D18" s="42">
        <v>0</v>
      </c>
      <c r="E18">
        <v>0.1389178607834454</v>
      </c>
      <c r="F18">
        <v>0.1516692409670283</v>
      </c>
      <c r="G18" s="53">
        <v>1.17E-6</v>
      </c>
    </row>
    <row r="19" spans="1:7">
      <c r="A19" s="64" t="s">
        <v>108</v>
      </c>
      <c r="B19" s="59">
        <v>0.13550000000000001</v>
      </c>
      <c r="C19" s="42">
        <v>0</v>
      </c>
      <c r="D19" s="42" t="s">
        <v>47</v>
      </c>
      <c r="E19">
        <v>0.1389178607834454</v>
      </c>
      <c r="F19">
        <v>0.1516692409670283</v>
      </c>
      <c r="G19" s="53">
        <v>1.1799999999999999E-6</v>
      </c>
    </row>
    <row r="35" spans="6:27" ht="14.25" thickBot="1"/>
    <row r="36" spans="6:27" ht="14.25" thickBot="1">
      <c r="F36" s="49" t="s">
        <v>54</v>
      </c>
      <c r="G36" s="50" t="s">
        <v>55</v>
      </c>
    </row>
    <row r="37" spans="6:27" ht="14.25" thickBot="1">
      <c r="F37" s="43" t="s">
        <v>21</v>
      </c>
      <c r="G37" s="44">
        <v>0.78351199999999999</v>
      </c>
    </row>
    <row r="38" spans="6:27" ht="14.25" thickBot="1">
      <c r="F38" s="43" t="s">
        <v>25</v>
      </c>
      <c r="G38" s="44">
        <v>0.350412</v>
      </c>
    </row>
    <row r="39" spans="6:27" ht="14.25" thickBot="1">
      <c r="F39" s="43" t="s">
        <v>34</v>
      </c>
      <c r="G39" s="44">
        <v>0.124154</v>
      </c>
    </row>
    <row r="40" spans="6:27" ht="14.25" thickBot="1">
      <c r="F40" s="43" t="s">
        <v>30</v>
      </c>
      <c r="G40" s="44">
        <v>7.1842000000000003E-2</v>
      </c>
    </row>
    <row r="41" spans="6:27" ht="14.25" thickBot="1">
      <c r="F41" s="43" t="s">
        <v>0</v>
      </c>
      <c r="G41" s="45">
        <v>8.1960000000000002E-3</v>
      </c>
    </row>
    <row r="42" spans="6:27" ht="14.25" thickBot="1">
      <c r="F42" s="43" t="s">
        <v>23</v>
      </c>
      <c r="G42" s="45">
        <v>5.679E-3</v>
      </c>
      <c r="I42" s="51" t="s">
        <v>54</v>
      </c>
      <c r="J42" s="42" t="s">
        <v>0</v>
      </c>
      <c r="K42" s="42" t="s">
        <v>20</v>
      </c>
      <c r="L42" s="42" t="s">
        <v>21</v>
      </c>
      <c r="M42" s="42" t="s">
        <v>22</v>
      </c>
      <c r="N42" s="42" t="s">
        <v>23</v>
      </c>
      <c r="O42" s="42" t="s">
        <v>24</v>
      </c>
      <c r="P42" s="42" t="s">
        <v>25</v>
      </c>
      <c r="Q42" s="42" t="s">
        <v>26</v>
      </c>
      <c r="R42" s="42" t="s">
        <v>27</v>
      </c>
      <c r="S42" s="42" t="s">
        <v>28</v>
      </c>
      <c r="T42" s="42" t="s">
        <v>29</v>
      </c>
      <c r="U42" s="42" t="s">
        <v>30</v>
      </c>
      <c r="V42" s="42" t="s">
        <v>31</v>
      </c>
      <c r="W42" s="42" t="s">
        <v>32</v>
      </c>
      <c r="X42" s="42" t="s">
        <v>33</v>
      </c>
      <c r="Y42" s="42" t="s">
        <v>34</v>
      </c>
      <c r="Z42" s="42" t="s">
        <v>35</v>
      </c>
      <c r="AA42" s="42" t="s">
        <v>36</v>
      </c>
    </row>
    <row r="43" spans="6:27" ht="14.25" thickBot="1">
      <c r="F43" s="43" t="s">
        <v>32</v>
      </c>
      <c r="G43" s="46">
        <v>9.7800000000000006E-5</v>
      </c>
      <c r="I43" s="52" t="s">
        <v>55</v>
      </c>
      <c r="J43" s="53">
        <v>8.1960000000000002E-3</v>
      </c>
      <c r="K43" s="53">
        <v>6.5999999999999995E-8</v>
      </c>
      <c r="L43" s="54">
        <v>0.78351199999999999</v>
      </c>
      <c r="M43" s="53">
        <v>6.4000000000000002E-9</v>
      </c>
      <c r="N43" s="53">
        <v>5.679E-3</v>
      </c>
      <c r="O43" s="53">
        <v>7.8099999999999998E-6</v>
      </c>
      <c r="P43" s="54">
        <v>0.350412</v>
      </c>
      <c r="Q43" s="53">
        <v>8.0399999999999993E-6</v>
      </c>
      <c r="R43" s="53">
        <v>4.1000000000000003E-8</v>
      </c>
      <c r="S43" s="53">
        <v>3.3200000000000001E-7</v>
      </c>
      <c r="T43" s="53">
        <v>2.9100000000000001E-6</v>
      </c>
      <c r="U43" s="54">
        <v>7.1842000000000003E-2</v>
      </c>
      <c r="V43" s="53">
        <v>5.3300000000000001E-8</v>
      </c>
      <c r="W43" s="53">
        <v>9.7800000000000006E-5</v>
      </c>
      <c r="X43" s="53">
        <v>4.9699999999999996E-7</v>
      </c>
      <c r="Y43" s="54">
        <v>0.124154</v>
      </c>
      <c r="Z43" s="53">
        <v>1.17E-6</v>
      </c>
      <c r="AA43" s="53">
        <v>1.1799999999999999E-6</v>
      </c>
    </row>
    <row r="44" spans="6:27" ht="14.25" thickBot="1">
      <c r="F44" s="43" t="s">
        <v>26</v>
      </c>
      <c r="G44" s="46">
        <v>8.0399999999999993E-6</v>
      </c>
    </row>
    <row r="45" spans="6:27" ht="14.25" thickBot="1">
      <c r="F45" s="43" t="s">
        <v>24</v>
      </c>
      <c r="G45" s="46">
        <v>7.8099999999999998E-6</v>
      </c>
      <c r="I45" s="52" t="s">
        <v>54</v>
      </c>
      <c r="J45" s="55" t="s">
        <v>0</v>
      </c>
      <c r="K45" s="55" t="s">
        <v>20</v>
      </c>
      <c r="L45" s="55" t="s">
        <v>21</v>
      </c>
      <c r="M45" s="55" t="s">
        <v>22</v>
      </c>
      <c r="N45" s="55" t="s">
        <v>23</v>
      </c>
      <c r="O45" s="55" t="s">
        <v>24</v>
      </c>
      <c r="P45" s="55" t="s">
        <v>25</v>
      </c>
      <c r="Q45" s="55" t="s">
        <v>26</v>
      </c>
      <c r="R45" s="55" t="s">
        <v>27</v>
      </c>
      <c r="S45" s="55" t="s">
        <v>28</v>
      </c>
      <c r="T45" s="55" t="s">
        <v>29</v>
      </c>
      <c r="U45" s="55" t="s">
        <v>30</v>
      </c>
      <c r="V45" s="55" t="s">
        <v>31</v>
      </c>
      <c r="W45" s="55" t="s">
        <v>32</v>
      </c>
      <c r="X45" s="55" t="s">
        <v>33</v>
      </c>
      <c r="Y45" s="55" t="s">
        <v>34</v>
      </c>
      <c r="Z45" s="55" t="s">
        <v>35</v>
      </c>
      <c r="AA45" s="55" t="s">
        <v>36</v>
      </c>
    </row>
    <row r="46" spans="6:27" ht="14.25" thickBot="1">
      <c r="F46" s="43" t="s">
        <v>29</v>
      </c>
      <c r="G46" s="46">
        <v>2.9100000000000001E-6</v>
      </c>
      <c r="I46" s="52" t="s">
        <v>55</v>
      </c>
      <c r="J46" s="53">
        <v>8.1960000000000002E-3</v>
      </c>
      <c r="K46" s="53">
        <v>6.5999999999999995E-8</v>
      </c>
      <c r="L46" s="54">
        <v>0.78351199999999999</v>
      </c>
      <c r="M46" s="53">
        <v>6.4000000000000002E-9</v>
      </c>
      <c r="N46" s="53">
        <v>5.679E-3</v>
      </c>
      <c r="O46" s="53">
        <v>7.8099999999999998E-6</v>
      </c>
      <c r="P46" s="54">
        <v>0.350412</v>
      </c>
      <c r="Q46" s="53">
        <v>8.0399999999999993E-6</v>
      </c>
      <c r="R46" s="53">
        <v>4.1000000000000003E-8</v>
      </c>
      <c r="S46" s="53">
        <v>3.3200000000000001E-7</v>
      </c>
      <c r="T46" s="53">
        <v>2.9100000000000001E-6</v>
      </c>
      <c r="U46" s="54">
        <v>7.1842000000000003E-2</v>
      </c>
      <c r="V46" s="53">
        <v>5.3300000000000001E-8</v>
      </c>
      <c r="W46" s="53">
        <v>9.7800000000000006E-5</v>
      </c>
      <c r="X46" s="53">
        <v>4.9699999999999996E-7</v>
      </c>
      <c r="Y46" s="54">
        <v>0.124154</v>
      </c>
      <c r="Z46" s="53">
        <v>1.17E-6</v>
      </c>
      <c r="AA46" s="53">
        <v>1.1799999999999999E-6</v>
      </c>
    </row>
    <row r="47" spans="6:27" ht="14.25" thickBot="1">
      <c r="F47" s="43" t="s">
        <v>36</v>
      </c>
      <c r="G47" s="46">
        <v>1.1799999999999999E-6</v>
      </c>
    </row>
    <row r="48" spans="6:27" ht="14.25" thickBot="1">
      <c r="F48" s="43" t="s">
        <v>35</v>
      </c>
      <c r="G48" s="46">
        <v>1.17E-6</v>
      </c>
    </row>
    <row r="49" spans="6:7" ht="14.25" thickBot="1">
      <c r="F49" s="43" t="s">
        <v>33</v>
      </c>
      <c r="G49" s="46">
        <v>4.9699999999999996E-7</v>
      </c>
    </row>
    <row r="50" spans="6:7" ht="14.25" thickBot="1">
      <c r="F50" s="43" t="s">
        <v>28</v>
      </c>
      <c r="G50" s="46">
        <v>3.3200000000000001E-7</v>
      </c>
    </row>
    <row r="51" spans="6:7" ht="14.25" thickBot="1">
      <c r="F51" s="43" t="s">
        <v>20</v>
      </c>
      <c r="G51" s="46">
        <v>6.5999999999999995E-8</v>
      </c>
    </row>
    <row r="52" spans="6:7" ht="14.25" thickBot="1">
      <c r="F52" s="43" t="s">
        <v>31</v>
      </c>
      <c r="G52" s="46">
        <v>5.3300000000000001E-8</v>
      </c>
    </row>
    <row r="53" spans="6:7" ht="14.25" thickBot="1">
      <c r="F53" s="43" t="s">
        <v>27</v>
      </c>
      <c r="G53" s="46">
        <v>4.1000000000000003E-8</v>
      </c>
    </row>
    <row r="54" spans="6:7" ht="14.25" thickBot="1">
      <c r="F54" s="43" t="s">
        <v>22</v>
      </c>
      <c r="G54" s="46">
        <v>6.4000000000000002E-9</v>
      </c>
    </row>
    <row r="67" spans="1:4">
      <c r="A67" s="57" t="s">
        <v>56</v>
      </c>
      <c r="B67" s="57"/>
      <c r="C67" s="57">
        <v>1</v>
      </c>
      <c r="D67" s="58" t="s">
        <v>57</v>
      </c>
    </row>
    <row r="68" spans="1:4">
      <c r="A68" s="57" t="s">
        <v>58</v>
      </c>
      <c r="B68" s="57"/>
      <c r="C68" s="57">
        <v>2</v>
      </c>
      <c r="D68" s="58" t="s">
        <v>59</v>
      </c>
    </row>
    <row r="69" spans="1:4">
      <c r="A69" s="57" t="s">
        <v>60</v>
      </c>
      <c r="B69" s="57"/>
      <c r="C69" s="57">
        <v>3</v>
      </c>
      <c r="D69" s="58" t="s">
        <v>61</v>
      </c>
    </row>
    <row r="70" spans="1:4">
      <c r="A70" s="57" t="s">
        <v>62</v>
      </c>
      <c r="B70" s="57"/>
      <c r="C70" s="57">
        <v>4</v>
      </c>
      <c r="D70" s="58" t="s">
        <v>63</v>
      </c>
    </row>
    <row r="71" spans="1:4">
      <c r="A71" s="57" t="s">
        <v>64</v>
      </c>
      <c r="B71" s="57"/>
      <c r="C71" s="57">
        <v>5</v>
      </c>
      <c r="D71" s="58" t="s">
        <v>65</v>
      </c>
    </row>
    <row r="72" spans="1:4">
      <c r="A72" s="57" t="s">
        <v>66</v>
      </c>
      <c r="B72" s="57"/>
      <c r="C72" s="57">
        <v>6</v>
      </c>
      <c r="D72" s="58" t="s">
        <v>67</v>
      </c>
    </row>
    <row r="73" spans="1:4">
      <c r="A73" s="57" t="s">
        <v>68</v>
      </c>
      <c r="B73" s="57"/>
      <c r="C73" s="57">
        <v>7</v>
      </c>
      <c r="D73" s="58" t="s">
        <v>69</v>
      </c>
    </row>
    <row r="74" spans="1:4">
      <c r="A74" s="57" t="s">
        <v>70</v>
      </c>
      <c r="B74" s="57"/>
      <c r="C74" s="57">
        <v>8</v>
      </c>
      <c r="D74" s="58" t="s">
        <v>71</v>
      </c>
    </row>
    <row r="75" spans="1:4">
      <c r="A75" s="57" t="s">
        <v>72</v>
      </c>
      <c r="B75" s="57"/>
      <c r="C75" s="57">
        <v>9</v>
      </c>
      <c r="D75" s="58" t="s">
        <v>73</v>
      </c>
    </row>
    <row r="76" spans="1:4">
      <c r="A76" s="57" t="s">
        <v>74</v>
      </c>
      <c r="B76" s="57"/>
      <c r="C76" s="57">
        <v>10</v>
      </c>
      <c r="D76" s="58" t="s">
        <v>75</v>
      </c>
    </row>
    <row r="77" spans="1:4">
      <c r="A77" s="57" t="s">
        <v>76</v>
      </c>
      <c r="B77" s="57"/>
      <c r="C77" s="57">
        <v>11</v>
      </c>
      <c r="D77" s="58" t="s">
        <v>77</v>
      </c>
    </row>
    <row r="78" spans="1:4">
      <c r="A78" s="57" t="s">
        <v>78</v>
      </c>
      <c r="B78" s="57"/>
      <c r="C78" s="57">
        <v>12</v>
      </c>
      <c r="D78" s="58" t="s">
        <v>79</v>
      </c>
    </row>
    <row r="79" spans="1:4">
      <c r="A79" s="57" t="s">
        <v>80</v>
      </c>
      <c r="B79" s="57"/>
      <c r="C79" s="57">
        <v>13</v>
      </c>
      <c r="D79" s="58" t="s">
        <v>81</v>
      </c>
    </row>
    <row r="80" spans="1:4">
      <c r="A80" s="57" t="s">
        <v>82</v>
      </c>
      <c r="B80" s="57"/>
      <c r="C80" s="57">
        <v>14</v>
      </c>
      <c r="D80" s="58" t="s">
        <v>83</v>
      </c>
    </row>
    <row r="81" spans="1:4">
      <c r="A81" s="57" t="s">
        <v>84</v>
      </c>
      <c r="B81" s="57"/>
      <c r="C81" s="57">
        <v>15</v>
      </c>
      <c r="D81" s="58" t="s">
        <v>85</v>
      </c>
    </row>
    <row r="82" spans="1:4">
      <c r="A82" s="57" t="s">
        <v>86</v>
      </c>
      <c r="B82" s="57"/>
      <c r="C82" s="57">
        <v>16</v>
      </c>
      <c r="D82" s="58" t="s">
        <v>87</v>
      </c>
    </row>
    <row r="83" spans="1:4">
      <c r="A83" s="57" t="s">
        <v>88</v>
      </c>
      <c r="B83" s="57"/>
      <c r="C83" s="57">
        <v>17</v>
      </c>
      <c r="D83" s="58" t="s">
        <v>89</v>
      </c>
    </row>
    <row r="84" spans="1:4">
      <c r="A84" s="57" t="s">
        <v>90</v>
      </c>
      <c r="B84" s="57"/>
      <c r="C84" s="56"/>
      <c r="D84" s="56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50299-1484-4CE6-B20D-F82FA8D2A75A}">
  <dimension ref="A1:Y19"/>
  <sheetViews>
    <sheetView workbookViewId="0">
      <selection activeCell="G22" sqref="G22"/>
    </sheetView>
  </sheetViews>
  <sheetFormatPr defaultRowHeight="13.9"/>
  <sheetData>
    <row r="1" spans="1:25" ht="14.25" thickBot="1">
      <c r="A1" s="49" t="s">
        <v>54</v>
      </c>
      <c r="B1" s="50" t="s">
        <v>55</v>
      </c>
    </row>
    <row r="2" spans="1:25" ht="14.25" thickBot="1">
      <c r="A2" s="43" t="s">
        <v>0</v>
      </c>
      <c r="B2" s="45">
        <v>8.1960000000000002E-3</v>
      </c>
    </row>
    <row r="3" spans="1:25" ht="14.25" thickBot="1">
      <c r="A3" s="43" t="s">
        <v>20</v>
      </c>
      <c r="B3" s="46">
        <v>6.5999999999999995E-8</v>
      </c>
    </row>
    <row r="4" spans="1:25" ht="14.25" thickBot="1">
      <c r="A4" s="43" t="s">
        <v>21</v>
      </c>
      <c r="B4" s="44">
        <v>0.78351199999999999</v>
      </c>
    </row>
    <row r="5" spans="1:25" ht="14.25" thickBot="1">
      <c r="A5" s="43" t="s">
        <v>22</v>
      </c>
      <c r="B5" s="46">
        <v>6.4000000000000002E-9</v>
      </c>
    </row>
    <row r="6" spans="1:25" ht="14.25" thickBot="1">
      <c r="A6" s="43" t="s">
        <v>23</v>
      </c>
      <c r="B6" s="45">
        <v>5.679E-3</v>
      </c>
    </row>
    <row r="7" spans="1:25" ht="14.25" thickBot="1">
      <c r="A7" s="43" t="s">
        <v>24</v>
      </c>
      <c r="B7" s="46">
        <v>7.8099999999999998E-6</v>
      </c>
    </row>
    <row r="8" spans="1:25" ht="14.25" thickBot="1">
      <c r="A8" s="43" t="s">
        <v>25</v>
      </c>
      <c r="B8" s="44">
        <v>0.350412</v>
      </c>
    </row>
    <row r="9" spans="1:25" ht="14.25" thickBot="1">
      <c r="A9" s="43" t="s">
        <v>26</v>
      </c>
      <c r="B9" s="46">
        <v>8.0399999999999993E-6</v>
      </c>
    </row>
    <row r="10" spans="1:25" ht="14.25" thickBot="1">
      <c r="A10" s="43" t="s">
        <v>27</v>
      </c>
      <c r="B10" s="46">
        <v>4.1000000000000003E-8</v>
      </c>
    </row>
    <row r="11" spans="1:25" ht="14.25" thickBot="1">
      <c r="A11" s="43" t="s">
        <v>28</v>
      </c>
      <c r="B11" s="46">
        <v>3.3200000000000001E-7</v>
      </c>
    </row>
    <row r="12" spans="1:25" ht="14.25" thickBot="1">
      <c r="A12" s="43" t="s">
        <v>29</v>
      </c>
      <c r="B12" s="46">
        <v>2.9100000000000001E-6</v>
      </c>
      <c r="G12" s="49" t="s">
        <v>54</v>
      </c>
      <c r="H12" s="43" t="s">
        <v>0</v>
      </c>
      <c r="I12" s="43" t="s">
        <v>20</v>
      </c>
      <c r="J12" s="43" t="s">
        <v>21</v>
      </c>
      <c r="K12" s="43" t="s">
        <v>22</v>
      </c>
      <c r="L12" s="43" t="s">
        <v>23</v>
      </c>
      <c r="M12" s="43" t="s">
        <v>24</v>
      </c>
      <c r="N12" s="43" t="s">
        <v>25</v>
      </c>
      <c r="O12" s="43" t="s">
        <v>26</v>
      </c>
      <c r="P12" s="43" t="s">
        <v>27</v>
      </c>
      <c r="Q12" s="43" t="s">
        <v>28</v>
      </c>
      <c r="R12" s="43" t="s">
        <v>29</v>
      </c>
      <c r="S12" s="43" t="s">
        <v>30</v>
      </c>
      <c r="T12" s="43" t="s">
        <v>31</v>
      </c>
      <c r="U12" s="43" t="s">
        <v>32</v>
      </c>
      <c r="V12" s="43" t="s">
        <v>33</v>
      </c>
      <c r="W12" s="43" t="s">
        <v>34</v>
      </c>
      <c r="X12" s="43" t="s">
        <v>35</v>
      </c>
      <c r="Y12" s="43" t="s">
        <v>36</v>
      </c>
    </row>
    <row r="13" spans="1:25" ht="14.25" thickBot="1">
      <c r="A13" s="43" t="s">
        <v>30</v>
      </c>
      <c r="B13" s="44">
        <v>7.1842000000000003E-2</v>
      </c>
      <c r="G13" s="50" t="s">
        <v>55</v>
      </c>
      <c r="H13" s="45">
        <v>8.1960000000000002E-3</v>
      </c>
      <c r="I13" s="46">
        <v>6.5999999999999995E-8</v>
      </c>
      <c r="J13" s="44">
        <v>0.78351199999999999</v>
      </c>
      <c r="K13" s="46">
        <v>6.4000000000000002E-9</v>
      </c>
      <c r="L13" s="45">
        <v>5.679E-3</v>
      </c>
      <c r="M13" s="46">
        <v>7.8099999999999998E-6</v>
      </c>
      <c r="N13" s="44">
        <v>0.350412</v>
      </c>
      <c r="O13" s="46">
        <v>8.0399999999999993E-6</v>
      </c>
      <c r="P13" s="46">
        <v>4.1000000000000003E-8</v>
      </c>
      <c r="Q13" s="46">
        <v>3.3200000000000001E-7</v>
      </c>
      <c r="R13" s="46">
        <v>2.9100000000000001E-6</v>
      </c>
      <c r="S13" s="44">
        <v>7.1842000000000003E-2</v>
      </c>
      <c r="T13" s="46">
        <v>5.3300000000000001E-8</v>
      </c>
      <c r="U13" s="46">
        <v>9.7800000000000006E-5</v>
      </c>
      <c r="V13" s="46">
        <v>4.9699999999999996E-7</v>
      </c>
      <c r="W13" s="44">
        <v>0.124154</v>
      </c>
      <c r="X13" s="46">
        <v>1.17E-6</v>
      </c>
      <c r="Y13" s="46">
        <v>1.1799999999999999E-6</v>
      </c>
    </row>
    <row r="14" spans="1:25" ht="14.25" thickBot="1">
      <c r="A14" s="43" t="s">
        <v>31</v>
      </c>
      <c r="B14" s="46">
        <v>5.3300000000000001E-8</v>
      </c>
    </row>
    <row r="15" spans="1:25" ht="14.25" thickBot="1">
      <c r="A15" s="43" t="s">
        <v>32</v>
      </c>
      <c r="B15" s="46">
        <v>9.7800000000000006E-5</v>
      </c>
    </row>
    <row r="16" spans="1:25" ht="14.25" thickBot="1">
      <c r="A16" s="43" t="s">
        <v>33</v>
      </c>
      <c r="B16" s="46">
        <v>4.9699999999999996E-7</v>
      </c>
    </row>
    <row r="17" spans="1:2" ht="14.25" thickBot="1">
      <c r="A17" s="43" t="s">
        <v>34</v>
      </c>
      <c r="B17" s="44">
        <v>0.124154</v>
      </c>
    </row>
    <row r="18" spans="1:2" ht="14.25" thickBot="1">
      <c r="A18" s="43" t="s">
        <v>35</v>
      </c>
      <c r="B18" s="46">
        <v>1.17E-6</v>
      </c>
    </row>
    <row r="19" spans="1:2" ht="14.25" thickBot="1">
      <c r="A19" s="43" t="s">
        <v>36</v>
      </c>
      <c r="B19" s="46">
        <v>1.1799999999999999E-6</v>
      </c>
    </row>
  </sheetData>
  <sortState xmlns:xlrd2="http://schemas.microsoft.com/office/spreadsheetml/2017/richdata2" ref="A2:B20">
    <sortCondition ref="A1:A20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Qiang</dc:creator>
  <cp:lastModifiedBy>Q</cp:lastModifiedBy>
  <dcterms:created xsi:type="dcterms:W3CDTF">2015-06-05T18:19:34Z</dcterms:created>
  <dcterms:modified xsi:type="dcterms:W3CDTF">2021-03-15T06:35:31Z</dcterms:modified>
</cp:coreProperties>
</file>