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rojo\Documents\Asesoria\"/>
    </mc:Choice>
  </mc:AlternateContent>
  <bookViews>
    <workbookView xWindow="0" yWindow="0" windowWidth="20490" windowHeight="7350"/>
  </bookViews>
  <sheets>
    <sheet name="Resumen" sheetId="1" r:id="rId1"/>
    <sheet name="Hoja2" sheetId="2" r:id="rId2"/>
  </sheets>
  <definedNames>
    <definedName name="_xlnm._FilterDatabase" localSheetId="0" hidden="1">Resumen!$A$2:$I$52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4" i="1"/>
  <c r="G56" i="2"/>
  <c r="E56" i="2"/>
  <c r="I52" i="1" l="1"/>
  <c r="F5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4" i="1"/>
</calcChain>
</file>

<file path=xl/comments1.xml><?xml version="1.0" encoding="utf-8"?>
<comments xmlns="http://schemas.openxmlformats.org/spreadsheetml/2006/main">
  <authors>
    <author>Luis Antonio Rojo Hernandez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Luis Antonio Rojo Hernandez:</t>
        </r>
        <r>
          <rPr>
            <sz val="9"/>
            <color indexed="81"/>
            <rFont val="Tahoma"/>
            <family val="2"/>
          </rPr>
          <t xml:space="preserve">
es la fecha que tenia el % de brix adecuado para partir a cosechar
</t>
        </r>
      </text>
    </comment>
  </commentList>
</comments>
</file>

<file path=xl/sharedStrings.xml><?xml version="1.0" encoding="utf-8"?>
<sst xmlns="http://schemas.openxmlformats.org/spreadsheetml/2006/main" count="275" uniqueCount="83">
  <si>
    <t>Variedad</t>
  </si>
  <si>
    <t>Lote</t>
  </si>
  <si>
    <t>Sweet Globe</t>
  </si>
  <si>
    <t>C001</t>
  </si>
  <si>
    <t>C002</t>
  </si>
  <si>
    <t>B007A</t>
  </si>
  <si>
    <t>E007</t>
  </si>
  <si>
    <t>C003</t>
  </si>
  <si>
    <t>E005</t>
  </si>
  <si>
    <t>Cotton Candy</t>
  </si>
  <si>
    <t>B007B</t>
  </si>
  <si>
    <t>Sweet Celebration</t>
  </si>
  <si>
    <t>C005</t>
  </si>
  <si>
    <t>C006</t>
  </si>
  <si>
    <t>F004</t>
  </si>
  <si>
    <t>Jack's Salute</t>
  </si>
  <si>
    <t>E004</t>
  </si>
  <si>
    <t>F001</t>
  </si>
  <si>
    <t>C004</t>
  </si>
  <si>
    <t>C010</t>
  </si>
  <si>
    <t>Candy Snaps</t>
  </si>
  <si>
    <t>D005</t>
  </si>
  <si>
    <t>E003</t>
  </si>
  <si>
    <t>B001A</t>
  </si>
  <si>
    <t>B002A</t>
  </si>
  <si>
    <t>B003A</t>
  </si>
  <si>
    <t>E006</t>
  </si>
  <si>
    <t>C007</t>
  </si>
  <si>
    <t>Sweet Sapphire</t>
  </si>
  <si>
    <t>E009</t>
  </si>
  <si>
    <t>A001</t>
  </si>
  <si>
    <t>F003</t>
  </si>
  <si>
    <t>A007</t>
  </si>
  <si>
    <t>F005</t>
  </si>
  <si>
    <t>A002</t>
  </si>
  <si>
    <t>F006</t>
  </si>
  <si>
    <t>F007</t>
  </si>
  <si>
    <t>A008</t>
  </si>
  <si>
    <t>E001</t>
  </si>
  <si>
    <t>A010</t>
  </si>
  <si>
    <t>Black Seedless</t>
  </si>
  <si>
    <t>A006</t>
  </si>
  <si>
    <t>A003</t>
  </si>
  <si>
    <t>E002</t>
  </si>
  <si>
    <t>A009</t>
  </si>
  <si>
    <t>C008</t>
  </si>
  <si>
    <t>D003</t>
  </si>
  <si>
    <t>D004</t>
  </si>
  <si>
    <t>C009</t>
  </si>
  <si>
    <t>D002</t>
  </si>
  <si>
    <t>D001</t>
  </si>
  <si>
    <t>A004</t>
  </si>
  <si>
    <t>A011</t>
  </si>
  <si>
    <t>E008</t>
  </si>
  <si>
    <t>A012</t>
  </si>
  <si>
    <t>D006</t>
  </si>
  <si>
    <t>F002</t>
  </si>
  <si>
    <t>Dias a cosecha Real</t>
  </si>
  <si>
    <t>Distrito 2</t>
  </si>
  <si>
    <t>Distrito 3</t>
  </si>
  <si>
    <t>Distrito 1</t>
  </si>
  <si>
    <t>Distrito</t>
  </si>
  <si>
    <t>Inicio cosecha real</t>
  </si>
  <si>
    <t>Cianamida real</t>
  </si>
  <si>
    <t>Inicio cosecha Optimo</t>
  </si>
  <si>
    <t>Dias a cosecha Optimo</t>
  </si>
  <si>
    <t>&gt;16°  Brix</t>
  </si>
  <si>
    <t>Sweet Jubile</t>
  </si>
  <si>
    <t>A005</t>
  </si>
  <si>
    <t>ESTIMACION DE COSECHA</t>
  </si>
  <si>
    <t>Lotes</t>
  </si>
  <si>
    <t>Hás</t>
  </si>
  <si>
    <t>1° Estimacion</t>
  </si>
  <si>
    <t>Estimacion Final</t>
  </si>
  <si>
    <t>Cajas</t>
  </si>
  <si>
    <t>Cajas/ Has</t>
  </si>
  <si>
    <t>Sweet Jubilee</t>
  </si>
  <si>
    <t>Red Globe</t>
  </si>
  <si>
    <t>B005</t>
  </si>
  <si>
    <t>Crimson Seedless</t>
  </si>
  <si>
    <t>B006</t>
  </si>
  <si>
    <t>Cajas  Has Ppto</t>
  </si>
  <si>
    <t>Sector con Plastico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</si>
</sst>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7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 tint="0.249977111117893"/>
      <name val="Segoe UI"/>
      <family val="2"/>
    </font>
    <font>
      <sz val="12"/>
      <color theme="1" tint="0.249977111117893"/>
      <name val="Segoe UI"/>
      <family val="2"/>
    </font>
    <font>
      <sz val="10"/>
      <color theme="1" tint="0.249977111117893"/>
      <name val="Segoe UI"/>
      <family val="2"/>
    </font>
    <font>
      <b/>
      <sz val="10"/>
      <name val="Segoe UI"/>
      <family val="2"/>
    </font>
    <font>
      <b/>
      <i/>
      <sz val="10"/>
      <name val="Segoe UI"/>
      <family val="2"/>
    </font>
    <font>
      <i/>
      <sz val="10"/>
      <name val="Segoe UI"/>
      <family val="2"/>
    </font>
    <font>
      <sz val="1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 tint="0.249977111117893"/>
      <name val="Segoe UI"/>
      <family val="2"/>
    </font>
    <font>
      <b/>
      <sz val="10"/>
      <color rgb="FFFF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</cellStyleXfs>
  <cellXfs count="88"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7" fillId="2" borderId="0" xfId="0" applyFont="1" applyFill="1" applyBorder="1"/>
    <xf numFmtId="0" fontId="5" fillId="2" borderId="0" xfId="0" applyFont="1" applyFill="1" applyBorder="1"/>
    <xf numFmtId="0" fontId="8" fillId="2" borderId="13" xfId="0" applyFont="1" applyFill="1" applyBorder="1" applyAlignment="1">
      <alignment horizontal="left" vertical="center"/>
    </xf>
    <xf numFmtId="0" fontId="8" fillId="2" borderId="0" xfId="0" applyFont="1" applyFill="1" applyBorder="1"/>
    <xf numFmtId="0" fontId="8" fillId="2" borderId="12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center" vertical="center"/>
    </xf>
    <xf numFmtId="16" fontId="8" fillId="2" borderId="3" xfId="0" applyNumberFormat="1" applyFont="1" applyFill="1" applyBorder="1" applyAlignment="1">
      <alignment horizontal="center" vertical="center"/>
    </xf>
    <xf numFmtId="16" fontId="8" fillId="2" borderId="8" xfId="0" applyNumberFormat="1" applyFont="1" applyFill="1" applyBorder="1" applyAlignment="1">
      <alignment horizontal="center" vertical="center"/>
    </xf>
    <xf numFmtId="1" fontId="8" fillId="5" borderId="7" xfId="1" applyNumberFormat="1" applyFont="1" applyFill="1" applyBorder="1" applyAlignment="1">
      <alignment horizontal="center"/>
    </xf>
    <xf numFmtId="1" fontId="8" fillId="5" borderId="10" xfId="1" applyNumberFormat="1" applyFont="1" applyFill="1" applyBorder="1" applyAlignment="1">
      <alignment horizontal="center"/>
    </xf>
    <xf numFmtId="16" fontId="8" fillId="6" borderId="3" xfId="0" applyNumberFormat="1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left" vertical="center"/>
    </xf>
    <xf numFmtId="16" fontId="8" fillId="0" borderId="3" xfId="0" applyNumberFormat="1" applyFont="1" applyFill="1" applyBorder="1" applyAlignment="1">
      <alignment horizontal="center" vertical="center"/>
    </xf>
    <xf numFmtId="1" fontId="8" fillId="6" borderId="7" xfId="1" applyNumberFormat="1" applyFont="1" applyFill="1" applyBorder="1" applyAlignment="1">
      <alignment horizontal="center"/>
    </xf>
    <xf numFmtId="16" fontId="8" fillId="4" borderId="0" xfId="0" applyNumberFormat="1" applyFont="1" applyFill="1" applyBorder="1" applyAlignment="1">
      <alignment horizontal="center" vertical="center"/>
    </xf>
    <xf numFmtId="1" fontId="8" fillId="5" borderId="0" xfId="1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vertical="center"/>
    </xf>
    <xf numFmtId="1" fontId="8" fillId="6" borderId="0" xfId="1" applyNumberFormat="1" applyFont="1" applyFill="1" applyBorder="1" applyAlignment="1">
      <alignment horizontal="center"/>
    </xf>
    <xf numFmtId="0" fontId="11" fillId="7" borderId="0" xfId="0" applyFont="1" applyFill="1" applyAlignment="1">
      <alignment horizontal="left" vertical="center"/>
    </xf>
    <xf numFmtId="0" fontId="0" fillId="7" borderId="0" xfId="0" applyFill="1"/>
    <xf numFmtId="0" fontId="12" fillId="3" borderId="14" xfId="0" applyFont="1" applyFill="1" applyBorder="1" applyAlignment="1">
      <alignment horizontal="center" vertical="center"/>
    </xf>
    <xf numFmtId="0" fontId="2" fillId="3" borderId="15" xfId="2" applyFont="1" applyFill="1" applyBorder="1" applyAlignment="1">
      <alignment horizontal="center" vertical="center" wrapText="1"/>
    </xf>
    <xf numFmtId="164" fontId="2" fillId="3" borderId="16" xfId="3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2" fillId="3" borderId="18" xfId="2" applyFont="1" applyFill="1" applyBorder="1" applyAlignment="1">
      <alignment horizontal="center" vertical="center" wrapText="1"/>
    </xf>
    <xf numFmtId="164" fontId="2" fillId="3" borderId="19" xfId="3" applyFont="1" applyFill="1" applyBorder="1" applyAlignment="1">
      <alignment horizontal="center" vertical="center" wrapText="1"/>
    </xf>
    <xf numFmtId="165" fontId="2" fillId="3" borderId="17" xfId="3" applyNumberFormat="1" applyFont="1" applyFill="1" applyBorder="1" applyAlignment="1">
      <alignment horizontal="center" vertical="center" wrapText="1"/>
    </xf>
    <xf numFmtId="0" fontId="12" fillId="3" borderId="19" xfId="0" applyFont="1" applyFill="1" applyBorder="1" applyAlignment="1">
      <alignment vertical="center"/>
    </xf>
    <xf numFmtId="0" fontId="4" fillId="0" borderId="20" xfId="2" applyFont="1" applyBorder="1" applyAlignment="1">
      <alignment vertical="center"/>
    </xf>
    <xf numFmtId="0" fontId="14" fillId="0" borderId="21" xfId="2" applyFont="1" applyBorder="1" applyAlignment="1">
      <alignment horizontal="center"/>
    </xf>
    <xf numFmtId="164" fontId="4" fillId="0" borderId="22" xfId="3" applyFont="1" applyBorder="1"/>
    <xf numFmtId="165" fontId="3" fillId="0" borderId="20" xfId="3" applyNumberFormat="1" applyFont="1" applyBorder="1"/>
    <xf numFmtId="0" fontId="0" fillId="0" borderId="4" xfId="0" applyBorder="1"/>
    <xf numFmtId="0" fontId="0" fillId="0" borderId="23" xfId="0" applyBorder="1"/>
    <xf numFmtId="0" fontId="4" fillId="0" borderId="24" xfId="2" applyFont="1" applyBorder="1" applyAlignment="1">
      <alignment vertical="center"/>
    </xf>
    <xf numFmtId="0" fontId="14" fillId="0" borderId="25" xfId="2" applyFont="1" applyBorder="1" applyAlignment="1">
      <alignment horizontal="center"/>
    </xf>
    <xf numFmtId="164" fontId="4" fillId="0" borderId="26" xfId="3" applyFont="1" applyBorder="1"/>
    <xf numFmtId="165" fontId="3" fillId="0" borderId="24" xfId="3" applyNumberFormat="1" applyFont="1" applyBorder="1"/>
    <xf numFmtId="0" fontId="4" fillId="0" borderId="24" xfId="2" applyFont="1" applyFill="1" applyBorder="1" applyAlignment="1">
      <alignment vertical="center"/>
    </xf>
    <xf numFmtId="0" fontId="14" fillId="0" borderId="25" xfId="2" applyFont="1" applyFill="1" applyBorder="1" applyAlignment="1">
      <alignment horizontal="center"/>
    </xf>
    <xf numFmtId="164" fontId="4" fillId="0" borderId="26" xfId="3" applyFont="1" applyFill="1" applyBorder="1"/>
    <xf numFmtId="165" fontId="3" fillId="0" borderId="24" xfId="3" applyNumberFormat="1" applyFont="1" applyFill="1" applyBorder="1"/>
    <xf numFmtId="0" fontId="4" fillId="0" borderId="27" xfId="2" applyFont="1" applyBorder="1" applyAlignment="1">
      <alignment vertical="center"/>
    </xf>
    <xf numFmtId="0" fontId="14" fillId="0" borderId="28" xfId="2" applyFont="1" applyBorder="1" applyAlignment="1">
      <alignment horizontal="center"/>
    </xf>
    <xf numFmtId="164" fontId="4" fillId="0" borderId="29" xfId="3" applyFont="1" applyBorder="1"/>
    <xf numFmtId="165" fontId="3" fillId="0" borderId="27" xfId="3" applyNumberFormat="1" applyFont="1" applyBorder="1"/>
    <xf numFmtId="0" fontId="0" fillId="0" borderId="5" xfId="0" applyBorder="1"/>
    <xf numFmtId="0" fontId="0" fillId="0" borderId="30" xfId="0" applyBorder="1"/>
    <xf numFmtId="167" fontId="0" fillId="7" borderId="0" xfId="1" applyNumberFormat="1" applyFont="1" applyFill="1"/>
    <xf numFmtId="167" fontId="0" fillId="0" borderId="0" xfId="1" applyNumberFormat="1" applyFont="1"/>
    <xf numFmtId="167" fontId="12" fillId="3" borderId="19" xfId="1" applyNumberFormat="1" applyFont="1" applyFill="1" applyBorder="1" applyAlignment="1">
      <alignment vertical="center"/>
    </xf>
    <xf numFmtId="167" fontId="0" fillId="0" borderId="4" xfId="1" applyNumberFormat="1" applyFont="1" applyBorder="1"/>
    <xf numFmtId="167" fontId="0" fillId="0" borderId="5" xfId="1" applyNumberFormat="1" applyFont="1" applyBorder="1"/>
    <xf numFmtId="165" fontId="0" fillId="0" borderId="0" xfId="0" applyNumberFormat="1"/>
    <xf numFmtId="0" fontId="8" fillId="2" borderId="3" xfId="0" applyFont="1" applyFill="1" applyBorder="1" applyAlignment="1">
      <alignment horizontal="left" vertical="center"/>
    </xf>
    <xf numFmtId="0" fontId="8" fillId="6" borderId="3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16" fontId="8" fillId="4" borderId="9" xfId="0" applyNumberFormat="1" applyFont="1" applyFill="1" applyBorder="1" applyAlignment="1">
      <alignment horizontal="center" vertical="center"/>
    </xf>
    <xf numFmtId="1" fontId="8" fillId="5" borderId="9" xfId="1" applyNumberFormat="1" applyFont="1" applyFill="1" applyBorder="1" applyAlignment="1">
      <alignment horizontal="center"/>
    </xf>
    <xf numFmtId="0" fontId="8" fillId="2" borderId="13" xfId="0" applyFont="1" applyFill="1" applyBorder="1"/>
    <xf numFmtId="0" fontId="8" fillId="2" borderId="12" xfId="0" applyFont="1" applyFill="1" applyBorder="1"/>
    <xf numFmtId="16" fontId="8" fillId="2" borderId="13" xfId="0" applyNumberFormat="1" applyFont="1" applyFill="1" applyBorder="1" applyAlignment="1">
      <alignment horizontal="center" vertical="center"/>
    </xf>
    <xf numFmtId="16" fontId="8" fillId="6" borderId="13" xfId="0" applyNumberFormat="1" applyFont="1" applyFill="1" applyBorder="1" applyAlignment="1">
      <alignment horizontal="center" vertical="center"/>
    </xf>
    <xf numFmtId="16" fontId="8" fillId="0" borderId="13" xfId="0" applyNumberFormat="1" applyFont="1" applyFill="1" applyBorder="1" applyAlignment="1">
      <alignment horizontal="center" vertical="center"/>
    </xf>
    <xf numFmtId="16" fontId="8" fillId="0" borderId="12" xfId="0" applyNumberFormat="1" applyFont="1" applyFill="1" applyBorder="1" applyAlignment="1">
      <alignment horizontal="center" vertical="center"/>
    </xf>
    <xf numFmtId="9" fontId="8" fillId="2" borderId="13" xfId="0" applyNumberFormat="1" applyFont="1" applyFill="1" applyBorder="1" applyAlignment="1">
      <alignment horizontal="center" vertical="center"/>
    </xf>
    <xf numFmtId="9" fontId="8" fillId="6" borderId="13" xfId="0" applyNumberFormat="1" applyFont="1" applyFill="1" applyBorder="1" applyAlignment="1">
      <alignment horizontal="center" vertical="center"/>
    </xf>
    <xf numFmtId="9" fontId="8" fillId="2" borderId="12" xfId="0" applyNumberFormat="1" applyFont="1" applyFill="1" applyBorder="1" applyAlignment="1">
      <alignment horizontal="center" vertical="center"/>
    </xf>
    <xf numFmtId="0" fontId="0" fillId="0" borderId="0" xfId="0" applyFill="1"/>
    <xf numFmtId="0" fontId="6" fillId="2" borderId="6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15" fillId="2" borderId="0" xfId="0" applyFont="1" applyFill="1" applyBorder="1"/>
  </cellXfs>
  <cellStyles count="4">
    <cellStyle name="Millares" xfId="1" builtinId="3"/>
    <cellStyle name="Millares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52"/>
  <sheetViews>
    <sheetView tabSelected="1" workbookViewId="0">
      <selection activeCell="K1" sqref="K1"/>
    </sheetView>
  </sheetViews>
  <sheetFormatPr baseColWidth="10" defaultRowHeight="14.25" x14ac:dyDescent="0.25"/>
  <cols>
    <col min="1" max="1" width="19.42578125" style="18" bestFit="1" customWidth="1"/>
    <col min="2" max="2" width="19.42578125" style="18" customWidth="1"/>
    <col min="3" max="3" width="14" style="19" bestFit="1" customWidth="1"/>
    <col min="4" max="4" width="14" style="16" customWidth="1"/>
    <col min="5" max="5" width="14.28515625" style="16" customWidth="1"/>
    <col min="6" max="6" width="14.140625" style="16" customWidth="1"/>
    <col min="7" max="8" width="15.7109375" style="16" customWidth="1"/>
    <col min="9" max="9" width="15.5703125" style="16" customWidth="1"/>
    <col min="10" max="16384" width="11.42578125" style="16"/>
  </cols>
  <sheetData>
    <row r="2" spans="1:11" s="13" customFormat="1" ht="36" customHeight="1" x14ac:dyDescent="0.25">
      <c r="A2" s="1" t="s">
        <v>0</v>
      </c>
      <c r="B2" s="3" t="s">
        <v>61</v>
      </c>
      <c r="C2" s="5" t="s">
        <v>1</v>
      </c>
      <c r="D2" s="9" t="s">
        <v>63</v>
      </c>
      <c r="E2" s="11" t="s">
        <v>62</v>
      </c>
      <c r="F2" s="7" t="s">
        <v>57</v>
      </c>
      <c r="G2" s="9" t="s">
        <v>64</v>
      </c>
      <c r="H2" s="11" t="s">
        <v>66</v>
      </c>
      <c r="I2" s="85" t="s">
        <v>65</v>
      </c>
      <c r="J2" s="11" t="s">
        <v>81</v>
      </c>
    </row>
    <row r="3" spans="1:11" s="14" customFormat="1" ht="14.25" customHeight="1" x14ac:dyDescent="0.25">
      <c r="A3" s="2" t="s">
        <v>0</v>
      </c>
      <c r="B3" s="4" t="s">
        <v>0</v>
      </c>
      <c r="C3" s="6"/>
      <c r="D3" s="10"/>
      <c r="E3" s="12"/>
      <c r="F3" s="8"/>
      <c r="G3" s="10"/>
      <c r="H3" s="12"/>
      <c r="I3" s="86"/>
      <c r="J3" s="12"/>
    </row>
    <row r="4" spans="1:11" x14ac:dyDescent="0.25">
      <c r="A4" s="69" t="s">
        <v>2</v>
      </c>
      <c r="B4" s="15" t="s">
        <v>58</v>
      </c>
      <c r="C4" s="19" t="s">
        <v>3</v>
      </c>
      <c r="D4" s="28">
        <v>43603</v>
      </c>
      <c r="E4" s="77">
        <v>43801</v>
      </c>
      <c r="F4" s="29">
        <f>E4-D4</f>
        <v>198</v>
      </c>
      <c r="G4" s="20">
        <v>43794</v>
      </c>
      <c r="H4" s="81">
        <v>0.2</v>
      </c>
      <c r="I4" s="22">
        <f>G4-D4</f>
        <v>191</v>
      </c>
      <c r="J4" s="75">
        <f>VLOOKUP(C4,Hoja2!$C$5:$F$55,4,)</f>
        <v>3500</v>
      </c>
    </row>
    <row r="5" spans="1:11" x14ac:dyDescent="0.25">
      <c r="A5" s="69" t="s">
        <v>2</v>
      </c>
      <c r="B5" s="15" t="s">
        <v>58</v>
      </c>
      <c r="C5" s="19" t="s">
        <v>4</v>
      </c>
      <c r="D5" s="28">
        <v>43606</v>
      </c>
      <c r="E5" s="77">
        <v>43804</v>
      </c>
      <c r="F5" s="29">
        <f t="shared" ref="F5:F51" si="0">E5-D5</f>
        <v>198</v>
      </c>
      <c r="G5" s="20">
        <v>43798</v>
      </c>
      <c r="H5" s="81">
        <v>0.2</v>
      </c>
      <c r="I5" s="22">
        <f>G5-D5</f>
        <v>192</v>
      </c>
      <c r="J5" s="75">
        <f>VLOOKUP(C5,Hoja2!$C$5:$F$55,4,)</f>
        <v>3500</v>
      </c>
    </row>
    <row r="6" spans="1:11" x14ac:dyDescent="0.25">
      <c r="A6" s="69" t="s">
        <v>2</v>
      </c>
      <c r="B6" s="15" t="s">
        <v>60</v>
      </c>
      <c r="C6" s="19" t="s">
        <v>5</v>
      </c>
      <c r="D6" s="28">
        <v>43621</v>
      </c>
      <c r="E6" s="77">
        <v>43832</v>
      </c>
      <c r="F6" s="29">
        <f t="shared" si="0"/>
        <v>211</v>
      </c>
      <c r="G6" s="20">
        <v>43815</v>
      </c>
      <c r="H6" s="81">
        <v>0.24</v>
      </c>
      <c r="I6" s="22">
        <f>G6-D6</f>
        <v>194</v>
      </c>
      <c r="J6" s="75">
        <f>VLOOKUP(C6,Hoja2!$C$5:$F$55,4,)</f>
        <v>3500</v>
      </c>
    </row>
    <row r="7" spans="1:11" x14ac:dyDescent="0.25">
      <c r="A7" s="69" t="s">
        <v>2</v>
      </c>
      <c r="B7" s="15" t="s">
        <v>59</v>
      </c>
      <c r="C7" s="19" t="s">
        <v>6</v>
      </c>
      <c r="D7" s="28">
        <v>43637</v>
      </c>
      <c r="E7" s="77">
        <v>43832</v>
      </c>
      <c r="F7" s="29">
        <f t="shared" si="0"/>
        <v>195</v>
      </c>
      <c r="G7" s="20">
        <v>43827</v>
      </c>
      <c r="H7" s="81">
        <v>0.28000000000000003</v>
      </c>
      <c r="I7" s="22">
        <f>G7-D7</f>
        <v>190</v>
      </c>
      <c r="J7" s="75">
        <f>VLOOKUP(C7,Hoja2!$C$5:$F$55,4,)</f>
        <v>3500</v>
      </c>
    </row>
    <row r="8" spans="1:11" x14ac:dyDescent="0.25">
      <c r="A8" s="69" t="s">
        <v>2</v>
      </c>
      <c r="B8" s="15" t="s">
        <v>58</v>
      </c>
      <c r="C8" s="19" t="s">
        <v>7</v>
      </c>
      <c r="D8" s="28">
        <v>43611</v>
      </c>
      <c r="E8" s="77">
        <v>43806</v>
      </c>
      <c r="F8" s="29">
        <f t="shared" si="0"/>
        <v>195</v>
      </c>
      <c r="G8" s="20">
        <v>43804</v>
      </c>
      <c r="H8" s="81">
        <v>0.2</v>
      </c>
      <c r="I8" s="22">
        <f>G8-D8</f>
        <v>193</v>
      </c>
      <c r="J8" s="75">
        <f>VLOOKUP(C8,Hoja2!$C$5:$F$55,4,)</f>
        <v>3500</v>
      </c>
    </row>
    <row r="9" spans="1:11" x14ac:dyDescent="0.25">
      <c r="A9" s="70" t="s">
        <v>2</v>
      </c>
      <c r="B9" s="25" t="s">
        <v>59</v>
      </c>
      <c r="C9" s="30" t="s">
        <v>8</v>
      </c>
      <c r="D9" s="28">
        <v>43635</v>
      </c>
      <c r="E9" s="78">
        <v>43811</v>
      </c>
      <c r="F9" s="31">
        <f t="shared" si="0"/>
        <v>176</v>
      </c>
      <c r="G9" s="24">
        <v>43808</v>
      </c>
      <c r="H9" s="82">
        <v>0.43</v>
      </c>
      <c r="I9" s="27">
        <f>G9-D9</f>
        <v>173</v>
      </c>
      <c r="J9" s="75">
        <f>VLOOKUP(C9,Hoja2!$C$5:$F$55,4,)</f>
        <v>3500</v>
      </c>
      <c r="K9" s="87" t="s">
        <v>82</v>
      </c>
    </row>
    <row r="10" spans="1:11" x14ac:dyDescent="0.25">
      <c r="A10" s="69" t="s">
        <v>9</v>
      </c>
      <c r="B10" s="15" t="s">
        <v>60</v>
      </c>
      <c r="C10" s="19" t="s">
        <v>10</v>
      </c>
      <c r="D10" s="28">
        <v>43621</v>
      </c>
      <c r="E10" s="77">
        <v>43816</v>
      </c>
      <c r="F10" s="29">
        <f t="shared" si="0"/>
        <v>195</v>
      </c>
      <c r="G10" s="20">
        <v>43815</v>
      </c>
      <c r="H10" s="81">
        <v>0.25</v>
      </c>
      <c r="I10" s="22">
        <f>G10-D10</f>
        <v>194</v>
      </c>
      <c r="J10" s="75">
        <f>VLOOKUP(C10,Hoja2!$C$5:$F$55,4,)</f>
        <v>2500</v>
      </c>
    </row>
    <row r="11" spans="1:11" x14ac:dyDescent="0.25">
      <c r="A11" s="69" t="s">
        <v>11</v>
      </c>
      <c r="B11" s="15" t="s">
        <v>58</v>
      </c>
      <c r="C11" s="19" t="s">
        <v>12</v>
      </c>
      <c r="D11" s="28">
        <v>43624</v>
      </c>
      <c r="E11" s="77">
        <v>43818</v>
      </c>
      <c r="F11" s="29">
        <f t="shared" si="0"/>
        <v>194</v>
      </c>
      <c r="G11" s="20">
        <v>43805</v>
      </c>
      <c r="H11" s="81">
        <v>0.2</v>
      </c>
      <c r="I11" s="22">
        <f>G11-D11</f>
        <v>181</v>
      </c>
      <c r="J11" s="75">
        <f>VLOOKUP(C11,Hoja2!$C$5:$F$55,4,)</f>
        <v>3500</v>
      </c>
    </row>
    <row r="12" spans="1:11" x14ac:dyDescent="0.25">
      <c r="A12" s="69" t="s">
        <v>11</v>
      </c>
      <c r="B12" s="15" t="s">
        <v>58</v>
      </c>
      <c r="C12" s="19" t="s">
        <v>13</v>
      </c>
      <c r="D12" s="28">
        <v>43627</v>
      </c>
      <c r="E12" s="77">
        <v>43833</v>
      </c>
      <c r="F12" s="29">
        <f t="shared" si="0"/>
        <v>206</v>
      </c>
      <c r="G12" s="20">
        <v>43816</v>
      </c>
      <c r="H12" s="81">
        <v>0.3</v>
      </c>
      <c r="I12" s="22">
        <f>G12-D12</f>
        <v>189</v>
      </c>
      <c r="J12" s="75">
        <f>VLOOKUP(C12,Hoja2!$C$5:$F$55,4,)</f>
        <v>3500</v>
      </c>
    </row>
    <row r="13" spans="1:11" x14ac:dyDescent="0.25">
      <c r="A13" s="69" t="s">
        <v>2</v>
      </c>
      <c r="B13" s="15" t="s">
        <v>59</v>
      </c>
      <c r="C13" s="19" t="s">
        <v>14</v>
      </c>
      <c r="D13" s="28">
        <v>43640</v>
      </c>
      <c r="E13" s="77">
        <v>43833</v>
      </c>
      <c r="F13" s="29">
        <f t="shared" si="0"/>
        <v>193</v>
      </c>
      <c r="G13" s="20">
        <v>43821</v>
      </c>
      <c r="H13" s="81">
        <v>0.3</v>
      </c>
      <c r="I13" s="22">
        <f>G13-D13</f>
        <v>181</v>
      </c>
      <c r="J13" s="75">
        <f>VLOOKUP(C13,Hoja2!$C$5:$F$55,4,)</f>
        <v>3500</v>
      </c>
    </row>
    <row r="14" spans="1:11" x14ac:dyDescent="0.25">
      <c r="A14" s="70" t="s">
        <v>15</v>
      </c>
      <c r="B14" s="25" t="s">
        <v>59</v>
      </c>
      <c r="C14" s="30" t="s">
        <v>16</v>
      </c>
      <c r="D14" s="28">
        <v>43632</v>
      </c>
      <c r="E14" s="78">
        <v>43818</v>
      </c>
      <c r="F14" s="31">
        <f t="shared" si="0"/>
        <v>186</v>
      </c>
      <c r="G14" s="24">
        <v>43808</v>
      </c>
      <c r="H14" s="82">
        <v>0.5</v>
      </c>
      <c r="I14" s="27">
        <f>G14-D14</f>
        <v>176</v>
      </c>
      <c r="J14" s="75">
        <f>VLOOKUP(C14,Hoja2!$C$5:$F$55,4,)</f>
        <v>3500.0000000000005</v>
      </c>
      <c r="K14" s="87" t="s">
        <v>82</v>
      </c>
    </row>
    <row r="15" spans="1:11" x14ac:dyDescent="0.25">
      <c r="A15" s="70" t="s">
        <v>9</v>
      </c>
      <c r="B15" s="25" t="s">
        <v>59</v>
      </c>
      <c r="C15" s="30" t="s">
        <v>17</v>
      </c>
      <c r="D15" s="28">
        <v>43654</v>
      </c>
      <c r="E15" s="78">
        <v>43820</v>
      </c>
      <c r="F15" s="31">
        <f t="shared" si="0"/>
        <v>166</v>
      </c>
      <c r="G15" s="24">
        <v>43819</v>
      </c>
      <c r="H15" s="82">
        <v>0.25</v>
      </c>
      <c r="I15" s="27">
        <f>G15-D15</f>
        <v>165</v>
      </c>
      <c r="J15" s="75">
        <f>VLOOKUP(C15,Hoja2!$C$5:$F$55,4,)</f>
        <v>2500</v>
      </c>
      <c r="K15" s="87" t="s">
        <v>82</v>
      </c>
    </row>
    <row r="16" spans="1:11" x14ac:dyDescent="0.25">
      <c r="A16" s="69" t="s">
        <v>9</v>
      </c>
      <c r="B16" s="15" t="s">
        <v>58</v>
      </c>
      <c r="C16" s="19" t="s">
        <v>18</v>
      </c>
      <c r="D16" s="28">
        <v>43621</v>
      </c>
      <c r="E16" s="77">
        <v>43822</v>
      </c>
      <c r="F16" s="29">
        <f t="shared" si="0"/>
        <v>201</v>
      </c>
      <c r="G16" s="20">
        <v>43809</v>
      </c>
      <c r="H16" s="81">
        <v>0.2</v>
      </c>
      <c r="I16" s="22">
        <f>G16-D16</f>
        <v>188</v>
      </c>
      <c r="J16" s="75">
        <f>VLOOKUP(C16,Hoja2!$C$5:$F$55,4,)</f>
        <v>2600</v>
      </c>
    </row>
    <row r="17" spans="1:10" x14ac:dyDescent="0.25">
      <c r="A17" s="69" t="s">
        <v>15</v>
      </c>
      <c r="B17" s="15" t="s">
        <v>58</v>
      </c>
      <c r="C17" s="19" t="s">
        <v>19</v>
      </c>
      <c r="D17" s="28">
        <v>43615</v>
      </c>
      <c r="E17" s="77">
        <v>43836</v>
      </c>
      <c r="F17" s="29">
        <f t="shared" si="0"/>
        <v>221</v>
      </c>
      <c r="G17" s="20">
        <v>43805</v>
      </c>
      <c r="H17" s="81">
        <v>0.32</v>
      </c>
      <c r="I17" s="22">
        <f>G17-D17</f>
        <v>190</v>
      </c>
      <c r="J17" s="75">
        <f>VLOOKUP(C17,Hoja2!$C$5:$F$55,4,)</f>
        <v>3500</v>
      </c>
    </row>
    <row r="18" spans="1:10" x14ac:dyDescent="0.25">
      <c r="A18" s="69" t="s">
        <v>20</v>
      </c>
      <c r="B18" s="15" t="s">
        <v>58</v>
      </c>
      <c r="C18" s="19" t="s">
        <v>21</v>
      </c>
      <c r="D18" s="28">
        <v>43689</v>
      </c>
      <c r="E18" s="77">
        <v>43837</v>
      </c>
      <c r="F18" s="29">
        <f t="shared" si="0"/>
        <v>148</v>
      </c>
      <c r="G18" s="20">
        <v>43816</v>
      </c>
      <c r="H18" s="81">
        <v>0.77</v>
      </c>
      <c r="I18" s="22">
        <f>G18-D18</f>
        <v>127</v>
      </c>
      <c r="J18" s="75">
        <f>VLOOKUP(C18,Hoja2!$C$5:$F$55,4,)</f>
        <v>1600</v>
      </c>
    </row>
    <row r="19" spans="1:10" x14ac:dyDescent="0.25">
      <c r="A19" s="69" t="s">
        <v>15</v>
      </c>
      <c r="B19" s="15" t="s">
        <v>59</v>
      </c>
      <c r="C19" s="19" t="s">
        <v>22</v>
      </c>
      <c r="D19" s="28">
        <v>43630</v>
      </c>
      <c r="E19" s="77">
        <v>43838</v>
      </c>
      <c r="F19" s="29">
        <f t="shared" si="0"/>
        <v>208</v>
      </c>
      <c r="G19" s="20">
        <v>43817</v>
      </c>
      <c r="H19" s="81">
        <v>0.25</v>
      </c>
      <c r="I19" s="22">
        <f>G19-D19</f>
        <v>187</v>
      </c>
      <c r="J19" s="75">
        <f>VLOOKUP(C19,Hoja2!$C$5:$F$55,4,)</f>
        <v>3500</v>
      </c>
    </row>
    <row r="20" spans="1:10" x14ac:dyDescent="0.25">
      <c r="A20" s="69" t="s">
        <v>2</v>
      </c>
      <c r="B20" s="15" t="s">
        <v>60</v>
      </c>
      <c r="C20" s="19" t="s">
        <v>23</v>
      </c>
      <c r="D20" s="28">
        <v>43663</v>
      </c>
      <c r="E20" s="77">
        <v>43862</v>
      </c>
      <c r="F20" s="29">
        <f t="shared" si="0"/>
        <v>199</v>
      </c>
      <c r="G20" s="20">
        <v>43850</v>
      </c>
      <c r="H20" s="81">
        <v>0.46</v>
      </c>
      <c r="I20" s="22">
        <f>G20-D20</f>
        <v>187</v>
      </c>
      <c r="J20" s="75">
        <f>VLOOKUP(C20,Hoja2!$C$5:$F$55,4,)</f>
        <v>2500</v>
      </c>
    </row>
    <row r="21" spans="1:10" x14ac:dyDescent="0.25">
      <c r="A21" s="69" t="s">
        <v>2</v>
      </c>
      <c r="B21" s="15" t="s">
        <v>60</v>
      </c>
      <c r="C21" s="19" t="s">
        <v>24</v>
      </c>
      <c r="D21" s="28">
        <v>43664</v>
      </c>
      <c r="E21" s="77">
        <v>43862</v>
      </c>
      <c r="F21" s="29">
        <f t="shared" si="0"/>
        <v>198</v>
      </c>
      <c r="G21" s="20">
        <v>43850</v>
      </c>
      <c r="H21" s="81">
        <v>0.37</v>
      </c>
      <c r="I21" s="22">
        <f>G21-D21</f>
        <v>186</v>
      </c>
      <c r="J21" s="75">
        <f>VLOOKUP(C21,Hoja2!$C$5:$F$55,4,)</f>
        <v>2500</v>
      </c>
    </row>
    <row r="22" spans="1:10" x14ac:dyDescent="0.25">
      <c r="A22" s="69" t="s">
        <v>2</v>
      </c>
      <c r="B22" s="15" t="s">
        <v>60</v>
      </c>
      <c r="C22" s="19" t="s">
        <v>25</v>
      </c>
      <c r="D22" s="28">
        <v>43665</v>
      </c>
      <c r="E22" s="77">
        <v>43862</v>
      </c>
      <c r="F22" s="29">
        <f t="shared" si="0"/>
        <v>197</v>
      </c>
      <c r="G22" s="20">
        <v>43850</v>
      </c>
      <c r="H22" s="81">
        <v>0.38</v>
      </c>
      <c r="I22" s="22">
        <f>G22-D22</f>
        <v>185</v>
      </c>
      <c r="J22" s="75">
        <f>VLOOKUP(C22,Hoja2!$C$5:$F$55,4,)</f>
        <v>2200</v>
      </c>
    </row>
    <row r="23" spans="1:10" x14ac:dyDescent="0.25">
      <c r="A23" s="69" t="s">
        <v>2</v>
      </c>
      <c r="B23" s="15" t="s">
        <v>59</v>
      </c>
      <c r="C23" s="19" t="s">
        <v>26</v>
      </c>
      <c r="D23" s="28">
        <v>43637</v>
      </c>
      <c r="E23" s="77">
        <v>43822</v>
      </c>
      <c r="F23" s="29">
        <f t="shared" si="0"/>
        <v>185</v>
      </c>
      <c r="G23" s="20">
        <v>43815</v>
      </c>
      <c r="H23" s="81">
        <v>0.2</v>
      </c>
      <c r="I23" s="22">
        <f>G23-D23</f>
        <v>178</v>
      </c>
      <c r="J23" s="75">
        <f>VLOOKUP(C23,Hoja2!$C$5:$F$55,4,)</f>
        <v>3500</v>
      </c>
    </row>
    <row r="24" spans="1:10" x14ac:dyDescent="0.25">
      <c r="A24" s="69" t="s">
        <v>11</v>
      </c>
      <c r="B24" s="15" t="s">
        <v>58</v>
      </c>
      <c r="C24" s="19" t="s">
        <v>27</v>
      </c>
      <c r="D24" s="28">
        <v>43643</v>
      </c>
      <c r="E24" s="77">
        <v>43843</v>
      </c>
      <c r="F24" s="29">
        <f t="shared" si="0"/>
        <v>200</v>
      </c>
      <c r="G24" s="20">
        <v>43829</v>
      </c>
      <c r="H24" s="81">
        <v>0.34</v>
      </c>
      <c r="I24" s="22">
        <f>G24-D24</f>
        <v>186</v>
      </c>
      <c r="J24" s="75">
        <f>VLOOKUP(C24,Hoja2!$C$5:$F$55,4,)</f>
        <v>3500</v>
      </c>
    </row>
    <row r="25" spans="1:10" x14ac:dyDescent="0.25">
      <c r="A25" s="69" t="s">
        <v>28</v>
      </c>
      <c r="B25" s="15" t="s">
        <v>59</v>
      </c>
      <c r="C25" s="19" t="s">
        <v>29</v>
      </c>
      <c r="D25" s="28">
        <v>43653</v>
      </c>
      <c r="E25" s="77">
        <v>43862</v>
      </c>
      <c r="F25" s="29">
        <f t="shared" si="0"/>
        <v>209</v>
      </c>
      <c r="G25" s="20">
        <v>43836</v>
      </c>
      <c r="H25" s="81">
        <v>0.21</v>
      </c>
      <c r="I25" s="22">
        <f>G25-D25</f>
        <v>183</v>
      </c>
      <c r="J25" s="75">
        <f>VLOOKUP(C25,Hoja2!$C$5:$F$55,4,)</f>
        <v>3200</v>
      </c>
    </row>
    <row r="26" spans="1:10" x14ac:dyDescent="0.25">
      <c r="A26" s="69" t="s">
        <v>2</v>
      </c>
      <c r="B26" s="15" t="s">
        <v>60</v>
      </c>
      <c r="C26" s="19" t="s">
        <v>30</v>
      </c>
      <c r="D26" s="28">
        <v>43649</v>
      </c>
      <c r="E26" s="77">
        <v>43843</v>
      </c>
      <c r="F26" s="29">
        <f t="shared" si="0"/>
        <v>194</v>
      </c>
      <c r="G26" s="20">
        <v>43832</v>
      </c>
      <c r="H26" s="81">
        <v>0.2</v>
      </c>
      <c r="I26" s="22">
        <f>G26-D26</f>
        <v>183</v>
      </c>
      <c r="J26" s="75">
        <f>VLOOKUP(C26,Hoja2!$C$5:$F$55,4,)</f>
        <v>3500</v>
      </c>
    </row>
    <row r="27" spans="1:10" x14ac:dyDescent="0.25">
      <c r="A27" s="69" t="s">
        <v>2</v>
      </c>
      <c r="B27" s="15" t="s">
        <v>59</v>
      </c>
      <c r="C27" s="19" t="s">
        <v>31</v>
      </c>
      <c r="D27" s="28">
        <v>43668</v>
      </c>
      <c r="E27" s="77">
        <v>43868</v>
      </c>
      <c r="F27" s="29">
        <f t="shared" si="0"/>
        <v>200</v>
      </c>
      <c r="G27" s="20">
        <v>43832</v>
      </c>
      <c r="H27" s="81">
        <v>0.2</v>
      </c>
      <c r="I27" s="22">
        <f>G27-D27</f>
        <v>164</v>
      </c>
      <c r="J27" s="75">
        <f>VLOOKUP(C27,Hoja2!$C$5:$F$55,4,)</f>
        <v>3200</v>
      </c>
    </row>
    <row r="28" spans="1:10" x14ac:dyDescent="0.25">
      <c r="A28" s="69" t="s">
        <v>2</v>
      </c>
      <c r="B28" s="15" t="s">
        <v>60</v>
      </c>
      <c r="C28" s="19" t="s">
        <v>32</v>
      </c>
      <c r="D28" s="28">
        <v>43669</v>
      </c>
      <c r="E28" s="77">
        <v>43859</v>
      </c>
      <c r="F28" s="29">
        <f t="shared" si="0"/>
        <v>190</v>
      </c>
      <c r="G28" s="20">
        <v>43839</v>
      </c>
      <c r="H28" s="81">
        <v>0.35</v>
      </c>
      <c r="I28" s="22">
        <f>G28-D28</f>
        <v>170</v>
      </c>
      <c r="J28" s="75">
        <f>VLOOKUP(C28,Hoja2!$C$5:$F$55,4,)</f>
        <v>2200</v>
      </c>
    </row>
    <row r="29" spans="1:10" x14ac:dyDescent="0.25">
      <c r="A29" s="69" t="s">
        <v>2</v>
      </c>
      <c r="B29" s="15" t="s">
        <v>59</v>
      </c>
      <c r="C29" s="19" t="s">
        <v>33</v>
      </c>
      <c r="D29" s="28">
        <v>43657</v>
      </c>
      <c r="E29" s="77">
        <v>43844</v>
      </c>
      <c r="F29" s="29">
        <f t="shared" si="0"/>
        <v>187</v>
      </c>
      <c r="G29" s="20">
        <v>43832</v>
      </c>
      <c r="H29" s="81">
        <v>0.56999999999999995</v>
      </c>
      <c r="I29" s="22">
        <f>G29-D29</f>
        <v>175</v>
      </c>
      <c r="J29" s="75">
        <f>VLOOKUP(C29,Hoja2!$C$5:$F$55,4,)</f>
        <v>3200</v>
      </c>
    </row>
    <row r="30" spans="1:10" x14ac:dyDescent="0.25">
      <c r="A30" s="69" t="s">
        <v>2</v>
      </c>
      <c r="B30" s="15" t="s">
        <v>60</v>
      </c>
      <c r="C30" s="19" t="s">
        <v>34</v>
      </c>
      <c r="D30" s="28">
        <v>43652</v>
      </c>
      <c r="E30" s="77">
        <v>43845</v>
      </c>
      <c r="F30" s="29">
        <f t="shared" si="0"/>
        <v>193</v>
      </c>
      <c r="G30" s="20">
        <v>43836</v>
      </c>
      <c r="H30" s="81">
        <v>0.51</v>
      </c>
      <c r="I30" s="22">
        <f>G30-D30</f>
        <v>184</v>
      </c>
      <c r="J30" s="75">
        <f>VLOOKUP(C30,Hoja2!$C$5:$F$55,4,)</f>
        <v>3500</v>
      </c>
    </row>
    <row r="31" spans="1:10" x14ac:dyDescent="0.25">
      <c r="A31" s="69" t="s">
        <v>28</v>
      </c>
      <c r="B31" s="15" t="s">
        <v>59</v>
      </c>
      <c r="C31" s="19" t="s">
        <v>35</v>
      </c>
      <c r="D31" s="28">
        <v>43656</v>
      </c>
      <c r="E31" s="77">
        <v>43862</v>
      </c>
      <c r="F31" s="29">
        <f t="shared" si="0"/>
        <v>206</v>
      </c>
      <c r="G31" s="20">
        <v>43846</v>
      </c>
      <c r="H31" s="81">
        <v>0.42</v>
      </c>
      <c r="I31" s="22">
        <f>G31-D31</f>
        <v>190</v>
      </c>
      <c r="J31" s="75">
        <f>VLOOKUP(C31,Hoja2!$C$5:$F$55,4,)</f>
        <v>2800</v>
      </c>
    </row>
    <row r="32" spans="1:10" x14ac:dyDescent="0.25">
      <c r="A32" s="69" t="s">
        <v>28</v>
      </c>
      <c r="B32" s="15" t="s">
        <v>59</v>
      </c>
      <c r="C32" s="19" t="s">
        <v>36</v>
      </c>
      <c r="D32" s="28">
        <v>43657</v>
      </c>
      <c r="E32" s="77">
        <v>43867</v>
      </c>
      <c r="F32" s="29">
        <f t="shared" si="0"/>
        <v>210</v>
      </c>
      <c r="G32" s="20">
        <v>43836</v>
      </c>
      <c r="H32" s="81">
        <v>0.22</v>
      </c>
      <c r="I32" s="22">
        <f>G32-D32</f>
        <v>179</v>
      </c>
      <c r="J32" s="75">
        <f>VLOOKUP(C32,Hoja2!$C$5:$F$55,4,)</f>
        <v>2800</v>
      </c>
    </row>
    <row r="33" spans="1:11" x14ac:dyDescent="0.25">
      <c r="A33" s="69" t="s">
        <v>2</v>
      </c>
      <c r="B33" s="15" t="s">
        <v>60</v>
      </c>
      <c r="C33" s="19" t="s">
        <v>37</v>
      </c>
      <c r="D33" s="28">
        <v>43672</v>
      </c>
      <c r="E33" s="77">
        <v>43847</v>
      </c>
      <c r="F33" s="29">
        <f t="shared" si="0"/>
        <v>175</v>
      </c>
      <c r="G33" s="20">
        <v>43843</v>
      </c>
      <c r="H33" s="81">
        <v>0.22</v>
      </c>
      <c r="I33" s="22">
        <f>G33-D33</f>
        <v>171</v>
      </c>
      <c r="J33" s="75">
        <f>VLOOKUP(C33,Hoja2!$C$5:$F$55,4,)</f>
        <v>2200</v>
      </c>
    </row>
    <row r="34" spans="1:11" x14ac:dyDescent="0.25">
      <c r="A34" s="70" t="s">
        <v>15</v>
      </c>
      <c r="B34" s="25" t="s">
        <v>59</v>
      </c>
      <c r="C34" s="30" t="s">
        <v>38</v>
      </c>
      <c r="D34" s="28">
        <v>43641</v>
      </c>
      <c r="E34" s="78">
        <v>43827</v>
      </c>
      <c r="F34" s="31">
        <f t="shared" si="0"/>
        <v>186</v>
      </c>
      <c r="G34" s="24">
        <v>43819</v>
      </c>
      <c r="H34" s="82">
        <v>0.21</v>
      </c>
      <c r="I34" s="27">
        <f>G34-D34</f>
        <v>178</v>
      </c>
      <c r="J34" s="75">
        <f>VLOOKUP(C34,Hoja2!$C$5:$F$55,4,)</f>
        <v>3500</v>
      </c>
      <c r="K34" s="87" t="s">
        <v>82</v>
      </c>
    </row>
    <row r="35" spans="1:11" x14ac:dyDescent="0.25">
      <c r="A35" s="69" t="s">
        <v>2</v>
      </c>
      <c r="B35" s="15" t="s">
        <v>60</v>
      </c>
      <c r="C35" s="19" t="s">
        <v>39</v>
      </c>
      <c r="D35" s="28">
        <v>43677</v>
      </c>
      <c r="E35" s="77">
        <v>43847</v>
      </c>
      <c r="F35" s="29">
        <f t="shared" si="0"/>
        <v>170</v>
      </c>
      <c r="G35" s="20">
        <v>43844</v>
      </c>
      <c r="H35" s="81">
        <v>0.33</v>
      </c>
      <c r="I35" s="22">
        <f>G35-D35</f>
        <v>167</v>
      </c>
      <c r="J35" s="75">
        <f>VLOOKUP(C35,Hoja2!$C$5:$F$55,4,)</f>
        <v>2000</v>
      </c>
    </row>
    <row r="36" spans="1:11" x14ac:dyDescent="0.25">
      <c r="A36" s="69" t="s">
        <v>40</v>
      </c>
      <c r="B36" s="15" t="s">
        <v>60</v>
      </c>
      <c r="C36" s="19" t="s">
        <v>41</v>
      </c>
      <c r="D36" s="28">
        <v>43658</v>
      </c>
      <c r="E36" s="77">
        <v>43858</v>
      </c>
      <c r="F36" s="29">
        <f t="shared" si="0"/>
        <v>200</v>
      </c>
      <c r="G36" s="20">
        <v>43837</v>
      </c>
      <c r="H36" s="81">
        <v>0.41</v>
      </c>
      <c r="I36" s="22">
        <f>G36-D36</f>
        <v>179</v>
      </c>
      <c r="J36" s="75">
        <f>VLOOKUP(C36,Hoja2!$C$5:$F$55,4,)</f>
        <v>2800</v>
      </c>
    </row>
    <row r="37" spans="1:11" x14ac:dyDescent="0.25">
      <c r="A37" s="69" t="s">
        <v>2</v>
      </c>
      <c r="B37" s="15" t="s">
        <v>60</v>
      </c>
      <c r="C37" s="19" t="s">
        <v>42</v>
      </c>
      <c r="D37" s="28">
        <v>43652</v>
      </c>
      <c r="E37" s="77">
        <v>43848</v>
      </c>
      <c r="F37" s="29">
        <f t="shared" si="0"/>
        <v>196</v>
      </c>
      <c r="G37" s="20">
        <v>43836</v>
      </c>
      <c r="H37" s="81">
        <v>0.25</v>
      </c>
      <c r="I37" s="22">
        <f>G37-D37</f>
        <v>184</v>
      </c>
      <c r="J37" s="75">
        <f>VLOOKUP(C37,Hoja2!$C$5:$F$55,4,)</f>
        <v>3500</v>
      </c>
    </row>
    <row r="38" spans="1:11" x14ac:dyDescent="0.25">
      <c r="A38" s="69" t="s">
        <v>15</v>
      </c>
      <c r="B38" s="15" t="s">
        <v>59</v>
      </c>
      <c r="C38" s="19" t="s">
        <v>43</v>
      </c>
      <c r="D38" s="28">
        <v>43641</v>
      </c>
      <c r="E38" s="77">
        <v>43849</v>
      </c>
      <c r="F38" s="29">
        <f t="shared" si="0"/>
        <v>208</v>
      </c>
      <c r="G38" s="20">
        <v>43829</v>
      </c>
      <c r="H38" s="81">
        <v>0.15</v>
      </c>
      <c r="I38" s="22">
        <f>G38-D38</f>
        <v>188</v>
      </c>
      <c r="J38" s="75">
        <f>VLOOKUP(C38,Hoja2!$C$5:$F$55,4,)</f>
        <v>3500</v>
      </c>
    </row>
    <row r="39" spans="1:11" x14ac:dyDescent="0.25">
      <c r="A39" s="69" t="s">
        <v>2</v>
      </c>
      <c r="B39" s="15" t="s">
        <v>60</v>
      </c>
      <c r="C39" s="19" t="s">
        <v>44</v>
      </c>
      <c r="D39" s="28">
        <v>43675</v>
      </c>
      <c r="E39" s="79">
        <v>43852</v>
      </c>
      <c r="F39" s="29">
        <f t="shared" si="0"/>
        <v>177</v>
      </c>
      <c r="G39" s="20">
        <v>43839</v>
      </c>
      <c r="H39" s="81">
        <v>0.2</v>
      </c>
      <c r="I39" s="22">
        <f>G39-D39</f>
        <v>164</v>
      </c>
      <c r="J39" s="75">
        <f>VLOOKUP(C39,Hoja2!$C$5:$F$55,4,)</f>
        <v>2000</v>
      </c>
    </row>
    <row r="40" spans="1:11" x14ac:dyDescent="0.25">
      <c r="A40" s="69" t="s">
        <v>11</v>
      </c>
      <c r="B40" s="15" t="s">
        <v>58</v>
      </c>
      <c r="C40" s="19" t="s">
        <v>45</v>
      </c>
      <c r="D40" s="28">
        <v>43644</v>
      </c>
      <c r="E40" s="77">
        <v>43850</v>
      </c>
      <c r="F40" s="29">
        <f t="shared" si="0"/>
        <v>206</v>
      </c>
      <c r="G40" s="20">
        <v>43827</v>
      </c>
      <c r="H40" s="81">
        <v>0.2</v>
      </c>
      <c r="I40" s="22">
        <f>G40-D40</f>
        <v>183</v>
      </c>
      <c r="J40" s="75">
        <f>VLOOKUP(C40,Hoja2!$C$5:$F$55,4,)</f>
        <v>3500</v>
      </c>
    </row>
    <row r="41" spans="1:11" x14ac:dyDescent="0.25">
      <c r="A41" s="69" t="s">
        <v>15</v>
      </c>
      <c r="B41" s="15" t="s">
        <v>58</v>
      </c>
      <c r="C41" s="19" t="s">
        <v>46</v>
      </c>
      <c r="D41" s="28">
        <v>43661</v>
      </c>
      <c r="E41" s="77">
        <v>43862</v>
      </c>
      <c r="F41" s="29">
        <f t="shared" si="0"/>
        <v>201</v>
      </c>
      <c r="G41" s="20">
        <v>43844</v>
      </c>
      <c r="H41" s="81">
        <v>0.43</v>
      </c>
      <c r="I41" s="22">
        <f>G41-D41</f>
        <v>183</v>
      </c>
      <c r="J41" s="75">
        <f>VLOOKUP(C41,Hoja2!$C$5:$F$55,4,)</f>
        <v>3500</v>
      </c>
    </row>
    <row r="42" spans="1:11" x14ac:dyDescent="0.25">
      <c r="A42" s="69" t="s">
        <v>28</v>
      </c>
      <c r="B42" s="15" t="s">
        <v>58</v>
      </c>
      <c r="C42" s="19" t="s">
        <v>47</v>
      </c>
      <c r="D42" s="28">
        <v>43661</v>
      </c>
      <c r="E42" s="77">
        <v>43854</v>
      </c>
      <c r="F42" s="29">
        <f t="shared" si="0"/>
        <v>193</v>
      </c>
      <c r="G42" s="20">
        <v>43828</v>
      </c>
      <c r="H42" s="81">
        <v>0.2</v>
      </c>
      <c r="I42" s="22">
        <f>G42-D42</f>
        <v>167</v>
      </c>
      <c r="J42" s="75">
        <f>VLOOKUP(C42,Hoja2!$C$5:$F$55,4,)</f>
        <v>3200</v>
      </c>
    </row>
    <row r="43" spans="1:11" x14ac:dyDescent="0.25">
      <c r="A43" s="69" t="s">
        <v>15</v>
      </c>
      <c r="B43" s="15" t="s">
        <v>58</v>
      </c>
      <c r="C43" s="19" t="s">
        <v>48</v>
      </c>
      <c r="D43" s="28">
        <v>43645</v>
      </c>
      <c r="E43" s="77">
        <v>43852</v>
      </c>
      <c r="F43" s="29">
        <f t="shared" si="0"/>
        <v>207</v>
      </c>
      <c r="G43" s="20">
        <v>43836</v>
      </c>
      <c r="H43" s="81">
        <v>0.2</v>
      </c>
      <c r="I43" s="22">
        <f>G43-D43</f>
        <v>191</v>
      </c>
      <c r="J43" s="75">
        <f>VLOOKUP(C43,Hoja2!$C$5:$F$55,4,)</f>
        <v>3500</v>
      </c>
    </row>
    <row r="44" spans="1:11" x14ac:dyDescent="0.25">
      <c r="A44" s="69" t="s">
        <v>15</v>
      </c>
      <c r="B44" s="15" t="s">
        <v>58</v>
      </c>
      <c r="C44" s="19" t="s">
        <v>49</v>
      </c>
      <c r="D44" s="28">
        <v>43667</v>
      </c>
      <c r="E44" s="77">
        <v>43858</v>
      </c>
      <c r="F44" s="29">
        <f t="shared" si="0"/>
        <v>191</v>
      </c>
      <c r="G44" s="20">
        <v>43845</v>
      </c>
      <c r="H44" s="81">
        <v>0.25</v>
      </c>
      <c r="I44" s="22">
        <f>G44-D44</f>
        <v>178</v>
      </c>
      <c r="J44" s="75">
        <f>VLOOKUP(C44,Hoja2!$C$5:$F$55,4,)</f>
        <v>3500</v>
      </c>
    </row>
    <row r="45" spans="1:11" x14ac:dyDescent="0.25">
      <c r="A45" s="69" t="s">
        <v>15</v>
      </c>
      <c r="B45" s="15" t="s">
        <v>58</v>
      </c>
      <c r="C45" s="19" t="s">
        <v>50</v>
      </c>
      <c r="D45" s="28">
        <v>43668</v>
      </c>
      <c r="E45" s="77">
        <v>43859</v>
      </c>
      <c r="F45" s="29">
        <f t="shared" si="0"/>
        <v>191</v>
      </c>
      <c r="G45" s="26">
        <v>43855</v>
      </c>
      <c r="H45" s="81">
        <v>0.2</v>
      </c>
      <c r="I45" s="22">
        <f>G45-D45</f>
        <v>187</v>
      </c>
      <c r="J45" s="75">
        <f>VLOOKUP(C45,Hoja2!$C$5:$F$55,4,)</f>
        <v>3500</v>
      </c>
    </row>
    <row r="46" spans="1:11" x14ac:dyDescent="0.25">
      <c r="A46" s="69" t="s">
        <v>15</v>
      </c>
      <c r="B46" s="15" t="s">
        <v>60</v>
      </c>
      <c r="C46" s="19" t="s">
        <v>51</v>
      </c>
      <c r="D46" s="28">
        <v>43663</v>
      </c>
      <c r="E46" s="77">
        <v>43871</v>
      </c>
      <c r="F46" s="29">
        <f t="shared" si="0"/>
        <v>208</v>
      </c>
      <c r="G46" s="20">
        <v>43841</v>
      </c>
      <c r="H46" s="81">
        <v>0.3</v>
      </c>
      <c r="I46" s="22">
        <f>G46-D46</f>
        <v>178</v>
      </c>
      <c r="J46" s="75">
        <f>VLOOKUP(C46,Hoja2!$C$5:$F$55,4,)</f>
        <v>3500</v>
      </c>
    </row>
    <row r="47" spans="1:11" x14ac:dyDescent="0.25">
      <c r="A47" s="69" t="s">
        <v>2</v>
      </c>
      <c r="B47" s="15" t="s">
        <v>60</v>
      </c>
      <c r="C47" s="19" t="s">
        <v>52</v>
      </c>
      <c r="D47" s="28">
        <v>43679</v>
      </c>
      <c r="E47" s="77">
        <v>43854</v>
      </c>
      <c r="F47" s="29">
        <f t="shared" si="0"/>
        <v>175</v>
      </c>
      <c r="G47" s="20">
        <v>43841</v>
      </c>
      <c r="H47" s="81">
        <v>0.22</v>
      </c>
      <c r="I47" s="22">
        <f>G47-D47</f>
        <v>162</v>
      </c>
      <c r="J47" s="75">
        <f>VLOOKUP(C47,Hoja2!$C$5:$F$55,4,)</f>
        <v>2000</v>
      </c>
    </row>
    <row r="48" spans="1:11" x14ac:dyDescent="0.25">
      <c r="A48" s="69" t="s">
        <v>11</v>
      </c>
      <c r="B48" s="15" t="s">
        <v>59</v>
      </c>
      <c r="C48" s="19" t="s">
        <v>53</v>
      </c>
      <c r="D48" s="28">
        <v>43669</v>
      </c>
      <c r="E48" s="77">
        <v>43860</v>
      </c>
      <c r="F48" s="29">
        <f t="shared" si="0"/>
        <v>191</v>
      </c>
      <c r="G48" s="20">
        <v>43844</v>
      </c>
      <c r="H48" s="81">
        <v>0.6</v>
      </c>
      <c r="I48" s="22">
        <f>G48-D48</f>
        <v>175</v>
      </c>
      <c r="J48" s="75">
        <f>VLOOKUP(C48,Hoja2!$C$5:$F$55,4,)</f>
        <v>3500</v>
      </c>
    </row>
    <row r="49" spans="1:10" x14ac:dyDescent="0.25">
      <c r="A49" s="69" t="s">
        <v>2</v>
      </c>
      <c r="B49" s="15" t="s">
        <v>60</v>
      </c>
      <c r="C49" s="19" t="s">
        <v>54</v>
      </c>
      <c r="D49" s="28">
        <v>43681</v>
      </c>
      <c r="E49" s="77">
        <v>43859</v>
      </c>
      <c r="F49" s="29">
        <f t="shared" si="0"/>
        <v>178</v>
      </c>
      <c r="G49" s="20">
        <v>43841</v>
      </c>
      <c r="H49" s="81">
        <v>0.2</v>
      </c>
      <c r="I49" s="22">
        <f>G49-D49</f>
        <v>160</v>
      </c>
      <c r="J49" s="75">
        <f>VLOOKUP(C49,Hoja2!$C$5:$F$55,4,)</f>
        <v>2000</v>
      </c>
    </row>
    <row r="50" spans="1:10" x14ac:dyDescent="0.25">
      <c r="A50" s="69" t="s">
        <v>2</v>
      </c>
      <c r="B50" s="15" t="s">
        <v>58</v>
      </c>
      <c r="C50" s="19" t="s">
        <v>55</v>
      </c>
      <c r="D50" s="28">
        <v>43682</v>
      </c>
      <c r="E50" s="77">
        <v>43871</v>
      </c>
      <c r="F50" s="29">
        <f t="shared" si="0"/>
        <v>189</v>
      </c>
      <c r="G50" s="20">
        <v>43859</v>
      </c>
      <c r="H50" s="81">
        <v>0.5</v>
      </c>
      <c r="I50" s="22">
        <f>G50-D50</f>
        <v>177</v>
      </c>
      <c r="J50" s="75">
        <f>VLOOKUP(C50,Hoja2!$C$5:$F$55,4,)</f>
        <v>1200</v>
      </c>
    </row>
    <row r="51" spans="1:10" x14ac:dyDescent="0.25">
      <c r="A51" s="69" t="s">
        <v>9</v>
      </c>
      <c r="B51" s="15" t="s">
        <v>59</v>
      </c>
      <c r="C51" s="19" t="s">
        <v>56</v>
      </c>
      <c r="D51" s="28">
        <v>43669</v>
      </c>
      <c r="E51" s="77">
        <v>43854</v>
      </c>
      <c r="F51" s="29">
        <f t="shared" si="0"/>
        <v>185</v>
      </c>
      <c r="G51" s="20">
        <v>43852</v>
      </c>
      <c r="H51" s="81">
        <v>0.36</v>
      </c>
      <c r="I51" s="22">
        <f>G51-D51</f>
        <v>183</v>
      </c>
      <c r="J51" s="75">
        <f>VLOOKUP(C51,Hoja2!$C$5:$F$55,4,)</f>
        <v>2500</v>
      </c>
    </row>
    <row r="52" spans="1:10" x14ac:dyDescent="0.25">
      <c r="A52" s="71" t="s">
        <v>67</v>
      </c>
      <c r="B52" s="17" t="s">
        <v>60</v>
      </c>
      <c r="C52" s="72" t="s">
        <v>68</v>
      </c>
      <c r="D52" s="73">
        <v>43660</v>
      </c>
      <c r="E52" s="80">
        <v>43840</v>
      </c>
      <c r="F52" s="74">
        <f t="shared" ref="F52" si="1">E52-D52</f>
        <v>180</v>
      </c>
      <c r="G52" s="21">
        <v>43822</v>
      </c>
      <c r="H52" s="83">
        <v>0.26</v>
      </c>
      <c r="I52" s="23">
        <f>G52-D52</f>
        <v>162</v>
      </c>
      <c r="J52" s="76">
        <f>VLOOKUP(C52,Hoja2!$C$5:$F$55,4,)</f>
        <v>3500</v>
      </c>
    </row>
  </sheetData>
  <autoFilter ref="A2:I52"/>
  <mergeCells count="10">
    <mergeCell ref="J2:J3"/>
    <mergeCell ref="G2:G3"/>
    <mergeCell ref="I2:I3"/>
    <mergeCell ref="H2:H3"/>
    <mergeCell ref="F2:F3"/>
    <mergeCell ref="C2:C3"/>
    <mergeCell ref="A2:A3"/>
    <mergeCell ref="B2:B3"/>
    <mergeCell ref="E2:E3"/>
    <mergeCell ref="D2:D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workbookViewId="0"/>
  </sheetViews>
  <sheetFormatPr baseColWidth="10" defaultRowHeight="15" x14ac:dyDescent="0.25"/>
  <cols>
    <col min="1" max="1" width="2.7109375" customWidth="1"/>
    <col min="6" max="6" width="11.28515625" customWidth="1"/>
    <col min="8" max="8" width="11.42578125" style="64"/>
  </cols>
  <sheetData>
    <row r="1" spans="1:37" s="33" customFormat="1" ht="36" customHeight="1" x14ac:dyDescent="0.25">
      <c r="A1" s="84"/>
      <c r="B1" s="32" t="s">
        <v>69</v>
      </c>
      <c r="H1" s="63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</row>
    <row r="2" spans="1:37" ht="15.75" thickBot="1" x14ac:dyDescent="0.3"/>
    <row r="3" spans="1:37" ht="15.75" x14ac:dyDescent="0.25">
      <c r="B3" s="34" t="s">
        <v>0</v>
      </c>
      <c r="C3" s="35" t="s">
        <v>70</v>
      </c>
      <c r="D3" s="36" t="s">
        <v>71</v>
      </c>
      <c r="E3" s="34" t="s">
        <v>72</v>
      </c>
      <c r="F3" s="37"/>
      <c r="G3" s="34" t="s">
        <v>73</v>
      </c>
      <c r="H3" s="37"/>
    </row>
    <row r="4" spans="1:37" ht="18" thickBot="1" x14ac:dyDescent="0.3">
      <c r="B4" s="38"/>
      <c r="C4" s="39"/>
      <c r="D4" s="40"/>
      <c r="E4" s="41" t="s">
        <v>74</v>
      </c>
      <c r="F4" s="42" t="s">
        <v>75</v>
      </c>
      <c r="G4" s="41" t="s">
        <v>74</v>
      </c>
      <c r="H4" s="65" t="s">
        <v>75</v>
      </c>
    </row>
    <row r="5" spans="1:37" ht="17.25" x14ac:dyDescent="0.3">
      <c r="B5" s="43" t="s">
        <v>2</v>
      </c>
      <c r="C5" s="44" t="s">
        <v>30</v>
      </c>
      <c r="D5" s="45">
        <v>10.19</v>
      </c>
      <c r="E5" s="46">
        <v>35665</v>
      </c>
      <c r="F5" s="47">
        <v>3500</v>
      </c>
      <c r="G5" s="48">
        <v>37702.999999999985</v>
      </c>
      <c r="H5" s="66">
        <v>3699.9999999999986</v>
      </c>
    </row>
    <row r="6" spans="1:37" ht="17.25" x14ac:dyDescent="0.3">
      <c r="B6" s="49" t="s">
        <v>2</v>
      </c>
      <c r="C6" s="50" t="s">
        <v>34</v>
      </c>
      <c r="D6" s="51">
        <v>11.02</v>
      </c>
      <c r="E6" s="52">
        <v>38570</v>
      </c>
      <c r="F6" s="47">
        <v>3500</v>
      </c>
      <c r="G6" s="48">
        <v>40773.999999999985</v>
      </c>
      <c r="H6" s="66">
        <v>3699.9999999999986</v>
      </c>
    </row>
    <row r="7" spans="1:37" ht="17.25" x14ac:dyDescent="0.3">
      <c r="B7" s="49" t="s">
        <v>2</v>
      </c>
      <c r="C7" s="50" t="s">
        <v>42</v>
      </c>
      <c r="D7" s="51">
        <v>10.47</v>
      </c>
      <c r="E7" s="52">
        <v>36645</v>
      </c>
      <c r="F7" s="47">
        <v>3500</v>
      </c>
      <c r="G7" s="48">
        <v>36645.000000000007</v>
      </c>
      <c r="H7" s="66">
        <v>3500.0000000000005</v>
      </c>
    </row>
    <row r="8" spans="1:37" ht="17.25" x14ac:dyDescent="0.3">
      <c r="B8" s="49" t="s">
        <v>15</v>
      </c>
      <c r="C8" s="50" t="s">
        <v>51</v>
      </c>
      <c r="D8" s="51">
        <v>10.029999999999999</v>
      </c>
      <c r="E8" s="52">
        <v>35105</v>
      </c>
      <c r="F8" s="47">
        <v>3500</v>
      </c>
      <c r="G8" s="48">
        <v>35105.000000000007</v>
      </c>
      <c r="H8" s="66">
        <v>3500.0000000000009</v>
      </c>
    </row>
    <row r="9" spans="1:37" ht="17.25" x14ac:dyDescent="0.3">
      <c r="B9" s="49" t="s">
        <v>76</v>
      </c>
      <c r="C9" s="50" t="s">
        <v>68</v>
      </c>
      <c r="D9" s="51">
        <v>9.41</v>
      </c>
      <c r="E9" s="52">
        <v>32935</v>
      </c>
      <c r="F9" s="47">
        <v>3500</v>
      </c>
      <c r="G9" s="48">
        <v>32935.000000000015</v>
      </c>
      <c r="H9" s="66">
        <v>3500.0000000000014</v>
      </c>
    </row>
    <row r="10" spans="1:37" ht="17.25" x14ac:dyDescent="0.3">
      <c r="B10" s="49" t="s">
        <v>40</v>
      </c>
      <c r="C10" s="50" t="s">
        <v>41</v>
      </c>
      <c r="D10" s="51">
        <v>8.33</v>
      </c>
      <c r="E10" s="52">
        <v>23324</v>
      </c>
      <c r="F10" s="47">
        <v>2800</v>
      </c>
      <c r="G10" s="48">
        <v>23323.999999999996</v>
      </c>
      <c r="H10" s="66">
        <v>2799.9999999999995</v>
      </c>
    </row>
    <row r="11" spans="1:37" ht="17.25" x14ac:dyDescent="0.3">
      <c r="B11" s="49" t="s">
        <v>2</v>
      </c>
      <c r="C11" s="50" t="s">
        <v>23</v>
      </c>
      <c r="D11" s="51">
        <v>10.06</v>
      </c>
      <c r="E11" s="52">
        <v>25150</v>
      </c>
      <c r="F11" s="47">
        <v>2500</v>
      </c>
      <c r="G11" s="48">
        <v>31185.999999999989</v>
      </c>
      <c r="H11" s="66">
        <v>3099.9999999999986</v>
      </c>
    </row>
    <row r="12" spans="1:37" ht="17.25" x14ac:dyDescent="0.3">
      <c r="B12" s="49" t="s">
        <v>2</v>
      </c>
      <c r="C12" s="50" t="s">
        <v>24</v>
      </c>
      <c r="D12" s="51">
        <v>8.3800000000000008</v>
      </c>
      <c r="E12" s="52">
        <v>20950.000000000004</v>
      </c>
      <c r="F12" s="47">
        <v>2500</v>
      </c>
      <c r="G12" s="48">
        <v>25978.000000000007</v>
      </c>
      <c r="H12" s="66">
        <v>3100.0000000000005</v>
      </c>
    </row>
    <row r="13" spans="1:37" ht="17.25" x14ac:dyDescent="0.3">
      <c r="B13" s="49" t="s">
        <v>2</v>
      </c>
      <c r="C13" s="50" t="s">
        <v>25</v>
      </c>
      <c r="D13" s="51">
        <v>7.49</v>
      </c>
      <c r="E13" s="52">
        <v>16478</v>
      </c>
      <c r="F13" s="47">
        <v>2200</v>
      </c>
      <c r="G13" s="48">
        <v>23218.999999999993</v>
      </c>
      <c r="H13" s="66">
        <v>3099.9999999999991</v>
      </c>
    </row>
    <row r="14" spans="1:37" ht="17.25" x14ac:dyDescent="0.3">
      <c r="B14" s="49" t="s">
        <v>77</v>
      </c>
      <c r="C14" s="50" t="s">
        <v>78</v>
      </c>
      <c r="D14" s="51">
        <v>8.94</v>
      </c>
      <c r="E14" s="52">
        <v>35760</v>
      </c>
      <c r="F14" s="47">
        <v>4000</v>
      </c>
      <c r="G14" s="48">
        <v>35760.000000000007</v>
      </c>
      <c r="H14" s="66">
        <v>4000.0000000000009</v>
      </c>
    </row>
    <row r="15" spans="1:37" ht="17.25" x14ac:dyDescent="0.3">
      <c r="B15" s="49" t="s">
        <v>79</v>
      </c>
      <c r="C15" s="50" t="s">
        <v>80</v>
      </c>
      <c r="D15" s="51">
        <v>17.91</v>
      </c>
      <c r="E15" s="52">
        <v>53730</v>
      </c>
      <c r="F15" s="47">
        <v>3000</v>
      </c>
      <c r="G15" s="48">
        <v>11250</v>
      </c>
      <c r="H15" s="66">
        <v>628.14070351758789</v>
      </c>
    </row>
    <row r="16" spans="1:37" ht="17.25" x14ac:dyDescent="0.3">
      <c r="B16" s="49" t="s">
        <v>2</v>
      </c>
      <c r="C16" s="50" t="s">
        <v>5</v>
      </c>
      <c r="D16" s="51">
        <v>1.85</v>
      </c>
      <c r="E16" s="52">
        <v>6475</v>
      </c>
      <c r="F16" s="47">
        <v>3500</v>
      </c>
      <c r="G16" s="48">
        <v>4624.9999999999982</v>
      </c>
      <c r="H16" s="66">
        <v>2499.9999999999991</v>
      </c>
    </row>
    <row r="17" spans="2:8" ht="17.25" x14ac:dyDescent="0.3">
      <c r="B17" s="49" t="s">
        <v>9</v>
      </c>
      <c r="C17" s="50" t="s">
        <v>10</v>
      </c>
      <c r="D17" s="51">
        <v>7</v>
      </c>
      <c r="E17" s="52">
        <v>17500</v>
      </c>
      <c r="F17" s="47">
        <v>2500</v>
      </c>
      <c r="G17" s="48">
        <v>18200</v>
      </c>
      <c r="H17" s="66">
        <v>2600</v>
      </c>
    </row>
    <row r="18" spans="2:8" ht="17.25" x14ac:dyDescent="0.3">
      <c r="B18" s="49" t="s">
        <v>2</v>
      </c>
      <c r="C18" s="50" t="s">
        <v>3</v>
      </c>
      <c r="D18" s="51">
        <v>8.99</v>
      </c>
      <c r="E18" s="52">
        <v>31465</v>
      </c>
      <c r="F18" s="47">
        <v>3500</v>
      </c>
      <c r="G18" s="48">
        <v>26969.999999999985</v>
      </c>
      <c r="H18" s="66">
        <v>2999.9999999999982</v>
      </c>
    </row>
    <row r="19" spans="2:8" ht="17.25" x14ac:dyDescent="0.3">
      <c r="B19" s="49" t="s">
        <v>2</v>
      </c>
      <c r="C19" s="50" t="s">
        <v>4</v>
      </c>
      <c r="D19" s="51">
        <v>11.15</v>
      </c>
      <c r="E19" s="52">
        <v>39025</v>
      </c>
      <c r="F19" s="47">
        <v>3500</v>
      </c>
      <c r="G19" s="48">
        <v>33449.999999999993</v>
      </c>
      <c r="H19" s="66">
        <v>2999.9999999999991</v>
      </c>
    </row>
    <row r="20" spans="2:8" ht="17.25" x14ac:dyDescent="0.3">
      <c r="B20" s="49" t="s">
        <v>2</v>
      </c>
      <c r="C20" s="50" t="s">
        <v>7</v>
      </c>
      <c r="D20" s="51">
        <v>11.2</v>
      </c>
      <c r="E20" s="52">
        <v>39200</v>
      </c>
      <c r="F20" s="47">
        <v>3500</v>
      </c>
      <c r="G20" s="48">
        <v>33600</v>
      </c>
      <c r="H20" s="66">
        <v>3000</v>
      </c>
    </row>
    <row r="21" spans="2:8" ht="17.25" x14ac:dyDescent="0.3">
      <c r="B21" s="49" t="s">
        <v>9</v>
      </c>
      <c r="C21" s="50" t="s">
        <v>18</v>
      </c>
      <c r="D21" s="51">
        <v>10.49</v>
      </c>
      <c r="E21" s="52">
        <v>27274</v>
      </c>
      <c r="F21" s="47">
        <v>2600</v>
      </c>
      <c r="G21" s="48">
        <v>27273.999999999985</v>
      </c>
      <c r="H21" s="66">
        <v>2599.9999999999986</v>
      </c>
    </row>
    <row r="22" spans="2:8" ht="17.25" x14ac:dyDescent="0.3">
      <c r="B22" s="49" t="s">
        <v>11</v>
      </c>
      <c r="C22" s="50" t="s">
        <v>12</v>
      </c>
      <c r="D22" s="51">
        <v>7.9</v>
      </c>
      <c r="E22" s="52">
        <v>27650</v>
      </c>
      <c r="F22" s="47">
        <v>3500</v>
      </c>
      <c r="G22" s="48">
        <v>25279.999999999985</v>
      </c>
      <c r="H22" s="66">
        <v>3199.9999999999982</v>
      </c>
    </row>
    <row r="23" spans="2:8" ht="17.25" x14ac:dyDescent="0.3">
      <c r="B23" s="49" t="s">
        <v>11</v>
      </c>
      <c r="C23" s="50" t="s">
        <v>13</v>
      </c>
      <c r="D23" s="51">
        <v>8.3000000000000007</v>
      </c>
      <c r="E23" s="52">
        <v>29050.000000000004</v>
      </c>
      <c r="F23" s="47">
        <v>3500</v>
      </c>
      <c r="G23" s="48">
        <v>29050.000000000004</v>
      </c>
      <c r="H23" s="66">
        <v>3500</v>
      </c>
    </row>
    <row r="24" spans="2:8" ht="17.25" x14ac:dyDescent="0.3">
      <c r="B24" s="49" t="s">
        <v>11</v>
      </c>
      <c r="C24" s="50" t="s">
        <v>27</v>
      </c>
      <c r="D24" s="51">
        <v>10.23</v>
      </c>
      <c r="E24" s="52">
        <v>35805</v>
      </c>
      <c r="F24" s="47">
        <v>3500</v>
      </c>
      <c r="G24" s="48">
        <v>38874</v>
      </c>
      <c r="H24" s="66">
        <v>3800</v>
      </c>
    </row>
    <row r="25" spans="2:8" ht="17.25" x14ac:dyDescent="0.3">
      <c r="B25" s="49" t="s">
        <v>11</v>
      </c>
      <c r="C25" s="50" t="s">
        <v>45</v>
      </c>
      <c r="D25" s="51">
        <v>10.98</v>
      </c>
      <c r="E25" s="52">
        <v>38430</v>
      </c>
      <c r="F25" s="47">
        <v>3500</v>
      </c>
      <c r="G25" s="48">
        <v>41724.000000000015</v>
      </c>
      <c r="H25" s="66">
        <v>3800.0000000000014</v>
      </c>
    </row>
    <row r="26" spans="2:8" ht="17.25" x14ac:dyDescent="0.3">
      <c r="B26" s="49" t="s">
        <v>15</v>
      </c>
      <c r="C26" s="50" t="s">
        <v>48</v>
      </c>
      <c r="D26" s="51">
        <v>11.23</v>
      </c>
      <c r="E26" s="52">
        <v>39305</v>
      </c>
      <c r="F26" s="47">
        <v>3500</v>
      </c>
      <c r="G26" s="48">
        <v>28075</v>
      </c>
      <c r="H26" s="66">
        <v>2500</v>
      </c>
    </row>
    <row r="27" spans="2:8" ht="17.25" x14ac:dyDescent="0.3">
      <c r="B27" s="49" t="s">
        <v>15</v>
      </c>
      <c r="C27" s="50" t="s">
        <v>19</v>
      </c>
      <c r="D27" s="51">
        <v>9.25</v>
      </c>
      <c r="E27" s="52">
        <v>32375</v>
      </c>
      <c r="F27" s="47">
        <v>3500</v>
      </c>
      <c r="G27" s="48">
        <v>27749.999999999985</v>
      </c>
      <c r="H27" s="66">
        <v>2999.9999999999986</v>
      </c>
    </row>
    <row r="28" spans="2:8" ht="17.25" x14ac:dyDescent="0.3">
      <c r="B28" s="49" t="s">
        <v>15</v>
      </c>
      <c r="C28" s="50" t="s">
        <v>50</v>
      </c>
      <c r="D28" s="51">
        <v>10.23</v>
      </c>
      <c r="E28" s="52">
        <v>35805</v>
      </c>
      <c r="F28" s="47">
        <v>3500</v>
      </c>
      <c r="G28" s="48">
        <v>32735.999999999989</v>
      </c>
      <c r="H28" s="66">
        <v>3199.9999999999986</v>
      </c>
    </row>
    <row r="29" spans="2:8" ht="17.25" x14ac:dyDescent="0.3">
      <c r="B29" s="49" t="s">
        <v>15</v>
      </c>
      <c r="C29" s="50" t="s">
        <v>49</v>
      </c>
      <c r="D29" s="51">
        <v>9.65</v>
      </c>
      <c r="E29" s="52">
        <v>33775</v>
      </c>
      <c r="F29" s="47">
        <v>3500</v>
      </c>
      <c r="G29" s="48">
        <v>32810.000000000007</v>
      </c>
      <c r="H29" s="66">
        <v>3400.0000000000005</v>
      </c>
    </row>
    <row r="30" spans="2:8" ht="17.25" x14ac:dyDescent="0.3">
      <c r="B30" s="49" t="s">
        <v>15</v>
      </c>
      <c r="C30" s="50" t="s">
        <v>46</v>
      </c>
      <c r="D30" s="51">
        <v>10.07</v>
      </c>
      <c r="E30" s="52">
        <v>35245</v>
      </c>
      <c r="F30" s="47">
        <v>3500</v>
      </c>
      <c r="G30" s="48">
        <v>34238</v>
      </c>
      <c r="H30" s="66">
        <v>3400</v>
      </c>
    </row>
    <row r="31" spans="2:8" ht="17.25" x14ac:dyDescent="0.3">
      <c r="B31" s="49" t="s">
        <v>28</v>
      </c>
      <c r="C31" s="50" t="s">
        <v>47</v>
      </c>
      <c r="D31" s="51">
        <v>10.48</v>
      </c>
      <c r="E31" s="52">
        <v>33536</v>
      </c>
      <c r="F31" s="47">
        <v>3200</v>
      </c>
      <c r="G31" s="48">
        <v>15720.000000000007</v>
      </c>
      <c r="H31" s="66">
        <v>1500.0000000000007</v>
      </c>
    </row>
    <row r="32" spans="2:8" ht="17.25" x14ac:dyDescent="0.3">
      <c r="B32" s="53" t="s">
        <v>15</v>
      </c>
      <c r="C32" s="54" t="s">
        <v>38</v>
      </c>
      <c r="D32" s="55">
        <v>6.12</v>
      </c>
      <c r="E32" s="56">
        <v>21420</v>
      </c>
      <c r="F32" s="47">
        <v>3500</v>
      </c>
      <c r="G32" s="48">
        <v>23256.000000000011</v>
      </c>
      <c r="H32" s="66">
        <v>3800.0000000000018</v>
      </c>
    </row>
    <row r="33" spans="2:8" ht="17.25" x14ac:dyDescent="0.3">
      <c r="B33" s="49" t="s">
        <v>15</v>
      </c>
      <c r="C33" s="50" t="s">
        <v>43</v>
      </c>
      <c r="D33" s="51">
        <v>9.33</v>
      </c>
      <c r="E33" s="52">
        <v>32655</v>
      </c>
      <c r="F33" s="47">
        <v>3500</v>
      </c>
      <c r="G33" s="48">
        <v>33588.000000000007</v>
      </c>
      <c r="H33" s="66">
        <v>3600.0000000000009</v>
      </c>
    </row>
    <row r="34" spans="2:8" ht="17.25" x14ac:dyDescent="0.3">
      <c r="B34" s="49" t="s">
        <v>15</v>
      </c>
      <c r="C34" s="50" t="s">
        <v>22</v>
      </c>
      <c r="D34" s="51">
        <v>10.94</v>
      </c>
      <c r="E34" s="52">
        <v>38290</v>
      </c>
      <c r="F34" s="47">
        <v>3500</v>
      </c>
      <c r="G34" s="48">
        <v>39384.000000000007</v>
      </c>
      <c r="H34" s="66">
        <v>3600.0000000000009</v>
      </c>
    </row>
    <row r="35" spans="2:8" ht="17.25" x14ac:dyDescent="0.3">
      <c r="B35" s="49" t="s">
        <v>15</v>
      </c>
      <c r="C35" s="50" t="s">
        <v>16</v>
      </c>
      <c r="D35" s="51">
        <v>10.54</v>
      </c>
      <c r="E35" s="52">
        <v>36890</v>
      </c>
      <c r="F35" s="47">
        <v>3500.0000000000005</v>
      </c>
      <c r="G35" s="48">
        <v>40051.999999999978</v>
      </c>
      <c r="H35" s="66">
        <v>3799.9999999999982</v>
      </c>
    </row>
    <row r="36" spans="2:8" ht="17.25" x14ac:dyDescent="0.3">
      <c r="B36" s="49" t="s">
        <v>2</v>
      </c>
      <c r="C36" s="50" t="s">
        <v>8</v>
      </c>
      <c r="D36" s="51">
        <v>10.64</v>
      </c>
      <c r="E36" s="52">
        <v>37240</v>
      </c>
      <c r="F36" s="47">
        <v>3500</v>
      </c>
      <c r="G36" s="48">
        <v>39368.000000000015</v>
      </c>
      <c r="H36" s="66">
        <v>3700.0000000000014</v>
      </c>
    </row>
    <row r="37" spans="2:8" ht="17.25" x14ac:dyDescent="0.3">
      <c r="B37" s="49" t="s">
        <v>2</v>
      </c>
      <c r="C37" s="50" t="s">
        <v>26</v>
      </c>
      <c r="D37" s="51">
        <v>9.74</v>
      </c>
      <c r="E37" s="52">
        <v>34090</v>
      </c>
      <c r="F37" s="47">
        <v>3500</v>
      </c>
      <c r="G37" s="48">
        <v>36038.000000000007</v>
      </c>
      <c r="H37" s="66">
        <v>3700.0000000000005</v>
      </c>
    </row>
    <row r="38" spans="2:8" ht="17.25" x14ac:dyDescent="0.3">
      <c r="B38" s="49" t="s">
        <v>2</v>
      </c>
      <c r="C38" s="50" t="s">
        <v>6</v>
      </c>
      <c r="D38" s="51">
        <v>9.74</v>
      </c>
      <c r="E38" s="52">
        <v>34090</v>
      </c>
      <c r="F38" s="47">
        <v>3500</v>
      </c>
      <c r="G38" s="48">
        <v>36038.000000000007</v>
      </c>
      <c r="H38" s="66">
        <v>3700.0000000000005</v>
      </c>
    </row>
    <row r="39" spans="2:8" ht="17.25" x14ac:dyDescent="0.3">
      <c r="B39" s="49" t="s">
        <v>11</v>
      </c>
      <c r="C39" s="50" t="s">
        <v>53</v>
      </c>
      <c r="D39" s="51">
        <v>9.74</v>
      </c>
      <c r="E39" s="52">
        <v>34090</v>
      </c>
      <c r="F39" s="47">
        <v>3500</v>
      </c>
      <c r="G39" s="48">
        <v>37011.999999999985</v>
      </c>
      <c r="H39" s="66">
        <v>3799.9999999999986</v>
      </c>
    </row>
    <row r="40" spans="2:8" ht="17.25" x14ac:dyDescent="0.3">
      <c r="B40" s="49" t="s">
        <v>28</v>
      </c>
      <c r="C40" s="50" t="s">
        <v>29</v>
      </c>
      <c r="D40" s="51">
        <v>11.32</v>
      </c>
      <c r="E40" s="52">
        <v>36224</v>
      </c>
      <c r="F40" s="47">
        <v>3200</v>
      </c>
      <c r="G40" s="48">
        <v>37356.000000000015</v>
      </c>
      <c r="H40" s="66">
        <v>3300.0000000000014</v>
      </c>
    </row>
    <row r="41" spans="2:8" ht="17.25" x14ac:dyDescent="0.3">
      <c r="B41" s="49" t="s">
        <v>9</v>
      </c>
      <c r="C41" s="50" t="s">
        <v>17</v>
      </c>
      <c r="D41" s="51">
        <v>11.69</v>
      </c>
      <c r="E41" s="52">
        <v>29225</v>
      </c>
      <c r="F41" s="47">
        <v>2500</v>
      </c>
      <c r="G41" s="48">
        <v>32731.999999999989</v>
      </c>
      <c r="H41" s="66">
        <v>2799.9999999999991</v>
      </c>
    </row>
    <row r="42" spans="2:8" ht="17.25" x14ac:dyDescent="0.3">
      <c r="B42" s="49" t="s">
        <v>9</v>
      </c>
      <c r="C42" s="50" t="s">
        <v>56</v>
      </c>
      <c r="D42" s="51">
        <v>4.53</v>
      </c>
      <c r="E42" s="52">
        <v>11325</v>
      </c>
      <c r="F42" s="47">
        <v>2500</v>
      </c>
      <c r="G42" s="48">
        <v>11325.000000000002</v>
      </c>
      <c r="H42" s="66">
        <v>2500.0000000000005</v>
      </c>
    </row>
    <row r="43" spans="2:8" ht="17.25" x14ac:dyDescent="0.3">
      <c r="B43" s="49" t="s">
        <v>2</v>
      </c>
      <c r="C43" s="50" t="s">
        <v>31</v>
      </c>
      <c r="D43" s="51">
        <v>4.0599999999999996</v>
      </c>
      <c r="E43" s="52">
        <v>12991.999999999998</v>
      </c>
      <c r="F43" s="47">
        <v>3200</v>
      </c>
      <c r="G43" s="48">
        <v>12180.000000000002</v>
      </c>
      <c r="H43" s="66">
        <v>3000.0000000000009</v>
      </c>
    </row>
    <row r="44" spans="2:8" ht="17.25" x14ac:dyDescent="0.3">
      <c r="B44" s="49" t="s">
        <v>2</v>
      </c>
      <c r="C44" s="50" t="s">
        <v>14</v>
      </c>
      <c r="D44" s="51">
        <v>9.1300000000000008</v>
      </c>
      <c r="E44" s="52">
        <v>31955.000000000004</v>
      </c>
      <c r="F44" s="47">
        <v>3500</v>
      </c>
      <c r="G44" s="48">
        <v>34694.000000000022</v>
      </c>
      <c r="H44" s="66">
        <v>3800.0000000000023</v>
      </c>
    </row>
    <row r="45" spans="2:8" ht="17.25" x14ac:dyDescent="0.3">
      <c r="B45" s="49" t="s">
        <v>2</v>
      </c>
      <c r="C45" s="50" t="s">
        <v>33</v>
      </c>
      <c r="D45" s="51">
        <v>8.73</v>
      </c>
      <c r="E45" s="52">
        <v>27936</v>
      </c>
      <c r="F45" s="47">
        <v>3200</v>
      </c>
      <c r="G45" s="48">
        <v>29682.000000000007</v>
      </c>
      <c r="H45" s="66">
        <v>3400.0000000000005</v>
      </c>
    </row>
    <row r="46" spans="2:8" ht="17.25" x14ac:dyDescent="0.3">
      <c r="B46" s="49" t="s">
        <v>28</v>
      </c>
      <c r="C46" s="50" t="s">
        <v>35</v>
      </c>
      <c r="D46" s="51">
        <v>9.4600000000000009</v>
      </c>
      <c r="E46" s="52">
        <v>26488.000000000004</v>
      </c>
      <c r="F46" s="47">
        <v>2800</v>
      </c>
      <c r="G46" s="48">
        <v>35948.000000000007</v>
      </c>
      <c r="H46" s="66">
        <v>3800.0000000000005</v>
      </c>
    </row>
    <row r="47" spans="2:8" ht="17.25" x14ac:dyDescent="0.3">
      <c r="B47" s="49" t="s">
        <v>28</v>
      </c>
      <c r="C47" s="50" t="s">
        <v>36</v>
      </c>
      <c r="D47" s="51">
        <v>11.22</v>
      </c>
      <c r="E47" s="52">
        <v>31416</v>
      </c>
      <c r="F47" s="47">
        <v>2800</v>
      </c>
      <c r="G47" s="48">
        <v>37026</v>
      </c>
      <c r="H47" s="66">
        <v>3300</v>
      </c>
    </row>
    <row r="48" spans="2:8" ht="17.25" x14ac:dyDescent="0.3">
      <c r="B48" s="49" t="s">
        <v>2</v>
      </c>
      <c r="C48" s="50" t="s">
        <v>32</v>
      </c>
      <c r="D48" s="51">
        <v>10</v>
      </c>
      <c r="E48" s="52">
        <v>22000</v>
      </c>
      <c r="F48" s="47">
        <v>2200</v>
      </c>
      <c r="G48" s="48">
        <v>30999.999999999985</v>
      </c>
      <c r="H48" s="66">
        <v>3099.9999999999986</v>
      </c>
    </row>
    <row r="49" spans="2:8" ht="17.25" x14ac:dyDescent="0.3">
      <c r="B49" s="49" t="s">
        <v>2</v>
      </c>
      <c r="C49" s="50" t="s">
        <v>37</v>
      </c>
      <c r="D49" s="51">
        <v>10</v>
      </c>
      <c r="E49" s="52">
        <v>22000</v>
      </c>
      <c r="F49" s="47">
        <v>2200</v>
      </c>
      <c r="G49" s="48">
        <v>30999.999999999985</v>
      </c>
      <c r="H49" s="66">
        <v>3099.9999999999986</v>
      </c>
    </row>
    <row r="50" spans="2:8" ht="17.25" x14ac:dyDescent="0.3">
      <c r="B50" s="49" t="s">
        <v>2</v>
      </c>
      <c r="C50" s="50" t="s">
        <v>44</v>
      </c>
      <c r="D50" s="51">
        <v>10</v>
      </c>
      <c r="E50" s="52">
        <v>20000</v>
      </c>
      <c r="F50" s="47">
        <v>2000</v>
      </c>
      <c r="G50" s="48">
        <v>30999.999999999985</v>
      </c>
      <c r="H50" s="66">
        <v>3099.9999999999986</v>
      </c>
    </row>
    <row r="51" spans="2:8" ht="17.25" x14ac:dyDescent="0.3">
      <c r="B51" s="49" t="s">
        <v>2</v>
      </c>
      <c r="C51" s="50" t="s">
        <v>39</v>
      </c>
      <c r="D51" s="51">
        <v>10</v>
      </c>
      <c r="E51" s="52">
        <v>20000</v>
      </c>
      <c r="F51" s="47">
        <v>2000</v>
      </c>
      <c r="G51" s="48">
        <v>29999.999999999993</v>
      </c>
      <c r="H51" s="66">
        <v>2999.9999999999991</v>
      </c>
    </row>
    <row r="52" spans="2:8" ht="17.25" x14ac:dyDescent="0.3">
      <c r="B52" s="49" t="s">
        <v>2</v>
      </c>
      <c r="C52" s="50" t="s">
        <v>52</v>
      </c>
      <c r="D52" s="51">
        <v>10</v>
      </c>
      <c r="E52" s="52">
        <v>20000</v>
      </c>
      <c r="F52" s="47">
        <v>2000</v>
      </c>
      <c r="G52" s="48">
        <v>27000.000000000011</v>
      </c>
      <c r="H52" s="66">
        <v>2700.0000000000009</v>
      </c>
    </row>
    <row r="53" spans="2:8" ht="17.25" x14ac:dyDescent="0.3">
      <c r="B53" s="49" t="s">
        <v>2</v>
      </c>
      <c r="C53" s="50" t="s">
        <v>54</v>
      </c>
      <c r="D53" s="51">
        <v>10</v>
      </c>
      <c r="E53" s="52">
        <v>20000</v>
      </c>
      <c r="F53" s="47">
        <v>2000</v>
      </c>
      <c r="G53" s="48">
        <v>24999.999999999993</v>
      </c>
      <c r="H53" s="66">
        <v>2499.9999999999991</v>
      </c>
    </row>
    <row r="54" spans="2:8" ht="17.25" x14ac:dyDescent="0.3">
      <c r="B54" s="49" t="s">
        <v>20</v>
      </c>
      <c r="C54" s="50" t="s">
        <v>21</v>
      </c>
      <c r="D54" s="51">
        <v>10</v>
      </c>
      <c r="E54" s="52">
        <v>16000</v>
      </c>
      <c r="F54" s="47">
        <v>1600</v>
      </c>
      <c r="G54" s="48">
        <v>10000.000000000002</v>
      </c>
      <c r="H54" s="66">
        <v>1000.0000000000002</v>
      </c>
    </row>
    <row r="55" spans="2:8" ht="18" thickBot="1" x14ac:dyDescent="0.35">
      <c r="B55" s="57" t="s">
        <v>2</v>
      </c>
      <c r="C55" s="58" t="s">
        <v>55</v>
      </c>
      <c r="D55" s="59">
        <v>10</v>
      </c>
      <c r="E55" s="60">
        <v>12000</v>
      </c>
      <c r="F55" s="61">
        <v>1200</v>
      </c>
      <c r="G55" s="62">
        <v>26999.999999999989</v>
      </c>
      <c r="H55" s="67">
        <v>2699.9999999999991</v>
      </c>
    </row>
    <row r="56" spans="2:8" x14ac:dyDescent="0.25">
      <c r="E56" s="68">
        <f>SUM(E5:E55)</f>
        <v>1484553</v>
      </c>
      <c r="G56" s="68">
        <f>SUM(G5:G55)</f>
        <v>1511934</v>
      </c>
    </row>
  </sheetData>
  <mergeCells count="5">
    <mergeCell ref="B3:B4"/>
    <mergeCell ref="C3:C4"/>
    <mergeCell ref="D3:D4"/>
    <mergeCell ref="E3:F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Antonio Rojo Hernandez</dc:creator>
  <cp:lastModifiedBy>Luis Antonio Rojo Hernandez</cp:lastModifiedBy>
  <dcterms:created xsi:type="dcterms:W3CDTF">2020-01-29T19:58:18Z</dcterms:created>
  <dcterms:modified xsi:type="dcterms:W3CDTF">2020-01-29T22:26:16Z</dcterms:modified>
</cp:coreProperties>
</file>