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\TUGAS\S4\Praktikum SCPK\Projek\"/>
    </mc:Choice>
  </mc:AlternateContent>
  <xr:revisionPtr revIDLastSave="0" documentId="13_ncr:1_{7CAF5815-48F4-44DB-94DF-589A5B42BB9A}" xr6:coauthVersionLast="47" xr6:coauthVersionMax="47" xr10:uidLastSave="{00000000-0000-0000-0000-000000000000}"/>
  <bookViews>
    <workbookView xWindow="-108" yWindow="-108" windowWidth="23256" windowHeight="12576" xr2:uid="{C50127D5-F033-4CDB-BF03-39D73A2F2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" i="1" l="1"/>
  <c r="J18" i="1"/>
  <c r="K17" i="1" s="1"/>
  <c r="L17" i="1" s="1"/>
  <c r="M43" i="1" l="1"/>
  <c r="M39" i="1"/>
  <c r="M41" i="1"/>
  <c r="M40" i="1"/>
  <c r="M42" i="1"/>
  <c r="K15" i="1"/>
  <c r="L15" i="1" s="1"/>
  <c r="K14" i="1"/>
  <c r="K16" i="1"/>
  <c r="L16" i="1" s="1"/>
  <c r="L41" i="1" l="1"/>
  <c r="L42" i="1"/>
  <c r="L43" i="1"/>
  <c r="L39" i="1"/>
  <c r="L40" i="1"/>
  <c r="L14" i="1"/>
  <c r="K18" i="1"/>
  <c r="K42" i="1"/>
  <c r="K41" i="1"/>
  <c r="K43" i="1"/>
  <c r="K39" i="1"/>
  <c r="K40" i="1"/>
  <c r="J40" i="1" l="1"/>
  <c r="N40" i="1" s="1"/>
  <c r="J41" i="1"/>
  <c r="N41" i="1" s="1"/>
  <c r="J42" i="1"/>
  <c r="N42" i="1" s="1"/>
  <c r="J43" i="1"/>
  <c r="N43" i="1" s="1"/>
  <c r="J39" i="1"/>
  <c r="N39" i="1" s="1"/>
  <c r="N44" i="1" l="1"/>
  <c r="O39" i="1" s="1"/>
  <c r="O40" i="1" l="1"/>
  <c r="O42" i="1"/>
  <c r="O43" i="1"/>
  <c r="O41" i="1"/>
</calcChain>
</file>

<file path=xl/sharedStrings.xml><?xml version="1.0" encoding="utf-8"?>
<sst xmlns="http://schemas.openxmlformats.org/spreadsheetml/2006/main" count="55" uniqueCount="47">
  <si>
    <t>Menentukan Kriteria dan Bobot</t>
  </si>
  <si>
    <t>Kriteria</t>
  </si>
  <si>
    <t>Sifat</t>
  </si>
  <si>
    <t>Keteranan</t>
  </si>
  <si>
    <t>C1</t>
  </si>
  <si>
    <t>Kualitas Jaringan</t>
  </si>
  <si>
    <t>Keuntungan</t>
  </si>
  <si>
    <t>C2</t>
  </si>
  <si>
    <t>Harga</t>
  </si>
  <si>
    <t>Biaya/Cost</t>
  </si>
  <si>
    <t>C3</t>
  </si>
  <si>
    <t>Masa Aktif</t>
  </si>
  <si>
    <t>C4</t>
  </si>
  <si>
    <t>Banyak Data (GB)</t>
  </si>
  <si>
    <t>Benefit/Keuntungan</t>
  </si>
  <si>
    <t>Menentukan Bobot</t>
  </si>
  <si>
    <t>Bobot</t>
  </si>
  <si>
    <t>Nilai</t>
  </si>
  <si>
    <t>Normalisasi</t>
  </si>
  <si>
    <t>Perkalian dengan Kriteria</t>
  </si>
  <si>
    <t>W1</t>
  </si>
  <si>
    <t>W2</t>
  </si>
  <si>
    <t>W3</t>
  </si>
  <si>
    <t>W4</t>
  </si>
  <si>
    <t>Jumlah</t>
  </si>
  <si>
    <t xml:space="preserve">Contoh </t>
  </si>
  <si>
    <t>Rating Kecocokan</t>
  </si>
  <si>
    <t>Alternatif</t>
  </si>
  <si>
    <t>C1(1-100)</t>
  </si>
  <si>
    <t>C2(Rp)</t>
  </si>
  <si>
    <t>C3(hari)</t>
  </si>
  <si>
    <t>C4(GB)</t>
  </si>
  <si>
    <t>Telkomsel Paket 1</t>
  </si>
  <si>
    <t>Telkomsel Paket 2</t>
  </si>
  <si>
    <t>IM3</t>
  </si>
  <si>
    <t>Axis</t>
  </si>
  <si>
    <t>Perpankatan Rating dengan Bobot</t>
  </si>
  <si>
    <t>Perpangkatan</t>
  </si>
  <si>
    <t>VEKTOR</t>
  </si>
  <si>
    <t>S</t>
  </si>
  <si>
    <t>V</t>
  </si>
  <si>
    <t>A1</t>
  </si>
  <si>
    <t>A2</t>
  </si>
  <si>
    <t>A3</t>
  </si>
  <si>
    <t>A4</t>
  </si>
  <si>
    <t>A5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</si>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</sst>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5B00-9A6D-4744-B1E0-14CEF377DE11}">
  <dimension ref="I4:P44"/>
  <sheetViews>
    <sheetView tabSelected="1" topLeftCell="A23" workbookViewId="0">
      <selection activeCell="Q41" sqref="Q41"/>
    </sheetView>
  </sheetViews>
  <sheetFormatPr defaultRowHeight="14.4" x14ac:dyDescent="0.3"/>
  <cols>
    <col min="8" max="8" width="8.88671875" customWidth="1"/>
    <col min="9" max="9" width="14.5546875" customWidth="1"/>
    <col min="10" max="10" width="15.44140625" customWidth="1"/>
    <col min="11" max="11" width="14" customWidth="1"/>
  </cols>
  <sheetData>
    <row r="4" spans="9:15" x14ac:dyDescent="0.3">
      <c r="I4" s="1" t="s">
        <v>0</v>
      </c>
      <c r="J4" s="1"/>
      <c r="K4" s="1"/>
      <c r="L4" s="1"/>
      <c r="M4" s="1"/>
      <c r="N4" s="1"/>
      <c r="O4" s="1"/>
    </row>
    <row r="5" spans="9:15" x14ac:dyDescent="0.3">
      <c r="I5" s="2" t="s">
        <v>1</v>
      </c>
      <c r="J5" s="2"/>
      <c r="K5" s="3" t="s">
        <v>2</v>
      </c>
      <c r="L5" s="4" t="s">
        <v>3</v>
      </c>
      <c r="M5" s="3"/>
      <c r="N5" s="1"/>
      <c r="O5" s="1"/>
    </row>
    <row r="6" spans="9:15" x14ac:dyDescent="0.3">
      <c r="I6" s="3" t="s">
        <v>4</v>
      </c>
      <c r="J6" s="5" t="s">
        <v>5</v>
      </c>
      <c r="K6" s="5" t="s">
        <v>6</v>
      </c>
      <c r="L6" s="4">
        <v>1</v>
      </c>
      <c r="M6" s="6"/>
      <c r="N6" s="1"/>
      <c r="O6" s="1"/>
    </row>
    <row r="7" spans="9:15" x14ac:dyDescent="0.3">
      <c r="I7" s="3" t="s">
        <v>7</v>
      </c>
      <c r="J7" s="5" t="s">
        <v>8</v>
      </c>
      <c r="K7" s="6" t="s">
        <v>9</v>
      </c>
      <c r="L7" s="4">
        <v>-1</v>
      </c>
      <c r="M7" s="6"/>
      <c r="N7" s="1"/>
      <c r="O7" s="1"/>
    </row>
    <row r="8" spans="9:15" x14ac:dyDescent="0.3">
      <c r="I8" s="3" t="s">
        <v>10</v>
      </c>
      <c r="J8" s="5" t="s">
        <v>11</v>
      </c>
      <c r="K8" s="5" t="s">
        <v>6</v>
      </c>
      <c r="L8" s="4">
        <v>1</v>
      </c>
      <c r="M8" s="6"/>
      <c r="N8" s="1"/>
      <c r="O8" s="1"/>
    </row>
    <row r="9" spans="9:15" x14ac:dyDescent="0.3">
      <c r="I9" s="3" t="s">
        <v>12</v>
      </c>
      <c r="J9" s="5" t="s">
        <v>13</v>
      </c>
      <c r="K9" s="6" t="s">
        <v>14</v>
      </c>
      <c r="L9" s="4">
        <v>1</v>
      </c>
      <c r="M9" s="6"/>
      <c r="N9" s="1"/>
      <c r="O9" s="1"/>
    </row>
    <row r="10" spans="9:15" x14ac:dyDescent="0.3">
      <c r="I10" s="7"/>
      <c r="J10" s="8"/>
      <c r="K10" s="8"/>
      <c r="L10" s="9"/>
      <c r="M10" s="8"/>
      <c r="N10" s="1"/>
      <c r="O10" s="1"/>
    </row>
    <row r="11" spans="9:15" x14ac:dyDescent="0.3">
      <c r="I11" s="1"/>
      <c r="J11" s="1"/>
      <c r="K11" s="1"/>
      <c r="L11" s="1"/>
      <c r="M11" s="1"/>
      <c r="N11" s="1"/>
      <c r="O11" s="1"/>
    </row>
    <row r="12" spans="9:15" x14ac:dyDescent="0.3">
      <c r="I12" s="10" t="s">
        <v>15</v>
      </c>
      <c r="J12" s="10"/>
      <c r="K12" s="1"/>
      <c r="L12" s="1"/>
      <c r="M12" s="1"/>
      <c r="N12" s="1"/>
      <c r="O12" s="1"/>
    </row>
    <row r="13" spans="9:15" x14ac:dyDescent="0.3">
      <c r="I13" s="3" t="s">
        <v>16</v>
      </c>
      <c r="J13" s="4" t="s">
        <v>17</v>
      </c>
      <c r="K13" s="4" t="s">
        <v>18</v>
      </c>
      <c r="L13" s="2" t="s">
        <v>19</v>
      </c>
      <c r="M13" s="2"/>
      <c r="N13" s="1"/>
      <c r="O13" s="1"/>
    </row>
    <row r="14" spans="9:15" x14ac:dyDescent="0.3">
      <c r="I14" s="3" t="s">
        <v>20</v>
      </c>
      <c r="J14" s="11">
        <v>5</v>
      </c>
      <c r="K14" s="12">
        <f>J14/J18</f>
        <v>0.3125</v>
      </c>
      <c r="L14" s="13">
        <f>K14*L6</f>
        <v>0.3125</v>
      </c>
      <c r="M14" s="13"/>
      <c r="N14" s="1"/>
      <c r="O14" s="1"/>
    </row>
    <row r="15" spans="9:15" x14ac:dyDescent="0.3">
      <c r="I15" s="3" t="s">
        <v>21</v>
      </c>
      <c r="J15" s="11">
        <v>4</v>
      </c>
      <c r="K15" s="12">
        <f>J15/J18</f>
        <v>0.25</v>
      </c>
      <c r="L15" s="13">
        <f t="shared" ref="L15:L17" si="0">K15*L7</f>
        <v>-0.25</v>
      </c>
      <c r="M15" s="13"/>
      <c r="N15" s="1"/>
      <c r="O15" s="1"/>
    </row>
    <row r="16" spans="9:15" x14ac:dyDescent="0.3">
      <c r="I16" s="3" t="s">
        <v>22</v>
      </c>
      <c r="J16" s="11">
        <v>3</v>
      </c>
      <c r="K16" s="12">
        <f>J16/J18</f>
        <v>0.1875</v>
      </c>
      <c r="L16" s="13">
        <f t="shared" si="0"/>
        <v>0.1875</v>
      </c>
      <c r="M16" s="13"/>
      <c r="N16" s="1"/>
      <c r="O16" s="1"/>
    </row>
    <row r="17" spans="9:15" x14ac:dyDescent="0.3">
      <c r="I17" s="3" t="s">
        <v>23</v>
      </c>
      <c r="J17" s="11">
        <v>4</v>
      </c>
      <c r="K17" s="12">
        <f>J17/J18</f>
        <v>0.25</v>
      </c>
      <c r="L17" s="13">
        <f t="shared" si="0"/>
        <v>0.25</v>
      </c>
      <c r="M17" s="13"/>
      <c r="N17" s="1"/>
      <c r="O17" s="1"/>
    </row>
    <row r="18" spans="9:15" x14ac:dyDescent="0.3">
      <c r="I18" s="14" t="s">
        <v>24</v>
      </c>
      <c r="J18" s="15">
        <f>SUM(J14,J15,J16,J17)</f>
        <v>16</v>
      </c>
      <c r="K18" s="16">
        <f>SUM(K14,K15,K16,K17)</f>
        <v>1</v>
      </c>
      <c r="L18" s="17"/>
      <c r="M18" s="17"/>
      <c r="N18" s="1"/>
      <c r="O18" s="1"/>
    </row>
    <row r="19" spans="9:15" x14ac:dyDescent="0.3">
      <c r="I19" s="1"/>
      <c r="J19" s="1"/>
      <c r="K19" s="1"/>
      <c r="L19" s="1"/>
      <c r="M19" s="1"/>
      <c r="N19" s="1"/>
      <c r="O19" s="1"/>
    </row>
    <row r="20" spans="9:15" x14ac:dyDescent="0.3">
      <c r="I20" s="1"/>
      <c r="J20" s="1"/>
      <c r="K20" s="1"/>
      <c r="L20" s="1"/>
      <c r="M20" s="1"/>
      <c r="N20" s="1"/>
      <c r="O20" s="1"/>
    </row>
    <row r="21" spans="9:15" x14ac:dyDescent="0.3">
      <c r="I21" s="18" t="s">
        <v>25</v>
      </c>
      <c r="J21" s="1"/>
      <c r="K21" s="1"/>
      <c r="L21" s="1"/>
      <c r="M21" s="1"/>
      <c r="N21" s="1"/>
      <c r="O21" s="1"/>
    </row>
    <row r="22" spans="9:15" x14ac:dyDescent="0.3">
      <c r="I22" s="1"/>
      <c r="J22" s="1"/>
      <c r="K22" s="1"/>
      <c r="L22" s="1"/>
      <c r="M22" s="1"/>
      <c r="N22" s="1"/>
      <c r="O22" s="1"/>
    </row>
    <row r="23" spans="9:15" x14ac:dyDescent="0.3">
      <c r="I23" s="10" t="s">
        <v>26</v>
      </c>
      <c r="J23" s="1"/>
      <c r="K23" s="1"/>
      <c r="L23" s="1"/>
      <c r="M23" s="1"/>
      <c r="N23" s="1"/>
      <c r="O23" s="1"/>
    </row>
    <row r="24" spans="9:15" x14ac:dyDescent="0.3">
      <c r="I24" s="2" t="s">
        <v>27</v>
      </c>
      <c r="J24" s="19" t="s">
        <v>1</v>
      </c>
      <c r="K24" s="20"/>
      <c r="L24" s="20"/>
      <c r="M24" s="21"/>
      <c r="N24" s="10"/>
      <c r="O24" s="1"/>
    </row>
    <row r="25" spans="9:15" x14ac:dyDescent="0.3">
      <c r="I25" s="2"/>
      <c r="J25" s="4" t="s">
        <v>28</v>
      </c>
      <c r="K25" s="4" t="s">
        <v>29</v>
      </c>
      <c r="L25" s="4" t="s">
        <v>30</v>
      </c>
      <c r="M25" s="4" t="s">
        <v>31</v>
      </c>
      <c r="N25" s="22"/>
      <c r="O25" s="1"/>
    </row>
    <row r="26" spans="9:15" x14ac:dyDescent="0.3">
      <c r="I26" s="4" t="s">
        <v>32</v>
      </c>
      <c r="J26" s="11">
        <v>85</v>
      </c>
      <c r="K26" s="11">
        <v>11000</v>
      </c>
      <c r="L26" s="11">
        <v>7</v>
      </c>
      <c r="M26" s="11">
        <v>3</v>
      </c>
      <c r="N26" s="23"/>
      <c r="O26" s="1"/>
    </row>
    <row r="27" spans="9:15" x14ac:dyDescent="0.3">
      <c r="I27" s="4" t="s">
        <v>33</v>
      </c>
      <c r="J27" s="11">
        <v>85</v>
      </c>
      <c r="K27" s="11">
        <v>50000</v>
      </c>
      <c r="L27" s="11">
        <v>30</v>
      </c>
      <c r="M27" s="11">
        <v>10</v>
      </c>
      <c r="N27" s="23"/>
      <c r="O27" s="1"/>
    </row>
    <row r="28" spans="9:15" x14ac:dyDescent="0.3">
      <c r="I28" s="4" t="s">
        <v>34</v>
      </c>
      <c r="J28" s="11">
        <v>70</v>
      </c>
      <c r="K28" s="11">
        <v>75000</v>
      </c>
      <c r="L28" s="11">
        <v>28</v>
      </c>
      <c r="M28" s="11">
        <v>28</v>
      </c>
      <c r="N28" s="23"/>
      <c r="O28" s="1"/>
    </row>
    <row r="29" spans="9:15" x14ac:dyDescent="0.3">
      <c r="I29" s="4">
        <v>3</v>
      </c>
      <c r="J29" s="11">
        <v>80</v>
      </c>
      <c r="K29" s="11">
        <v>95000</v>
      </c>
      <c r="L29" s="11">
        <v>30</v>
      </c>
      <c r="M29" s="11">
        <v>25</v>
      </c>
      <c r="N29" s="1"/>
      <c r="O29" s="1"/>
    </row>
    <row r="30" spans="9:15" x14ac:dyDescent="0.3">
      <c r="I30" s="4" t="s">
        <v>35</v>
      </c>
      <c r="J30" s="11">
        <v>75</v>
      </c>
      <c r="K30" s="11">
        <v>26000</v>
      </c>
      <c r="L30" s="11">
        <v>7</v>
      </c>
      <c r="M30" s="11">
        <v>12</v>
      </c>
      <c r="N30" s="1"/>
      <c r="O30" s="1"/>
    </row>
    <row r="31" spans="9:15" x14ac:dyDescent="0.3">
      <c r="I31" s="1"/>
      <c r="J31" s="1"/>
      <c r="K31" s="1"/>
      <c r="L31" s="1"/>
      <c r="M31" s="1"/>
      <c r="N31" s="1"/>
      <c r="O31" s="1"/>
    </row>
    <row r="32" spans="9:15" x14ac:dyDescent="0.3">
      <c r="I32" s="1"/>
      <c r="J32" s="1"/>
      <c r="K32" s="1"/>
      <c r="L32" s="1"/>
      <c r="M32" s="1"/>
      <c r="N32" s="1"/>
      <c r="O32" s="1"/>
    </row>
    <row r="33" spans="9:16" x14ac:dyDescent="0.3">
      <c r="I33" s="1"/>
      <c r="J33" s="1"/>
      <c r="K33" s="1"/>
      <c r="L33" s="1"/>
      <c r="M33" s="1"/>
      <c r="N33" s="1"/>
      <c r="O33" s="1"/>
    </row>
    <row r="34" spans="9:16" x14ac:dyDescent="0.3">
      <c r="I34" s="10" t="s">
        <v>36</v>
      </c>
      <c r="J34" s="10"/>
      <c r="K34" s="1"/>
      <c r="L34" s="1"/>
      <c r="M34" s="1"/>
      <c r="N34" s="1"/>
      <c r="O34" s="1"/>
    </row>
    <row r="35" spans="9:16" x14ac:dyDescent="0.3">
      <c r="I35" s="1"/>
      <c r="J35" s="1"/>
      <c r="K35" s="1"/>
      <c r="L35" s="1"/>
      <c r="M35" s="1"/>
      <c r="N35" s="1"/>
      <c r="O35" s="1"/>
    </row>
    <row r="36" spans="9:16" x14ac:dyDescent="0.3">
      <c r="I36" s="19" t="s">
        <v>37</v>
      </c>
      <c r="J36" s="20"/>
      <c r="K36" s="20"/>
      <c r="L36" s="20"/>
      <c r="M36" s="21"/>
      <c r="N36" s="11" t="s">
        <v>38</v>
      </c>
      <c r="O36" s="11"/>
      <c r="P36" s="2" t="s">
        <v>46</v>
      </c>
    </row>
    <row r="37" spans="9:16" x14ac:dyDescent="0.3">
      <c r="I37" s="24"/>
      <c r="J37" s="25" t="s">
        <v>1</v>
      </c>
      <c r="K37" s="26"/>
      <c r="L37" s="26"/>
      <c r="M37" s="27"/>
      <c r="N37" s="4" t="s">
        <v>39</v>
      </c>
      <c r="O37" s="4" t="s">
        <v>40</v>
      </c>
      <c r="P37" s="2"/>
    </row>
    <row r="38" spans="9:16" x14ac:dyDescent="0.3">
      <c r="I38" s="24"/>
      <c r="J38" s="4" t="s">
        <v>4</v>
      </c>
      <c r="K38" s="4" t="s">
        <v>7</v>
      </c>
      <c r="L38" s="4" t="s">
        <v>10</v>
      </c>
      <c r="M38" s="4" t="s">
        <v>12</v>
      </c>
      <c r="N38" s="4"/>
      <c r="O38" s="4"/>
      <c r="P38" s="2"/>
    </row>
    <row r="39" spans="9:16" x14ac:dyDescent="0.3">
      <c r="I39" s="4" t="s">
        <v>41</v>
      </c>
      <c r="J39" s="12">
        <f>J26^L14</f>
        <v>4.0081449073330706</v>
      </c>
      <c r="K39" s="12">
        <f>K26^L15</f>
        <v>9.7645408967631048E-2</v>
      </c>
      <c r="L39" s="12">
        <f>L26^L16</f>
        <v>1.4403096899749188</v>
      </c>
      <c r="M39" s="12">
        <f>M26^L17</f>
        <v>1.3160740129524926</v>
      </c>
      <c r="N39" s="12">
        <f>J39*K39*L39*M39</f>
        <v>0.74187620068203697</v>
      </c>
      <c r="O39" s="28">
        <f>N39/N44</f>
        <v>0.16919619323672941</v>
      </c>
      <c r="P39" s="29">
        <f>MAX(O39:O43)</f>
        <v>0.22336679295745385</v>
      </c>
    </row>
    <row r="40" spans="9:16" x14ac:dyDescent="0.3">
      <c r="I40" s="4" t="s">
        <v>42</v>
      </c>
      <c r="J40" s="12">
        <f>J27^L14</f>
        <v>4.0081449073330706</v>
      </c>
      <c r="K40" s="12">
        <f>K27^L15</f>
        <v>6.6874030497642206E-2</v>
      </c>
      <c r="L40" s="12">
        <f>L27^L16</f>
        <v>1.8921703603826585</v>
      </c>
      <c r="M40" s="12">
        <f>M27^L17</f>
        <v>1.778279410038923</v>
      </c>
      <c r="N40" s="12">
        <f t="shared" ref="N40:N43" si="1">J40*K40*L40*M40</f>
        <v>0.90190573490387271</v>
      </c>
      <c r="O40" s="28">
        <f>N40/N44</f>
        <v>0.20569337156768153</v>
      </c>
      <c r="P40" s="29"/>
    </row>
    <row r="41" spans="9:16" x14ac:dyDescent="0.3">
      <c r="I41" s="4" t="s">
        <v>43</v>
      </c>
      <c r="J41" s="12">
        <f>J28^L14</f>
        <v>3.7721863352509648</v>
      </c>
      <c r="K41" s="12">
        <f>K28^L15</f>
        <v>6.0427507947135368E-2</v>
      </c>
      <c r="L41" s="12">
        <f>L28^L16</f>
        <v>1.8678505769066076</v>
      </c>
      <c r="M41" s="12">
        <f>M28^L17</f>
        <v>2.3003266337912058</v>
      </c>
      <c r="N41" s="12">
        <f t="shared" si="1"/>
        <v>0.97939855825216227</v>
      </c>
      <c r="O41" s="28">
        <f>N41/N44</f>
        <v>0.22336679295745385</v>
      </c>
      <c r="P41" s="29"/>
    </row>
    <row r="42" spans="9:16" x14ac:dyDescent="0.3">
      <c r="I42" s="4" t="s">
        <v>44</v>
      </c>
      <c r="J42" s="12">
        <f>J29^L14</f>
        <v>3.9329246046639761</v>
      </c>
      <c r="K42" s="12">
        <f>K29^L15</f>
        <v>5.6959884327614729E-2</v>
      </c>
      <c r="L42" s="12">
        <f>L29^L16</f>
        <v>1.8921703603826585</v>
      </c>
      <c r="M42" s="12">
        <f>M29^L17</f>
        <v>2.2360679774997898</v>
      </c>
      <c r="N42" s="12">
        <f t="shared" si="1"/>
        <v>0.94782892295378607</v>
      </c>
      <c r="O42" s="28">
        <f>N42/N44</f>
        <v>0.21616685567755928</v>
      </c>
      <c r="P42" s="6"/>
    </row>
    <row r="43" spans="9:16" x14ac:dyDescent="0.3">
      <c r="I43" s="4" t="s">
        <v>45</v>
      </c>
      <c r="J43" s="12">
        <f>J30^L14</f>
        <v>3.8543987766199055</v>
      </c>
      <c r="K43" s="12">
        <f>K30^L15</f>
        <v>7.8751106211026795E-2</v>
      </c>
      <c r="L43" s="12">
        <f>L30^L16</f>
        <v>1.4403096899749188</v>
      </c>
      <c r="M43" s="12">
        <f>M30^L17</f>
        <v>1.8612097182041991</v>
      </c>
      <c r="N43" s="12">
        <f t="shared" si="1"/>
        <v>0.81370034818522485</v>
      </c>
      <c r="O43" s="28">
        <f>N43/N44</f>
        <v>0.18557678656057583</v>
      </c>
      <c r="P43" s="6"/>
    </row>
    <row r="44" spans="9:16" x14ac:dyDescent="0.3">
      <c r="I44" s="19" t="s">
        <v>24</v>
      </c>
      <c r="J44" s="20"/>
      <c r="K44" s="20"/>
      <c r="L44" s="20"/>
      <c r="M44" s="21"/>
      <c r="N44" s="12">
        <f>SUM(N39:N43)</f>
        <v>4.3847097649770834</v>
      </c>
      <c r="O44" s="11"/>
      <c r="P44" s="6"/>
    </row>
  </sheetData>
  <mergeCells count="15">
    <mergeCell ref="I36:M36"/>
    <mergeCell ref="I37:I38"/>
    <mergeCell ref="J37:M37"/>
    <mergeCell ref="I44:M44"/>
    <mergeCell ref="P36:P38"/>
    <mergeCell ref="P39:P41"/>
    <mergeCell ref="I5:J5"/>
    <mergeCell ref="L13:M13"/>
    <mergeCell ref="L14:M14"/>
    <mergeCell ref="L15:M15"/>
    <mergeCell ref="L16:M16"/>
    <mergeCell ref="L17:M17"/>
    <mergeCell ref="L18:M18"/>
    <mergeCell ref="I24:I25"/>
    <mergeCell ref="J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Radesca</dc:creator>
  <cp:lastModifiedBy>Radesca</cp:lastModifiedBy>
  <dcterms:created xsi:type="dcterms:W3CDTF">2021-06-16T14:07:59Z</dcterms:created>
  <dcterms:modified xsi:type="dcterms:W3CDTF">2021-06-16T14:10:54Z</dcterms:modified>
</cp:coreProperties>
</file>