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\Documents\GitHub\CS587\HW2\"/>
    </mc:Choice>
  </mc:AlternateContent>
  <xr:revisionPtr revIDLastSave="0" documentId="13_ncr:1_{5360189D-AFF8-4521-BE7C-406125C6091D}" xr6:coauthVersionLast="47" xr6:coauthVersionMax="47" xr10:uidLastSave="{00000000-0000-0000-0000-000000000000}"/>
  <bookViews>
    <workbookView xWindow="14295" yWindow="0" windowWidth="14610" windowHeight="15585" xr2:uid="{912C993A-40B9-4239-9657-72B7729B84E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1" i="1" l="1"/>
  <c r="G50" i="1"/>
  <c r="G45" i="1"/>
  <c r="G39" i="1"/>
  <c r="G38" i="1"/>
  <c r="G18" i="1"/>
  <c r="G17" i="1"/>
  <c r="E51" i="1"/>
  <c r="E50" i="1"/>
  <c r="E45" i="1"/>
  <c r="E39" i="1"/>
  <c r="E38" i="1"/>
  <c r="E18" i="1"/>
  <c r="E17" i="1"/>
  <c r="E57" i="1"/>
  <c r="E56" i="1"/>
  <c r="E55" i="1"/>
  <c r="E53" i="1"/>
  <c r="E49" i="1"/>
  <c r="E48" i="1"/>
  <c r="E47" i="1"/>
  <c r="E43" i="1"/>
  <c r="E42" i="1"/>
  <c r="E41" i="1"/>
  <c r="E37" i="1"/>
  <c r="E35" i="1"/>
  <c r="E33" i="1"/>
  <c r="E32" i="1"/>
  <c r="E31" i="1"/>
  <c r="E29" i="1"/>
  <c r="E27" i="1"/>
  <c r="E26" i="1"/>
  <c r="E25" i="1"/>
  <c r="E23" i="1"/>
  <c r="E21" i="1"/>
  <c r="E20" i="1"/>
  <c r="F6" i="1"/>
  <c r="G6" i="1"/>
  <c r="I6" i="1" s="1"/>
  <c r="J6" i="1" s="1"/>
  <c r="F7" i="1"/>
  <c r="G7" i="1"/>
  <c r="I7" i="1" s="1"/>
  <c r="J7" i="1" s="1"/>
  <c r="F8" i="1"/>
  <c r="G8" i="1"/>
  <c r="I8" i="1" s="1"/>
  <c r="J8" i="1" s="1"/>
  <c r="F10" i="1"/>
  <c r="G10" i="1" s="1"/>
  <c r="I10" i="1" s="1"/>
  <c r="J10" i="1" s="1"/>
  <c r="F12" i="1"/>
  <c r="G12" i="1" s="1"/>
  <c r="I12" i="1" s="1"/>
  <c r="J12" i="1" s="1"/>
  <c r="F13" i="1"/>
  <c r="G13" i="1"/>
  <c r="I13" i="1" s="1"/>
  <c r="J13" i="1" s="1"/>
  <c r="F14" i="1"/>
  <c r="G14" i="1" s="1"/>
  <c r="I14" i="1" s="1"/>
  <c r="J14" i="1" s="1"/>
  <c r="F17" i="1"/>
  <c r="I17" i="1" s="1"/>
  <c r="J17" i="1" s="1"/>
  <c r="F18" i="1"/>
  <c r="I18" i="1" s="1"/>
  <c r="J18" i="1" s="1"/>
  <c r="F20" i="1"/>
  <c r="G20" i="1" s="1"/>
  <c r="I20" i="1" s="1"/>
  <c r="J20" i="1" s="1"/>
  <c r="F21" i="1"/>
  <c r="G21" i="1" s="1"/>
  <c r="I21" i="1" s="1"/>
  <c r="J21" i="1" s="1"/>
  <c r="F23" i="1"/>
  <c r="G23" i="1" s="1"/>
  <c r="I23" i="1" s="1"/>
  <c r="J23" i="1" s="1"/>
  <c r="F25" i="1"/>
  <c r="G25" i="1" s="1"/>
  <c r="I25" i="1" s="1"/>
  <c r="J25" i="1" s="1"/>
  <c r="F26" i="1"/>
  <c r="G26" i="1" s="1"/>
  <c r="I26" i="1" s="1"/>
  <c r="J26" i="1" s="1"/>
  <c r="F27" i="1"/>
  <c r="G27" i="1"/>
  <c r="I27" i="1" s="1"/>
  <c r="J27" i="1" s="1"/>
  <c r="F29" i="1"/>
  <c r="G29" i="1" s="1"/>
  <c r="I29" i="1" s="1"/>
  <c r="J29" i="1" s="1"/>
  <c r="F31" i="1"/>
  <c r="G31" i="1" s="1"/>
  <c r="I31" i="1" s="1"/>
  <c r="J31" i="1" s="1"/>
  <c r="F32" i="1"/>
  <c r="G32" i="1"/>
  <c r="I32" i="1" s="1"/>
  <c r="J32" i="1" s="1"/>
  <c r="F33" i="1"/>
  <c r="G33" i="1" s="1"/>
  <c r="I33" i="1" s="1"/>
  <c r="J33" i="1" s="1"/>
  <c r="F35" i="1"/>
  <c r="G35" i="1" s="1"/>
  <c r="I35" i="1" s="1"/>
  <c r="J35" i="1" s="1"/>
  <c r="F37" i="1"/>
  <c r="G37" i="1" s="1"/>
  <c r="I37" i="1" s="1"/>
  <c r="J37" i="1" s="1"/>
  <c r="F38" i="1"/>
  <c r="F39" i="1"/>
  <c r="I39" i="1" s="1"/>
  <c r="J39" i="1" s="1"/>
  <c r="F41" i="1"/>
  <c r="G41" i="1" s="1"/>
  <c r="I41" i="1" s="1"/>
  <c r="J41" i="1" s="1"/>
  <c r="F42" i="1"/>
  <c r="G42" i="1" s="1"/>
  <c r="I42" i="1" s="1"/>
  <c r="J42" i="1" s="1"/>
  <c r="F43" i="1"/>
  <c r="G43" i="1" s="1"/>
  <c r="I43" i="1" s="1"/>
  <c r="J43" i="1" s="1"/>
  <c r="F45" i="1"/>
  <c r="I45" i="1" s="1"/>
  <c r="J45" i="1" s="1"/>
  <c r="F47" i="1"/>
  <c r="G47" i="1" s="1"/>
  <c r="I47" i="1" s="1"/>
  <c r="J47" i="1" s="1"/>
  <c r="F48" i="1"/>
  <c r="G48" i="1" s="1"/>
  <c r="I48" i="1" s="1"/>
  <c r="J48" i="1" s="1"/>
  <c r="F49" i="1"/>
  <c r="G49" i="1" s="1"/>
  <c r="I49" i="1" s="1"/>
  <c r="J49" i="1" s="1"/>
  <c r="F50" i="1"/>
  <c r="I50" i="1" s="1"/>
  <c r="J50" i="1" s="1"/>
  <c r="F51" i="1"/>
  <c r="I51" i="1" s="1"/>
  <c r="J51" i="1" s="1"/>
  <c r="F53" i="1"/>
  <c r="G53" i="1" s="1"/>
  <c r="I53" i="1" s="1"/>
  <c r="J53" i="1" s="1"/>
  <c r="F55" i="1"/>
  <c r="G55" i="1" s="1"/>
  <c r="I55" i="1" s="1"/>
  <c r="J55" i="1" s="1"/>
  <c r="F56" i="1"/>
  <c r="G56" i="1" s="1"/>
  <c r="I56" i="1" s="1"/>
  <c r="J56" i="1" s="1"/>
  <c r="F57" i="1"/>
  <c r="G57" i="1" s="1"/>
  <c r="I57" i="1" s="1"/>
  <c r="J57" i="1" s="1"/>
  <c r="E12" i="1"/>
  <c r="E14" i="1"/>
  <c r="E13" i="1"/>
  <c r="E10" i="1"/>
  <c r="E8" i="1"/>
  <c r="E7" i="1"/>
  <c r="E6" i="1"/>
  <c r="F4" i="1"/>
  <c r="G4" i="1" s="1"/>
  <c r="I4" i="1" s="1"/>
  <c r="J4" i="1" s="1"/>
  <c r="E4" i="1"/>
  <c r="I38" i="1" l="1"/>
  <c r="J38" i="1" s="1"/>
</calcChain>
</file>

<file path=xl/sharedStrings.xml><?xml version="1.0" encoding="utf-8"?>
<sst xmlns="http://schemas.openxmlformats.org/spreadsheetml/2006/main" count="109" uniqueCount="71">
  <si>
    <t>Task Name</t>
  </si>
  <si>
    <t xml:space="preserve">   Project Plan</t>
  </si>
  <si>
    <t xml:space="preserve">      Write Plan</t>
  </si>
  <si>
    <t xml:space="preserve">      Review Plan</t>
  </si>
  <si>
    <t xml:space="preserve">         Preparation for review</t>
  </si>
  <si>
    <t xml:space="preserve">         Review Meeting</t>
  </si>
  <si>
    <t xml:space="preserve">      Rework</t>
  </si>
  <si>
    <t xml:space="preserve">   Requirements</t>
  </si>
  <si>
    <t xml:space="preserve">      Write requirements</t>
  </si>
  <si>
    <t xml:space="preserve">      Review Requirements</t>
  </si>
  <si>
    <t xml:space="preserve">   Lab and Environment Setup</t>
  </si>
  <si>
    <t xml:space="preserve">      Hardware</t>
  </si>
  <si>
    <t xml:space="preserve">         Install Server</t>
  </si>
  <si>
    <t xml:space="preserve">         Install Clients</t>
  </si>
  <si>
    <t xml:space="preserve">      Software</t>
  </si>
  <si>
    <t xml:space="preserve">         Install Development Tools</t>
  </si>
  <si>
    <t xml:space="preserve">         Install Testing Tools</t>
  </si>
  <si>
    <t xml:space="preserve">   Analysis/Design Document</t>
  </si>
  <si>
    <t xml:space="preserve">      Write DD</t>
  </si>
  <si>
    <t xml:space="preserve">      Review DD</t>
  </si>
  <si>
    <t xml:space="preserve">         Preparation for DD</t>
  </si>
  <si>
    <t xml:space="preserve">   Data Model</t>
  </si>
  <si>
    <t xml:space="preserve">      Review Data Model</t>
  </si>
  <si>
    <t xml:space="preserve">         Preparation for DM</t>
  </si>
  <si>
    <t xml:space="preserve">   Coding and unit test</t>
  </si>
  <si>
    <t xml:space="preserve">      Write Code</t>
  </si>
  <si>
    <t xml:space="preserve">      Unit Testing</t>
  </si>
  <si>
    <t xml:space="preserve">         Prepare/Execute Test Cases</t>
  </si>
  <si>
    <t xml:space="preserve">         Fix Found Defects</t>
  </si>
  <si>
    <t xml:space="preserve">         Test Fixed Defects</t>
  </si>
  <si>
    <t xml:space="preserve">      Code Inspection</t>
  </si>
  <si>
    <t xml:space="preserve">         Preparation for Code Inspection</t>
  </si>
  <si>
    <t xml:space="preserve">         Code Inspection Meeting</t>
  </si>
  <si>
    <t xml:space="preserve">         Rework</t>
  </si>
  <si>
    <t xml:space="preserve">      Testing</t>
  </si>
  <si>
    <t xml:space="preserve">         Write test plan (TP)</t>
  </si>
  <si>
    <t xml:space="preserve">         Review TP</t>
  </si>
  <si>
    <t xml:space="preserve">            Preparation for TP</t>
  </si>
  <si>
    <t xml:space="preserve">            Review TP Meeting</t>
  </si>
  <si>
    <t xml:space="preserve">            Rework</t>
  </si>
  <si>
    <t xml:space="preserve">         Execute TP (test cases)</t>
  </si>
  <si>
    <t xml:space="preserve">   Documentation</t>
  </si>
  <si>
    <t xml:space="preserve">      User Documentation</t>
  </si>
  <si>
    <t xml:space="preserve">      Review UD</t>
  </si>
  <si>
    <t xml:space="preserve">         Preparation for UD Review</t>
  </si>
  <si>
    <t xml:space="preserve">         Review UD Meeting</t>
  </si>
  <si>
    <t>Amount of Work</t>
  </si>
  <si>
    <t>Amount Unit</t>
  </si>
  <si>
    <t>Productivity Rate</t>
  </si>
  <si>
    <t>Productivity Unit</t>
  </si>
  <si>
    <t>Effort (hr)</t>
  </si>
  <si>
    <t>Effort/Duration per 1 HC (days)</t>
  </si>
  <si>
    <t>Resources</t>
  </si>
  <si>
    <t>Duration (days)</t>
  </si>
  <si>
    <t>effort (days) / Resources</t>
  </si>
  <si>
    <t>pages</t>
  </si>
  <si>
    <t>defects</t>
  </si>
  <si>
    <t>req</t>
  </si>
  <si>
    <t>SLOC</t>
  </si>
  <si>
    <t>test cases</t>
  </si>
  <si>
    <t>equation used</t>
  </si>
  <si>
    <t>Rounded Duration (days)</t>
  </si>
  <si>
    <t>CEILING(Duration)</t>
  </si>
  <si>
    <t>servers</t>
  </si>
  <si>
    <t>clients</t>
  </si>
  <si>
    <t>tools</t>
  </si>
  <si>
    <t>effort (hr)/8 -- only for effort in hrs</t>
  </si>
  <si>
    <t>amount of work / productivity rate</t>
  </si>
  <si>
    <t xml:space="preserve">      Create Data Model</t>
  </si>
  <si>
    <t>Actual</t>
  </si>
  <si>
    <t>due to resource leveling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</si>
</sst>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363636"/>
      <name val="Segoe UI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rgb="FF363636"/>
      <name val="Segoe UI"/>
      <family val="2"/>
    </font>
    <font>
      <i/>
      <sz val="9"/>
      <color rgb="FF363636"/>
      <name val="Segoe UI"/>
      <family val="2"/>
    </font>
    <font>
      <b/>
      <i/>
      <sz val="9"/>
      <color rgb="FF363636"/>
      <name val="Segoe UI"/>
      <family val="2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2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2" fontId="0" fillId="0" borderId="0" xfId="0" applyNumberFormat="1"/>
    <xf numFmtId="2" fontId="1" fillId="0" borderId="0" xfId="0" applyNumberFormat="1" applyFont="1"/>
    <xf numFmtId="0" fontId="8" fillId="4" borderId="0" xfId="0" applyFont="1" applyFill="1" applyAlignment="1">
      <alignment horizontal="center"/>
    </xf>
    <xf numFmtId="0" fontId="6" fillId="2" borderId="1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/>
    </xf>
    <xf numFmtId="2" fontId="9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780ED6-7F85-4FA1-9A7D-34AA2CF5C7A4}">
  <dimension ref="A1:L74"/>
  <sheetViews>
    <sheetView tabSelected="1" topLeftCell="A23" workbookViewId="0">
      <pane xSplit="1" topLeftCell="G1" activePane="topRight" state="frozen"/>
      <selection pane="topRight" activeCell="K39" sqref="K39"/>
    </sheetView>
  </sheetViews>
  <sheetFormatPr defaultRowHeight="15" x14ac:dyDescent="0.25"/>
  <cols>
    <col min="1" max="1" width="40.28515625" customWidth="1"/>
    <col min="2" max="2" width="9" customWidth="1"/>
    <col min="3" max="3" width="8.42578125" customWidth="1"/>
    <col min="4" max="4" width="11.7109375" customWidth="1"/>
    <col min="5" max="5" width="13.7109375" bestFit="1" customWidth="1"/>
    <col min="6" max="6" width="14.5703125" bestFit="1" customWidth="1"/>
    <col min="7" max="7" width="15.140625" customWidth="1"/>
    <col min="8" max="9" width="13" customWidth="1"/>
    <col min="10" max="10" width="16" customWidth="1"/>
    <col min="12" max="12" width="12" customWidth="1"/>
  </cols>
  <sheetData>
    <row r="1" spans="1:12" ht="24" x14ac:dyDescent="0.25">
      <c r="A1" s="1" t="s">
        <v>0</v>
      </c>
      <c r="B1" s="4" t="s">
        <v>46</v>
      </c>
      <c r="C1" s="4" t="s">
        <v>47</v>
      </c>
      <c r="D1" s="4" t="s">
        <v>48</v>
      </c>
      <c r="E1" s="4" t="s">
        <v>49</v>
      </c>
      <c r="F1" s="4" t="s">
        <v>50</v>
      </c>
      <c r="G1" s="4" t="s">
        <v>51</v>
      </c>
      <c r="H1" s="4" t="s">
        <v>52</v>
      </c>
      <c r="I1" s="5" t="s">
        <v>53</v>
      </c>
      <c r="J1" s="5" t="s">
        <v>61</v>
      </c>
      <c r="L1" t="s">
        <v>69</v>
      </c>
    </row>
    <row r="2" spans="1:12" s="12" customFormat="1" ht="36" x14ac:dyDescent="0.25">
      <c r="A2" s="11" t="s">
        <v>60</v>
      </c>
      <c r="B2" s="10"/>
      <c r="C2" s="10"/>
      <c r="D2" s="10"/>
      <c r="E2" s="10"/>
      <c r="F2" s="6" t="s">
        <v>67</v>
      </c>
      <c r="G2" s="6" t="s">
        <v>66</v>
      </c>
      <c r="H2" s="6"/>
      <c r="I2" s="7" t="s">
        <v>54</v>
      </c>
      <c r="J2" s="5" t="s">
        <v>62</v>
      </c>
      <c r="L2" s="1" t="s">
        <v>70</v>
      </c>
    </row>
    <row r="3" spans="1:12" x14ac:dyDescent="0.25">
      <c r="A3" s="2" t="s">
        <v>1</v>
      </c>
      <c r="F3" s="8"/>
      <c r="G3" s="8"/>
      <c r="I3" s="9"/>
      <c r="J3" s="9"/>
      <c r="L3" s="2"/>
    </row>
    <row r="4" spans="1:12" x14ac:dyDescent="0.25">
      <c r="A4" s="3" t="s">
        <v>2</v>
      </c>
      <c r="B4">
        <v>72</v>
      </c>
      <c r="C4" t="s">
        <v>55</v>
      </c>
      <c r="D4">
        <v>3</v>
      </c>
      <c r="E4" t="str">
        <f>C4&amp;"/hr"</f>
        <v>pages/hr</v>
      </c>
      <c r="F4" s="8">
        <f>B4/D4</f>
        <v>24</v>
      </c>
      <c r="G4" s="8">
        <f>F4/8</f>
        <v>3</v>
      </c>
      <c r="H4">
        <v>1</v>
      </c>
      <c r="I4" s="9">
        <f>G4/H4</f>
        <v>3</v>
      </c>
      <c r="J4" s="9">
        <f>_xlfn.CEILING.MATH(I4)</f>
        <v>3</v>
      </c>
      <c r="L4" s="3"/>
    </row>
    <row r="5" spans="1:12" x14ac:dyDescent="0.25">
      <c r="A5" s="2" t="s">
        <v>3</v>
      </c>
      <c r="F5" s="8"/>
      <c r="G5" s="8"/>
      <c r="I5" s="9"/>
      <c r="J5" s="9"/>
      <c r="L5" s="2"/>
    </row>
    <row r="6" spans="1:12" x14ac:dyDescent="0.25">
      <c r="A6" s="3" t="s">
        <v>4</v>
      </c>
      <c r="B6">
        <v>72</v>
      </c>
      <c r="C6" t="s">
        <v>55</v>
      </c>
      <c r="D6">
        <v>5</v>
      </c>
      <c r="E6" t="str">
        <f t="shared" ref="E6:E8" si="0">C6&amp;"/hr"</f>
        <v>pages/hr</v>
      </c>
      <c r="F6" s="8">
        <f t="shared" ref="F6:F57" si="1">B6/D6</f>
        <v>14.4</v>
      </c>
      <c r="G6" s="8">
        <f t="shared" ref="G6:G57" si="2">F6/8</f>
        <v>1.8</v>
      </c>
      <c r="H6">
        <v>1</v>
      </c>
      <c r="I6" s="9">
        <f t="shared" ref="I6:I57" si="3">G6/H6</f>
        <v>1.8</v>
      </c>
      <c r="J6" s="9">
        <f t="shared" ref="J6:J57" si="4">_xlfn.CEILING.MATH(I6)</f>
        <v>2</v>
      </c>
      <c r="L6" s="3"/>
    </row>
    <row r="7" spans="1:12" x14ac:dyDescent="0.25">
      <c r="A7" s="3" t="s">
        <v>5</v>
      </c>
      <c r="B7">
        <v>72</v>
      </c>
      <c r="C7" t="s">
        <v>55</v>
      </c>
      <c r="D7">
        <v>10</v>
      </c>
      <c r="E7" t="str">
        <f t="shared" si="0"/>
        <v>pages/hr</v>
      </c>
      <c r="F7" s="8">
        <f t="shared" si="1"/>
        <v>7.2</v>
      </c>
      <c r="G7" s="8">
        <f t="shared" si="2"/>
        <v>0.9</v>
      </c>
      <c r="H7">
        <v>1</v>
      </c>
      <c r="I7" s="9">
        <f t="shared" si="3"/>
        <v>0.9</v>
      </c>
      <c r="J7" s="9">
        <f t="shared" si="4"/>
        <v>1</v>
      </c>
      <c r="L7" s="3"/>
    </row>
    <row r="8" spans="1:12" x14ac:dyDescent="0.25">
      <c r="A8" s="3" t="s">
        <v>6</v>
      </c>
      <c r="B8">
        <v>92</v>
      </c>
      <c r="C8" t="s">
        <v>56</v>
      </c>
      <c r="D8">
        <v>3</v>
      </c>
      <c r="E8" t="str">
        <f t="shared" si="0"/>
        <v>defects/hr</v>
      </c>
      <c r="F8" s="8">
        <f t="shared" si="1"/>
        <v>30.666666666666668</v>
      </c>
      <c r="G8" s="8">
        <f t="shared" si="2"/>
        <v>3.8333333333333335</v>
      </c>
      <c r="H8">
        <v>1</v>
      </c>
      <c r="I8" s="9">
        <f t="shared" si="3"/>
        <v>3.8333333333333335</v>
      </c>
      <c r="J8" s="9">
        <f t="shared" si="4"/>
        <v>4</v>
      </c>
      <c r="L8" s="3"/>
    </row>
    <row r="9" spans="1:12" x14ac:dyDescent="0.25">
      <c r="A9" s="2" t="s">
        <v>7</v>
      </c>
      <c r="F9" s="8"/>
      <c r="G9" s="8"/>
      <c r="I9" s="9"/>
      <c r="J9" s="9"/>
      <c r="L9" s="2"/>
    </row>
    <row r="10" spans="1:12" x14ac:dyDescent="0.25">
      <c r="A10" s="3" t="s">
        <v>8</v>
      </c>
      <c r="B10">
        <v>287</v>
      </c>
      <c r="C10" t="s">
        <v>57</v>
      </c>
      <c r="D10">
        <v>4</v>
      </c>
      <c r="E10" t="str">
        <f t="shared" ref="E10" si="5">C10&amp;"/hr"</f>
        <v>req/hr</v>
      </c>
      <c r="F10" s="8">
        <f t="shared" si="1"/>
        <v>71.75</v>
      </c>
      <c r="G10" s="8">
        <f t="shared" si="2"/>
        <v>8.96875</v>
      </c>
      <c r="H10">
        <v>3</v>
      </c>
      <c r="I10" s="9">
        <f t="shared" si="3"/>
        <v>2.9895833333333335</v>
      </c>
      <c r="J10" s="9">
        <f t="shared" si="4"/>
        <v>3</v>
      </c>
      <c r="L10" s="3"/>
    </row>
    <row r="11" spans="1:12" x14ac:dyDescent="0.25">
      <c r="A11" s="2" t="s">
        <v>9</v>
      </c>
      <c r="F11" s="8"/>
      <c r="G11" s="8"/>
      <c r="I11" s="9"/>
      <c r="J11" s="9"/>
      <c r="L11" s="2"/>
    </row>
    <row r="12" spans="1:12" x14ac:dyDescent="0.25">
      <c r="A12" s="3" t="s">
        <v>4</v>
      </c>
      <c r="B12">
        <v>287</v>
      </c>
      <c r="C12" t="s">
        <v>57</v>
      </c>
      <c r="D12">
        <v>5</v>
      </c>
      <c r="E12" t="str">
        <f t="shared" ref="E12:E57" si="6">C12&amp;"/hr"</f>
        <v>req/hr</v>
      </c>
      <c r="F12" s="8">
        <f t="shared" si="1"/>
        <v>57.4</v>
      </c>
      <c r="G12" s="8">
        <f t="shared" si="2"/>
        <v>7.1749999999999998</v>
      </c>
      <c r="H12">
        <v>1</v>
      </c>
      <c r="I12" s="9">
        <f t="shared" si="3"/>
        <v>7.1749999999999998</v>
      </c>
      <c r="J12" s="9">
        <f t="shared" si="4"/>
        <v>8</v>
      </c>
      <c r="L12" s="3"/>
    </row>
    <row r="13" spans="1:12" x14ac:dyDescent="0.25">
      <c r="A13" s="3" t="s">
        <v>5</v>
      </c>
      <c r="B13">
        <v>287</v>
      </c>
      <c r="C13" t="s">
        <v>57</v>
      </c>
      <c r="D13">
        <v>10</v>
      </c>
      <c r="E13" t="str">
        <f t="shared" si="6"/>
        <v>req/hr</v>
      </c>
      <c r="F13" s="8">
        <f t="shared" si="1"/>
        <v>28.7</v>
      </c>
      <c r="G13" s="8">
        <f t="shared" si="2"/>
        <v>3.5874999999999999</v>
      </c>
      <c r="H13">
        <v>1</v>
      </c>
      <c r="I13" s="9">
        <f t="shared" si="3"/>
        <v>3.5874999999999999</v>
      </c>
      <c r="J13" s="9">
        <f t="shared" si="4"/>
        <v>4</v>
      </c>
      <c r="L13" s="3"/>
    </row>
    <row r="14" spans="1:12" x14ac:dyDescent="0.25">
      <c r="A14" s="3" t="s">
        <v>6</v>
      </c>
      <c r="B14">
        <v>267</v>
      </c>
      <c r="C14" t="s">
        <v>56</v>
      </c>
      <c r="D14">
        <v>8</v>
      </c>
      <c r="E14" t="str">
        <f t="shared" si="6"/>
        <v>defects/hr</v>
      </c>
      <c r="F14" s="8">
        <f t="shared" si="1"/>
        <v>33.375</v>
      </c>
      <c r="G14" s="8">
        <f t="shared" si="2"/>
        <v>4.171875</v>
      </c>
      <c r="H14">
        <v>3</v>
      </c>
      <c r="I14" s="9">
        <f t="shared" si="3"/>
        <v>1.390625</v>
      </c>
      <c r="J14" s="9">
        <f t="shared" si="4"/>
        <v>2</v>
      </c>
      <c r="L14" s="3"/>
    </row>
    <row r="15" spans="1:12" x14ac:dyDescent="0.25">
      <c r="A15" s="2" t="s">
        <v>10</v>
      </c>
      <c r="F15" s="8"/>
      <c r="G15" s="8"/>
      <c r="I15" s="9"/>
      <c r="J15" s="9"/>
      <c r="L15" s="2"/>
    </row>
    <row r="16" spans="1:12" x14ac:dyDescent="0.25">
      <c r="A16" s="2" t="s">
        <v>11</v>
      </c>
      <c r="F16" s="8"/>
      <c r="G16" s="8"/>
      <c r="I16" s="9"/>
      <c r="J16" s="9"/>
      <c r="L16" s="2"/>
    </row>
    <row r="17" spans="1:12" x14ac:dyDescent="0.25">
      <c r="A17" s="3" t="s">
        <v>12</v>
      </c>
      <c r="B17">
        <v>12</v>
      </c>
      <c r="C17" t="s">
        <v>63</v>
      </c>
      <c r="D17">
        <v>1</v>
      </c>
      <c r="E17" t="str">
        <f>C17&amp;"/day"</f>
        <v>servers/day</v>
      </c>
      <c r="F17" s="8">
        <f t="shared" si="1"/>
        <v>12</v>
      </c>
      <c r="G17" s="8">
        <f>F17</f>
        <v>12</v>
      </c>
      <c r="H17">
        <v>3</v>
      </c>
      <c r="I17" s="9">
        <f t="shared" si="3"/>
        <v>4</v>
      </c>
      <c r="J17" s="9">
        <f t="shared" si="4"/>
        <v>4</v>
      </c>
      <c r="L17" s="3"/>
    </row>
    <row r="18" spans="1:12" x14ac:dyDescent="0.25">
      <c r="A18" s="3" t="s">
        <v>13</v>
      </c>
      <c r="B18">
        <v>28</v>
      </c>
      <c r="C18" t="s">
        <v>64</v>
      </c>
      <c r="D18">
        <v>6</v>
      </c>
      <c r="E18" t="str">
        <f>C18&amp;"/day"</f>
        <v>clients/day</v>
      </c>
      <c r="F18" s="8">
        <f t="shared" si="1"/>
        <v>4.666666666666667</v>
      </c>
      <c r="G18" s="8">
        <f>F18</f>
        <v>4.666666666666667</v>
      </c>
      <c r="H18">
        <v>3</v>
      </c>
      <c r="I18" s="9">
        <f t="shared" si="3"/>
        <v>1.5555555555555556</v>
      </c>
      <c r="J18" s="9">
        <f t="shared" si="4"/>
        <v>2</v>
      </c>
      <c r="L18" s="3"/>
    </row>
    <row r="19" spans="1:12" x14ac:dyDescent="0.25">
      <c r="A19" s="2" t="s">
        <v>14</v>
      </c>
      <c r="F19" s="8"/>
      <c r="G19" s="8"/>
      <c r="I19" s="9"/>
      <c r="J19" s="9"/>
      <c r="L19" s="2"/>
    </row>
    <row r="20" spans="1:12" x14ac:dyDescent="0.25">
      <c r="A20" s="3" t="s">
        <v>15</v>
      </c>
      <c r="B20">
        <v>12</v>
      </c>
      <c r="C20" t="s">
        <v>65</v>
      </c>
      <c r="D20">
        <v>5</v>
      </c>
      <c r="E20" t="str">
        <f t="shared" si="6"/>
        <v>tools/hr</v>
      </c>
      <c r="F20" s="8">
        <f t="shared" si="1"/>
        <v>2.4</v>
      </c>
      <c r="G20" s="8">
        <f t="shared" si="2"/>
        <v>0.3</v>
      </c>
      <c r="H20">
        <v>3</v>
      </c>
      <c r="I20" s="9">
        <f t="shared" si="3"/>
        <v>9.9999999999999992E-2</v>
      </c>
      <c r="J20" s="9">
        <f t="shared" si="4"/>
        <v>1</v>
      </c>
      <c r="L20" s="3"/>
    </row>
    <row r="21" spans="1:12" x14ac:dyDescent="0.25">
      <c r="A21" s="3" t="s">
        <v>16</v>
      </c>
      <c r="B21">
        <v>12</v>
      </c>
      <c r="C21" t="s">
        <v>65</v>
      </c>
      <c r="D21">
        <v>2</v>
      </c>
      <c r="E21" t="str">
        <f t="shared" si="6"/>
        <v>tools/hr</v>
      </c>
      <c r="F21" s="8">
        <f t="shared" si="1"/>
        <v>6</v>
      </c>
      <c r="G21" s="8">
        <f t="shared" si="2"/>
        <v>0.75</v>
      </c>
      <c r="H21">
        <v>3</v>
      </c>
      <c r="I21" s="9">
        <f t="shared" si="3"/>
        <v>0.25</v>
      </c>
      <c r="J21" s="9">
        <f t="shared" si="4"/>
        <v>1</v>
      </c>
      <c r="L21" s="3"/>
    </row>
    <row r="22" spans="1:12" x14ac:dyDescent="0.25">
      <c r="A22" s="2" t="s">
        <v>17</v>
      </c>
      <c r="F22" s="8"/>
      <c r="G22" s="8"/>
      <c r="I22" s="9"/>
      <c r="J22" s="9"/>
      <c r="L22" s="2"/>
    </row>
    <row r="23" spans="1:12" x14ac:dyDescent="0.25">
      <c r="A23" s="3" t="s">
        <v>18</v>
      </c>
      <c r="B23">
        <v>189</v>
      </c>
      <c r="C23" t="s">
        <v>55</v>
      </c>
      <c r="D23">
        <v>5</v>
      </c>
      <c r="E23" t="str">
        <f t="shared" si="6"/>
        <v>pages/hr</v>
      </c>
      <c r="F23" s="8">
        <f t="shared" si="1"/>
        <v>37.799999999999997</v>
      </c>
      <c r="G23" s="8">
        <f t="shared" si="2"/>
        <v>4.7249999999999996</v>
      </c>
      <c r="H23">
        <v>4</v>
      </c>
      <c r="I23" s="9">
        <f t="shared" si="3"/>
        <v>1.1812499999999999</v>
      </c>
      <c r="J23" s="9">
        <f t="shared" si="4"/>
        <v>2</v>
      </c>
      <c r="L23" s="3"/>
    </row>
    <row r="24" spans="1:12" x14ac:dyDescent="0.25">
      <c r="A24" s="2" t="s">
        <v>19</v>
      </c>
      <c r="F24" s="8"/>
      <c r="G24" s="8"/>
      <c r="I24" s="9"/>
      <c r="J24" s="9"/>
      <c r="L24" s="2"/>
    </row>
    <row r="25" spans="1:12" x14ac:dyDescent="0.25">
      <c r="A25" s="3" t="s">
        <v>20</v>
      </c>
      <c r="B25">
        <v>189</v>
      </c>
      <c r="C25" t="s">
        <v>55</v>
      </c>
      <c r="D25">
        <v>5</v>
      </c>
      <c r="E25" t="str">
        <f t="shared" si="6"/>
        <v>pages/hr</v>
      </c>
      <c r="F25" s="8">
        <f t="shared" si="1"/>
        <v>37.799999999999997</v>
      </c>
      <c r="G25" s="8">
        <f t="shared" si="2"/>
        <v>4.7249999999999996</v>
      </c>
      <c r="H25">
        <v>1</v>
      </c>
      <c r="I25" s="9">
        <f t="shared" si="3"/>
        <v>4.7249999999999996</v>
      </c>
      <c r="J25" s="9">
        <f t="shared" si="4"/>
        <v>5</v>
      </c>
      <c r="L25" s="3"/>
    </row>
    <row r="26" spans="1:12" x14ac:dyDescent="0.25">
      <c r="A26" s="3" t="s">
        <v>5</v>
      </c>
      <c r="B26">
        <v>189</v>
      </c>
      <c r="C26" t="s">
        <v>55</v>
      </c>
      <c r="D26">
        <v>10</v>
      </c>
      <c r="E26" t="str">
        <f t="shared" si="6"/>
        <v>pages/hr</v>
      </c>
      <c r="F26" s="8">
        <f t="shared" si="1"/>
        <v>18.899999999999999</v>
      </c>
      <c r="G26" s="8">
        <f t="shared" si="2"/>
        <v>2.3624999999999998</v>
      </c>
      <c r="H26">
        <v>1</v>
      </c>
      <c r="I26" s="9">
        <f t="shared" si="3"/>
        <v>2.3624999999999998</v>
      </c>
      <c r="J26" s="9">
        <f t="shared" si="4"/>
        <v>3</v>
      </c>
      <c r="L26" s="3"/>
    </row>
    <row r="27" spans="1:12" x14ac:dyDescent="0.25">
      <c r="A27" s="3" t="s">
        <v>6</v>
      </c>
      <c r="B27">
        <v>256</v>
      </c>
      <c r="C27" t="s">
        <v>56</v>
      </c>
      <c r="D27">
        <v>7</v>
      </c>
      <c r="E27" t="str">
        <f t="shared" si="6"/>
        <v>defects/hr</v>
      </c>
      <c r="F27" s="8">
        <f t="shared" si="1"/>
        <v>36.571428571428569</v>
      </c>
      <c r="G27" s="8">
        <f t="shared" si="2"/>
        <v>4.5714285714285712</v>
      </c>
      <c r="H27">
        <v>4</v>
      </c>
      <c r="I27" s="9">
        <f t="shared" si="3"/>
        <v>1.1428571428571428</v>
      </c>
      <c r="J27" s="9">
        <f t="shared" si="4"/>
        <v>2</v>
      </c>
      <c r="L27" s="3"/>
    </row>
    <row r="28" spans="1:12" x14ac:dyDescent="0.25">
      <c r="A28" s="2" t="s">
        <v>21</v>
      </c>
      <c r="F28" s="8"/>
      <c r="G28" s="8"/>
      <c r="I28" s="9"/>
      <c r="J28" s="9"/>
      <c r="L28" s="2"/>
    </row>
    <row r="29" spans="1:12" x14ac:dyDescent="0.25">
      <c r="A29" s="3" t="s">
        <v>68</v>
      </c>
      <c r="B29">
        <v>62</v>
      </c>
      <c r="C29" t="s">
        <v>55</v>
      </c>
      <c r="D29">
        <v>1</v>
      </c>
      <c r="E29" t="str">
        <f t="shared" si="6"/>
        <v>pages/hr</v>
      </c>
      <c r="F29" s="8">
        <f t="shared" si="1"/>
        <v>62</v>
      </c>
      <c r="G29" s="8">
        <f t="shared" si="2"/>
        <v>7.75</v>
      </c>
      <c r="H29">
        <v>8</v>
      </c>
      <c r="I29" s="9">
        <f t="shared" si="3"/>
        <v>0.96875</v>
      </c>
      <c r="J29" s="9">
        <f t="shared" si="4"/>
        <v>1</v>
      </c>
      <c r="L29" s="3"/>
    </row>
    <row r="30" spans="1:12" x14ac:dyDescent="0.25">
      <c r="A30" s="2" t="s">
        <v>22</v>
      </c>
      <c r="F30" s="8"/>
      <c r="G30" s="8"/>
      <c r="I30" s="9"/>
      <c r="J30" s="9"/>
      <c r="L30" s="2"/>
    </row>
    <row r="31" spans="1:12" x14ac:dyDescent="0.25">
      <c r="A31" s="3" t="s">
        <v>23</v>
      </c>
      <c r="B31">
        <v>62</v>
      </c>
      <c r="C31" t="s">
        <v>55</v>
      </c>
      <c r="D31">
        <v>4</v>
      </c>
      <c r="E31" t="str">
        <f t="shared" si="6"/>
        <v>pages/hr</v>
      </c>
      <c r="F31" s="8">
        <f t="shared" si="1"/>
        <v>15.5</v>
      </c>
      <c r="G31" s="8">
        <f t="shared" si="2"/>
        <v>1.9375</v>
      </c>
      <c r="H31">
        <v>1</v>
      </c>
      <c r="I31" s="9">
        <f t="shared" si="3"/>
        <v>1.9375</v>
      </c>
      <c r="J31" s="9">
        <f t="shared" si="4"/>
        <v>2</v>
      </c>
      <c r="L31" s="3"/>
    </row>
    <row r="32" spans="1:12" x14ac:dyDescent="0.25">
      <c r="A32" s="3" t="s">
        <v>5</v>
      </c>
      <c r="B32">
        <v>62</v>
      </c>
      <c r="C32" t="s">
        <v>55</v>
      </c>
      <c r="D32">
        <v>8</v>
      </c>
      <c r="E32" t="str">
        <f t="shared" si="6"/>
        <v>pages/hr</v>
      </c>
      <c r="F32" s="8">
        <f t="shared" si="1"/>
        <v>7.75</v>
      </c>
      <c r="G32" s="8">
        <f t="shared" si="2"/>
        <v>0.96875</v>
      </c>
      <c r="H32">
        <v>1</v>
      </c>
      <c r="I32" s="9">
        <f t="shared" si="3"/>
        <v>0.96875</v>
      </c>
      <c r="J32" s="9">
        <f t="shared" si="4"/>
        <v>1</v>
      </c>
      <c r="L32" s="3"/>
    </row>
    <row r="33" spans="1:12" x14ac:dyDescent="0.25">
      <c r="A33" s="3" t="s">
        <v>6</v>
      </c>
      <c r="B33">
        <v>102</v>
      </c>
      <c r="C33" t="s">
        <v>56</v>
      </c>
      <c r="D33">
        <v>4</v>
      </c>
      <c r="E33" t="str">
        <f t="shared" si="6"/>
        <v>defects/hr</v>
      </c>
      <c r="F33" s="8">
        <f t="shared" si="1"/>
        <v>25.5</v>
      </c>
      <c r="G33" s="8">
        <f t="shared" si="2"/>
        <v>3.1875</v>
      </c>
      <c r="H33">
        <v>8</v>
      </c>
      <c r="I33" s="9">
        <f t="shared" si="3"/>
        <v>0.3984375</v>
      </c>
      <c r="J33" s="9">
        <f t="shared" si="4"/>
        <v>1</v>
      </c>
      <c r="L33" s="3"/>
    </row>
    <row r="34" spans="1:12" x14ac:dyDescent="0.25">
      <c r="A34" s="2" t="s">
        <v>24</v>
      </c>
      <c r="F34" s="8"/>
      <c r="G34" s="8"/>
      <c r="I34" s="9"/>
      <c r="J34" s="9"/>
      <c r="L34" s="2"/>
    </row>
    <row r="35" spans="1:12" x14ac:dyDescent="0.25">
      <c r="A35" s="3" t="s">
        <v>25</v>
      </c>
      <c r="B35">
        <v>5890</v>
      </c>
      <c r="C35" t="s">
        <v>58</v>
      </c>
      <c r="D35">
        <v>5</v>
      </c>
      <c r="E35" t="str">
        <f t="shared" si="6"/>
        <v>SLOC/hr</v>
      </c>
      <c r="F35" s="8">
        <f t="shared" si="1"/>
        <v>1178</v>
      </c>
      <c r="G35" s="8">
        <f t="shared" si="2"/>
        <v>147.25</v>
      </c>
      <c r="H35">
        <v>13</v>
      </c>
      <c r="I35" s="9">
        <f t="shared" si="3"/>
        <v>11.326923076923077</v>
      </c>
      <c r="J35" s="9">
        <f t="shared" si="4"/>
        <v>12</v>
      </c>
      <c r="L35" s="3"/>
    </row>
    <row r="36" spans="1:12" x14ac:dyDescent="0.25">
      <c r="A36" s="2" t="s">
        <v>26</v>
      </c>
      <c r="F36" s="8"/>
      <c r="G36" s="8"/>
      <c r="I36" s="9"/>
      <c r="J36" s="9"/>
      <c r="L36" s="2"/>
    </row>
    <row r="37" spans="1:12" x14ac:dyDescent="0.25">
      <c r="A37" s="3" t="s">
        <v>27</v>
      </c>
      <c r="B37">
        <v>423</v>
      </c>
      <c r="C37" t="s">
        <v>59</v>
      </c>
      <c r="D37">
        <v>5</v>
      </c>
      <c r="E37" t="str">
        <f t="shared" si="6"/>
        <v>test cases/hr</v>
      </c>
      <c r="F37" s="8">
        <f t="shared" si="1"/>
        <v>84.6</v>
      </c>
      <c r="G37" s="8">
        <f t="shared" si="2"/>
        <v>10.574999999999999</v>
      </c>
      <c r="H37">
        <v>11</v>
      </c>
      <c r="I37" s="9">
        <f t="shared" si="3"/>
        <v>0.96136363636363631</v>
      </c>
      <c r="J37" s="13">
        <f t="shared" si="4"/>
        <v>1</v>
      </c>
      <c r="L37" s="3">
        <v>2</v>
      </c>
    </row>
    <row r="38" spans="1:12" x14ac:dyDescent="0.25">
      <c r="A38" s="3" t="s">
        <v>28</v>
      </c>
      <c r="B38">
        <v>284</v>
      </c>
      <c r="C38" t="s">
        <v>56</v>
      </c>
      <c r="D38">
        <v>5</v>
      </c>
      <c r="E38" t="str">
        <f t="shared" ref="E38:E39" si="7">C38&amp;"/day"</f>
        <v>defects/day</v>
      </c>
      <c r="F38" s="8">
        <f t="shared" si="1"/>
        <v>56.8</v>
      </c>
      <c r="G38" s="8">
        <f t="shared" ref="G38:G39" si="8">F38</f>
        <v>56.8</v>
      </c>
      <c r="H38">
        <v>14</v>
      </c>
      <c r="I38" s="9">
        <f t="shared" si="3"/>
        <v>4.0571428571428569</v>
      </c>
      <c r="J38" s="13">
        <f t="shared" si="4"/>
        <v>5</v>
      </c>
      <c r="L38" s="3">
        <v>8</v>
      </c>
    </row>
    <row r="39" spans="1:12" x14ac:dyDescent="0.25">
      <c r="A39" s="3" t="s">
        <v>29</v>
      </c>
      <c r="B39">
        <v>284</v>
      </c>
      <c r="C39" t="s">
        <v>56</v>
      </c>
      <c r="D39">
        <v>5</v>
      </c>
      <c r="E39" t="str">
        <f t="shared" si="7"/>
        <v>defects/day</v>
      </c>
      <c r="F39" s="8">
        <f t="shared" si="1"/>
        <v>56.8</v>
      </c>
      <c r="G39" s="8">
        <f t="shared" si="8"/>
        <v>56.8</v>
      </c>
      <c r="H39">
        <v>14</v>
      </c>
      <c r="I39" s="9">
        <f t="shared" si="3"/>
        <v>4.0571428571428569</v>
      </c>
      <c r="J39" s="13">
        <f t="shared" si="4"/>
        <v>5</v>
      </c>
      <c r="L39" s="3">
        <v>6</v>
      </c>
    </row>
    <row r="40" spans="1:12" x14ac:dyDescent="0.25">
      <c r="A40" s="2" t="s">
        <v>30</v>
      </c>
      <c r="F40" s="8"/>
      <c r="G40" s="8"/>
      <c r="I40" s="9"/>
      <c r="J40" s="9"/>
      <c r="L40" s="2"/>
    </row>
    <row r="41" spans="1:12" x14ac:dyDescent="0.25">
      <c r="A41" s="3" t="s">
        <v>31</v>
      </c>
      <c r="B41">
        <v>5890</v>
      </c>
      <c r="C41" t="s">
        <v>58</v>
      </c>
      <c r="D41">
        <v>125</v>
      </c>
      <c r="E41" t="str">
        <f t="shared" si="6"/>
        <v>SLOC/hr</v>
      </c>
      <c r="F41" s="8">
        <f t="shared" si="1"/>
        <v>47.12</v>
      </c>
      <c r="G41" s="8">
        <f t="shared" si="2"/>
        <v>5.89</v>
      </c>
      <c r="H41">
        <v>1</v>
      </c>
      <c r="I41" s="9">
        <f t="shared" si="3"/>
        <v>5.89</v>
      </c>
      <c r="J41" s="9">
        <f t="shared" si="4"/>
        <v>6</v>
      </c>
      <c r="L41" s="3"/>
    </row>
    <row r="42" spans="1:12" x14ac:dyDescent="0.25">
      <c r="A42" s="3" t="s">
        <v>32</v>
      </c>
      <c r="B42">
        <v>5890</v>
      </c>
      <c r="C42" t="s">
        <v>58</v>
      </c>
      <c r="D42">
        <v>200</v>
      </c>
      <c r="E42" t="str">
        <f t="shared" si="6"/>
        <v>SLOC/hr</v>
      </c>
      <c r="F42" s="8">
        <f t="shared" si="1"/>
        <v>29.45</v>
      </c>
      <c r="G42" s="8">
        <f t="shared" si="2"/>
        <v>3.6812499999999999</v>
      </c>
      <c r="H42">
        <v>1</v>
      </c>
      <c r="I42" s="9">
        <f t="shared" si="3"/>
        <v>3.6812499999999999</v>
      </c>
      <c r="J42" s="9">
        <f t="shared" si="4"/>
        <v>4</v>
      </c>
      <c r="L42" s="3"/>
    </row>
    <row r="43" spans="1:12" x14ac:dyDescent="0.25">
      <c r="A43" s="3" t="s">
        <v>33</v>
      </c>
      <c r="B43">
        <v>412</v>
      </c>
      <c r="C43" t="s">
        <v>56</v>
      </c>
      <c r="D43">
        <v>3</v>
      </c>
      <c r="E43" t="str">
        <f t="shared" si="6"/>
        <v>defects/hr</v>
      </c>
      <c r="F43" s="8">
        <f t="shared" si="1"/>
        <v>137.33333333333334</v>
      </c>
      <c r="G43" s="8">
        <f t="shared" si="2"/>
        <v>17.166666666666668</v>
      </c>
      <c r="H43">
        <v>13</v>
      </c>
      <c r="I43" s="9">
        <f t="shared" si="3"/>
        <v>1.3205128205128207</v>
      </c>
      <c r="J43" s="9">
        <f t="shared" si="4"/>
        <v>2</v>
      </c>
      <c r="L43" s="3"/>
    </row>
    <row r="44" spans="1:12" x14ac:dyDescent="0.25">
      <c r="A44" s="2" t="s">
        <v>34</v>
      </c>
      <c r="F44" s="8"/>
      <c r="G44" s="8"/>
      <c r="I44" s="9"/>
      <c r="J44" s="9"/>
      <c r="L44" s="2"/>
    </row>
    <row r="45" spans="1:12" x14ac:dyDescent="0.25">
      <c r="A45" s="3" t="s">
        <v>35</v>
      </c>
      <c r="B45">
        <v>289</v>
      </c>
      <c r="C45" t="s">
        <v>55</v>
      </c>
      <c r="D45">
        <v>5</v>
      </c>
      <c r="E45" t="str">
        <f t="shared" ref="E45" si="9">C45&amp;"/day"</f>
        <v>pages/day</v>
      </c>
      <c r="F45" s="8">
        <f t="shared" si="1"/>
        <v>57.8</v>
      </c>
      <c r="G45" s="8">
        <f>F45</f>
        <v>57.8</v>
      </c>
      <c r="H45">
        <v>12</v>
      </c>
      <c r="I45" s="9">
        <f t="shared" si="3"/>
        <v>4.8166666666666664</v>
      </c>
      <c r="J45" s="13">
        <f t="shared" si="4"/>
        <v>5</v>
      </c>
      <c r="L45" s="3">
        <v>10</v>
      </c>
    </row>
    <row r="46" spans="1:12" x14ac:dyDescent="0.25">
      <c r="A46" s="2" t="s">
        <v>36</v>
      </c>
      <c r="F46" s="8"/>
      <c r="G46" s="8"/>
      <c r="I46" s="9"/>
      <c r="J46" s="9"/>
      <c r="L46" s="2"/>
    </row>
    <row r="47" spans="1:12" x14ac:dyDescent="0.25">
      <c r="A47" s="3" t="s">
        <v>37</v>
      </c>
      <c r="B47">
        <v>289</v>
      </c>
      <c r="C47" t="s">
        <v>55</v>
      </c>
      <c r="D47">
        <v>2</v>
      </c>
      <c r="E47" t="str">
        <f t="shared" si="6"/>
        <v>pages/hr</v>
      </c>
      <c r="F47" s="8">
        <f t="shared" si="1"/>
        <v>144.5</v>
      </c>
      <c r="G47" s="8">
        <f t="shared" si="2"/>
        <v>18.0625</v>
      </c>
      <c r="H47">
        <v>1</v>
      </c>
      <c r="I47" s="9">
        <f t="shared" si="3"/>
        <v>18.0625</v>
      </c>
      <c r="J47" s="9">
        <f t="shared" si="4"/>
        <v>19</v>
      </c>
      <c r="L47" s="3"/>
    </row>
    <row r="48" spans="1:12" x14ac:dyDescent="0.25">
      <c r="A48" s="3" t="s">
        <v>38</v>
      </c>
      <c r="B48">
        <v>289</v>
      </c>
      <c r="C48" t="s">
        <v>55</v>
      </c>
      <c r="D48">
        <v>6</v>
      </c>
      <c r="E48" t="str">
        <f t="shared" si="6"/>
        <v>pages/hr</v>
      </c>
      <c r="F48" s="8">
        <f t="shared" si="1"/>
        <v>48.166666666666664</v>
      </c>
      <c r="G48" s="8">
        <f t="shared" si="2"/>
        <v>6.020833333333333</v>
      </c>
      <c r="H48">
        <v>1</v>
      </c>
      <c r="I48" s="9">
        <f t="shared" si="3"/>
        <v>6.020833333333333</v>
      </c>
      <c r="J48" s="9">
        <f t="shared" si="4"/>
        <v>7</v>
      </c>
      <c r="L48" s="3"/>
    </row>
    <row r="49" spans="1:12" x14ac:dyDescent="0.25">
      <c r="A49" s="3" t="s">
        <v>39</v>
      </c>
      <c r="B49">
        <v>113</v>
      </c>
      <c r="C49" t="s">
        <v>56</v>
      </c>
      <c r="D49">
        <v>5</v>
      </c>
      <c r="E49" t="str">
        <f t="shared" si="6"/>
        <v>defects/hr</v>
      </c>
      <c r="F49" s="8">
        <f t="shared" si="1"/>
        <v>22.6</v>
      </c>
      <c r="G49" s="8">
        <f t="shared" si="2"/>
        <v>2.8250000000000002</v>
      </c>
      <c r="H49">
        <v>12</v>
      </c>
      <c r="I49" s="9">
        <f t="shared" si="3"/>
        <v>0.23541666666666669</v>
      </c>
      <c r="J49" s="9">
        <f t="shared" si="4"/>
        <v>1</v>
      </c>
      <c r="L49" s="3"/>
    </row>
    <row r="50" spans="1:12" x14ac:dyDescent="0.25">
      <c r="A50" s="3" t="s">
        <v>40</v>
      </c>
      <c r="B50">
        <v>310</v>
      </c>
      <c r="C50" t="s">
        <v>59</v>
      </c>
      <c r="D50">
        <v>5</v>
      </c>
      <c r="E50" t="str">
        <f t="shared" ref="E50:E51" si="10">C50&amp;"/day"</f>
        <v>test cases/day</v>
      </c>
      <c r="F50" s="8">
        <f t="shared" si="1"/>
        <v>62</v>
      </c>
      <c r="G50" s="8">
        <f t="shared" ref="G50:G51" si="11">F50</f>
        <v>62</v>
      </c>
      <c r="H50">
        <v>13</v>
      </c>
      <c r="I50" s="9">
        <f t="shared" si="3"/>
        <v>4.7692307692307692</v>
      </c>
      <c r="J50" s="9">
        <f t="shared" si="4"/>
        <v>5</v>
      </c>
      <c r="L50" s="3"/>
    </row>
    <row r="51" spans="1:12" x14ac:dyDescent="0.25">
      <c r="A51" s="3" t="s">
        <v>28</v>
      </c>
      <c r="B51">
        <v>179</v>
      </c>
      <c r="C51" t="s">
        <v>56</v>
      </c>
      <c r="D51">
        <v>8</v>
      </c>
      <c r="E51" t="str">
        <f t="shared" si="10"/>
        <v>defects/day</v>
      </c>
      <c r="F51" s="8">
        <f t="shared" si="1"/>
        <v>22.375</v>
      </c>
      <c r="G51" s="8">
        <f t="shared" si="11"/>
        <v>22.375</v>
      </c>
      <c r="H51">
        <v>13</v>
      </c>
      <c r="I51" s="9">
        <f t="shared" si="3"/>
        <v>1.7211538461538463</v>
      </c>
      <c r="J51" s="9">
        <f t="shared" si="4"/>
        <v>2</v>
      </c>
      <c r="L51" s="3"/>
    </row>
    <row r="52" spans="1:12" x14ac:dyDescent="0.25">
      <c r="A52" s="2" t="s">
        <v>41</v>
      </c>
      <c r="F52" s="8"/>
      <c r="G52" s="8"/>
      <c r="I52" s="9"/>
      <c r="J52" s="9"/>
      <c r="L52" s="2"/>
    </row>
    <row r="53" spans="1:12" x14ac:dyDescent="0.25">
      <c r="A53" s="3" t="s">
        <v>42</v>
      </c>
      <c r="B53">
        <v>241</v>
      </c>
      <c r="C53" t="s">
        <v>55</v>
      </c>
      <c r="D53">
        <v>5</v>
      </c>
      <c r="E53" t="str">
        <f t="shared" si="6"/>
        <v>pages/hr</v>
      </c>
      <c r="F53" s="8">
        <f t="shared" si="1"/>
        <v>48.2</v>
      </c>
      <c r="G53" s="8">
        <f t="shared" si="2"/>
        <v>6.0250000000000004</v>
      </c>
      <c r="H53">
        <v>8</v>
      </c>
      <c r="I53" s="9">
        <f t="shared" si="3"/>
        <v>0.75312500000000004</v>
      </c>
      <c r="J53" s="9">
        <f t="shared" si="4"/>
        <v>1</v>
      </c>
      <c r="L53" s="3"/>
    </row>
    <row r="54" spans="1:12" x14ac:dyDescent="0.25">
      <c r="A54" s="2" t="s">
        <v>43</v>
      </c>
      <c r="F54" s="8"/>
      <c r="G54" s="8"/>
      <c r="I54" s="9"/>
      <c r="J54" s="9"/>
      <c r="L54" s="2"/>
    </row>
    <row r="55" spans="1:12" x14ac:dyDescent="0.25">
      <c r="A55" s="3" t="s">
        <v>44</v>
      </c>
      <c r="B55">
        <v>241</v>
      </c>
      <c r="C55" t="s">
        <v>55</v>
      </c>
      <c r="D55">
        <v>5</v>
      </c>
      <c r="E55" t="str">
        <f t="shared" si="6"/>
        <v>pages/hr</v>
      </c>
      <c r="F55" s="8">
        <f t="shared" si="1"/>
        <v>48.2</v>
      </c>
      <c r="G55" s="8">
        <f t="shared" si="2"/>
        <v>6.0250000000000004</v>
      </c>
      <c r="H55">
        <v>1</v>
      </c>
      <c r="I55" s="9">
        <f t="shared" si="3"/>
        <v>6.0250000000000004</v>
      </c>
      <c r="J55" s="9">
        <f t="shared" si="4"/>
        <v>7</v>
      </c>
      <c r="L55" s="3"/>
    </row>
    <row r="56" spans="1:12" x14ac:dyDescent="0.25">
      <c r="A56" s="3" t="s">
        <v>45</v>
      </c>
      <c r="B56">
        <v>241</v>
      </c>
      <c r="C56" t="s">
        <v>55</v>
      </c>
      <c r="D56">
        <v>8</v>
      </c>
      <c r="E56" t="str">
        <f t="shared" si="6"/>
        <v>pages/hr</v>
      </c>
      <c r="F56" s="8">
        <f t="shared" si="1"/>
        <v>30.125</v>
      </c>
      <c r="G56" s="8">
        <f t="shared" si="2"/>
        <v>3.765625</v>
      </c>
      <c r="H56">
        <v>1</v>
      </c>
      <c r="I56" s="9">
        <f t="shared" si="3"/>
        <v>3.765625</v>
      </c>
      <c r="J56" s="9">
        <f t="shared" si="4"/>
        <v>4</v>
      </c>
      <c r="L56" s="3"/>
    </row>
    <row r="57" spans="1:12" x14ac:dyDescent="0.25">
      <c r="A57" s="3" t="s">
        <v>33</v>
      </c>
      <c r="B57">
        <v>359</v>
      </c>
      <c r="C57" t="s">
        <v>56</v>
      </c>
      <c r="D57">
        <v>15</v>
      </c>
      <c r="E57" t="str">
        <f t="shared" si="6"/>
        <v>defects/hr</v>
      </c>
      <c r="F57" s="8">
        <f t="shared" si="1"/>
        <v>23.933333333333334</v>
      </c>
      <c r="G57" s="8">
        <f t="shared" si="2"/>
        <v>2.9916666666666667</v>
      </c>
      <c r="H57">
        <v>8</v>
      </c>
      <c r="I57" s="9">
        <f t="shared" si="3"/>
        <v>0.37395833333333334</v>
      </c>
      <c r="J57" s="9">
        <f t="shared" si="4"/>
        <v>1</v>
      </c>
      <c r="L57" s="3"/>
    </row>
    <row r="58" spans="1:12" x14ac:dyDescent="0.25">
      <c r="F58" s="8"/>
      <c r="G58" s="8"/>
      <c r="I58" s="9"/>
      <c r="J58" s="9"/>
    </row>
    <row r="59" spans="1:12" x14ac:dyDescent="0.25">
      <c r="F59" s="8"/>
      <c r="G59" s="8"/>
      <c r="I59" s="9"/>
      <c r="J59" s="9"/>
    </row>
    <row r="60" spans="1:12" x14ac:dyDescent="0.25">
      <c r="F60" s="8"/>
      <c r="G60" s="8"/>
      <c r="I60" s="9"/>
      <c r="J60" s="9"/>
    </row>
    <row r="61" spans="1:12" x14ac:dyDescent="0.25">
      <c r="F61" s="8"/>
      <c r="G61" s="8"/>
      <c r="I61" s="9"/>
      <c r="J61" s="9"/>
    </row>
    <row r="62" spans="1:12" x14ac:dyDescent="0.25">
      <c r="F62" s="8"/>
      <c r="G62" s="8"/>
      <c r="I62" s="9"/>
      <c r="J62" s="9"/>
    </row>
    <row r="63" spans="1:12" x14ac:dyDescent="0.25">
      <c r="F63" s="8"/>
      <c r="G63" s="8"/>
      <c r="I63" s="9"/>
      <c r="J63" s="9"/>
    </row>
    <row r="64" spans="1:12" x14ac:dyDescent="0.25">
      <c r="F64" s="8"/>
      <c r="G64" s="8"/>
      <c r="I64" s="9"/>
      <c r="J64" s="9"/>
    </row>
    <row r="65" spans="6:10" x14ac:dyDescent="0.25">
      <c r="F65" s="8"/>
      <c r="G65" s="8"/>
      <c r="I65" s="9"/>
      <c r="J65" s="9"/>
    </row>
    <row r="66" spans="6:10" x14ac:dyDescent="0.25">
      <c r="F66" s="8"/>
      <c r="G66" s="8"/>
      <c r="I66" s="9"/>
      <c r="J66" s="9"/>
    </row>
    <row r="67" spans="6:10" x14ac:dyDescent="0.25">
      <c r="F67" s="8"/>
      <c r="G67" s="8"/>
      <c r="I67" s="9"/>
      <c r="J67" s="9"/>
    </row>
    <row r="68" spans="6:10" x14ac:dyDescent="0.25">
      <c r="F68" s="8"/>
      <c r="G68" s="8"/>
      <c r="I68" s="9"/>
      <c r="J68" s="9"/>
    </row>
    <row r="69" spans="6:10" x14ac:dyDescent="0.25">
      <c r="F69" s="8"/>
      <c r="G69" s="8"/>
      <c r="I69" s="9"/>
      <c r="J69" s="9"/>
    </row>
    <row r="70" spans="6:10" x14ac:dyDescent="0.25">
      <c r="F70" s="8"/>
      <c r="G70" s="8"/>
      <c r="I70" s="9"/>
      <c r="J70" s="9"/>
    </row>
    <row r="71" spans="6:10" x14ac:dyDescent="0.25">
      <c r="F71" s="8"/>
      <c r="G71" s="8"/>
      <c r="I71" s="9"/>
      <c r="J71" s="9"/>
    </row>
    <row r="72" spans="6:10" x14ac:dyDescent="0.25">
      <c r="F72" s="8"/>
      <c r="G72" s="8"/>
      <c r="I72" s="9"/>
      <c r="J72" s="9"/>
    </row>
    <row r="73" spans="6:10" x14ac:dyDescent="0.25">
      <c r="F73" s="8"/>
      <c r="G73" s="8"/>
      <c r="I73" s="9"/>
      <c r="J73" s="9"/>
    </row>
    <row r="74" spans="6:10" x14ac:dyDescent="0.25">
      <c r="F74" s="8"/>
      <c r="G74" s="8"/>
      <c r="I74" s="9"/>
      <c r="J74" s="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</dc:creator>
  <cp:lastModifiedBy>h</cp:lastModifiedBy>
  <dcterms:created xsi:type="dcterms:W3CDTF">2023-06-03T20:31:08Z</dcterms:created>
  <dcterms:modified xsi:type="dcterms:W3CDTF">2023-06-04T03:08:44Z</dcterms:modified>
</cp:coreProperties>
</file>