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xr:revisionPtr revIDLastSave="0" documentId="13_ncr:1_{E4BBB6DE-FA5F-4A36-B282-FF493481D057}" xr6:coauthVersionLast="45" xr6:coauthVersionMax="47" xr10:uidLastSave="{00000000-0000-0000-0000-000000000000}"/>
  <bookViews>
    <workbookView xWindow="-120" yWindow="-120" windowWidth="29040" windowHeight="15720" tabRatio="758" activeTab="3" xr2:uid="{67726DA5-0D16-4B36-B612-DC6EDB177310}"/>
  </bookViews>
  <sheets>
    <sheet name="User Manual and Log" sheetId="6" r:id="rId1"/>
    <sheet name="Project Summary" sheetId="1" r:id="rId2"/>
    <sheet name="QC and Calibrators" sheetId="2" r:id="rId3"/>
    <sheet name="Data Summary" sheetId="3" r:id="rId4"/>
    <sheet name="1_Exp-220101" sheetId="4" r:id="rId5"/>
    <sheet name="2_Exp-220202" sheetId="9" r:id="rId6"/>
    <sheet name="X_Exp-YYMMDD" sheetId="10" r:id="rId7"/>
    <sheet name="Backend" sheetId="5" r:id="rId8"/>
  </sheets>
  <definedNames>
    <definedName name="_xlnm.Print_Area" localSheetId="4">'1_Exp-220101'!$B$1:$R$878</definedName>
    <definedName name="_xlnm.Print_Area" localSheetId="5">'2_Exp-220202'!$B$1:$R$878</definedName>
    <definedName name="_xlnm.Print_Area" localSheetId="3">'Data Summary'!$A$1:$L$44</definedName>
    <definedName name="_xlnm.Print_Area" localSheetId="1">'Project Summary'!$A$1:$F$22</definedName>
    <definedName name="_xlnm.Print_Area" localSheetId="2">'QC and Calibrators'!$A$1:$X$89</definedName>
    <definedName name="_xlnm.Print_Area" localSheetId="6">'X_Exp-YYMMDD'!$B$1:$R$878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0" l="1"/>
  <c r="T2" i="10"/>
  <c r="U2" i="9"/>
  <c r="T2" i="9"/>
  <c r="U2" i="4"/>
  <c r="T2" i="4"/>
  <c r="F4" i="2"/>
  <c r="F6" i="2"/>
  <c r="F8" i="2"/>
  <c r="A1" i="1"/>
  <c r="A1" i="2"/>
  <c r="Q1" i="2"/>
  <c r="F1" i="2"/>
  <c r="W84" i="2"/>
  <c r="V84" i="2"/>
  <c r="U84" i="2"/>
  <c r="T84" i="2"/>
  <c r="W83" i="2"/>
  <c r="V83" i="2"/>
  <c r="U83" i="2"/>
  <c r="T83" i="2"/>
  <c r="W82" i="2"/>
  <c r="V82" i="2"/>
  <c r="U82" i="2"/>
  <c r="T82" i="2"/>
  <c r="W81" i="2"/>
  <c r="V81" i="2"/>
  <c r="U81" i="2"/>
  <c r="T81" i="2"/>
  <c r="R82" i="2"/>
  <c r="S82" i="2"/>
  <c r="R83" i="2"/>
  <c r="S83" i="2"/>
  <c r="R84" i="2"/>
  <c r="S84" i="2"/>
  <c r="S81" i="2"/>
  <c r="R81" i="2"/>
  <c r="W80" i="2"/>
  <c r="V80" i="2"/>
  <c r="U80" i="2"/>
  <c r="T80" i="2"/>
  <c r="W79" i="2"/>
  <c r="V79" i="2"/>
  <c r="U79" i="2"/>
  <c r="T79" i="2"/>
  <c r="W78" i="2"/>
  <c r="V78" i="2"/>
  <c r="U78" i="2"/>
  <c r="T78" i="2"/>
  <c r="W77" i="2"/>
  <c r="V77" i="2"/>
  <c r="U77" i="2"/>
  <c r="T77" i="2"/>
  <c r="R78" i="2"/>
  <c r="S78" i="2"/>
  <c r="R79" i="2"/>
  <c r="S79" i="2"/>
  <c r="R80" i="2"/>
  <c r="S80" i="2"/>
  <c r="S77" i="2"/>
  <c r="R77" i="2"/>
  <c r="W76" i="2"/>
  <c r="V76" i="2"/>
  <c r="U76" i="2"/>
  <c r="T76" i="2"/>
  <c r="W75" i="2"/>
  <c r="V75" i="2"/>
  <c r="U75" i="2"/>
  <c r="T75" i="2"/>
  <c r="W74" i="2"/>
  <c r="V74" i="2"/>
  <c r="U74" i="2"/>
  <c r="T74" i="2"/>
  <c r="W73" i="2"/>
  <c r="V73" i="2"/>
  <c r="U73" i="2"/>
  <c r="T73" i="2"/>
  <c r="R74" i="2"/>
  <c r="S74" i="2"/>
  <c r="R75" i="2"/>
  <c r="S75" i="2"/>
  <c r="R76" i="2"/>
  <c r="S76" i="2"/>
  <c r="S73" i="2"/>
  <c r="R73" i="2"/>
  <c r="W72" i="2"/>
  <c r="V72" i="2"/>
  <c r="U72" i="2"/>
  <c r="T72" i="2"/>
  <c r="W71" i="2"/>
  <c r="V71" i="2"/>
  <c r="U71" i="2"/>
  <c r="T71" i="2"/>
  <c r="W70" i="2"/>
  <c r="V70" i="2"/>
  <c r="U70" i="2"/>
  <c r="T70" i="2"/>
  <c r="W69" i="2"/>
  <c r="V69" i="2"/>
  <c r="U69" i="2"/>
  <c r="T69" i="2"/>
  <c r="R70" i="2"/>
  <c r="S70" i="2"/>
  <c r="R71" i="2"/>
  <c r="S71" i="2"/>
  <c r="R72" i="2"/>
  <c r="S72" i="2"/>
  <c r="S69" i="2"/>
  <c r="R69" i="2"/>
  <c r="W68" i="2"/>
  <c r="V68" i="2"/>
  <c r="U68" i="2"/>
  <c r="T68" i="2"/>
  <c r="W67" i="2"/>
  <c r="V67" i="2"/>
  <c r="U67" i="2"/>
  <c r="T67" i="2"/>
  <c r="W66" i="2"/>
  <c r="V66" i="2"/>
  <c r="U66" i="2"/>
  <c r="T66" i="2"/>
  <c r="W65" i="2"/>
  <c r="V65" i="2"/>
  <c r="U65" i="2"/>
  <c r="T65" i="2"/>
  <c r="R66" i="2"/>
  <c r="S66" i="2"/>
  <c r="R67" i="2"/>
  <c r="S67" i="2"/>
  <c r="R68" i="2"/>
  <c r="S68" i="2"/>
  <c r="S65" i="2"/>
  <c r="R65" i="2"/>
  <c r="W64" i="2"/>
  <c r="V64" i="2"/>
  <c r="U64" i="2"/>
  <c r="T64" i="2"/>
  <c r="W63" i="2"/>
  <c r="V63" i="2"/>
  <c r="U63" i="2"/>
  <c r="T63" i="2"/>
  <c r="W62" i="2"/>
  <c r="V62" i="2"/>
  <c r="U62" i="2"/>
  <c r="T62" i="2"/>
  <c r="W61" i="2"/>
  <c r="V61" i="2"/>
  <c r="U61" i="2"/>
  <c r="T61" i="2"/>
  <c r="R62" i="2"/>
  <c r="S62" i="2"/>
  <c r="R63" i="2"/>
  <c r="S63" i="2"/>
  <c r="R64" i="2"/>
  <c r="S64" i="2"/>
  <c r="S61" i="2"/>
  <c r="R61" i="2"/>
  <c r="W60" i="2"/>
  <c r="V60" i="2"/>
  <c r="U60" i="2"/>
  <c r="T60" i="2"/>
  <c r="W59" i="2"/>
  <c r="V59" i="2"/>
  <c r="U59" i="2"/>
  <c r="T59" i="2"/>
  <c r="W58" i="2"/>
  <c r="V58" i="2"/>
  <c r="U58" i="2"/>
  <c r="T58" i="2"/>
  <c r="W57" i="2"/>
  <c r="V57" i="2"/>
  <c r="U57" i="2"/>
  <c r="T57" i="2"/>
  <c r="R58" i="2"/>
  <c r="S58" i="2"/>
  <c r="R59" i="2"/>
  <c r="S59" i="2"/>
  <c r="R60" i="2"/>
  <c r="S60" i="2"/>
  <c r="S57" i="2"/>
  <c r="R57" i="2"/>
  <c r="W56" i="2"/>
  <c r="V56" i="2"/>
  <c r="U56" i="2"/>
  <c r="T56" i="2"/>
  <c r="W55" i="2"/>
  <c r="V55" i="2"/>
  <c r="U55" i="2"/>
  <c r="T55" i="2"/>
  <c r="W54" i="2"/>
  <c r="V54" i="2"/>
  <c r="U54" i="2"/>
  <c r="T54" i="2"/>
  <c r="W53" i="2"/>
  <c r="V53" i="2"/>
  <c r="U53" i="2"/>
  <c r="T53" i="2"/>
  <c r="R54" i="2"/>
  <c r="S54" i="2"/>
  <c r="R55" i="2"/>
  <c r="S55" i="2"/>
  <c r="R56" i="2"/>
  <c r="S56" i="2"/>
  <c r="S53" i="2"/>
  <c r="R53" i="2"/>
  <c r="R17" i="2"/>
  <c r="S17" i="2"/>
  <c r="T17" i="2"/>
  <c r="U17" i="2"/>
  <c r="V17" i="2"/>
  <c r="W17" i="2"/>
  <c r="R18" i="2"/>
  <c r="S18" i="2"/>
  <c r="T18" i="2"/>
  <c r="U18" i="2"/>
  <c r="V18" i="2"/>
  <c r="W18" i="2"/>
  <c r="R19" i="2"/>
  <c r="S19" i="2"/>
  <c r="T19" i="2"/>
  <c r="U19" i="2"/>
  <c r="V19" i="2"/>
  <c r="W19" i="2"/>
  <c r="R20" i="2"/>
  <c r="S20" i="2"/>
  <c r="T20" i="2"/>
  <c r="U20" i="2"/>
  <c r="V20" i="2"/>
  <c r="W20" i="2"/>
  <c r="R21" i="2"/>
  <c r="S21" i="2"/>
  <c r="T21" i="2"/>
  <c r="U21" i="2"/>
  <c r="V21" i="2"/>
  <c r="W21" i="2"/>
  <c r="R22" i="2"/>
  <c r="S22" i="2"/>
  <c r="T22" i="2"/>
  <c r="U22" i="2"/>
  <c r="V22" i="2"/>
  <c r="W22" i="2"/>
  <c r="R23" i="2"/>
  <c r="S23" i="2"/>
  <c r="T23" i="2"/>
  <c r="U23" i="2"/>
  <c r="V23" i="2"/>
  <c r="W23" i="2"/>
  <c r="R24" i="2"/>
  <c r="S24" i="2"/>
  <c r="T24" i="2"/>
  <c r="U24" i="2"/>
  <c r="V24" i="2"/>
  <c r="W24" i="2"/>
  <c r="P15" i="10"/>
  <c r="P8" i="10"/>
  <c r="W52" i="2"/>
  <c r="V52" i="2"/>
  <c r="U52" i="2"/>
  <c r="T52" i="2"/>
  <c r="S52" i="2"/>
  <c r="R52" i="2"/>
  <c r="W51" i="2"/>
  <c r="V51" i="2"/>
  <c r="U51" i="2"/>
  <c r="T51" i="2"/>
  <c r="S51" i="2"/>
  <c r="R51" i="2"/>
  <c r="W50" i="2"/>
  <c r="V50" i="2"/>
  <c r="U50" i="2"/>
  <c r="T50" i="2"/>
  <c r="S50" i="2"/>
  <c r="R50" i="2"/>
  <c r="W49" i="2"/>
  <c r="V49" i="2"/>
  <c r="U49" i="2"/>
  <c r="T49" i="2"/>
  <c r="S49" i="2"/>
  <c r="R49" i="2"/>
  <c r="W48" i="2"/>
  <c r="V48" i="2"/>
  <c r="U48" i="2"/>
  <c r="T48" i="2"/>
  <c r="S48" i="2"/>
  <c r="R48" i="2"/>
  <c r="W47" i="2"/>
  <c r="V47" i="2"/>
  <c r="U47" i="2"/>
  <c r="T47" i="2"/>
  <c r="S47" i="2"/>
  <c r="R47" i="2"/>
  <c r="W46" i="2"/>
  <c r="V46" i="2"/>
  <c r="U46" i="2"/>
  <c r="T46" i="2"/>
  <c r="S46" i="2"/>
  <c r="R46" i="2"/>
  <c r="W45" i="2"/>
  <c r="V45" i="2"/>
  <c r="U45" i="2"/>
  <c r="T45" i="2"/>
  <c r="S45" i="2"/>
  <c r="R45" i="2"/>
  <c r="W44" i="2"/>
  <c r="V44" i="2"/>
  <c r="U44" i="2"/>
  <c r="T44" i="2"/>
  <c r="S44" i="2"/>
  <c r="R44" i="2"/>
  <c r="W43" i="2"/>
  <c r="V43" i="2"/>
  <c r="U43" i="2"/>
  <c r="T43" i="2"/>
  <c r="S43" i="2"/>
  <c r="R43" i="2"/>
  <c r="N43" i="2"/>
  <c r="M43" i="2"/>
  <c r="L43" i="2"/>
  <c r="K43" i="2"/>
  <c r="J43" i="2"/>
  <c r="I43" i="2"/>
  <c r="H43" i="2"/>
  <c r="G43" i="2"/>
  <c r="W42" i="2"/>
  <c r="V42" i="2"/>
  <c r="U42" i="2"/>
  <c r="T42" i="2"/>
  <c r="S42" i="2"/>
  <c r="R42" i="2"/>
  <c r="N42" i="2"/>
  <c r="M42" i="2"/>
  <c r="L42" i="2"/>
  <c r="K42" i="2"/>
  <c r="J42" i="2"/>
  <c r="I42" i="2"/>
  <c r="H42" i="2"/>
  <c r="G42" i="2"/>
  <c r="W41" i="2"/>
  <c r="V41" i="2"/>
  <c r="U41" i="2"/>
  <c r="T41" i="2"/>
  <c r="S41" i="2"/>
  <c r="R41" i="2"/>
  <c r="N41" i="2"/>
  <c r="M41" i="2"/>
  <c r="L41" i="2"/>
  <c r="K41" i="2"/>
  <c r="J41" i="2"/>
  <c r="I41" i="2"/>
  <c r="H41" i="2"/>
  <c r="G41" i="2"/>
  <c r="W40" i="2"/>
  <c r="V40" i="2"/>
  <c r="U40" i="2"/>
  <c r="T40" i="2"/>
  <c r="S40" i="2"/>
  <c r="R40" i="2"/>
  <c r="N40" i="2"/>
  <c r="M40" i="2"/>
  <c r="L40" i="2"/>
  <c r="K40" i="2"/>
  <c r="J40" i="2"/>
  <c r="I40" i="2"/>
  <c r="H40" i="2"/>
  <c r="G40" i="2"/>
  <c r="W39" i="2"/>
  <c r="V39" i="2"/>
  <c r="U39" i="2"/>
  <c r="T39" i="2"/>
  <c r="S39" i="2"/>
  <c r="R39" i="2"/>
  <c r="N39" i="2"/>
  <c r="M39" i="2"/>
  <c r="L39" i="2"/>
  <c r="K39" i="2"/>
  <c r="J39" i="2"/>
  <c r="I39" i="2"/>
  <c r="H39" i="2"/>
  <c r="G39" i="2"/>
  <c r="W38" i="2"/>
  <c r="V38" i="2"/>
  <c r="U38" i="2"/>
  <c r="T38" i="2"/>
  <c r="S38" i="2"/>
  <c r="R38" i="2"/>
  <c r="N38" i="2"/>
  <c r="M38" i="2"/>
  <c r="L38" i="2"/>
  <c r="K38" i="2"/>
  <c r="J38" i="2"/>
  <c r="I38" i="2"/>
  <c r="H38" i="2"/>
  <c r="G38" i="2"/>
  <c r="W37" i="2"/>
  <c r="V37" i="2"/>
  <c r="U37" i="2"/>
  <c r="T37" i="2"/>
  <c r="S37" i="2"/>
  <c r="R37" i="2"/>
  <c r="N37" i="2"/>
  <c r="M37" i="2"/>
  <c r="L37" i="2"/>
  <c r="K37" i="2"/>
  <c r="J37" i="2"/>
  <c r="I37" i="2"/>
  <c r="H37" i="2"/>
  <c r="G37" i="2"/>
  <c r="W36" i="2"/>
  <c r="V36" i="2"/>
  <c r="U36" i="2"/>
  <c r="T36" i="2"/>
  <c r="S36" i="2"/>
  <c r="R36" i="2"/>
  <c r="N36" i="2"/>
  <c r="M36" i="2"/>
  <c r="L36" i="2"/>
  <c r="K36" i="2"/>
  <c r="J36" i="2"/>
  <c r="I36" i="2"/>
  <c r="H36" i="2"/>
  <c r="G36" i="2"/>
  <c r="W35" i="2"/>
  <c r="V35" i="2"/>
  <c r="U35" i="2"/>
  <c r="T35" i="2"/>
  <c r="S35" i="2"/>
  <c r="R35" i="2"/>
  <c r="N35" i="2"/>
  <c r="M35" i="2"/>
  <c r="L35" i="2"/>
  <c r="K35" i="2"/>
  <c r="J35" i="2"/>
  <c r="I35" i="2"/>
  <c r="H35" i="2"/>
  <c r="G35" i="2"/>
  <c r="W34" i="2"/>
  <c r="V34" i="2"/>
  <c r="U34" i="2"/>
  <c r="T34" i="2"/>
  <c r="S34" i="2"/>
  <c r="R34" i="2"/>
  <c r="N34" i="2"/>
  <c r="M34" i="2"/>
  <c r="L34" i="2"/>
  <c r="K34" i="2"/>
  <c r="J34" i="2"/>
  <c r="I34" i="2"/>
  <c r="H34" i="2"/>
  <c r="G34" i="2"/>
  <c r="W33" i="2"/>
  <c r="V33" i="2"/>
  <c r="U33" i="2"/>
  <c r="T33" i="2"/>
  <c r="S33" i="2"/>
  <c r="R33" i="2"/>
  <c r="N33" i="2"/>
  <c r="M33" i="2"/>
  <c r="L33" i="2"/>
  <c r="K33" i="2"/>
  <c r="J33" i="2"/>
  <c r="I33" i="2"/>
  <c r="H33" i="2"/>
  <c r="G33" i="2"/>
  <c r="W32" i="2"/>
  <c r="V32" i="2"/>
  <c r="U32" i="2"/>
  <c r="T32" i="2"/>
  <c r="S32" i="2"/>
  <c r="R32" i="2"/>
  <c r="N32" i="2"/>
  <c r="M32" i="2"/>
  <c r="L32" i="2"/>
  <c r="K32" i="2"/>
  <c r="J32" i="2"/>
  <c r="I32" i="2"/>
  <c r="H32" i="2"/>
  <c r="G32" i="2"/>
  <c r="W31" i="2"/>
  <c r="V31" i="2"/>
  <c r="U31" i="2"/>
  <c r="T31" i="2"/>
  <c r="S31" i="2"/>
  <c r="R31" i="2"/>
  <c r="N31" i="2"/>
  <c r="M31" i="2"/>
  <c r="L31" i="2"/>
  <c r="K31" i="2"/>
  <c r="J31" i="2"/>
  <c r="I31" i="2"/>
  <c r="H31" i="2"/>
  <c r="G31" i="2"/>
  <c r="W30" i="2"/>
  <c r="V30" i="2"/>
  <c r="U30" i="2"/>
  <c r="T30" i="2"/>
  <c r="S30" i="2"/>
  <c r="R30" i="2"/>
  <c r="N30" i="2"/>
  <c r="M30" i="2"/>
  <c r="L30" i="2"/>
  <c r="K30" i="2"/>
  <c r="J30" i="2"/>
  <c r="I30" i="2"/>
  <c r="H30" i="2"/>
  <c r="G30" i="2"/>
  <c r="W29" i="2"/>
  <c r="V29" i="2"/>
  <c r="U29" i="2"/>
  <c r="T29" i="2"/>
  <c r="S29" i="2"/>
  <c r="R29" i="2"/>
  <c r="N29" i="2"/>
  <c r="M29" i="2"/>
  <c r="L29" i="2"/>
  <c r="K29" i="2"/>
  <c r="J29" i="2"/>
  <c r="I29" i="2"/>
  <c r="H29" i="2"/>
  <c r="G29" i="2"/>
  <c r="W28" i="2"/>
  <c r="V28" i="2"/>
  <c r="U28" i="2"/>
  <c r="T28" i="2"/>
  <c r="S28" i="2"/>
  <c r="R28" i="2"/>
  <c r="N28" i="2"/>
  <c r="M28" i="2"/>
  <c r="L28" i="2"/>
  <c r="K28" i="2"/>
  <c r="J28" i="2"/>
  <c r="I28" i="2"/>
  <c r="H28" i="2"/>
  <c r="G28" i="2"/>
  <c r="W27" i="2"/>
  <c r="V27" i="2"/>
  <c r="U27" i="2"/>
  <c r="T27" i="2"/>
  <c r="S27" i="2"/>
  <c r="R27" i="2"/>
  <c r="N27" i="2"/>
  <c r="M27" i="2"/>
  <c r="L27" i="2"/>
  <c r="K27" i="2"/>
  <c r="J27" i="2"/>
  <c r="I27" i="2"/>
  <c r="H27" i="2"/>
  <c r="G27" i="2"/>
  <c r="W26" i="2"/>
  <c r="V26" i="2"/>
  <c r="U26" i="2"/>
  <c r="T26" i="2"/>
  <c r="S26" i="2"/>
  <c r="R26" i="2"/>
  <c r="N26" i="2"/>
  <c r="M26" i="2"/>
  <c r="L26" i="2"/>
  <c r="K26" i="2"/>
  <c r="J26" i="2"/>
  <c r="I26" i="2"/>
  <c r="H26" i="2"/>
  <c r="G26" i="2"/>
  <c r="W25" i="2"/>
  <c r="V25" i="2"/>
  <c r="U25" i="2"/>
  <c r="T25" i="2"/>
  <c r="S25" i="2"/>
  <c r="R25" i="2"/>
  <c r="N25" i="2"/>
  <c r="M25" i="2"/>
  <c r="L25" i="2"/>
  <c r="K25" i="2"/>
  <c r="J25" i="2"/>
  <c r="I25" i="2"/>
  <c r="H25" i="2"/>
  <c r="G25" i="2"/>
  <c r="N24" i="2"/>
  <c r="M24" i="2"/>
  <c r="L24" i="2"/>
  <c r="K24" i="2"/>
  <c r="J24" i="2"/>
  <c r="I24" i="2"/>
  <c r="H24" i="2"/>
  <c r="G24" i="2"/>
  <c r="N23" i="2"/>
  <c r="M23" i="2"/>
  <c r="L23" i="2"/>
  <c r="K23" i="2"/>
  <c r="J23" i="2"/>
  <c r="I23" i="2"/>
  <c r="H23" i="2"/>
  <c r="G23" i="2"/>
  <c r="N22" i="2"/>
  <c r="M22" i="2"/>
  <c r="L22" i="2"/>
  <c r="K22" i="2"/>
  <c r="J22" i="2"/>
  <c r="I22" i="2"/>
  <c r="H22" i="2"/>
  <c r="G22" i="2"/>
  <c r="N21" i="2"/>
  <c r="M21" i="2"/>
  <c r="L21" i="2"/>
  <c r="K21" i="2"/>
  <c r="J21" i="2"/>
  <c r="I21" i="2"/>
  <c r="H21" i="2"/>
  <c r="G21" i="2"/>
  <c r="N20" i="2"/>
  <c r="M20" i="2"/>
  <c r="L20" i="2"/>
  <c r="K20" i="2"/>
  <c r="J20" i="2"/>
  <c r="I20" i="2"/>
  <c r="H20" i="2"/>
  <c r="G20" i="2"/>
  <c r="N19" i="2"/>
  <c r="M19" i="2"/>
  <c r="L19" i="2"/>
  <c r="K19" i="2"/>
  <c r="J19" i="2"/>
  <c r="I19" i="2"/>
  <c r="H19" i="2"/>
  <c r="G19" i="2"/>
  <c r="N18" i="2"/>
  <c r="M18" i="2"/>
  <c r="L18" i="2"/>
  <c r="K18" i="2"/>
  <c r="J18" i="2"/>
  <c r="I18" i="2"/>
  <c r="H18" i="2"/>
  <c r="G18" i="2"/>
  <c r="N17" i="2"/>
  <c r="M17" i="2"/>
  <c r="L17" i="2"/>
  <c r="K17" i="2"/>
  <c r="J17" i="2"/>
  <c r="I17" i="2"/>
  <c r="H17" i="2"/>
  <c r="G17" i="2"/>
  <c r="N16" i="2"/>
  <c r="M16" i="2"/>
  <c r="L16" i="2"/>
  <c r="K16" i="2"/>
  <c r="J16" i="2"/>
  <c r="I16" i="2"/>
  <c r="H16" i="2"/>
  <c r="G16" i="2"/>
  <c r="N15" i="2"/>
  <c r="M15" i="2"/>
  <c r="L15" i="2"/>
  <c r="K15" i="2"/>
  <c r="J15" i="2"/>
  <c r="I15" i="2"/>
  <c r="H15" i="2"/>
  <c r="G15" i="2"/>
  <c r="N14" i="2"/>
  <c r="M14" i="2"/>
  <c r="L14" i="2"/>
  <c r="K14" i="2"/>
  <c r="J14" i="2"/>
  <c r="I14" i="2"/>
  <c r="H14" i="2"/>
  <c r="G14" i="2"/>
  <c r="N13" i="2"/>
  <c r="M13" i="2"/>
  <c r="L13" i="2"/>
  <c r="K13" i="2"/>
  <c r="J13" i="2"/>
  <c r="I13" i="2"/>
  <c r="H13" i="2"/>
  <c r="G13" i="2"/>
  <c r="N12" i="2"/>
  <c r="M12" i="2"/>
  <c r="L12" i="2"/>
  <c r="K12" i="2"/>
  <c r="J12" i="2"/>
  <c r="I12" i="2"/>
  <c r="H12" i="2"/>
  <c r="G12" i="2"/>
  <c r="N11" i="2"/>
  <c r="M11" i="2"/>
  <c r="L11" i="2"/>
  <c r="K11" i="2"/>
  <c r="J11" i="2"/>
  <c r="I11" i="2"/>
  <c r="H11" i="2"/>
  <c r="G11" i="2"/>
  <c r="N10" i="2"/>
  <c r="M10" i="2"/>
  <c r="L10" i="2"/>
  <c r="K10" i="2"/>
  <c r="J10" i="2"/>
  <c r="I10" i="2"/>
  <c r="H10" i="2"/>
  <c r="G10" i="2"/>
  <c r="A3" i="1" a="1"/>
  <c r="F18" i="2"/>
  <c r="F20" i="2"/>
  <c r="F28" i="2"/>
  <c r="F32" i="2"/>
  <c r="F36" i="2"/>
  <c r="F38" i="2"/>
  <c r="F34" i="2"/>
  <c r="F42" i="2"/>
  <c r="F40" i="2"/>
  <c r="H74" i="5"/>
  <c r="G74" i="5"/>
  <c r="F74" i="5"/>
  <c r="E74" i="5"/>
  <c r="D74" i="5"/>
  <c r="C74" i="5"/>
  <c r="H73" i="5"/>
  <c r="G73" i="5"/>
  <c r="F73" i="5"/>
  <c r="E73" i="5"/>
  <c r="D73" i="5"/>
  <c r="C73" i="5"/>
  <c r="H72" i="5"/>
  <c r="G72" i="5"/>
  <c r="F72" i="5"/>
  <c r="E72" i="5"/>
  <c r="D72" i="5"/>
  <c r="C72" i="5"/>
  <c r="H71" i="5"/>
  <c r="G71" i="5"/>
  <c r="F71" i="5"/>
  <c r="E71" i="5"/>
  <c r="D71" i="5"/>
  <c r="C71" i="5"/>
  <c r="H70" i="5"/>
  <c r="G70" i="5"/>
  <c r="F70" i="5"/>
  <c r="E70" i="5"/>
  <c r="D70" i="5"/>
  <c r="C70" i="5"/>
  <c r="H69" i="5"/>
  <c r="G69" i="5"/>
  <c r="F69" i="5"/>
  <c r="E69" i="5"/>
  <c r="D69" i="5"/>
  <c r="C69" i="5"/>
  <c r="H68" i="5"/>
  <c r="G68" i="5"/>
  <c r="F68" i="5"/>
  <c r="E68" i="5"/>
  <c r="D68" i="5"/>
  <c r="C68" i="5"/>
  <c r="H67" i="5"/>
  <c r="G67" i="5"/>
  <c r="F67" i="5"/>
  <c r="E67" i="5"/>
  <c r="D67" i="5"/>
  <c r="C67" i="5"/>
  <c r="H66" i="5"/>
  <c r="G66" i="5"/>
  <c r="F66" i="5"/>
  <c r="E66" i="5"/>
  <c r="D66" i="5"/>
  <c r="C66" i="5"/>
  <c r="H65" i="5"/>
  <c r="G65" i="5"/>
  <c r="F65" i="5"/>
  <c r="E65" i="5"/>
  <c r="D65" i="5"/>
  <c r="C65" i="5"/>
  <c r="H64" i="5"/>
  <c r="G64" i="5"/>
  <c r="F64" i="5"/>
  <c r="E64" i="5"/>
  <c r="D64" i="5"/>
  <c r="C64" i="5"/>
  <c r="H63" i="5"/>
  <c r="G63" i="5"/>
  <c r="F63" i="5"/>
  <c r="E63" i="5"/>
  <c r="D63" i="5"/>
  <c r="C63" i="5"/>
  <c r="H62" i="5"/>
  <c r="G62" i="5"/>
  <c r="F62" i="5"/>
  <c r="E62" i="5"/>
  <c r="D62" i="5"/>
  <c r="C62" i="5"/>
  <c r="H61" i="5"/>
  <c r="G61" i="5"/>
  <c r="F61" i="5"/>
  <c r="E61" i="5"/>
  <c r="D61" i="5"/>
  <c r="C61" i="5"/>
  <c r="H60" i="5"/>
  <c r="G60" i="5"/>
  <c r="F60" i="5"/>
  <c r="E60" i="5"/>
  <c r="D60" i="5"/>
  <c r="C60" i="5"/>
  <c r="H59" i="5"/>
  <c r="G59" i="5"/>
  <c r="F59" i="5"/>
  <c r="E59" i="5"/>
  <c r="D59" i="5"/>
  <c r="C59" i="5"/>
  <c r="H58" i="5"/>
  <c r="G58" i="5"/>
  <c r="F58" i="5"/>
  <c r="E58" i="5"/>
  <c r="D58" i="5"/>
  <c r="C58" i="5"/>
  <c r="H57" i="5"/>
  <c r="G57" i="5"/>
  <c r="F57" i="5"/>
  <c r="E57" i="5"/>
  <c r="D57" i="5"/>
  <c r="C57" i="5"/>
  <c r="H56" i="5"/>
  <c r="G56" i="5"/>
  <c r="F56" i="5"/>
  <c r="E56" i="5"/>
  <c r="D56" i="5"/>
  <c r="C56" i="5"/>
  <c r="H55" i="5"/>
  <c r="G55" i="5"/>
  <c r="F55" i="5"/>
  <c r="E55" i="5"/>
  <c r="D55" i="5"/>
  <c r="C55" i="5"/>
  <c r="H54" i="5"/>
  <c r="G54" i="5"/>
  <c r="F54" i="5"/>
  <c r="E54" i="5"/>
  <c r="D54" i="5"/>
  <c r="C54" i="5"/>
  <c r="H53" i="5"/>
  <c r="G53" i="5"/>
  <c r="F53" i="5"/>
  <c r="E53" i="5"/>
  <c r="D53" i="5"/>
  <c r="C53" i="5"/>
  <c r="H52" i="5"/>
  <c r="G52" i="5"/>
  <c r="F52" i="5"/>
  <c r="E52" i="5"/>
  <c r="D52" i="5"/>
  <c r="C52" i="5"/>
  <c r="H51" i="5"/>
  <c r="G51" i="5"/>
  <c r="F51" i="5"/>
  <c r="E51" i="5"/>
  <c r="D51" i="5"/>
  <c r="C51" i="5"/>
  <c r="H50" i="5"/>
  <c r="G50" i="5"/>
  <c r="F50" i="5"/>
  <c r="E50" i="5"/>
  <c r="D50" i="5"/>
  <c r="C50" i="5"/>
  <c r="H49" i="5"/>
  <c r="G49" i="5"/>
  <c r="F49" i="5"/>
  <c r="E49" i="5"/>
  <c r="D49" i="5"/>
  <c r="C49" i="5"/>
  <c r="H48" i="5"/>
  <c r="G48" i="5"/>
  <c r="F48" i="5"/>
  <c r="E48" i="5"/>
  <c r="D48" i="5"/>
  <c r="C48" i="5"/>
  <c r="H47" i="5"/>
  <c r="G47" i="5"/>
  <c r="F47" i="5"/>
  <c r="E47" i="5"/>
  <c r="D47" i="5"/>
  <c r="C47" i="5"/>
  <c r="H46" i="5"/>
  <c r="G46" i="5"/>
  <c r="F46" i="5"/>
  <c r="E46" i="5"/>
  <c r="D46" i="5"/>
  <c r="C46" i="5"/>
  <c r="H45" i="5"/>
  <c r="G45" i="5"/>
  <c r="F45" i="5"/>
  <c r="E45" i="5"/>
  <c r="D45" i="5"/>
  <c r="C45" i="5"/>
  <c r="H44" i="5"/>
  <c r="G44" i="5"/>
  <c r="F44" i="5"/>
  <c r="E44" i="5"/>
  <c r="D44" i="5"/>
  <c r="C44" i="5"/>
  <c r="H43" i="5"/>
  <c r="G43" i="5"/>
  <c r="F43" i="5"/>
  <c r="E43" i="5"/>
  <c r="D43" i="5"/>
  <c r="C43" i="5"/>
  <c r="H42" i="5"/>
  <c r="G42" i="5"/>
  <c r="F42" i="5"/>
  <c r="E42" i="5"/>
  <c r="D42" i="5"/>
  <c r="C42" i="5"/>
  <c r="H41" i="5"/>
  <c r="G41" i="5"/>
  <c r="F41" i="5"/>
  <c r="E41" i="5"/>
  <c r="D41" i="5"/>
  <c r="C41" i="5"/>
  <c r="H40" i="5"/>
  <c r="G40" i="5"/>
  <c r="F40" i="5"/>
  <c r="E40" i="5"/>
  <c r="D40" i="5"/>
  <c r="C40" i="5"/>
  <c r="H39" i="5"/>
  <c r="G39" i="5"/>
  <c r="F39" i="5"/>
  <c r="E39" i="5"/>
  <c r="D39" i="5"/>
  <c r="C39" i="5"/>
  <c r="H38" i="5"/>
  <c r="G38" i="5"/>
  <c r="F38" i="5"/>
  <c r="E38" i="5"/>
  <c r="D38" i="5"/>
  <c r="C38" i="5"/>
  <c r="H37" i="5"/>
  <c r="G37" i="5"/>
  <c r="F37" i="5"/>
  <c r="E37" i="5"/>
  <c r="D37" i="5"/>
  <c r="C37" i="5"/>
  <c r="H36" i="5"/>
  <c r="G36" i="5"/>
  <c r="F36" i="5"/>
  <c r="E36" i="5"/>
  <c r="D36" i="5"/>
  <c r="C36" i="5"/>
  <c r="H35" i="5"/>
  <c r="G35" i="5"/>
  <c r="F35" i="5"/>
  <c r="E35" i="5"/>
  <c r="D35" i="5"/>
  <c r="C35" i="5"/>
  <c r="H34" i="5"/>
  <c r="G34" i="5"/>
  <c r="F34" i="5"/>
  <c r="E34" i="5"/>
  <c r="D34" i="5"/>
  <c r="C34" i="5"/>
  <c r="H33" i="5"/>
  <c r="G33" i="5"/>
  <c r="F33" i="5"/>
  <c r="E33" i="5"/>
  <c r="D33" i="5"/>
  <c r="C33" i="5"/>
  <c r="H32" i="5"/>
  <c r="G32" i="5"/>
  <c r="F32" i="5"/>
  <c r="E32" i="5"/>
  <c r="D32" i="5"/>
  <c r="C32" i="5"/>
  <c r="H31" i="5"/>
  <c r="G31" i="5"/>
  <c r="F31" i="5"/>
  <c r="E31" i="5"/>
  <c r="D31" i="5"/>
  <c r="C31" i="5"/>
  <c r="H30" i="5"/>
  <c r="G30" i="5"/>
  <c r="F30" i="5"/>
  <c r="E30" i="5"/>
  <c r="D30" i="5"/>
  <c r="C30" i="5"/>
  <c r="H29" i="5"/>
  <c r="G29" i="5"/>
  <c r="F29" i="5"/>
  <c r="E29" i="5"/>
  <c r="D29" i="5"/>
  <c r="C29" i="5"/>
  <c r="H28" i="5"/>
  <c r="G28" i="5"/>
  <c r="F28" i="5"/>
  <c r="E28" i="5"/>
  <c r="D28" i="5"/>
  <c r="C28" i="5"/>
  <c r="H27" i="5"/>
  <c r="G27" i="5"/>
  <c r="F27" i="5"/>
  <c r="E27" i="5"/>
  <c r="D27" i="5"/>
  <c r="C27" i="5"/>
  <c r="H26" i="5"/>
  <c r="G26" i="5"/>
  <c r="F26" i="5"/>
  <c r="E26" i="5"/>
  <c r="D26" i="5"/>
  <c r="C26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H22" i="5"/>
  <c r="G22" i="5"/>
  <c r="F22" i="5"/>
  <c r="E22" i="5"/>
  <c r="D22" i="5"/>
  <c r="C22" i="5"/>
  <c r="H21" i="5"/>
  <c r="G21" i="5"/>
  <c r="F21" i="5"/>
  <c r="E21" i="5"/>
  <c r="D21" i="5"/>
  <c r="C21" i="5"/>
  <c r="H20" i="5"/>
  <c r="G20" i="5"/>
  <c r="F20" i="5"/>
  <c r="E20" i="5"/>
  <c r="D20" i="5"/>
  <c r="C20" i="5"/>
  <c r="H19" i="5"/>
  <c r="G19" i="5"/>
  <c r="F19" i="5"/>
  <c r="E19" i="5"/>
  <c r="D19" i="5"/>
  <c r="C19" i="5"/>
  <c r="H18" i="5"/>
  <c r="G18" i="5"/>
  <c r="F18" i="5"/>
  <c r="E18" i="5"/>
  <c r="D18" i="5"/>
  <c r="C18" i="5"/>
  <c r="H17" i="5"/>
  <c r="G17" i="5"/>
  <c r="F17" i="5"/>
  <c r="E17" i="5"/>
  <c r="D17" i="5"/>
  <c r="C17" i="5"/>
  <c r="H16" i="5"/>
  <c r="G16" i="5"/>
  <c r="F16" i="5"/>
  <c r="E16" i="5"/>
  <c r="D16" i="5"/>
  <c r="C16" i="5"/>
  <c r="H15" i="5"/>
  <c r="G15" i="5"/>
  <c r="F15" i="5"/>
  <c r="E15" i="5"/>
  <c r="D15" i="5"/>
  <c r="C15" i="5"/>
  <c r="H14" i="5"/>
  <c r="G14" i="5"/>
  <c r="F14" i="5"/>
  <c r="E14" i="5"/>
  <c r="D14" i="5"/>
  <c r="C14" i="5"/>
  <c r="H13" i="5"/>
  <c r="G13" i="5"/>
  <c r="F13" i="5"/>
  <c r="E13" i="5"/>
  <c r="D13" i="5"/>
  <c r="C13" i="5"/>
  <c r="H12" i="5"/>
  <c r="G12" i="5"/>
  <c r="F12" i="5"/>
  <c r="E12" i="5"/>
  <c r="D12" i="5"/>
  <c r="C12" i="5"/>
  <c r="H11" i="5"/>
  <c r="G11" i="5"/>
  <c r="F11" i="5"/>
  <c r="E11" i="5"/>
  <c r="D11" i="5"/>
  <c r="C11" i="5"/>
  <c r="H10" i="5"/>
  <c r="G10" i="5"/>
  <c r="F10" i="5"/>
  <c r="E10" i="5"/>
  <c r="D10" i="5"/>
  <c r="C10" i="5"/>
  <c r="H9" i="5"/>
  <c r="G9" i="5"/>
  <c r="F9" i="5"/>
  <c r="E9" i="5"/>
  <c r="D9" i="5"/>
  <c r="C9" i="5"/>
  <c r="H8" i="5"/>
  <c r="G8" i="5"/>
  <c r="F8" i="5"/>
  <c r="E8" i="5"/>
  <c r="D8" i="5"/>
  <c r="C8" i="5"/>
  <c r="H7" i="5"/>
  <c r="G7" i="5"/>
  <c r="F7" i="5"/>
  <c r="E7" i="5"/>
  <c r="D7" i="5"/>
  <c r="C7" i="5"/>
  <c r="H9" i="2"/>
  <c r="I8" i="2"/>
  <c r="K8" i="2"/>
  <c r="M9" i="2"/>
  <c r="N9" i="2"/>
  <c r="M8" i="2"/>
  <c r="A3" i="1" l="1"/>
  <c r="X57" i="2"/>
  <c r="X61" i="2"/>
  <c r="X65" i="2"/>
  <c r="X69" i="2"/>
  <c r="X77" i="2"/>
  <c r="X81" i="2"/>
  <c r="X73" i="2"/>
  <c r="X49" i="2"/>
  <c r="X53" i="2"/>
  <c r="X33" i="2"/>
  <c r="X37" i="2"/>
  <c r="X45" i="2"/>
  <c r="X41" i="2"/>
  <c r="X25" i="2"/>
  <c r="X21" i="2"/>
  <c r="X17" i="2"/>
  <c r="X29" i="2"/>
  <c r="F22" i="2"/>
  <c r="F10" i="2"/>
  <c r="F16" i="2"/>
  <c r="F12" i="2"/>
  <c r="F30" i="2"/>
  <c r="F26" i="2"/>
  <c r="F24" i="2"/>
  <c r="F14" i="2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G8" i="2"/>
  <c r="G9" i="2"/>
  <c r="N8" i="2"/>
  <c r="L8" i="2"/>
  <c r="K9" i="2"/>
  <c r="J8" i="2"/>
  <c r="H8" i="2"/>
  <c r="I9" i="2"/>
  <c r="L9" i="2"/>
  <c r="J9" i="2"/>
  <c r="H3" i="5" l="1"/>
  <c r="H4" i="5"/>
  <c r="H5" i="5"/>
  <c r="H6" i="5"/>
  <c r="F3" i="5"/>
  <c r="F4" i="5"/>
  <c r="F5" i="5"/>
  <c r="F6" i="5"/>
  <c r="D3" i="5"/>
  <c r="D4" i="5"/>
  <c r="D5" i="5"/>
  <c r="D6" i="5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M4" i="2"/>
  <c r="R9" i="2"/>
  <c r="G7" i="2"/>
  <c r="V14" i="2"/>
  <c r="S8" i="2"/>
  <c r="S14" i="2"/>
  <c r="T10" i="2"/>
  <c r="U7" i="2"/>
  <c r="J7" i="2"/>
  <c r="S15" i="2"/>
  <c r="W6" i="2"/>
  <c r="N3" i="2"/>
  <c r="S7" i="2"/>
  <c r="R10" i="2"/>
  <c r="U11" i="2"/>
  <c r="L5" i="2"/>
  <c r="R3" i="2"/>
  <c r="V11" i="2"/>
  <c r="V12" i="2"/>
  <c r="T9" i="2"/>
  <c r="T7" i="2"/>
  <c r="S9" i="2"/>
  <c r="S12" i="2"/>
  <c r="V15" i="2"/>
  <c r="W5" i="2"/>
  <c r="T3" i="2"/>
  <c r="J4" i="2"/>
  <c r="W9" i="2"/>
  <c r="T14" i="2"/>
  <c r="V13" i="2"/>
  <c r="T11" i="2"/>
  <c r="R11" i="2"/>
  <c r="S13" i="2"/>
  <c r="S6" i="2"/>
  <c r="M6" i="2"/>
  <c r="I5" i="2"/>
  <c r="V9" i="2"/>
  <c r="U10" i="2"/>
  <c r="H3" i="2"/>
  <c r="S5" i="2"/>
  <c r="I7" i="2"/>
  <c r="H7" i="2"/>
  <c r="W7" i="2"/>
  <c r="I3" i="2"/>
  <c r="G6" i="2"/>
  <c r="L6" i="2"/>
  <c r="U14" i="2"/>
  <c r="V8" i="2"/>
  <c r="S10" i="2"/>
  <c r="U15" i="2"/>
  <c r="T15" i="2"/>
  <c r="V6" i="2"/>
  <c r="U8" i="2"/>
  <c r="M3" i="2"/>
  <c r="W15" i="2"/>
  <c r="R16" i="2"/>
  <c r="N4" i="2"/>
  <c r="T8" i="2"/>
  <c r="W12" i="2"/>
  <c r="G5" i="2"/>
  <c r="T16" i="2"/>
  <c r="M7" i="2"/>
  <c r="G3" i="2"/>
  <c r="U9" i="2"/>
  <c r="K7" i="2"/>
  <c r="W14" i="2"/>
  <c r="S16" i="2"/>
  <c r="U12" i="2"/>
  <c r="M5" i="2"/>
  <c r="V16" i="2"/>
  <c r="T6" i="2"/>
  <c r="H4" i="2"/>
  <c r="T12" i="2"/>
  <c r="V10" i="2"/>
  <c r="V5" i="2"/>
  <c r="R8" i="2"/>
  <c r="N5" i="2"/>
  <c r="L7" i="2"/>
  <c r="N7" i="2"/>
  <c r="S11" i="2"/>
  <c r="U13" i="2"/>
  <c r="I4" i="2"/>
  <c r="R13" i="2"/>
  <c r="K5" i="2"/>
  <c r="W13" i="2"/>
  <c r="T5" i="2"/>
  <c r="T13" i="2"/>
  <c r="R12" i="2"/>
  <c r="I6" i="2"/>
  <c r="U6" i="2"/>
  <c r="R7" i="2"/>
  <c r="N6" i="2"/>
  <c r="U16" i="2"/>
  <c r="R14" i="2"/>
  <c r="U5" i="2"/>
  <c r="L4" i="2"/>
  <c r="R15" i="2"/>
  <c r="R5" i="2"/>
  <c r="V7" i="2"/>
  <c r="G4" i="2"/>
  <c r="W16" i="2"/>
  <c r="R6" i="2"/>
  <c r="J3" i="2"/>
  <c r="J6" i="2"/>
  <c r="K3" i="2"/>
  <c r="K6" i="2"/>
  <c r="L3" i="2"/>
  <c r="W8" i="2"/>
  <c r="W11" i="2"/>
  <c r="V3" i="2"/>
  <c r="H6" i="2"/>
  <c r="H5" i="2"/>
  <c r="K4" i="2"/>
  <c r="W10" i="2"/>
  <c r="J5" i="2"/>
  <c r="X13" i="2" l="1"/>
  <c r="X9" i="2"/>
  <c r="L48" i="2"/>
  <c r="L47" i="2"/>
  <c r="N47" i="2"/>
  <c r="N48" i="2"/>
  <c r="J48" i="2"/>
  <c r="J47" i="2"/>
  <c r="M47" i="2"/>
  <c r="M48" i="2"/>
  <c r="H48" i="2"/>
  <c r="H47" i="2"/>
  <c r="G48" i="2"/>
  <c r="G47" i="2"/>
  <c r="X5" i="2"/>
  <c r="I48" i="2"/>
  <c r="I47" i="2"/>
  <c r="K47" i="2"/>
  <c r="K48" i="2"/>
  <c r="G6" i="5"/>
  <c r="G5" i="5"/>
  <c r="G4" i="5"/>
  <c r="G3" i="5"/>
  <c r="R878" i="10"/>
  <c r="R877" i="10"/>
  <c r="R876" i="10"/>
  <c r="R875" i="10"/>
  <c r="R874" i="10"/>
  <c r="R873" i="10"/>
  <c r="R872" i="10"/>
  <c r="R871" i="10"/>
  <c r="R870" i="10"/>
  <c r="R869" i="10"/>
  <c r="R868" i="10"/>
  <c r="R867" i="10"/>
  <c r="R866" i="10"/>
  <c r="R865" i="10"/>
  <c r="R864" i="10"/>
  <c r="R863" i="10"/>
  <c r="R862" i="10"/>
  <c r="R861" i="10"/>
  <c r="R860" i="10"/>
  <c r="R859" i="10"/>
  <c r="R858" i="10"/>
  <c r="R857" i="10"/>
  <c r="R856" i="10"/>
  <c r="R855" i="10"/>
  <c r="R854" i="10"/>
  <c r="R853" i="10"/>
  <c r="R852" i="10"/>
  <c r="R851" i="10"/>
  <c r="R850" i="10"/>
  <c r="R849" i="10"/>
  <c r="R848" i="10"/>
  <c r="R847" i="10"/>
  <c r="R846" i="10"/>
  <c r="R845" i="10"/>
  <c r="R844" i="10"/>
  <c r="R843" i="10"/>
  <c r="R842" i="10"/>
  <c r="R841" i="10"/>
  <c r="R840" i="10"/>
  <c r="R839" i="10"/>
  <c r="R838" i="10"/>
  <c r="R837" i="10"/>
  <c r="R836" i="10"/>
  <c r="R835" i="10"/>
  <c r="R834" i="10"/>
  <c r="R833" i="10"/>
  <c r="R832" i="10"/>
  <c r="R831" i="10"/>
  <c r="R830" i="10"/>
  <c r="R829" i="10"/>
  <c r="R828" i="10"/>
  <c r="R827" i="10"/>
  <c r="R826" i="10"/>
  <c r="R825" i="10"/>
  <c r="R824" i="10"/>
  <c r="R823" i="10"/>
  <c r="R822" i="10"/>
  <c r="R821" i="10"/>
  <c r="R820" i="10"/>
  <c r="R819" i="10"/>
  <c r="R818" i="10"/>
  <c r="R817" i="10"/>
  <c r="R816" i="10"/>
  <c r="R815" i="10"/>
  <c r="R814" i="10"/>
  <c r="R813" i="10"/>
  <c r="R812" i="10"/>
  <c r="R811" i="10"/>
  <c r="R810" i="10"/>
  <c r="R809" i="10"/>
  <c r="R808" i="10"/>
  <c r="R807" i="10"/>
  <c r="R806" i="10"/>
  <c r="R805" i="10"/>
  <c r="R804" i="10"/>
  <c r="R803" i="10"/>
  <c r="R802" i="10"/>
  <c r="R801" i="10"/>
  <c r="R800" i="10"/>
  <c r="R799" i="10"/>
  <c r="R798" i="10"/>
  <c r="R797" i="10"/>
  <c r="R796" i="10"/>
  <c r="R795" i="10"/>
  <c r="R794" i="10"/>
  <c r="R793" i="10"/>
  <c r="R792" i="10"/>
  <c r="R791" i="10"/>
  <c r="R790" i="10"/>
  <c r="R789" i="10"/>
  <c r="R788" i="10"/>
  <c r="R787" i="10"/>
  <c r="R786" i="10"/>
  <c r="R785" i="10"/>
  <c r="R784" i="10"/>
  <c r="R783" i="10"/>
  <c r="R782" i="10"/>
  <c r="R781" i="10"/>
  <c r="R780" i="10"/>
  <c r="R779" i="10"/>
  <c r="R778" i="10"/>
  <c r="R777" i="10"/>
  <c r="R776" i="10"/>
  <c r="R775" i="10"/>
  <c r="R774" i="10"/>
  <c r="R773" i="10"/>
  <c r="R772" i="10"/>
  <c r="R771" i="10"/>
  <c r="R770" i="10"/>
  <c r="R769" i="10"/>
  <c r="R768" i="10"/>
  <c r="R767" i="10"/>
  <c r="R766" i="10"/>
  <c r="R765" i="10"/>
  <c r="R764" i="10"/>
  <c r="R763" i="10"/>
  <c r="R762" i="10"/>
  <c r="R761" i="10"/>
  <c r="R760" i="10"/>
  <c r="R759" i="10"/>
  <c r="R758" i="10"/>
  <c r="R757" i="10"/>
  <c r="R756" i="10"/>
  <c r="R755" i="10"/>
  <c r="R754" i="10"/>
  <c r="R753" i="10"/>
  <c r="R752" i="10"/>
  <c r="R751" i="10"/>
  <c r="R750" i="10"/>
  <c r="R749" i="10"/>
  <c r="R748" i="10"/>
  <c r="R747" i="10"/>
  <c r="R746" i="10"/>
  <c r="R745" i="10"/>
  <c r="R744" i="10"/>
  <c r="R743" i="10"/>
  <c r="R742" i="10"/>
  <c r="R741" i="10"/>
  <c r="R740" i="10"/>
  <c r="R739" i="10"/>
  <c r="R738" i="10"/>
  <c r="R737" i="10"/>
  <c r="R736" i="10"/>
  <c r="R735" i="10"/>
  <c r="R734" i="10"/>
  <c r="R733" i="10"/>
  <c r="R732" i="10"/>
  <c r="R731" i="10"/>
  <c r="R730" i="10"/>
  <c r="R729" i="10"/>
  <c r="R728" i="10"/>
  <c r="R727" i="10"/>
  <c r="R726" i="10"/>
  <c r="R725" i="10"/>
  <c r="R724" i="10"/>
  <c r="R723" i="10"/>
  <c r="R722" i="10"/>
  <c r="R721" i="10"/>
  <c r="R720" i="10"/>
  <c r="R719" i="10"/>
  <c r="R718" i="10"/>
  <c r="R717" i="10"/>
  <c r="R716" i="10"/>
  <c r="R715" i="10"/>
  <c r="R714" i="10"/>
  <c r="R713" i="10"/>
  <c r="R712" i="10"/>
  <c r="R711" i="10"/>
  <c r="R710" i="10"/>
  <c r="R709" i="10"/>
  <c r="R708" i="10"/>
  <c r="R707" i="10"/>
  <c r="R706" i="10"/>
  <c r="R705" i="10"/>
  <c r="R704" i="10"/>
  <c r="R703" i="10"/>
  <c r="R702" i="10"/>
  <c r="R701" i="10"/>
  <c r="R700" i="10"/>
  <c r="R699" i="10"/>
  <c r="R698" i="10"/>
  <c r="R697" i="10"/>
  <c r="R696" i="10"/>
  <c r="R695" i="10"/>
  <c r="R694" i="10"/>
  <c r="R693" i="10"/>
  <c r="R692" i="10"/>
  <c r="R691" i="10"/>
  <c r="R690" i="10"/>
  <c r="R689" i="10"/>
  <c r="R688" i="10"/>
  <c r="R687" i="10"/>
  <c r="R686" i="10"/>
  <c r="R685" i="10"/>
  <c r="R684" i="10"/>
  <c r="R683" i="10"/>
  <c r="R682" i="10"/>
  <c r="R681" i="10"/>
  <c r="R680" i="10"/>
  <c r="R679" i="10"/>
  <c r="R678" i="10"/>
  <c r="R677" i="10"/>
  <c r="R676" i="10"/>
  <c r="R675" i="10"/>
  <c r="R674" i="10"/>
  <c r="R673" i="10"/>
  <c r="R672" i="10"/>
  <c r="R671" i="10"/>
  <c r="R670" i="10"/>
  <c r="R669" i="10"/>
  <c r="R668" i="10"/>
  <c r="R667" i="10"/>
  <c r="R666" i="10"/>
  <c r="R665" i="10"/>
  <c r="R664" i="10"/>
  <c r="R663" i="10"/>
  <c r="R662" i="10"/>
  <c r="R661" i="10"/>
  <c r="R660" i="10"/>
  <c r="R659" i="10"/>
  <c r="R658" i="10"/>
  <c r="R657" i="10"/>
  <c r="R656" i="10"/>
  <c r="R655" i="10"/>
  <c r="R654" i="10"/>
  <c r="R653" i="10"/>
  <c r="R652" i="10"/>
  <c r="R651" i="10"/>
  <c r="R650" i="10"/>
  <c r="R649" i="10"/>
  <c r="R648" i="10"/>
  <c r="R647" i="10"/>
  <c r="R646" i="10"/>
  <c r="R645" i="10"/>
  <c r="R644" i="10"/>
  <c r="R643" i="10"/>
  <c r="R642" i="10"/>
  <c r="R641" i="10"/>
  <c r="R640" i="10"/>
  <c r="R639" i="10"/>
  <c r="R638" i="10"/>
  <c r="R637" i="10"/>
  <c r="R636" i="10"/>
  <c r="R635" i="10"/>
  <c r="R634" i="10"/>
  <c r="R633" i="10"/>
  <c r="R632" i="10"/>
  <c r="R631" i="10"/>
  <c r="R630" i="10"/>
  <c r="R629" i="10"/>
  <c r="R628" i="10"/>
  <c r="R627" i="10"/>
  <c r="R626" i="10"/>
  <c r="R625" i="10"/>
  <c r="R624" i="10"/>
  <c r="R623" i="10"/>
  <c r="R622" i="10"/>
  <c r="R621" i="10"/>
  <c r="R620" i="10"/>
  <c r="R619" i="10"/>
  <c r="R618" i="10"/>
  <c r="R617" i="10"/>
  <c r="R616" i="10"/>
  <c r="R615" i="10"/>
  <c r="R614" i="10"/>
  <c r="R613" i="10"/>
  <c r="R612" i="10"/>
  <c r="R611" i="10"/>
  <c r="R610" i="10"/>
  <c r="R609" i="10"/>
  <c r="R608" i="10"/>
  <c r="R607" i="10"/>
  <c r="R606" i="10"/>
  <c r="R605" i="10"/>
  <c r="R604" i="10"/>
  <c r="R603" i="10"/>
  <c r="R602" i="10"/>
  <c r="R601" i="10"/>
  <c r="R600" i="10"/>
  <c r="R599" i="10"/>
  <c r="R598" i="10"/>
  <c r="R597" i="10"/>
  <c r="R596" i="10"/>
  <c r="R595" i="10"/>
  <c r="R594" i="10"/>
  <c r="R593" i="10"/>
  <c r="R592" i="10"/>
  <c r="R591" i="10"/>
  <c r="R590" i="10"/>
  <c r="R589" i="10"/>
  <c r="R588" i="10"/>
  <c r="R587" i="10"/>
  <c r="R586" i="10"/>
  <c r="R585" i="10"/>
  <c r="R584" i="10"/>
  <c r="R583" i="10"/>
  <c r="R582" i="10"/>
  <c r="R581" i="10"/>
  <c r="R580" i="10"/>
  <c r="R579" i="10"/>
  <c r="R578" i="10"/>
  <c r="R577" i="10"/>
  <c r="R576" i="10"/>
  <c r="R575" i="10"/>
  <c r="R574" i="10"/>
  <c r="R573" i="10"/>
  <c r="R572" i="10"/>
  <c r="R571" i="10"/>
  <c r="R570" i="10"/>
  <c r="R569" i="10"/>
  <c r="R568" i="10"/>
  <c r="R567" i="10"/>
  <c r="R566" i="10"/>
  <c r="R565" i="10"/>
  <c r="R564" i="10"/>
  <c r="R563" i="10"/>
  <c r="R562" i="10"/>
  <c r="R561" i="10"/>
  <c r="R560" i="10"/>
  <c r="R559" i="10"/>
  <c r="R558" i="10"/>
  <c r="R557" i="10"/>
  <c r="R556" i="10"/>
  <c r="R555" i="10"/>
  <c r="R554" i="10"/>
  <c r="R553" i="10"/>
  <c r="R552" i="10"/>
  <c r="R551" i="10"/>
  <c r="R550" i="10"/>
  <c r="R549" i="10"/>
  <c r="R548" i="10"/>
  <c r="R547" i="10"/>
  <c r="R546" i="10"/>
  <c r="R545" i="10"/>
  <c r="R544" i="10"/>
  <c r="R543" i="10"/>
  <c r="R542" i="10"/>
  <c r="R541" i="10"/>
  <c r="R540" i="10"/>
  <c r="R539" i="10"/>
  <c r="R538" i="10"/>
  <c r="R537" i="10"/>
  <c r="R536" i="10"/>
  <c r="R535" i="10"/>
  <c r="R534" i="10"/>
  <c r="R533" i="10"/>
  <c r="R532" i="10"/>
  <c r="R531" i="10"/>
  <c r="R530" i="10"/>
  <c r="R529" i="10"/>
  <c r="R528" i="10"/>
  <c r="R527" i="10"/>
  <c r="R526" i="10"/>
  <c r="R525" i="10"/>
  <c r="R524" i="10"/>
  <c r="R523" i="10"/>
  <c r="R522" i="10"/>
  <c r="R521" i="10"/>
  <c r="R520" i="10"/>
  <c r="R519" i="10"/>
  <c r="R518" i="10"/>
  <c r="R517" i="10"/>
  <c r="R516" i="10"/>
  <c r="R515" i="10"/>
  <c r="R514" i="10"/>
  <c r="R513" i="10"/>
  <c r="R512" i="10"/>
  <c r="R511" i="10"/>
  <c r="R510" i="10"/>
  <c r="R509" i="10"/>
  <c r="R508" i="10"/>
  <c r="R507" i="10"/>
  <c r="R506" i="10"/>
  <c r="R505" i="10"/>
  <c r="R504" i="10"/>
  <c r="R503" i="10"/>
  <c r="R502" i="10"/>
  <c r="R501" i="10"/>
  <c r="R500" i="10"/>
  <c r="R499" i="10"/>
  <c r="R498" i="10"/>
  <c r="R497" i="10"/>
  <c r="R496" i="10"/>
  <c r="R495" i="10"/>
  <c r="R494" i="10"/>
  <c r="R493" i="10"/>
  <c r="R492" i="10"/>
  <c r="R491" i="10"/>
  <c r="R490" i="10"/>
  <c r="R489" i="10"/>
  <c r="R488" i="10"/>
  <c r="R487" i="10"/>
  <c r="R486" i="10"/>
  <c r="R485" i="10"/>
  <c r="R484" i="10"/>
  <c r="R483" i="10"/>
  <c r="R482" i="10"/>
  <c r="R481" i="10"/>
  <c r="R480" i="10"/>
  <c r="R479" i="10"/>
  <c r="R478" i="10"/>
  <c r="R477" i="10"/>
  <c r="R476" i="10"/>
  <c r="R475" i="10"/>
  <c r="R474" i="10"/>
  <c r="R473" i="10"/>
  <c r="R472" i="10"/>
  <c r="R471" i="10"/>
  <c r="R470" i="10"/>
  <c r="R469" i="10"/>
  <c r="R468" i="10"/>
  <c r="R467" i="10"/>
  <c r="R466" i="10"/>
  <c r="R465" i="10"/>
  <c r="R464" i="10"/>
  <c r="R463" i="10"/>
  <c r="R462" i="10"/>
  <c r="R461" i="10"/>
  <c r="R460" i="10"/>
  <c r="R459" i="10"/>
  <c r="R458" i="10"/>
  <c r="R457" i="10"/>
  <c r="R456" i="10"/>
  <c r="R455" i="10"/>
  <c r="R454" i="10"/>
  <c r="R453" i="10"/>
  <c r="R452" i="10"/>
  <c r="R451" i="10"/>
  <c r="R450" i="10"/>
  <c r="R449" i="10"/>
  <c r="R448" i="10"/>
  <c r="R447" i="10"/>
  <c r="R446" i="10"/>
  <c r="R445" i="10"/>
  <c r="R444" i="10"/>
  <c r="R443" i="10"/>
  <c r="R442" i="10"/>
  <c r="R441" i="10"/>
  <c r="R440" i="10"/>
  <c r="R439" i="10"/>
  <c r="R438" i="10"/>
  <c r="R437" i="10"/>
  <c r="R436" i="10"/>
  <c r="R435" i="10"/>
  <c r="R434" i="10"/>
  <c r="R433" i="10"/>
  <c r="R432" i="10"/>
  <c r="R431" i="10"/>
  <c r="R430" i="10"/>
  <c r="R429" i="10"/>
  <c r="R428" i="10"/>
  <c r="R427" i="10"/>
  <c r="R426" i="10"/>
  <c r="R425" i="10"/>
  <c r="R424" i="10"/>
  <c r="R423" i="10"/>
  <c r="R422" i="10"/>
  <c r="R421" i="10"/>
  <c r="R420" i="10"/>
  <c r="R419" i="10"/>
  <c r="R418" i="10"/>
  <c r="R417" i="10"/>
  <c r="R416" i="10"/>
  <c r="R415" i="10"/>
  <c r="R414" i="10"/>
  <c r="R413" i="10"/>
  <c r="R412" i="10"/>
  <c r="R411" i="10"/>
  <c r="R410" i="10"/>
  <c r="R409" i="10"/>
  <c r="R408" i="10"/>
  <c r="R407" i="10"/>
  <c r="R406" i="10"/>
  <c r="R405" i="10"/>
  <c r="R404" i="10"/>
  <c r="R403" i="10"/>
  <c r="R402" i="10"/>
  <c r="R401" i="10"/>
  <c r="R400" i="10"/>
  <c r="R399" i="10"/>
  <c r="R398" i="10"/>
  <c r="R397" i="10"/>
  <c r="R396" i="10"/>
  <c r="R395" i="10"/>
  <c r="R394" i="10"/>
  <c r="R393" i="10"/>
  <c r="R392" i="10"/>
  <c r="R391" i="10"/>
  <c r="R390" i="10"/>
  <c r="R389" i="10"/>
  <c r="R388" i="10"/>
  <c r="R387" i="10"/>
  <c r="R386" i="10"/>
  <c r="R385" i="10"/>
  <c r="R384" i="10"/>
  <c r="R383" i="10"/>
  <c r="R382" i="10"/>
  <c r="R381" i="10"/>
  <c r="R380" i="10"/>
  <c r="R379" i="10"/>
  <c r="R378" i="10"/>
  <c r="R377" i="10"/>
  <c r="R376" i="10"/>
  <c r="R375" i="10"/>
  <c r="R374" i="10"/>
  <c r="R373" i="10"/>
  <c r="R372" i="10"/>
  <c r="R371" i="10"/>
  <c r="R370" i="10"/>
  <c r="R369" i="10"/>
  <c r="R368" i="10"/>
  <c r="R367" i="10"/>
  <c r="R366" i="10"/>
  <c r="R365" i="10"/>
  <c r="R364" i="10"/>
  <c r="R363" i="10"/>
  <c r="R362" i="10"/>
  <c r="R361" i="10"/>
  <c r="R360" i="10"/>
  <c r="R359" i="10"/>
  <c r="R358" i="10"/>
  <c r="R357" i="10"/>
  <c r="R356" i="10"/>
  <c r="R355" i="10"/>
  <c r="R354" i="10"/>
  <c r="R353" i="10"/>
  <c r="R352" i="10"/>
  <c r="R351" i="10"/>
  <c r="R350" i="10"/>
  <c r="R349" i="10"/>
  <c r="R348" i="10"/>
  <c r="R347" i="10"/>
  <c r="R346" i="10"/>
  <c r="R345" i="10"/>
  <c r="R344" i="10"/>
  <c r="R343" i="10"/>
  <c r="R342" i="10"/>
  <c r="R341" i="10"/>
  <c r="R340" i="10"/>
  <c r="R339" i="10"/>
  <c r="R338" i="10"/>
  <c r="R337" i="10"/>
  <c r="R336" i="10"/>
  <c r="R335" i="10"/>
  <c r="R334" i="10"/>
  <c r="R333" i="10"/>
  <c r="R332" i="10"/>
  <c r="R331" i="10"/>
  <c r="R330" i="10"/>
  <c r="R329" i="10"/>
  <c r="R328" i="10"/>
  <c r="R327" i="10"/>
  <c r="R326" i="10"/>
  <c r="R325" i="10"/>
  <c r="R324" i="10"/>
  <c r="R323" i="10"/>
  <c r="R322" i="10"/>
  <c r="R321" i="10"/>
  <c r="R320" i="10"/>
  <c r="R319" i="10"/>
  <c r="R318" i="10"/>
  <c r="R317" i="10"/>
  <c r="R316" i="10"/>
  <c r="R315" i="10"/>
  <c r="R314" i="10"/>
  <c r="R313" i="10"/>
  <c r="R312" i="10"/>
  <c r="R311" i="10"/>
  <c r="R310" i="10"/>
  <c r="R309" i="10"/>
  <c r="R308" i="10"/>
  <c r="R307" i="10"/>
  <c r="R306" i="10"/>
  <c r="R305" i="10"/>
  <c r="R304" i="10"/>
  <c r="R303" i="10"/>
  <c r="R302" i="10"/>
  <c r="R301" i="10"/>
  <c r="R300" i="10"/>
  <c r="R299" i="10"/>
  <c r="R298" i="10"/>
  <c r="R297" i="10"/>
  <c r="R296" i="10"/>
  <c r="R295" i="10"/>
  <c r="R294" i="10"/>
  <c r="R293" i="10"/>
  <c r="R292" i="10"/>
  <c r="R291" i="10"/>
  <c r="R290" i="10"/>
  <c r="R289" i="10"/>
  <c r="R288" i="10"/>
  <c r="R287" i="10"/>
  <c r="R286" i="10"/>
  <c r="R285" i="10"/>
  <c r="R284" i="10"/>
  <c r="R283" i="10"/>
  <c r="R282" i="10"/>
  <c r="R281" i="10"/>
  <c r="R280" i="10"/>
  <c r="R279" i="10"/>
  <c r="R278" i="10"/>
  <c r="R277" i="10"/>
  <c r="R276" i="10"/>
  <c r="R275" i="10"/>
  <c r="R274" i="10"/>
  <c r="R273" i="10"/>
  <c r="R272" i="10"/>
  <c r="R271" i="10"/>
  <c r="R270" i="10"/>
  <c r="R269" i="10"/>
  <c r="R268" i="10"/>
  <c r="R267" i="10"/>
  <c r="R266" i="10"/>
  <c r="R265" i="10"/>
  <c r="R264" i="10"/>
  <c r="R263" i="10"/>
  <c r="R262" i="10"/>
  <c r="R261" i="10"/>
  <c r="R260" i="10"/>
  <c r="R259" i="10"/>
  <c r="R258" i="10"/>
  <c r="R257" i="10"/>
  <c r="R256" i="10"/>
  <c r="R255" i="10"/>
  <c r="R254" i="10"/>
  <c r="R253" i="10"/>
  <c r="R252" i="10"/>
  <c r="R251" i="10"/>
  <c r="R250" i="10"/>
  <c r="R249" i="10"/>
  <c r="R248" i="10"/>
  <c r="R247" i="10"/>
  <c r="R246" i="10"/>
  <c r="R245" i="10"/>
  <c r="R244" i="10"/>
  <c r="R243" i="10"/>
  <c r="R242" i="10"/>
  <c r="R241" i="10"/>
  <c r="R240" i="10"/>
  <c r="R239" i="10"/>
  <c r="R238" i="10"/>
  <c r="R237" i="10"/>
  <c r="R236" i="10"/>
  <c r="R235" i="10"/>
  <c r="R234" i="10"/>
  <c r="R233" i="10"/>
  <c r="R232" i="10"/>
  <c r="R231" i="10"/>
  <c r="R230" i="10"/>
  <c r="R229" i="10"/>
  <c r="R228" i="10"/>
  <c r="R227" i="10"/>
  <c r="R226" i="10"/>
  <c r="R225" i="10"/>
  <c r="R224" i="10"/>
  <c r="R223" i="10"/>
  <c r="R222" i="10"/>
  <c r="R221" i="10"/>
  <c r="R220" i="10"/>
  <c r="R219" i="10"/>
  <c r="R218" i="10"/>
  <c r="R217" i="10"/>
  <c r="R216" i="10"/>
  <c r="R215" i="10"/>
  <c r="R214" i="10"/>
  <c r="R213" i="10"/>
  <c r="R212" i="10"/>
  <c r="R211" i="10"/>
  <c r="R210" i="10"/>
  <c r="R209" i="10"/>
  <c r="R208" i="10"/>
  <c r="R207" i="10"/>
  <c r="R206" i="10"/>
  <c r="R205" i="10"/>
  <c r="R204" i="10"/>
  <c r="R203" i="10"/>
  <c r="R202" i="10"/>
  <c r="R201" i="10"/>
  <c r="R200" i="10"/>
  <c r="R199" i="10"/>
  <c r="R198" i="10"/>
  <c r="R197" i="10"/>
  <c r="R196" i="10"/>
  <c r="R195" i="10"/>
  <c r="R194" i="10"/>
  <c r="R193" i="10"/>
  <c r="R192" i="10"/>
  <c r="R191" i="10"/>
  <c r="R190" i="10"/>
  <c r="R189" i="10"/>
  <c r="R188" i="10"/>
  <c r="R187" i="10"/>
  <c r="R186" i="10"/>
  <c r="R185" i="10"/>
  <c r="R184" i="10"/>
  <c r="R183" i="10"/>
  <c r="R182" i="10"/>
  <c r="R181" i="10"/>
  <c r="R180" i="10"/>
  <c r="R179" i="10"/>
  <c r="R178" i="10"/>
  <c r="R177" i="10"/>
  <c r="R176" i="10"/>
  <c r="R175" i="10"/>
  <c r="R174" i="10"/>
  <c r="R173" i="10"/>
  <c r="R172" i="10"/>
  <c r="R171" i="10"/>
  <c r="R170" i="10"/>
  <c r="R169" i="10"/>
  <c r="R168" i="10"/>
  <c r="R167" i="10"/>
  <c r="R166" i="10"/>
  <c r="R165" i="10"/>
  <c r="R164" i="10"/>
  <c r="R163" i="10"/>
  <c r="R162" i="10"/>
  <c r="R161" i="10"/>
  <c r="R160" i="10"/>
  <c r="R159" i="10"/>
  <c r="R158" i="10"/>
  <c r="R157" i="10"/>
  <c r="R156" i="10"/>
  <c r="R155" i="10"/>
  <c r="R154" i="10"/>
  <c r="R153" i="10"/>
  <c r="R152" i="10"/>
  <c r="R151" i="10"/>
  <c r="R150" i="10"/>
  <c r="R149" i="10"/>
  <c r="R148" i="10"/>
  <c r="R147" i="10"/>
  <c r="R146" i="10"/>
  <c r="R145" i="10"/>
  <c r="R144" i="10"/>
  <c r="R143" i="10"/>
  <c r="R142" i="10"/>
  <c r="R141" i="10"/>
  <c r="R140" i="10"/>
  <c r="R139" i="10"/>
  <c r="R138" i="10"/>
  <c r="R137" i="10"/>
  <c r="R136" i="10"/>
  <c r="R135" i="10"/>
  <c r="R134" i="10"/>
  <c r="R133" i="10"/>
  <c r="R132" i="10"/>
  <c r="R131" i="10"/>
  <c r="R130" i="10"/>
  <c r="R129" i="10"/>
  <c r="R128" i="10"/>
  <c r="R127" i="10"/>
  <c r="R126" i="10"/>
  <c r="R125" i="10"/>
  <c r="R124" i="10"/>
  <c r="R123" i="10"/>
  <c r="R122" i="10"/>
  <c r="R121" i="10"/>
  <c r="R120" i="10"/>
  <c r="R119" i="10"/>
  <c r="R118" i="10"/>
  <c r="R117" i="10"/>
  <c r="R116" i="10"/>
  <c r="R115" i="10"/>
  <c r="R114" i="10"/>
  <c r="R113" i="10"/>
  <c r="R112" i="10"/>
  <c r="R111" i="10"/>
  <c r="R110" i="10"/>
  <c r="R109" i="10"/>
  <c r="R108" i="10"/>
  <c r="R107" i="10"/>
  <c r="R106" i="10"/>
  <c r="R105" i="10"/>
  <c r="R104" i="10"/>
  <c r="R103" i="10"/>
  <c r="R102" i="10"/>
  <c r="R101" i="10"/>
  <c r="R100" i="10"/>
  <c r="R99" i="10"/>
  <c r="R98" i="10"/>
  <c r="R97" i="10"/>
  <c r="R96" i="10"/>
  <c r="R95" i="10"/>
  <c r="R94" i="10"/>
  <c r="R93" i="10"/>
  <c r="R92" i="10"/>
  <c r="R91" i="10"/>
  <c r="R90" i="10"/>
  <c r="R89" i="10"/>
  <c r="R88" i="10"/>
  <c r="R87" i="10"/>
  <c r="R86" i="10"/>
  <c r="R85" i="10"/>
  <c r="R84" i="10"/>
  <c r="R83" i="10"/>
  <c r="R82" i="10"/>
  <c r="R81" i="10"/>
  <c r="R80" i="10"/>
  <c r="R79" i="10"/>
  <c r="R78" i="10"/>
  <c r="R77" i="10"/>
  <c r="R76" i="10"/>
  <c r="R75" i="10"/>
  <c r="R74" i="10"/>
  <c r="R73" i="10"/>
  <c r="R72" i="10"/>
  <c r="R71" i="10"/>
  <c r="R70" i="10"/>
  <c r="R69" i="10"/>
  <c r="R68" i="10"/>
  <c r="R67" i="10"/>
  <c r="R66" i="10"/>
  <c r="R65" i="10"/>
  <c r="R64" i="10"/>
  <c r="R63" i="10"/>
  <c r="R62" i="10"/>
  <c r="R61" i="10"/>
  <c r="R60" i="10"/>
  <c r="R59" i="10"/>
  <c r="R58" i="10"/>
  <c r="R57" i="10"/>
  <c r="R56" i="10"/>
  <c r="R55" i="10"/>
  <c r="R54" i="10"/>
  <c r="R53" i="10"/>
  <c r="R52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5" i="10"/>
  <c r="R4" i="10"/>
  <c r="R3" i="10"/>
  <c r="R2" i="10"/>
  <c r="R878" i="9"/>
  <c r="R877" i="9"/>
  <c r="R876" i="9"/>
  <c r="R875" i="9"/>
  <c r="R874" i="9"/>
  <c r="R873" i="9"/>
  <c r="R872" i="9"/>
  <c r="R871" i="9"/>
  <c r="R870" i="9"/>
  <c r="R869" i="9"/>
  <c r="R868" i="9"/>
  <c r="R867" i="9"/>
  <c r="R866" i="9"/>
  <c r="R865" i="9"/>
  <c r="R864" i="9"/>
  <c r="R863" i="9"/>
  <c r="R862" i="9"/>
  <c r="R861" i="9"/>
  <c r="R860" i="9"/>
  <c r="R859" i="9"/>
  <c r="R858" i="9"/>
  <c r="R857" i="9"/>
  <c r="R856" i="9"/>
  <c r="R855" i="9"/>
  <c r="R854" i="9"/>
  <c r="R853" i="9"/>
  <c r="R852" i="9"/>
  <c r="R851" i="9"/>
  <c r="R850" i="9"/>
  <c r="R849" i="9"/>
  <c r="R848" i="9"/>
  <c r="R847" i="9"/>
  <c r="R846" i="9"/>
  <c r="R845" i="9"/>
  <c r="R844" i="9"/>
  <c r="R843" i="9"/>
  <c r="R842" i="9"/>
  <c r="R841" i="9"/>
  <c r="R840" i="9"/>
  <c r="R839" i="9"/>
  <c r="R838" i="9"/>
  <c r="R837" i="9"/>
  <c r="R836" i="9"/>
  <c r="R835" i="9"/>
  <c r="R834" i="9"/>
  <c r="R833" i="9"/>
  <c r="R832" i="9"/>
  <c r="R831" i="9"/>
  <c r="R830" i="9"/>
  <c r="R829" i="9"/>
  <c r="R828" i="9"/>
  <c r="R827" i="9"/>
  <c r="R826" i="9"/>
  <c r="R825" i="9"/>
  <c r="R824" i="9"/>
  <c r="R823" i="9"/>
  <c r="R822" i="9"/>
  <c r="R821" i="9"/>
  <c r="R820" i="9"/>
  <c r="R819" i="9"/>
  <c r="R818" i="9"/>
  <c r="R817" i="9"/>
  <c r="R816" i="9"/>
  <c r="R815" i="9"/>
  <c r="R814" i="9"/>
  <c r="R813" i="9"/>
  <c r="R812" i="9"/>
  <c r="R811" i="9"/>
  <c r="R810" i="9"/>
  <c r="R809" i="9"/>
  <c r="R808" i="9"/>
  <c r="R807" i="9"/>
  <c r="R806" i="9"/>
  <c r="R805" i="9"/>
  <c r="R804" i="9"/>
  <c r="R803" i="9"/>
  <c r="R802" i="9"/>
  <c r="R801" i="9"/>
  <c r="R800" i="9"/>
  <c r="R799" i="9"/>
  <c r="R798" i="9"/>
  <c r="R797" i="9"/>
  <c r="R796" i="9"/>
  <c r="R795" i="9"/>
  <c r="R794" i="9"/>
  <c r="R793" i="9"/>
  <c r="R792" i="9"/>
  <c r="R791" i="9"/>
  <c r="R790" i="9"/>
  <c r="R789" i="9"/>
  <c r="R788" i="9"/>
  <c r="R787" i="9"/>
  <c r="R786" i="9"/>
  <c r="R785" i="9"/>
  <c r="R784" i="9"/>
  <c r="R783" i="9"/>
  <c r="R782" i="9"/>
  <c r="R781" i="9"/>
  <c r="R780" i="9"/>
  <c r="R779" i="9"/>
  <c r="R778" i="9"/>
  <c r="R777" i="9"/>
  <c r="R776" i="9"/>
  <c r="R775" i="9"/>
  <c r="R774" i="9"/>
  <c r="R773" i="9"/>
  <c r="R772" i="9"/>
  <c r="R771" i="9"/>
  <c r="R770" i="9"/>
  <c r="R769" i="9"/>
  <c r="R768" i="9"/>
  <c r="R767" i="9"/>
  <c r="R766" i="9"/>
  <c r="R765" i="9"/>
  <c r="R764" i="9"/>
  <c r="R763" i="9"/>
  <c r="R762" i="9"/>
  <c r="R761" i="9"/>
  <c r="R760" i="9"/>
  <c r="R759" i="9"/>
  <c r="R758" i="9"/>
  <c r="R757" i="9"/>
  <c r="R756" i="9"/>
  <c r="R755" i="9"/>
  <c r="R754" i="9"/>
  <c r="R753" i="9"/>
  <c r="R752" i="9"/>
  <c r="R751" i="9"/>
  <c r="R750" i="9"/>
  <c r="R749" i="9"/>
  <c r="R748" i="9"/>
  <c r="R747" i="9"/>
  <c r="R746" i="9"/>
  <c r="R745" i="9"/>
  <c r="R744" i="9"/>
  <c r="R743" i="9"/>
  <c r="R742" i="9"/>
  <c r="R741" i="9"/>
  <c r="R740" i="9"/>
  <c r="R739" i="9"/>
  <c r="R738" i="9"/>
  <c r="R737" i="9"/>
  <c r="R736" i="9"/>
  <c r="R735" i="9"/>
  <c r="R734" i="9"/>
  <c r="R733" i="9"/>
  <c r="R732" i="9"/>
  <c r="R731" i="9"/>
  <c r="R730" i="9"/>
  <c r="R729" i="9"/>
  <c r="R728" i="9"/>
  <c r="R727" i="9"/>
  <c r="R726" i="9"/>
  <c r="R725" i="9"/>
  <c r="R724" i="9"/>
  <c r="R723" i="9"/>
  <c r="R722" i="9"/>
  <c r="R721" i="9"/>
  <c r="R720" i="9"/>
  <c r="R719" i="9"/>
  <c r="R718" i="9"/>
  <c r="R717" i="9"/>
  <c r="R716" i="9"/>
  <c r="R715" i="9"/>
  <c r="R714" i="9"/>
  <c r="R713" i="9"/>
  <c r="R712" i="9"/>
  <c r="R711" i="9"/>
  <c r="R710" i="9"/>
  <c r="R709" i="9"/>
  <c r="R708" i="9"/>
  <c r="R707" i="9"/>
  <c r="R706" i="9"/>
  <c r="R705" i="9"/>
  <c r="R704" i="9"/>
  <c r="R703" i="9"/>
  <c r="R702" i="9"/>
  <c r="R701" i="9"/>
  <c r="R700" i="9"/>
  <c r="R699" i="9"/>
  <c r="R698" i="9"/>
  <c r="R697" i="9"/>
  <c r="R696" i="9"/>
  <c r="R695" i="9"/>
  <c r="R694" i="9"/>
  <c r="R693" i="9"/>
  <c r="R692" i="9"/>
  <c r="R691" i="9"/>
  <c r="R690" i="9"/>
  <c r="R689" i="9"/>
  <c r="R688" i="9"/>
  <c r="R687" i="9"/>
  <c r="R686" i="9"/>
  <c r="R685" i="9"/>
  <c r="R684" i="9"/>
  <c r="R683" i="9"/>
  <c r="R682" i="9"/>
  <c r="R681" i="9"/>
  <c r="R680" i="9"/>
  <c r="R679" i="9"/>
  <c r="R678" i="9"/>
  <c r="R677" i="9"/>
  <c r="R676" i="9"/>
  <c r="R675" i="9"/>
  <c r="R674" i="9"/>
  <c r="R673" i="9"/>
  <c r="R672" i="9"/>
  <c r="R671" i="9"/>
  <c r="R670" i="9"/>
  <c r="R669" i="9"/>
  <c r="R668" i="9"/>
  <c r="R667" i="9"/>
  <c r="R666" i="9"/>
  <c r="R665" i="9"/>
  <c r="R664" i="9"/>
  <c r="R663" i="9"/>
  <c r="R662" i="9"/>
  <c r="R661" i="9"/>
  <c r="R660" i="9"/>
  <c r="R659" i="9"/>
  <c r="R658" i="9"/>
  <c r="R657" i="9"/>
  <c r="R656" i="9"/>
  <c r="R655" i="9"/>
  <c r="R654" i="9"/>
  <c r="R653" i="9"/>
  <c r="R652" i="9"/>
  <c r="R651" i="9"/>
  <c r="R650" i="9"/>
  <c r="R649" i="9"/>
  <c r="R648" i="9"/>
  <c r="R647" i="9"/>
  <c r="R646" i="9"/>
  <c r="R645" i="9"/>
  <c r="R644" i="9"/>
  <c r="R643" i="9"/>
  <c r="R642" i="9"/>
  <c r="R641" i="9"/>
  <c r="R640" i="9"/>
  <c r="R639" i="9"/>
  <c r="R638" i="9"/>
  <c r="R637" i="9"/>
  <c r="R636" i="9"/>
  <c r="R635" i="9"/>
  <c r="R634" i="9"/>
  <c r="R633" i="9"/>
  <c r="R632" i="9"/>
  <c r="R631" i="9"/>
  <c r="R630" i="9"/>
  <c r="R629" i="9"/>
  <c r="R628" i="9"/>
  <c r="R627" i="9"/>
  <c r="R626" i="9"/>
  <c r="R625" i="9"/>
  <c r="R624" i="9"/>
  <c r="R623" i="9"/>
  <c r="R622" i="9"/>
  <c r="R621" i="9"/>
  <c r="R620" i="9"/>
  <c r="R619" i="9"/>
  <c r="R618" i="9"/>
  <c r="R617" i="9"/>
  <c r="R616" i="9"/>
  <c r="R615" i="9"/>
  <c r="R614" i="9"/>
  <c r="R613" i="9"/>
  <c r="R612" i="9"/>
  <c r="R611" i="9"/>
  <c r="R610" i="9"/>
  <c r="R609" i="9"/>
  <c r="R608" i="9"/>
  <c r="R607" i="9"/>
  <c r="R606" i="9"/>
  <c r="R605" i="9"/>
  <c r="R604" i="9"/>
  <c r="R603" i="9"/>
  <c r="R602" i="9"/>
  <c r="R601" i="9"/>
  <c r="R600" i="9"/>
  <c r="R599" i="9"/>
  <c r="R598" i="9"/>
  <c r="R597" i="9"/>
  <c r="R596" i="9"/>
  <c r="R595" i="9"/>
  <c r="R594" i="9"/>
  <c r="R593" i="9"/>
  <c r="R592" i="9"/>
  <c r="R591" i="9"/>
  <c r="R590" i="9"/>
  <c r="R589" i="9"/>
  <c r="R588" i="9"/>
  <c r="R587" i="9"/>
  <c r="R586" i="9"/>
  <c r="R585" i="9"/>
  <c r="R584" i="9"/>
  <c r="R583" i="9"/>
  <c r="R582" i="9"/>
  <c r="R581" i="9"/>
  <c r="R580" i="9"/>
  <c r="R579" i="9"/>
  <c r="R578" i="9"/>
  <c r="R577" i="9"/>
  <c r="R576" i="9"/>
  <c r="R575" i="9"/>
  <c r="R574" i="9"/>
  <c r="R573" i="9"/>
  <c r="R572" i="9"/>
  <c r="R571" i="9"/>
  <c r="R570" i="9"/>
  <c r="R569" i="9"/>
  <c r="R568" i="9"/>
  <c r="R567" i="9"/>
  <c r="R566" i="9"/>
  <c r="R565" i="9"/>
  <c r="R564" i="9"/>
  <c r="R563" i="9"/>
  <c r="R562" i="9"/>
  <c r="R561" i="9"/>
  <c r="R560" i="9"/>
  <c r="R559" i="9"/>
  <c r="R558" i="9"/>
  <c r="R557" i="9"/>
  <c r="R556" i="9"/>
  <c r="R555" i="9"/>
  <c r="R554" i="9"/>
  <c r="R553" i="9"/>
  <c r="R552" i="9"/>
  <c r="R551" i="9"/>
  <c r="R550" i="9"/>
  <c r="R549" i="9"/>
  <c r="R548" i="9"/>
  <c r="R547" i="9"/>
  <c r="R546" i="9"/>
  <c r="R545" i="9"/>
  <c r="R544" i="9"/>
  <c r="R543" i="9"/>
  <c r="R542" i="9"/>
  <c r="R541" i="9"/>
  <c r="R540" i="9"/>
  <c r="R539" i="9"/>
  <c r="R538" i="9"/>
  <c r="R537" i="9"/>
  <c r="R536" i="9"/>
  <c r="R535" i="9"/>
  <c r="R534" i="9"/>
  <c r="R533" i="9"/>
  <c r="R532" i="9"/>
  <c r="R531" i="9"/>
  <c r="R530" i="9"/>
  <c r="R529" i="9"/>
  <c r="R528" i="9"/>
  <c r="R527" i="9"/>
  <c r="R526" i="9"/>
  <c r="R525" i="9"/>
  <c r="R524" i="9"/>
  <c r="R523" i="9"/>
  <c r="R522" i="9"/>
  <c r="R521" i="9"/>
  <c r="R520" i="9"/>
  <c r="R519" i="9"/>
  <c r="R518" i="9"/>
  <c r="R517" i="9"/>
  <c r="R516" i="9"/>
  <c r="R515" i="9"/>
  <c r="R514" i="9"/>
  <c r="R513" i="9"/>
  <c r="R512" i="9"/>
  <c r="R511" i="9"/>
  <c r="R510" i="9"/>
  <c r="R509" i="9"/>
  <c r="R508" i="9"/>
  <c r="R507" i="9"/>
  <c r="R506" i="9"/>
  <c r="R505" i="9"/>
  <c r="R504" i="9"/>
  <c r="R503" i="9"/>
  <c r="R502" i="9"/>
  <c r="R501" i="9"/>
  <c r="R500" i="9"/>
  <c r="R499" i="9"/>
  <c r="R498" i="9"/>
  <c r="R497" i="9"/>
  <c r="R496" i="9"/>
  <c r="R495" i="9"/>
  <c r="R494" i="9"/>
  <c r="R493" i="9"/>
  <c r="R492" i="9"/>
  <c r="R491" i="9"/>
  <c r="R490" i="9"/>
  <c r="R489" i="9"/>
  <c r="R488" i="9"/>
  <c r="R487" i="9"/>
  <c r="R486" i="9"/>
  <c r="R485" i="9"/>
  <c r="R484" i="9"/>
  <c r="R483" i="9"/>
  <c r="R482" i="9"/>
  <c r="R481" i="9"/>
  <c r="R480" i="9"/>
  <c r="R479" i="9"/>
  <c r="R478" i="9"/>
  <c r="R477" i="9"/>
  <c r="R476" i="9"/>
  <c r="R475" i="9"/>
  <c r="R474" i="9"/>
  <c r="R473" i="9"/>
  <c r="R472" i="9"/>
  <c r="R471" i="9"/>
  <c r="R470" i="9"/>
  <c r="R469" i="9"/>
  <c r="R468" i="9"/>
  <c r="R467" i="9"/>
  <c r="R466" i="9"/>
  <c r="R465" i="9"/>
  <c r="R464" i="9"/>
  <c r="R463" i="9"/>
  <c r="R462" i="9"/>
  <c r="R461" i="9"/>
  <c r="R460" i="9"/>
  <c r="R459" i="9"/>
  <c r="R458" i="9"/>
  <c r="R457" i="9"/>
  <c r="R456" i="9"/>
  <c r="R455" i="9"/>
  <c r="R454" i="9"/>
  <c r="R453" i="9"/>
  <c r="R452" i="9"/>
  <c r="R451" i="9"/>
  <c r="R450" i="9"/>
  <c r="R449" i="9"/>
  <c r="R448" i="9"/>
  <c r="R447" i="9"/>
  <c r="R446" i="9"/>
  <c r="R445" i="9"/>
  <c r="R444" i="9"/>
  <c r="R443" i="9"/>
  <c r="R442" i="9"/>
  <c r="R441" i="9"/>
  <c r="R440" i="9"/>
  <c r="R439" i="9"/>
  <c r="R438" i="9"/>
  <c r="R437" i="9"/>
  <c r="R436" i="9"/>
  <c r="R435" i="9"/>
  <c r="R434" i="9"/>
  <c r="R433" i="9"/>
  <c r="R432" i="9"/>
  <c r="R431" i="9"/>
  <c r="R430" i="9"/>
  <c r="R429" i="9"/>
  <c r="R428" i="9"/>
  <c r="R427" i="9"/>
  <c r="R426" i="9"/>
  <c r="R425" i="9"/>
  <c r="R424" i="9"/>
  <c r="R423" i="9"/>
  <c r="R422" i="9"/>
  <c r="R421" i="9"/>
  <c r="R420" i="9"/>
  <c r="R419" i="9"/>
  <c r="R418" i="9"/>
  <c r="R417" i="9"/>
  <c r="R416" i="9"/>
  <c r="R415" i="9"/>
  <c r="R414" i="9"/>
  <c r="R413" i="9"/>
  <c r="R412" i="9"/>
  <c r="R411" i="9"/>
  <c r="R410" i="9"/>
  <c r="R409" i="9"/>
  <c r="R408" i="9"/>
  <c r="R407" i="9"/>
  <c r="R406" i="9"/>
  <c r="R405" i="9"/>
  <c r="R404" i="9"/>
  <c r="R403" i="9"/>
  <c r="R402" i="9"/>
  <c r="R401" i="9"/>
  <c r="R400" i="9"/>
  <c r="R399" i="9"/>
  <c r="R398" i="9"/>
  <c r="R397" i="9"/>
  <c r="R396" i="9"/>
  <c r="R395" i="9"/>
  <c r="R394" i="9"/>
  <c r="R393" i="9"/>
  <c r="R392" i="9"/>
  <c r="R391" i="9"/>
  <c r="R390" i="9"/>
  <c r="R389" i="9"/>
  <c r="R388" i="9"/>
  <c r="R387" i="9"/>
  <c r="R386" i="9"/>
  <c r="R385" i="9"/>
  <c r="R384" i="9"/>
  <c r="R383" i="9"/>
  <c r="R382" i="9"/>
  <c r="R381" i="9"/>
  <c r="R380" i="9"/>
  <c r="R379" i="9"/>
  <c r="R378" i="9"/>
  <c r="R377" i="9"/>
  <c r="R376" i="9"/>
  <c r="R375" i="9"/>
  <c r="R374" i="9"/>
  <c r="R373" i="9"/>
  <c r="R372" i="9"/>
  <c r="R371" i="9"/>
  <c r="R370" i="9"/>
  <c r="R369" i="9"/>
  <c r="R368" i="9"/>
  <c r="R367" i="9"/>
  <c r="R366" i="9"/>
  <c r="R365" i="9"/>
  <c r="R364" i="9"/>
  <c r="R363" i="9"/>
  <c r="R362" i="9"/>
  <c r="R361" i="9"/>
  <c r="R360" i="9"/>
  <c r="R359" i="9"/>
  <c r="R358" i="9"/>
  <c r="R357" i="9"/>
  <c r="R356" i="9"/>
  <c r="R355" i="9"/>
  <c r="R354" i="9"/>
  <c r="R353" i="9"/>
  <c r="R352" i="9"/>
  <c r="R351" i="9"/>
  <c r="R350" i="9"/>
  <c r="R349" i="9"/>
  <c r="R348" i="9"/>
  <c r="R347" i="9"/>
  <c r="R346" i="9"/>
  <c r="R345" i="9"/>
  <c r="R344" i="9"/>
  <c r="R343" i="9"/>
  <c r="R342" i="9"/>
  <c r="R341" i="9"/>
  <c r="R340" i="9"/>
  <c r="R339" i="9"/>
  <c r="R338" i="9"/>
  <c r="R337" i="9"/>
  <c r="R336" i="9"/>
  <c r="R335" i="9"/>
  <c r="R334" i="9"/>
  <c r="R333" i="9"/>
  <c r="R332" i="9"/>
  <c r="R331" i="9"/>
  <c r="R330" i="9"/>
  <c r="R329" i="9"/>
  <c r="R328" i="9"/>
  <c r="R327" i="9"/>
  <c r="R326" i="9"/>
  <c r="R325" i="9"/>
  <c r="R324" i="9"/>
  <c r="R323" i="9"/>
  <c r="R322" i="9"/>
  <c r="R321" i="9"/>
  <c r="R320" i="9"/>
  <c r="R319" i="9"/>
  <c r="R318" i="9"/>
  <c r="R317" i="9"/>
  <c r="R316" i="9"/>
  <c r="R315" i="9"/>
  <c r="R314" i="9"/>
  <c r="R313" i="9"/>
  <c r="R312" i="9"/>
  <c r="R311" i="9"/>
  <c r="R310" i="9"/>
  <c r="R309" i="9"/>
  <c r="R308" i="9"/>
  <c r="R307" i="9"/>
  <c r="R306" i="9"/>
  <c r="R305" i="9"/>
  <c r="R304" i="9"/>
  <c r="R303" i="9"/>
  <c r="R302" i="9"/>
  <c r="R301" i="9"/>
  <c r="R300" i="9"/>
  <c r="R299" i="9"/>
  <c r="R298" i="9"/>
  <c r="R297" i="9"/>
  <c r="R296" i="9"/>
  <c r="R295" i="9"/>
  <c r="R294" i="9"/>
  <c r="R293" i="9"/>
  <c r="R292" i="9"/>
  <c r="R291" i="9"/>
  <c r="R290" i="9"/>
  <c r="R289" i="9"/>
  <c r="R288" i="9"/>
  <c r="R287" i="9"/>
  <c r="R286" i="9"/>
  <c r="R285" i="9"/>
  <c r="R284" i="9"/>
  <c r="R283" i="9"/>
  <c r="R282" i="9"/>
  <c r="R281" i="9"/>
  <c r="R280" i="9"/>
  <c r="R279" i="9"/>
  <c r="R278" i="9"/>
  <c r="R277" i="9"/>
  <c r="R276" i="9"/>
  <c r="R275" i="9"/>
  <c r="R274" i="9"/>
  <c r="R273" i="9"/>
  <c r="R272" i="9"/>
  <c r="R271" i="9"/>
  <c r="R270" i="9"/>
  <c r="R269" i="9"/>
  <c r="R268" i="9"/>
  <c r="R267" i="9"/>
  <c r="R266" i="9"/>
  <c r="R265" i="9"/>
  <c r="R264" i="9"/>
  <c r="R263" i="9"/>
  <c r="R262" i="9"/>
  <c r="R261" i="9"/>
  <c r="R260" i="9"/>
  <c r="R259" i="9"/>
  <c r="R258" i="9"/>
  <c r="R257" i="9"/>
  <c r="R256" i="9"/>
  <c r="R255" i="9"/>
  <c r="R254" i="9"/>
  <c r="R253" i="9"/>
  <c r="R252" i="9"/>
  <c r="R251" i="9"/>
  <c r="R250" i="9"/>
  <c r="R249" i="9"/>
  <c r="R248" i="9"/>
  <c r="R247" i="9"/>
  <c r="R246" i="9"/>
  <c r="R245" i="9"/>
  <c r="R244" i="9"/>
  <c r="R243" i="9"/>
  <c r="R242" i="9"/>
  <c r="R241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158" i="9"/>
  <c r="R157" i="9"/>
  <c r="R156" i="9"/>
  <c r="R155" i="9"/>
  <c r="R154" i="9"/>
  <c r="R153" i="9"/>
  <c r="R152" i="9"/>
  <c r="R151" i="9"/>
  <c r="R150" i="9"/>
  <c r="R149" i="9"/>
  <c r="R148" i="9"/>
  <c r="R147" i="9"/>
  <c r="R146" i="9"/>
  <c r="R145" i="9"/>
  <c r="R144" i="9"/>
  <c r="R143" i="9"/>
  <c r="R142" i="9"/>
  <c r="R141" i="9"/>
  <c r="R140" i="9"/>
  <c r="R139" i="9"/>
  <c r="R138" i="9"/>
  <c r="R137" i="9"/>
  <c r="R136" i="9"/>
  <c r="R135" i="9"/>
  <c r="R134" i="9"/>
  <c r="R133" i="9"/>
  <c r="R132" i="9"/>
  <c r="R131" i="9"/>
  <c r="R130" i="9"/>
  <c r="R129" i="9"/>
  <c r="R128" i="9"/>
  <c r="R127" i="9"/>
  <c r="R126" i="9"/>
  <c r="R125" i="9"/>
  <c r="R124" i="9"/>
  <c r="R123" i="9"/>
  <c r="R122" i="9"/>
  <c r="R121" i="9"/>
  <c r="R120" i="9"/>
  <c r="R119" i="9"/>
  <c r="R118" i="9"/>
  <c r="R117" i="9"/>
  <c r="R116" i="9"/>
  <c r="R115" i="9"/>
  <c r="R114" i="9"/>
  <c r="R113" i="9"/>
  <c r="R112" i="9"/>
  <c r="R111" i="9"/>
  <c r="R110" i="9"/>
  <c r="R109" i="9"/>
  <c r="R108" i="9"/>
  <c r="R107" i="9"/>
  <c r="R106" i="9"/>
  <c r="R105" i="9"/>
  <c r="R104" i="9"/>
  <c r="R103" i="9"/>
  <c r="R102" i="9"/>
  <c r="R101" i="9"/>
  <c r="R100" i="9"/>
  <c r="R99" i="9"/>
  <c r="R98" i="9"/>
  <c r="R97" i="9"/>
  <c r="R96" i="9"/>
  <c r="R95" i="9"/>
  <c r="R94" i="9"/>
  <c r="R93" i="9"/>
  <c r="R92" i="9"/>
  <c r="R91" i="9"/>
  <c r="R90" i="9"/>
  <c r="R89" i="9"/>
  <c r="R88" i="9"/>
  <c r="R87" i="9"/>
  <c r="R86" i="9"/>
  <c r="R85" i="9"/>
  <c r="R84" i="9"/>
  <c r="R83" i="9"/>
  <c r="R82" i="9"/>
  <c r="R81" i="9"/>
  <c r="R80" i="9"/>
  <c r="R79" i="9"/>
  <c r="R78" i="9"/>
  <c r="R77" i="9"/>
  <c r="R76" i="9"/>
  <c r="R75" i="9"/>
  <c r="R74" i="9"/>
  <c r="R73" i="9"/>
  <c r="R72" i="9"/>
  <c r="R71" i="9"/>
  <c r="R70" i="9"/>
  <c r="R69" i="9"/>
  <c r="R68" i="9"/>
  <c r="R67" i="9"/>
  <c r="R66" i="9"/>
  <c r="R65" i="9"/>
  <c r="R64" i="9"/>
  <c r="R63" i="9"/>
  <c r="R62" i="9"/>
  <c r="R61" i="9"/>
  <c r="R60" i="9"/>
  <c r="R59" i="9"/>
  <c r="R58" i="9"/>
  <c r="R57" i="9"/>
  <c r="R56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R39" i="9"/>
  <c r="R38" i="9"/>
  <c r="R37" i="9"/>
  <c r="R36" i="9"/>
  <c r="R35" i="9"/>
  <c r="R34" i="9"/>
  <c r="R33" i="9"/>
  <c r="R32" i="9"/>
  <c r="R31" i="9"/>
  <c r="R30" i="9"/>
  <c r="R29" i="9"/>
  <c r="R28" i="9"/>
  <c r="R27" i="9"/>
  <c r="R26" i="9"/>
  <c r="R25" i="9"/>
  <c r="R24" i="9"/>
  <c r="R23" i="9"/>
  <c r="R22" i="9"/>
  <c r="R21" i="9"/>
  <c r="R20" i="9"/>
  <c r="R19" i="9"/>
  <c r="R18" i="9"/>
  <c r="R17" i="9"/>
  <c r="R16" i="9"/>
  <c r="R15" i="9"/>
  <c r="R14" i="9"/>
  <c r="R13" i="9"/>
  <c r="R12" i="9"/>
  <c r="R11" i="9"/>
  <c r="R10" i="9"/>
  <c r="R9" i="9"/>
  <c r="R8" i="9"/>
  <c r="R7" i="9"/>
  <c r="R6" i="9"/>
  <c r="R5" i="9"/>
  <c r="R4" i="9"/>
  <c r="R3" i="9"/>
  <c r="R2" i="9"/>
  <c r="E6" i="5"/>
  <c r="E5" i="5"/>
  <c r="E4" i="5"/>
  <c r="E3" i="5"/>
  <c r="C4" i="5"/>
  <c r="C5" i="5"/>
  <c r="C6" i="5"/>
  <c r="C3" i="5"/>
  <c r="D2" i="5"/>
  <c r="E2" i="5"/>
  <c r="F2" i="5"/>
  <c r="G2" i="5"/>
  <c r="H2" i="5"/>
  <c r="I2" i="5"/>
  <c r="J2" i="5"/>
  <c r="C2" i="5"/>
  <c r="M49" i="2" l="1"/>
  <c r="K49" i="2"/>
  <c r="G49" i="2"/>
  <c r="J49" i="2"/>
  <c r="N49" i="2"/>
  <c r="H49" i="2"/>
  <c r="I49" i="2"/>
  <c r="L49" i="2"/>
  <c r="O42" i="2"/>
  <c r="O26" i="2"/>
  <c r="O28" i="2"/>
  <c r="O40" i="2"/>
  <c r="O32" i="2"/>
  <c r="O38" i="2"/>
  <c r="O24" i="2"/>
  <c r="O34" i="2"/>
  <c r="O30" i="2"/>
  <c r="O36" i="2"/>
  <c r="O22" i="2"/>
  <c r="O18" i="2"/>
  <c r="O16" i="2"/>
  <c r="O20" i="2"/>
  <c r="O12" i="2"/>
  <c r="O14" i="2"/>
  <c r="O10" i="2"/>
  <c r="O8" i="2"/>
  <c r="O6" i="2"/>
  <c r="O4" i="2"/>
  <c r="R878" i="4"/>
  <c r="R877" i="4"/>
  <c r="R876" i="4"/>
  <c r="R875" i="4"/>
  <c r="R874" i="4"/>
  <c r="R873" i="4"/>
  <c r="R872" i="4"/>
  <c r="R871" i="4"/>
  <c r="R870" i="4"/>
  <c r="R869" i="4"/>
  <c r="R868" i="4"/>
  <c r="R867" i="4"/>
  <c r="R866" i="4"/>
  <c r="R865" i="4"/>
  <c r="R864" i="4"/>
  <c r="R863" i="4"/>
  <c r="R862" i="4"/>
  <c r="R861" i="4"/>
  <c r="R860" i="4"/>
  <c r="R859" i="4"/>
  <c r="R858" i="4"/>
  <c r="R857" i="4"/>
  <c r="R856" i="4"/>
  <c r="R855" i="4"/>
  <c r="R854" i="4"/>
  <c r="R853" i="4"/>
  <c r="R852" i="4"/>
  <c r="R851" i="4"/>
  <c r="R850" i="4"/>
  <c r="R849" i="4"/>
  <c r="R848" i="4"/>
  <c r="R847" i="4"/>
  <c r="R846" i="4"/>
  <c r="R845" i="4"/>
  <c r="R844" i="4"/>
  <c r="R843" i="4"/>
  <c r="R842" i="4"/>
  <c r="R841" i="4"/>
  <c r="R840" i="4"/>
  <c r="R839" i="4"/>
  <c r="R838" i="4"/>
  <c r="R837" i="4"/>
  <c r="R836" i="4"/>
  <c r="R835" i="4"/>
  <c r="R834" i="4"/>
  <c r="R833" i="4"/>
  <c r="R832" i="4"/>
  <c r="R831" i="4"/>
  <c r="R830" i="4"/>
  <c r="R829" i="4"/>
  <c r="R828" i="4"/>
  <c r="R827" i="4"/>
  <c r="R826" i="4"/>
  <c r="R825" i="4"/>
  <c r="R824" i="4"/>
  <c r="R823" i="4"/>
  <c r="R822" i="4"/>
  <c r="R821" i="4"/>
  <c r="R820" i="4"/>
  <c r="R819" i="4"/>
  <c r="R818" i="4"/>
  <c r="R817" i="4"/>
  <c r="R816" i="4"/>
  <c r="R815" i="4"/>
  <c r="R814" i="4"/>
  <c r="R813" i="4"/>
  <c r="R812" i="4"/>
  <c r="R811" i="4"/>
  <c r="R810" i="4"/>
  <c r="R809" i="4"/>
  <c r="R808" i="4"/>
  <c r="R807" i="4"/>
  <c r="R806" i="4"/>
  <c r="R805" i="4"/>
  <c r="R804" i="4"/>
  <c r="R803" i="4"/>
  <c r="R802" i="4"/>
  <c r="R801" i="4"/>
  <c r="R800" i="4"/>
  <c r="R799" i="4"/>
  <c r="R798" i="4"/>
  <c r="R797" i="4"/>
  <c r="R796" i="4"/>
  <c r="R795" i="4"/>
  <c r="R794" i="4"/>
  <c r="R793" i="4"/>
  <c r="R792" i="4"/>
  <c r="R791" i="4"/>
  <c r="R790" i="4"/>
  <c r="R789" i="4"/>
  <c r="R788" i="4"/>
  <c r="R787" i="4"/>
  <c r="R786" i="4"/>
  <c r="R785" i="4"/>
  <c r="R784" i="4"/>
  <c r="R783" i="4"/>
  <c r="R782" i="4"/>
  <c r="R781" i="4"/>
  <c r="R780" i="4"/>
  <c r="R779" i="4"/>
  <c r="R778" i="4"/>
  <c r="R777" i="4"/>
  <c r="R776" i="4"/>
  <c r="R775" i="4"/>
  <c r="R774" i="4"/>
  <c r="R773" i="4"/>
  <c r="R772" i="4"/>
  <c r="R771" i="4"/>
  <c r="R770" i="4"/>
  <c r="R769" i="4"/>
  <c r="R768" i="4"/>
  <c r="R767" i="4"/>
  <c r="R766" i="4"/>
  <c r="R765" i="4"/>
  <c r="R764" i="4"/>
  <c r="R763" i="4"/>
  <c r="R762" i="4"/>
  <c r="R761" i="4"/>
  <c r="R760" i="4"/>
  <c r="R759" i="4"/>
  <c r="R758" i="4"/>
  <c r="R757" i="4"/>
  <c r="R756" i="4"/>
  <c r="R755" i="4"/>
  <c r="R754" i="4"/>
  <c r="R753" i="4"/>
  <c r="R752" i="4"/>
  <c r="R751" i="4"/>
  <c r="R750" i="4"/>
  <c r="R749" i="4"/>
  <c r="R748" i="4"/>
  <c r="R747" i="4"/>
  <c r="R746" i="4"/>
  <c r="R745" i="4"/>
  <c r="R744" i="4"/>
  <c r="R743" i="4"/>
  <c r="R742" i="4"/>
  <c r="R741" i="4"/>
  <c r="R740" i="4"/>
  <c r="R739" i="4"/>
  <c r="R738" i="4"/>
  <c r="R737" i="4"/>
  <c r="R736" i="4"/>
  <c r="R735" i="4"/>
  <c r="R734" i="4"/>
  <c r="R733" i="4"/>
  <c r="R732" i="4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R709" i="4"/>
  <c r="R708" i="4"/>
  <c r="R707" i="4"/>
  <c r="R706" i="4"/>
  <c r="R705" i="4"/>
  <c r="R704" i="4"/>
  <c r="R703" i="4"/>
  <c r="R702" i="4"/>
  <c r="R701" i="4"/>
  <c r="R700" i="4"/>
  <c r="R699" i="4"/>
  <c r="R698" i="4"/>
  <c r="R697" i="4"/>
  <c r="R696" i="4"/>
  <c r="R695" i="4"/>
  <c r="R694" i="4"/>
  <c r="R693" i="4"/>
  <c r="R692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L43" i="3"/>
  <c r="L44" i="3" s="1"/>
  <c r="K43" i="3"/>
  <c r="K44" i="3" s="1"/>
  <c r="J43" i="3"/>
  <c r="I43" i="3"/>
  <c r="I44" i="3" s="1"/>
  <c r="H43" i="3"/>
  <c r="G43" i="3"/>
  <c r="F43" i="3"/>
  <c r="F44" i="3" s="1"/>
  <c r="L42" i="3"/>
  <c r="K42" i="3"/>
  <c r="J42" i="3"/>
  <c r="I42" i="3"/>
  <c r="H42" i="3"/>
  <c r="G42" i="3"/>
  <c r="F42" i="3"/>
  <c r="L33" i="3"/>
  <c r="K33" i="3"/>
  <c r="J33" i="3"/>
  <c r="I33" i="3"/>
  <c r="H33" i="3"/>
  <c r="H34" i="3" s="1"/>
  <c r="G33" i="3"/>
  <c r="F33" i="3"/>
  <c r="F34" i="3" s="1"/>
  <c r="L32" i="3"/>
  <c r="K32" i="3"/>
  <c r="J32" i="3"/>
  <c r="I32" i="3"/>
  <c r="H32" i="3"/>
  <c r="G32" i="3"/>
  <c r="F32" i="3"/>
  <c r="K24" i="3"/>
  <c r="L23" i="3"/>
  <c r="L24" i="3" s="1"/>
  <c r="K23" i="3"/>
  <c r="J23" i="3"/>
  <c r="J24" i="3" s="1"/>
  <c r="I23" i="3"/>
  <c r="I24" i="3" s="1"/>
  <c r="H23" i="3"/>
  <c r="G23" i="3"/>
  <c r="G24" i="3" s="1"/>
  <c r="F23" i="3"/>
  <c r="F24" i="3" s="1"/>
  <c r="L22" i="3"/>
  <c r="K22" i="3"/>
  <c r="J22" i="3"/>
  <c r="I22" i="3"/>
  <c r="H22" i="3"/>
  <c r="G22" i="3"/>
  <c r="F22" i="3"/>
  <c r="L13" i="3"/>
  <c r="L14" i="3" s="1"/>
  <c r="K13" i="3"/>
  <c r="K14" i="3" s="1"/>
  <c r="J13" i="3"/>
  <c r="J14" i="3" s="1"/>
  <c r="I13" i="3"/>
  <c r="I14" i="3" s="1"/>
  <c r="H13" i="3"/>
  <c r="H14" i="3" s="1"/>
  <c r="G13" i="3"/>
  <c r="G14" i="3" s="1"/>
  <c r="F13" i="3"/>
  <c r="F14" i="3" s="1"/>
  <c r="L12" i="3"/>
  <c r="K12" i="3"/>
  <c r="J12" i="3"/>
  <c r="I12" i="3"/>
  <c r="H12" i="3"/>
  <c r="G12" i="3"/>
  <c r="F12" i="3"/>
  <c r="J44" i="3" l="1"/>
  <c r="G44" i="3"/>
  <c r="H44" i="3"/>
  <c r="G34" i="3"/>
  <c r="I34" i="3"/>
  <c r="J34" i="3"/>
  <c r="K34" i="3"/>
  <c r="L34" i="3"/>
  <c r="H24" i="3"/>
  <c r="R88" i="2"/>
  <c r="R87" i="2"/>
  <c r="V88" i="2"/>
  <c r="V87" i="2"/>
  <c r="W87" i="2"/>
  <c r="W88" i="2"/>
  <c r="U87" i="2"/>
  <c r="U88" i="2"/>
  <c r="T88" i="2"/>
  <c r="T87" i="2"/>
  <c r="S88" i="2"/>
  <c r="S87" i="2"/>
  <c r="W89" i="2" l="1"/>
  <c r="V89" i="2"/>
  <c r="T89" i="2"/>
  <c r="U89" i="2"/>
  <c r="R89" i="2"/>
  <c r="S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<sst xmlns="http://schemas.openxmlformats.org/spreadsheetml/2006/main" count="495" uniqueCount="197">
  <si>
    <t>PLEASE DO NOT CHANGE FORMULAS OR SAVE OVER THE TEMPLATE. MAKE A COPY OF THE TEMPLATE FOR USE.</t>
  </si>
  <si>
    <t>LOG - Please do not change or delete this. Keeping this in your copy will help identify which version is being used and any known issues. P3-1,2 = patch 3 issues 1, 2</t>
  </si>
  <si>
    <t>Template file is saved in [redacted]. Spreadsheet is based on the validation spreadsheet.</t>
  </si>
  <si>
    <t>Patch</t>
  </si>
  <si>
    <t>Date</t>
  </si>
  <si>
    <t>Comment</t>
  </si>
  <si>
    <t>Known Issues - if an issue hasn't been addressed in a later patch, it hasn't been resolved</t>
  </si>
  <si>
    <t>"QC and Calibrators" sheet supports up to 20 analytical runs. Additional runs can be added manually. Please contact [redacted] if you have any questions. Backup copy can be found in LH's folder.</t>
  </si>
  <si>
    <t>Initial commit</t>
  </si>
  <si>
    <t>Step 1: Import Raw Data</t>
  </si>
  <si>
    <t>Fix calibrator vlookup formulas</t>
  </si>
  <si>
    <t>1. Save As the file to specific project folder. Please do not overwrite the template.</t>
  </si>
  <si>
    <t>1. Refactor IF formulas for readability and performance improvement
2. Document formula logic
3. Increase support for up to 20 runs
4. Update documentation</t>
  </si>
  <si>
    <t>1. Sheets 1 and 2 don't have the "original sample name" column like in sheet X
2. QC concentration labels don't pull properly
3. Average calibrators not working
4. Step 3 of Manual needs update</t>
  </si>
  <si>
    <t>2. Add analytical run information to the "Project Summary" sheet as follows:</t>
  </si>
  <si>
    <t>a. Batch: will autogenerate a number in sequence, no need to edit this column</t>
  </si>
  <si>
    <t>b. Analysis Date: must be a date, it should auto-format to YYYY-MM-DD</t>
  </si>
  <si>
    <t>c. Analyte: Enter your analyte to automatically name each table. Make a new result file for every analyte.</t>
  </si>
  <si>
    <t>3. Make a copy of the "X_Exp-YYMMDD" spreadsheet. Sheet "1_Exp-220101" uses an example sheet name. This sheet can also be used as a template but must be renamed.</t>
  </si>
  <si>
    <t>1. Add autofill Batch # in Project Summary
2. Fix P3-1,2,3
3. Remove errors sheet
4. Fix average, std, rsd formulas</t>
  </si>
  <si>
    <t>1. Needs new error message sheet</t>
  </si>
  <si>
    <t>a. X is the Batch number from "Project Summary" sheet.</t>
  </si>
  <si>
    <t>b. Date must match Analysis Date from "Project Summary" sheet.</t>
  </si>
  <si>
    <t>c. If your raw data sheet does not match the generated name you may get a #REF error.</t>
  </si>
  <si>
    <t>4. For raw data exports:</t>
  </si>
  <si>
    <t>1. Update instructions for calibrator statistics
2. Fix QC Pass/Fail column</t>
  </si>
  <si>
    <t>a. Calibrator names must contain "Cal 1" and "Cal 8" to auto-populate LLOQ and ULOQ in columns T and U. Save the original name (see step 2.2) and manually change as necessary.</t>
  </si>
  <si>
    <t>b. Paste values into B2 (make sure headers line up). If headers do not line up you may get a #N/A error.</t>
  </si>
  <si>
    <t>1. Fix minor formula differences in calibrators
2. Add vlookup to LLOQ and ULOQ in data export sheets</t>
  </si>
  <si>
    <t>1. QC Run #2 shows "N/A" instead of "Missing Batch #" when empty. Works as expected when populated.</t>
  </si>
  <si>
    <t>Step 2: Clean Up Raw Data Exports</t>
  </si>
  <si>
    <t>1. Update formatting (headers, page breaks, etc.)</t>
  </si>
  <si>
    <t xml:space="preserve">1. If modifying any sample names in the raw data exports, copy the original sample name into column A. </t>
  </si>
  <si>
    <t>1. Add footers</t>
  </si>
  <si>
    <t>2. Save the original name in column A and only make changes to the name in column C.</t>
  </si>
  <si>
    <t>3. Change the sample name as needed. Format should be as follows:</t>
  </si>
  <si>
    <t>a. Calibrators: YYMMDD_Cal 1, YYMMDD_Cal 7, etc.</t>
  </si>
  <si>
    <t>b. QCs: YYMMDD_QCL R2, YYMMDD_QCH R4, etc. (Supports up to 4 replicates at each level, insert new cells and shift down to add more replicates)</t>
  </si>
  <si>
    <t>4. If there are only 2 replicates of each QC, unmerge the Run Number and Pass/Fail cells before deleting. Shift cells up.</t>
  </si>
  <si>
    <t>5. Type in Slope/Intercept/R information manually</t>
  </si>
  <si>
    <t>6. Delete any unused cells/sheets (e.g. cells containing "Missing Batch #", "DELETE ME").</t>
  </si>
  <si>
    <t>7. Edit the the cells containing average and standard deviation for calibrator 1 so that they reference the correct cells.</t>
  </si>
  <si>
    <t>8. Copy the cells containing average and standard deviation for calibrator 1. Right click and paste the formula (see image on the right) into the remaining calibrator cells.</t>
  </si>
  <si>
    <t>Step 3. Report Preparation</t>
  </si>
  <si>
    <t>1. In "Project Summary" speadsheet, fill out the assay information. If there is only 1 analyte you can leave the analyte name blank.</t>
  </si>
  <si>
    <t>2. Finalize by copying and pasting as values before reviewing/QA review to prevent formulas from breaking/dynamic values.</t>
  </si>
  <si>
    <t>3. Check all tables for report as part of the initial/self review process.</t>
  </si>
  <si>
    <r>
      <t xml:space="preserve">4. </t>
    </r>
    <r>
      <rPr>
        <b/>
        <sz val="11"/>
        <color rgb="FFFF0000"/>
        <rFont val="Calibri"/>
        <family val="2"/>
        <scheme val="minor"/>
      </rPr>
      <t>Print Project Summary, QC and Calibrators, and Data Summary sheets</t>
    </r>
  </si>
  <si>
    <t>5. Rename the file "ProjectNumber_Results_MethodNo-YYMMDD" -- Replace YYMMDD with the method number, or remove if there is no validated method (non-GLP only).</t>
  </si>
  <si>
    <t>Batch</t>
  </si>
  <si>
    <t>Analysis Date</t>
  </si>
  <si>
    <t>Test Performed</t>
  </si>
  <si>
    <t>Sample Collection Date</t>
  </si>
  <si>
    <t>Data Reported</t>
  </si>
  <si>
    <t>Comments</t>
  </si>
  <si>
    <t>Sheet Name</t>
  </si>
  <si>
    <t>Analyte</t>
  </si>
  <si>
    <t>Day 1</t>
  </si>
  <si>
    <t>Yes</t>
  </si>
  <si>
    <t>DRUG-NAME</t>
  </si>
  <si>
    <t>Day 7</t>
  </si>
  <si>
    <t>No</t>
  </si>
  <si>
    <t>YYMMDD</t>
  </si>
  <si>
    <t>Run Number</t>
  </si>
  <si>
    <r>
      <rPr>
        <b/>
        <sz val="10"/>
        <color rgb="FF000000"/>
        <rFont val="Times New Roman"/>
      </rPr>
      <t>Linear Regression (ax + b) with (1/x</t>
    </r>
    <r>
      <rPr>
        <b/>
        <vertAlign val="superscript"/>
        <sz val="10"/>
        <color rgb="FF000000"/>
        <rFont val="Times New Roman"/>
      </rPr>
      <t>2</t>
    </r>
    <r>
      <rPr>
        <b/>
        <sz val="10"/>
        <color rgb="FF000000"/>
        <rFont val="Times New Roman"/>
      </rPr>
      <t>) Weighting for Peak Areas</t>
    </r>
  </si>
  <si>
    <t>Calibrator Concentration (ng/mL)</t>
  </si>
  <si>
    <t>QC Concentration</t>
  </si>
  <si>
    <t>Slope</t>
  </si>
  <si>
    <t>Intercept</t>
  </si>
  <si>
    <t>r</t>
  </si>
  <si>
    <t>RESULT</t>
  </si>
  <si>
    <t>ng/mL</t>
  </si>
  <si>
    <t>% Accuracy</t>
  </si>
  <si>
    <t>Accuracy (%)</t>
  </si>
  <si>
    <t>Average:</t>
  </si>
  <si>
    <t>STD:</t>
  </si>
  <si>
    <t>%RSD:</t>
  </si>
  <si>
    <t>Project Name and No.: 12340010000 Analysis of DRUG-NAME in Dog Plasma</t>
  </si>
  <si>
    <t>Method Validation No.: YYMM01 Version 1</t>
  </si>
  <si>
    <t>Concentration Range: 5 - 500 ng/mL</t>
  </si>
  <si>
    <t>Analysis Date&amp;Initial: 2022-02-10 LH</t>
  </si>
  <si>
    <t>Group</t>
  </si>
  <si>
    <t>Treatment&amp; Route</t>
  </si>
  <si>
    <t>Gender</t>
  </si>
  <si>
    <t>Day</t>
  </si>
  <si>
    <t>Time Point (hr)</t>
  </si>
  <si>
    <t>Pre-dose</t>
  </si>
  <si>
    <t>Animal ID</t>
  </si>
  <si>
    <t>0mg/kg (Sublingual)</t>
  </si>
  <si>
    <t>M</t>
  </si>
  <si>
    <r>
      <t xml:space="preserve">Concentration </t>
    </r>
    <r>
      <rPr>
        <sz val="11"/>
        <rFont val="Calibri"/>
        <family val="2"/>
        <scheme val="minor"/>
      </rPr>
      <t>(ng/mL)</t>
    </r>
  </si>
  <si>
    <t>Average</t>
  </si>
  <si>
    <t>STD</t>
  </si>
  <si>
    <t>%RSD</t>
  </si>
  <si>
    <t>0mg/kg (Oral)</t>
  </si>
  <si>
    <t>Concentration (ng/mL)</t>
  </si>
  <si>
    <t>50mg/kg (Sublingual)</t>
  </si>
  <si>
    <t>50mg/kg (Oral)</t>
  </si>
  <si>
    <t>*Copy Orignial Sample Name in this column for tracking</t>
  </si>
  <si>
    <t>Sample Name</t>
  </si>
  <si>
    <t>Sample Type</t>
  </si>
  <si>
    <t>File Name</t>
  </si>
  <si>
    <t>Dilution Factor</t>
  </si>
  <si>
    <t>Analyte Peak Name</t>
  </si>
  <si>
    <t>Analyte Peak Area (counts)</t>
  </si>
  <si>
    <t>Analyte Peak Height (cps)</t>
  </si>
  <si>
    <t>Analyte Concentration (ng/mL)</t>
  </si>
  <si>
    <t>IS Peak Area (counts)</t>
  </si>
  <si>
    <t>IS Peak Height (cps)</t>
  </si>
  <si>
    <t>Use Record</t>
  </si>
  <si>
    <t>Record Modified</t>
  </si>
  <si>
    <t>Calculated Concentration (ng/mL)</t>
  </si>
  <si>
    <t>Data for Report</t>
  </si>
  <si>
    <t>LLOQ</t>
  </si>
  <si>
    <t>ULOQ</t>
  </si>
  <si>
    <t>Please copy the raw data from line 2 and manually type the LLOQ and ULOQ concentration. Any numbers below LLOQ or above ULOQ will be highlighted automatically.</t>
  </si>
  <si>
    <t>Solvent</t>
  </si>
  <si>
    <t>Solvent R1</t>
  </si>
  <si>
    <t>N/A</t>
  </si>
  <si>
    <t>221017_S_Cal 1</t>
  </si>
  <si>
    <t>220817_DBlank</t>
  </si>
  <si>
    <t>Double Blank</t>
  </si>
  <si>
    <t>221017_S_Cal 2</t>
  </si>
  <si>
    <t>220817_Blank</t>
  </si>
  <si>
    <t>Blank</t>
  </si>
  <si>
    <t>221017_S_Cal 3</t>
  </si>
  <si>
    <t>220817_Cal 1</t>
  </si>
  <si>
    <t>Standard</t>
  </si>
  <si>
    <t>221017_S_Cal 4</t>
  </si>
  <si>
    <t>220817_Cal 2</t>
  </si>
  <si>
    <t>221017_S_Cal 5</t>
  </si>
  <si>
    <t>220817_Cal 3</t>
  </si>
  <si>
    <t>221017_S_Cal 6</t>
  </si>
  <si>
    <t>220817_Cal 4</t>
  </si>
  <si>
    <t>221017_S_Cal 7</t>
  </si>
  <si>
    <t>220817_Cal 5</t>
  </si>
  <si>
    <t>221017_S_Cal 8</t>
  </si>
  <si>
    <t>220817_Cal 6</t>
  </si>
  <si>
    <t>220817_Cal 7</t>
  </si>
  <si>
    <t>220817_Cal 8</t>
  </si>
  <si>
    <t>Solvent R2</t>
  </si>
  <si>
    <t>220817_QCL R1</t>
  </si>
  <si>
    <t>Quality Control</t>
  </si>
  <si>
    <t>220113\Samples\220113-001.wiff</t>
  </si>
  <si>
    <t>220107_Dblank</t>
  </si>
  <si>
    <t>220113\Samples\220113-002.wiff</t>
  </si>
  <si>
    <t>220107_Blank</t>
  </si>
  <si>
    <t>220113\Samples\220113-003.wiff</t>
  </si>
  <si>
    <t>220107_Cal 1</t>
  </si>
  <si>
    <t>220113\Samples\220113-004.wiff</t>
  </si>
  <si>
    <t>220107_Cal 2</t>
  </si>
  <si>
    <t>220113\Samples\220113-005.wiff</t>
  </si>
  <si>
    <t>220107_Cal 3</t>
  </si>
  <si>
    <t>220113\Samples\220113-006.wiff</t>
  </si>
  <si>
    <t>220107_Cal 4</t>
  </si>
  <si>
    <t>220113\Samples\220113-007.wiff</t>
  </si>
  <si>
    <t>220107_Cal 5</t>
  </si>
  <si>
    <t>220113\Samples\220113-008.wiff</t>
  </si>
  <si>
    <t>220107_Cal 6</t>
  </si>
  <si>
    <t>220113\Samples\220113-009.wiff</t>
  </si>
  <si>
    <t>220107_Cal 7</t>
  </si>
  <si>
    <t>220113\Samples\220113-010.wiff</t>
  </si>
  <si>
    <t>220107_Cal 8</t>
  </si>
  <si>
    <t>220113\Samples\220113-011.wiff</t>
  </si>
  <si>
    <t>220113\Samples\220113-012.wiff</t>
  </si>
  <si>
    <t>220107_QCL R1</t>
  </si>
  <si>
    <t>220113\Samples\220113-013.wiff</t>
  </si>
  <si>
    <t>220818\reDay 1\220818-001.wiff</t>
  </si>
  <si>
    <t>220818\reDay 1\220818-002.wiff</t>
  </si>
  <si>
    <t>220818\reDay 1\220818-003.wiff</t>
  </si>
  <si>
    <t>220818\reDay 1\220818-004.wiff</t>
  </si>
  <si>
    <t>220818\reDay 1\220818-005.wiff</t>
  </si>
  <si>
    <t>220818\reDay 1\220818-006.wiff</t>
  </si>
  <si>
    <t>220818\reDay 1\220818-007.wiff</t>
  </si>
  <si>
    <t>220818\reDay 1\220818-008.wiff</t>
  </si>
  <si>
    <t>220818\reDay 1\220818-009.wiff</t>
  </si>
  <si>
    <t>220818\reDay 1\220818-010.wiff</t>
  </si>
  <si>
    <t>221017_S_QCL R1</t>
  </si>
  <si>
    <t>220818\reDay 1\220818-011.wiff</t>
  </si>
  <si>
    <t>221017_PA-Low R1</t>
  </si>
  <si>
    <t>220818\reDay 1\220818-012.wiff</t>
  </si>
  <si>
    <t>221017_PA-Low R2</t>
  </si>
  <si>
    <t>220818\reDay 1\220818-013.wiff</t>
  </si>
  <si>
    <t>221017_PA-Low R3</t>
  </si>
  <si>
    <t>1Hr_Gr.1_M_GTD</t>
  </si>
  <si>
    <t>Unknown</t>
  </si>
  <si>
    <t>220818\reDay 1\220818-014.wiff</t>
  </si>
  <si>
    <t>&lt; 0</t>
  </si>
  <si>
    <t>221017_S_QCM R1</t>
  </si>
  <si>
    <t>*</t>
  </si>
  <si>
    <t>calibrator concentration logic:</t>
  </si>
  <si>
    <t>If the batch # in Project Summary is blank, "Check Batch #"</t>
  </si>
  <si>
    <t>Else look up the sheet name of the corresponding run #</t>
  </si>
  <si>
    <t>If the calibrator accuracy is not between 85-115, display the concentration (column 13) with a '*'</t>
  </si>
  <si>
    <t>Else display the concentration (column 13)</t>
  </si>
  <si>
    <t>calibrator accuracy logic is the same but displays accuracy (column 14)</t>
  </si>
  <si>
    <t>ABC/DEF/GHI/JKL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</si>
</sst>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i/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Times New Roman"/>
    </font>
    <font>
      <b/>
      <vertAlign val="superscript"/>
      <sz val="10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8" xfId="0" applyFill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3" borderId="19" xfId="0" applyFill="1" applyBorder="1" applyAlignment="1" applyProtection="1">
      <alignment horizontal="center" vertical="center"/>
      <protection locked="0"/>
    </xf>
    <xf numFmtId="0" fontId="0" fillId="3" borderId="24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3" borderId="25" xfId="0" applyFill="1" applyBorder="1" applyAlignment="1" applyProtection="1">
      <alignment horizontal="center" vertical="center"/>
      <protection locked="0"/>
    </xf>
    <xf numFmtId="0" fontId="0" fillId="3" borderId="26" xfId="0" applyFill="1" applyBorder="1" applyAlignment="1" applyProtection="1">
      <alignment horizontal="center"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3" borderId="28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  <protection locked="0"/>
    </xf>
    <xf numFmtId="165" fontId="0" fillId="0" borderId="18" xfId="0" applyNumberFormat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0" fontId="0" fillId="4" borderId="0" xfId="0" applyFill="1" applyAlignment="1" applyProtection="1">
      <alignment wrapText="1"/>
      <protection locked="0"/>
    </xf>
    <xf numFmtId="0" fontId="14" fillId="4" borderId="0" xfId="0" applyFont="1" applyFill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5" fillId="5" borderId="0" xfId="0" applyFont="1" applyFill="1" applyAlignment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  <protection locked="0"/>
    </xf>
    <xf numFmtId="11" fontId="0" fillId="0" borderId="0" xfId="0" applyNumberFormat="1" applyProtection="1">
      <protection locked="0"/>
    </xf>
    <xf numFmtId="0" fontId="0" fillId="0" borderId="0" xfId="0" applyAlignment="1">
      <alignment horizontal="center" vertical="center"/>
    </xf>
    <xf numFmtId="0" fontId="1" fillId="6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horizontal="center"/>
    </xf>
    <xf numFmtId="165" fontId="12" fillId="0" borderId="2" xfId="0" applyNumberFormat="1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wrapText="1"/>
    </xf>
    <xf numFmtId="0" fontId="14" fillId="0" borderId="0" xfId="0" applyFont="1"/>
    <xf numFmtId="166" fontId="12" fillId="0" borderId="2" xfId="0" applyNumberFormat="1" applyFont="1" applyBorder="1" applyAlignment="1">
      <alignment horizontal="center" vertical="center" wrapText="1"/>
    </xf>
    <xf numFmtId="0" fontId="18" fillId="5" borderId="0" xfId="0" applyFont="1" applyFill="1" applyAlignment="1">
      <alignment horizontal="center"/>
    </xf>
    <xf numFmtId="0" fontId="19" fillId="0" borderId="0" xfId="0" applyFont="1" applyAlignment="1">
      <alignment vertical="center" wrapText="1"/>
    </xf>
    <xf numFmtId="0" fontId="17" fillId="0" borderId="0" xfId="0" applyFont="1" applyProtection="1">
      <protection locked="0"/>
    </xf>
    <xf numFmtId="0" fontId="17" fillId="5" borderId="0" xfId="0" applyFont="1" applyFill="1" applyProtection="1">
      <protection locked="0"/>
    </xf>
    <xf numFmtId="2" fontId="0" fillId="0" borderId="0" xfId="0" applyNumberFormat="1"/>
    <xf numFmtId="0" fontId="0" fillId="0" borderId="1" xfId="0" applyBorder="1"/>
    <xf numFmtId="165" fontId="0" fillId="0" borderId="0" xfId="0" applyNumberFormat="1"/>
    <xf numFmtId="14" fontId="0" fillId="0" borderId="0" xfId="0" applyNumberFormat="1" applyAlignment="1">
      <alignment horizontal="center" vertical="center"/>
    </xf>
    <xf numFmtId="165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4" fillId="0" borderId="0" xfId="0" applyNumberFormat="1" applyFont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 indent="2"/>
    </xf>
    <xf numFmtId="0" fontId="1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4" fillId="5" borderId="0" xfId="0" applyFont="1" applyFill="1" applyAlignment="1">
      <alignment horizont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12" fillId="0" borderId="2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23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0" fontId="17" fillId="0" borderId="0" xfId="0" applyFont="1" applyFill="1" applyProtection="1">
      <protection locked="0"/>
    </xf>
  </cellXfs>
  <cellStyles count="1">
    <cellStyle name="Normal" xfId="0" builtinId="0"/>
  </cellStyles>
  <dxfs count="14"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22</xdr:row>
      <xdr:rowOff>77313</xdr:rowOff>
    </xdr:from>
    <xdr:to>
      <xdr:col>5</xdr:col>
      <xdr:colOff>1238249</xdr:colOff>
      <xdr:row>51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64E09F-12A1-56C2-C1E6-E9355EC97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5430363"/>
          <a:ext cx="5543549" cy="5875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9851-9E4F-45D2-812A-E00E2327CBCC}">
  <sheetPr codeName="Sheet6"/>
  <dimension ref="A1:F61"/>
  <sheetViews>
    <sheetView zoomScaleNormal="100" workbookViewId="0">
      <selection activeCell="A11" sqref="A11"/>
    </sheetView>
  </sheetViews>
  <sheetFormatPr defaultRowHeight="15" x14ac:dyDescent="0.25"/>
  <cols>
    <col min="1" max="1" width="174.28515625" customWidth="1"/>
    <col min="2" max="2" width="4.5703125" customWidth="1"/>
    <col min="3" max="3" width="5.85546875" bestFit="1" customWidth="1"/>
    <col min="4" max="4" width="10.7109375" bestFit="1" customWidth="1"/>
    <col min="5" max="5" width="49.85546875" customWidth="1"/>
    <col min="6" max="6" width="49.140625" customWidth="1"/>
    <col min="15" max="15" width="9.7109375" bestFit="1" customWidth="1"/>
    <col min="16" max="16" width="18.85546875" customWidth="1"/>
  </cols>
  <sheetData>
    <row r="1" spans="1:6" ht="40.5" customHeight="1" x14ac:dyDescent="0.35">
      <c r="A1" s="69" t="s">
        <v>0</v>
      </c>
      <c r="C1" s="96" t="s">
        <v>1</v>
      </c>
      <c r="D1" s="96"/>
      <c r="E1" s="96"/>
      <c r="F1" s="96"/>
    </row>
    <row r="2" spans="1:6" ht="30" x14ac:dyDescent="0.25">
      <c r="A2" s="84" t="s">
        <v>2</v>
      </c>
      <c r="C2" s="62" t="s">
        <v>3</v>
      </c>
      <c r="D2" s="62" t="s">
        <v>4</v>
      </c>
      <c r="E2" s="62" t="s">
        <v>5</v>
      </c>
      <c r="F2" s="79" t="s">
        <v>6</v>
      </c>
    </row>
    <row r="3" spans="1:6" ht="18" customHeight="1" x14ac:dyDescent="0.25">
      <c r="A3" s="84" t="s">
        <v>7</v>
      </c>
      <c r="C3" s="78">
        <v>1</v>
      </c>
      <c r="D3" s="76">
        <v>44770</v>
      </c>
      <c r="E3" t="s">
        <v>8</v>
      </c>
    </row>
    <row r="4" spans="1:6" ht="18" customHeight="1" x14ac:dyDescent="0.25">
      <c r="A4" s="82" t="s">
        <v>9</v>
      </c>
      <c r="C4" s="78">
        <v>2</v>
      </c>
      <c r="D4" s="76">
        <v>44771</v>
      </c>
      <c r="E4" t="s">
        <v>10</v>
      </c>
    </row>
    <row r="5" spans="1:6" ht="15" customHeight="1" x14ac:dyDescent="0.25">
      <c r="A5" s="85" t="s">
        <v>11</v>
      </c>
      <c r="C5" s="90">
        <v>3</v>
      </c>
      <c r="D5" s="91">
        <v>44883</v>
      </c>
      <c r="E5" s="93" t="s">
        <v>12</v>
      </c>
      <c r="F5" s="93" t="s">
        <v>13</v>
      </c>
    </row>
    <row r="6" spans="1:6" ht="18" customHeight="1" x14ac:dyDescent="0.25">
      <c r="A6" s="85" t="s">
        <v>14</v>
      </c>
      <c r="C6" s="90"/>
      <c r="D6" s="91"/>
      <c r="E6" s="93"/>
      <c r="F6" s="93"/>
    </row>
    <row r="7" spans="1:6" x14ac:dyDescent="0.25">
      <c r="A7" s="86" t="s">
        <v>15</v>
      </c>
      <c r="C7" s="90"/>
      <c r="D7" s="91"/>
      <c r="E7" s="93"/>
      <c r="F7" s="93"/>
    </row>
    <row r="8" spans="1:6" ht="18" customHeight="1" x14ac:dyDescent="0.25">
      <c r="A8" s="86" t="s">
        <v>16</v>
      </c>
      <c r="C8" s="90"/>
      <c r="D8" s="91"/>
      <c r="E8" s="93"/>
      <c r="F8" s="93"/>
    </row>
    <row r="9" spans="1:6" ht="18" customHeight="1" x14ac:dyDescent="0.25">
      <c r="A9" s="86" t="s">
        <v>17</v>
      </c>
      <c r="C9" s="90"/>
      <c r="D9" s="91"/>
      <c r="E9" s="93"/>
      <c r="F9" s="93"/>
    </row>
    <row r="10" spans="1:6" ht="18" customHeight="1" x14ac:dyDescent="0.25">
      <c r="A10" s="85" t="s">
        <v>18</v>
      </c>
      <c r="C10" s="90">
        <v>4</v>
      </c>
      <c r="D10" s="91">
        <v>44886</v>
      </c>
      <c r="E10" s="94" t="s">
        <v>19</v>
      </c>
      <c r="F10" s="93" t="s">
        <v>20</v>
      </c>
    </row>
    <row r="11" spans="1:6" ht="18" customHeight="1" x14ac:dyDescent="0.25">
      <c r="A11" s="86" t="s">
        <v>21</v>
      </c>
      <c r="C11" s="90"/>
      <c r="D11" s="91"/>
      <c r="E11" s="94"/>
      <c r="F11" s="93"/>
    </row>
    <row r="12" spans="1:6" ht="18" customHeight="1" x14ac:dyDescent="0.25">
      <c r="A12" s="86" t="s">
        <v>22</v>
      </c>
      <c r="C12" s="90"/>
      <c r="D12" s="91"/>
      <c r="E12" s="94"/>
      <c r="F12" s="93"/>
    </row>
    <row r="13" spans="1:6" ht="18" customHeight="1" x14ac:dyDescent="0.25">
      <c r="A13" s="86" t="s">
        <v>23</v>
      </c>
      <c r="C13" s="90"/>
      <c r="D13" s="91"/>
      <c r="E13" s="94"/>
      <c r="F13" s="93"/>
    </row>
    <row r="14" spans="1:6" ht="18" customHeight="1" x14ac:dyDescent="0.25">
      <c r="A14" s="85" t="s">
        <v>24</v>
      </c>
      <c r="C14" s="90">
        <v>5</v>
      </c>
      <c r="D14" s="91">
        <v>44897</v>
      </c>
      <c r="E14" s="94" t="s">
        <v>25</v>
      </c>
    </row>
    <row r="15" spans="1:6" ht="18" customHeight="1" x14ac:dyDescent="0.25">
      <c r="A15" s="86" t="s">
        <v>26</v>
      </c>
      <c r="C15" s="90"/>
      <c r="D15" s="91"/>
      <c r="E15" s="95"/>
    </row>
    <row r="16" spans="1:6" ht="18" customHeight="1" x14ac:dyDescent="0.25">
      <c r="A16" s="86" t="s">
        <v>27</v>
      </c>
      <c r="C16" s="90">
        <v>6</v>
      </c>
      <c r="D16" s="91">
        <v>44925</v>
      </c>
      <c r="E16" s="92" t="s">
        <v>28</v>
      </c>
      <c r="F16" s="92" t="s">
        <v>29</v>
      </c>
    </row>
    <row r="17" spans="1:6" ht="18" customHeight="1" x14ac:dyDescent="0.25">
      <c r="A17" s="85"/>
      <c r="C17" s="90"/>
      <c r="D17" s="91"/>
      <c r="E17" s="92"/>
      <c r="F17" s="92"/>
    </row>
    <row r="18" spans="1:6" ht="18" customHeight="1" x14ac:dyDescent="0.25">
      <c r="A18" s="82" t="s">
        <v>30</v>
      </c>
      <c r="C18" s="78">
        <v>7</v>
      </c>
      <c r="D18" s="89">
        <v>44963</v>
      </c>
      <c r="E18" t="s">
        <v>31</v>
      </c>
    </row>
    <row r="19" spans="1:6" ht="18" customHeight="1" x14ac:dyDescent="0.25">
      <c r="A19" s="85" t="s">
        <v>32</v>
      </c>
      <c r="C19" s="78">
        <v>8</v>
      </c>
      <c r="D19" s="89">
        <v>44972</v>
      </c>
      <c r="E19" t="s">
        <v>33</v>
      </c>
    </row>
    <row r="20" spans="1:6" x14ac:dyDescent="0.25">
      <c r="A20" s="85" t="s">
        <v>34</v>
      </c>
    </row>
    <row r="21" spans="1:6" ht="18" customHeight="1" x14ac:dyDescent="0.25">
      <c r="A21" s="85" t="s">
        <v>35</v>
      </c>
    </row>
    <row r="22" spans="1:6" ht="18" customHeight="1" x14ac:dyDescent="0.25">
      <c r="A22" s="86" t="s">
        <v>36</v>
      </c>
    </row>
    <row r="23" spans="1:6" ht="18" customHeight="1" x14ac:dyDescent="0.25">
      <c r="A23" s="86" t="s">
        <v>37</v>
      </c>
    </row>
    <row r="24" spans="1:6" ht="18" customHeight="1" x14ac:dyDescent="0.25">
      <c r="A24" s="85" t="s">
        <v>38</v>
      </c>
    </row>
    <row r="25" spans="1:6" ht="18" customHeight="1" x14ac:dyDescent="0.25">
      <c r="A25" s="85" t="s">
        <v>39</v>
      </c>
    </row>
    <row r="26" spans="1:6" ht="18" customHeight="1" x14ac:dyDescent="0.25">
      <c r="A26" s="85" t="s">
        <v>40</v>
      </c>
    </row>
    <row r="27" spans="1:6" ht="18" customHeight="1" x14ac:dyDescent="0.25">
      <c r="A27" s="85" t="s">
        <v>41</v>
      </c>
    </row>
    <row r="28" spans="1:6" ht="18" customHeight="1" x14ac:dyDescent="0.25">
      <c r="A28" s="85" t="s">
        <v>42</v>
      </c>
    </row>
    <row r="29" spans="1:6" ht="18" customHeight="1" x14ac:dyDescent="0.25">
      <c r="A29" s="87"/>
    </row>
    <row r="30" spans="1:6" ht="18" customHeight="1" x14ac:dyDescent="0.25"/>
    <row r="31" spans="1:6" ht="18" customHeight="1" x14ac:dyDescent="0.25">
      <c r="A31" s="83" t="s">
        <v>43</v>
      </c>
    </row>
    <row r="32" spans="1:6" ht="18" customHeight="1" x14ac:dyDescent="0.25">
      <c r="A32" s="87" t="s">
        <v>44</v>
      </c>
    </row>
    <row r="33" spans="1:1" x14ac:dyDescent="0.25">
      <c r="A33" s="87" t="s">
        <v>45</v>
      </c>
    </row>
    <row r="34" spans="1:1" x14ac:dyDescent="0.25">
      <c r="A34" s="87" t="s">
        <v>46</v>
      </c>
    </row>
    <row r="35" spans="1:1" x14ac:dyDescent="0.25">
      <c r="A35" s="88" t="s">
        <v>47</v>
      </c>
    </row>
    <row r="36" spans="1:1" x14ac:dyDescent="0.25">
      <c r="A36" s="63" t="s">
        <v>48</v>
      </c>
    </row>
    <row r="37" spans="1:1" x14ac:dyDescent="0.25">
      <c r="A37" s="63"/>
    </row>
    <row r="38" spans="1:1" x14ac:dyDescent="0.25">
      <c r="A38" s="63"/>
    </row>
    <row r="39" spans="1:1" x14ac:dyDescent="0.25">
      <c r="A39" s="63"/>
    </row>
    <row r="40" spans="1:1" x14ac:dyDescent="0.25">
      <c r="A40" s="63"/>
    </row>
    <row r="41" spans="1:1" x14ac:dyDescent="0.25">
      <c r="A41" s="63"/>
    </row>
    <row r="42" spans="1:1" x14ac:dyDescent="0.25">
      <c r="A42" s="63"/>
    </row>
    <row r="43" spans="1:1" x14ac:dyDescent="0.25">
      <c r="A43" s="63"/>
    </row>
    <row r="44" spans="1:1" x14ac:dyDescent="0.25">
      <c r="A44" s="63"/>
    </row>
    <row r="45" spans="1:1" x14ac:dyDescent="0.25">
      <c r="A45" s="63"/>
    </row>
    <row r="46" spans="1:1" x14ac:dyDescent="0.25">
      <c r="A46" s="63"/>
    </row>
    <row r="47" spans="1:1" x14ac:dyDescent="0.25">
      <c r="A47" s="63"/>
    </row>
    <row r="48" spans="1:1" x14ac:dyDescent="0.25">
      <c r="A48" s="63"/>
    </row>
    <row r="49" spans="1:1" x14ac:dyDescent="0.25">
      <c r="A49" s="63"/>
    </row>
    <row r="50" spans="1:1" x14ac:dyDescent="0.25">
      <c r="A50" s="63"/>
    </row>
    <row r="51" spans="1:1" x14ac:dyDescent="0.25">
      <c r="A51" s="63"/>
    </row>
    <row r="52" spans="1:1" x14ac:dyDescent="0.25">
      <c r="A52" s="63"/>
    </row>
    <row r="53" spans="1:1" x14ac:dyDescent="0.25">
      <c r="A53" s="63"/>
    </row>
    <row r="54" spans="1:1" x14ac:dyDescent="0.25">
      <c r="A54" s="63"/>
    </row>
    <row r="55" spans="1:1" x14ac:dyDescent="0.25">
      <c r="A55" s="63"/>
    </row>
    <row r="56" spans="1:1" x14ac:dyDescent="0.25">
      <c r="A56" s="63"/>
    </row>
    <row r="57" spans="1:1" x14ac:dyDescent="0.25">
      <c r="A57" s="63"/>
    </row>
    <row r="58" spans="1:1" x14ac:dyDescent="0.25">
      <c r="A58" s="63"/>
    </row>
    <row r="59" spans="1:1" x14ac:dyDescent="0.25">
      <c r="A59" s="63"/>
    </row>
    <row r="60" spans="1:1" x14ac:dyDescent="0.25">
      <c r="A60" s="63"/>
    </row>
    <row r="61" spans="1:1" x14ac:dyDescent="0.25">
      <c r="A61" s="63"/>
    </row>
  </sheetData>
  <mergeCells count="16">
    <mergeCell ref="C1:F1"/>
    <mergeCell ref="C5:C9"/>
    <mergeCell ref="E5:E9"/>
    <mergeCell ref="F5:F9"/>
    <mergeCell ref="D5:D9"/>
    <mergeCell ref="C16:C17"/>
    <mergeCell ref="D16:D17"/>
    <mergeCell ref="E16:E17"/>
    <mergeCell ref="F16:F17"/>
    <mergeCell ref="F10:F13"/>
    <mergeCell ref="C14:C15"/>
    <mergeCell ref="D14:D15"/>
    <mergeCell ref="E14:E15"/>
    <mergeCell ref="C10:C13"/>
    <mergeCell ref="D10:D13"/>
    <mergeCell ref="E10:E1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5C70-AB8D-46F5-BE1A-2D7CCD05F9AD}">
  <sheetPr codeName="Sheet1"/>
  <dimension ref="A1:J52"/>
  <sheetViews>
    <sheetView zoomScaleNormal="100" zoomScaleSheetLayoutView="100" workbookViewId="0">
      <selection activeCell="C12" sqref="C12"/>
    </sheetView>
  </sheetViews>
  <sheetFormatPr defaultRowHeight="15" x14ac:dyDescent="0.25"/>
  <cols>
    <col min="1" max="1" width="10.5703125" customWidth="1"/>
    <col min="2" max="2" width="12.85546875" style="64" customWidth="1"/>
    <col min="3" max="3" width="26.5703125" customWidth="1"/>
    <col min="4" max="4" width="21.140625" customWidth="1"/>
    <col min="5" max="5" width="13" customWidth="1"/>
    <col min="6" max="6" width="36.140625" customWidth="1"/>
    <col min="7" max="7" width="4.5703125" customWidth="1"/>
    <col min="8" max="8" width="12.85546875" bestFit="1" customWidth="1"/>
  </cols>
  <sheetData>
    <row r="1" spans="1:10" ht="18.75" x14ac:dyDescent="0.25">
      <c r="A1" s="97" t="str">
        <f>J3&amp;" Sample Analysis Summary"</f>
        <v>DRUG-NAME Sample Analysis Summary</v>
      </c>
      <c r="B1" s="97"/>
      <c r="C1" s="97"/>
      <c r="D1" s="97"/>
      <c r="E1" s="97"/>
      <c r="F1" s="97"/>
    </row>
    <row r="2" spans="1:10" ht="22.5" customHeight="1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H2" s="80" t="s">
        <v>55</v>
      </c>
      <c r="J2" s="80" t="s">
        <v>56</v>
      </c>
    </row>
    <row r="3" spans="1:10" ht="16.5" customHeight="1" x14ac:dyDescent="0.25">
      <c r="A3" s="2" cm="1">
        <f t="array" ref="A3:A5">_xlfn.SEQUENCE(COUNTA(B3:B22))</f>
        <v>1</v>
      </c>
      <c r="B3" s="3">
        <v>44562</v>
      </c>
      <c r="C3" s="2" t="s">
        <v>57</v>
      </c>
      <c r="D3" s="81">
        <v>44550</v>
      </c>
      <c r="E3" s="2" t="s">
        <v>58</v>
      </c>
      <c r="F3" s="2"/>
      <c r="H3" t="str">
        <f>IF(B3="","",A3&amp;"_Exp-"&amp;TEXT(B3,"YYMMDD"))</f>
        <v>1_Exp-220101</v>
      </c>
      <c r="J3" t="s">
        <v>59</v>
      </c>
    </row>
    <row r="4" spans="1:10" x14ac:dyDescent="0.25">
      <c r="A4" s="2">
        <v>2</v>
      </c>
      <c r="B4" s="3">
        <v>44594</v>
      </c>
      <c r="C4" s="2" t="s">
        <v>60</v>
      </c>
      <c r="D4" s="81">
        <v>44557</v>
      </c>
      <c r="E4" s="2" t="s">
        <v>61</v>
      </c>
      <c r="F4" s="2"/>
      <c r="H4" t="str">
        <f t="shared" ref="H4:H52" si="0">IF(B4="","",A4&amp;"_Exp-"&amp;TEXT(B4,"YYMMDD"))</f>
        <v>2_Exp-220202</v>
      </c>
    </row>
    <row r="5" spans="1:10" x14ac:dyDescent="0.25">
      <c r="A5" s="2">
        <v>3</v>
      </c>
      <c r="B5" s="3" t="s">
        <v>62</v>
      </c>
      <c r="C5" s="2"/>
      <c r="D5" s="81"/>
      <c r="E5" s="2"/>
      <c r="F5" s="2"/>
      <c r="H5" t="str">
        <f t="shared" si="0"/>
        <v>3_Exp-YYMMDD</v>
      </c>
    </row>
    <row r="6" spans="1:10" x14ac:dyDescent="0.25">
      <c r="A6" s="2"/>
      <c r="B6" s="3"/>
      <c r="C6" s="2"/>
      <c r="D6" s="81"/>
      <c r="E6" s="2"/>
      <c r="F6" s="2"/>
      <c r="H6" t="str">
        <f t="shared" si="0"/>
        <v/>
      </c>
    </row>
    <row r="7" spans="1:10" x14ac:dyDescent="0.25">
      <c r="A7" s="2"/>
      <c r="C7" s="2"/>
      <c r="D7" s="81"/>
      <c r="E7" s="2"/>
      <c r="F7" s="2"/>
      <c r="H7" t="str">
        <f t="shared" si="0"/>
        <v/>
      </c>
    </row>
    <row r="8" spans="1:10" x14ac:dyDescent="0.25">
      <c r="A8" s="2"/>
      <c r="C8" s="2"/>
      <c r="D8" s="81"/>
      <c r="E8" s="2"/>
      <c r="F8" s="2"/>
      <c r="H8" t="str">
        <f t="shared" si="0"/>
        <v/>
      </c>
    </row>
    <row r="9" spans="1:10" x14ac:dyDescent="0.25">
      <c r="A9" s="2"/>
      <c r="C9" s="2"/>
      <c r="D9" s="81"/>
      <c r="E9" s="2"/>
      <c r="F9" s="2"/>
      <c r="H9" t="str">
        <f t="shared" si="0"/>
        <v/>
      </c>
    </row>
    <row r="10" spans="1:10" x14ac:dyDescent="0.25">
      <c r="A10" s="2"/>
      <c r="C10" s="2"/>
      <c r="D10" s="81"/>
      <c r="E10" s="2"/>
      <c r="F10" s="2"/>
      <c r="H10" t="str">
        <f t="shared" si="0"/>
        <v/>
      </c>
    </row>
    <row r="11" spans="1:10" x14ac:dyDescent="0.25">
      <c r="A11" s="2"/>
      <c r="C11" s="2"/>
      <c r="D11" s="81"/>
      <c r="E11" s="2"/>
      <c r="F11" s="2"/>
      <c r="H11" t="str">
        <f t="shared" si="0"/>
        <v/>
      </c>
    </row>
    <row r="12" spans="1:10" x14ac:dyDescent="0.25">
      <c r="A12" s="2"/>
      <c r="C12" s="2"/>
      <c r="D12" s="81"/>
      <c r="E12" s="2"/>
      <c r="F12" s="2"/>
      <c r="H12" t="str">
        <f t="shared" si="0"/>
        <v/>
      </c>
    </row>
    <row r="13" spans="1:10" ht="15.75" customHeight="1" x14ac:dyDescent="0.25">
      <c r="A13" s="2"/>
      <c r="C13" s="2"/>
      <c r="D13" s="81"/>
      <c r="E13" s="2"/>
      <c r="F13" s="2"/>
      <c r="H13" t="str">
        <f t="shared" si="0"/>
        <v/>
      </c>
    </row>
    <row r="14" spans="1:10" x14ac:dyDescent="0.25">
      <c r="A14" s="2"/>
      <c r="C14" s="2"/>
      <c r="D14" s="81"/>
      <c r="E14" s="2"/>
      <c r="F14" s="2"/>
      <c r="H14" t="str">
        <f t="shared" si="0"/>
        <v/>
      </c>
    </row>
    <row r="15" spans="1:10" ht="16.5" customHeight="1" x14ac:dyDescent="0.25">
      <c r="A15" s="2"/>
      <c r="C15" s="2"/>
      <c r="D15" s="81"/>
      <c r="E15" s="2"/>
      <c r="F15" s="2"/>
      <c r="H15" t="str">
        <f t="shared" si="0"/>
        <v/>
      </c>
    </row>
    <row r="16" spans="1:10" x14ac:dyDescent="0.25">
      <c r="A16" s="2"/>
      <c r="C16" s="2"/>
      <c r="D16" s="81"/>
      <c r="E16" s="2"/>
      <c r="F16" s="2"/>
      <c r="H16" t="str">
        <f t="shared" si="0"/>
        <v/>
      </c>
    </row>
    <row r="17" spans="1:8" x14ac:dyDescent="0.25">
      <c r="A17" s="2"/>
      <c r="C17" s="2"/>
      <c r="D17" s="81"/>
      <c r="E17" s="2"/>
      <c r="F17" s="2"/>
      <c r="H17" t="str">
        <f t="shared" si="0"/>
        <v/>
      </c>
    </row>
    <row r="18" spans="1:8" x14ac:dyDescent="0.25">
      <c r="A18" s="2"/>
      <c r="C18" s="2"/>
      <c r="D18" s="81"/>
      <c r="E18" s="2"/>
      <c r="F18" s="2"/>
      <c r="H18" t="str">
        <f t="shared" si="0"/>
        <v/>
      </c>
    </row>
    <row r="19" spans="1:8" x14ac:dyDescent="0.25">
      <c r="A19" s="2"/>
      <c r="C19" s="2"/>
      <c r="D19" s="81"/>
      <c r="E19" s="2"/>
      <c r="F19" s="2"/>
      <c r="H19" t="str">
        <f t="shared" si="0"/>
        <v/>
      </c>
    </row>
    <row r="20" spans="1:8" x14ac:dyDescent="0.25">
      <c r="A20" s="2"/>
      <c r="C20" s="2"/>
      <c r="D20" s="81"/>
      <c r="E20" s="2"/>
      <c r="F20" s="2"/>
      <c r="H20" t="str">
        <f t="shared" si="0"/>
        <v/>
      </c>
    </row>
    <row r="21" spans="1:8" x14ac:dyDescent="0.25">
      <c r="A21" s="2"/>
      <c r="C21" s="2"/>
      <c r="D21" s="81"/>
      <c r="E21" s="2"/>
      <c r="F21" s="2"/>
      <c r="H21" t="str">
        <f t="shared" si="0"/>
        <v/>
      </c>
    </row>
    <row r="22" spans="1:8" x14ac:dyDescent="0.25">
      <c r="A22" s="2"/>
      <c r="C22" s="2"/>
      <c r="D22" s="81"/>
      <c r="E22" s="2"/>
      <c r="F22" s="2"/>
      <c r="H22" t="str">
        <f t="shared" si="0"/>
        <v/>
      </c>
    </row>
    <row r="23" spans="1:8" x14ac:dyDescent="0.25">
      <c r="A23" s="2"/>
      <c r="H23" t="str">
        <f t="shared" si="0"/>
        <v/>
      </c>
    </row>
    <row r="24" spans="1:8" x14ac:dyDescent="0.25">
      <c r="A24" s="2"/>
      <c r="H24" t="str">
        <f t="shared" si="0"/>
        <v/>
      </c>
    </row>
    <row r="25" spans="1:8" x14ac:dyDescent="0.25">
      <c r="A25" s="2"/>
      <c r="H25" t="str">
        <f t="shared" si="0"/>
        <v/>
      </c>
    </row>
    <row r="26" spans="1:8" x14ac:dyDescent="0.25">
      <c r="A26" s="2"/>
      <c r="H26" t="str">
        <f t="shared" si="0"/>
        <v/>
      </c>
    </row>
    <row r="27" spans="1:8" x14ac:dyDescent="0.25">
      <c r="A27" s="2"/>
      <c r="H27" t="str">
        <f t="shared" si="0"/>
        <v/>
      </c>
    </row>
    <row r="28" spans="1:8" x14ac:dyDescent="0.25">
      <c r="A28" s="2"/>
      <c r="H28" t="str">
        <f t="shared" si="0"/>
        <v/>
      </c>
    </row>
    <row r="29" spans="1:8" x14ac:dyDescent="0.25">
      <c r="A29" s="2"/>
      <c r="H29" t="str">
        <f t="shared" si="0"/>
        <v/>
      </c>
    </row>
    <row r="30" spans="1:8" x14ac:dyDescent="0.25">
      <c r="A30" s="2"/>
      <c r="H30" t="str">
        <f>IF(B30="","",A30&amp;"_Exp-"&amp;TEXT(B30,"YYMMDD"))</f>
        <v/>
      </c>
    </row>
    <row r="31" spans="1:8" x14ac:dyDescent="0.25">
      <c r="A31" s="2"/>
      <c r="H31" t="str">
        <f t="shared" si="0"/>
        <v/>
      </c>
    </row>
    <row r="32" spans="1:8" x14ac:dyDescent="0.25">
      <c r="A32" s="2"/>
      <c r="H32" t="str">
        <f t="shared" si="0"/>
        <v/>
      </c>
    </row>
    <row r="33" spans="1:8" x14ac:dyDescent="0.25">
      <c r="A33" s="2"/>
      <c r="H33" t="str">
        <f t="shared" si="0"/>
        <v/>
      </c>
    </row>
    <row r="34" spans="1:8" x14ac:dyDescent="0.25">
      <c r="A34" s="2"/>
      <c r="H34" t="str">
        <f t="shared" si="0"/>
        <v/>
      </c>
    </row>
    <row r="35" spans="1:8" x14ac:dyDescent="0.25">
      <c r="A35" s="2"/>
      <c r="H35" t="str">
        <f t="shared" si="0"/>
        <v/>
      </c>
    </row>
    <row r="36" spans="1:8" x14ac:dyDescent="0.25">
      <c r="A36" s="2"/>
      <c r="H36" t="str">
        <f t="shared" si="0"/>
        <v/>
      </c>
    </row>
    <row r="37" spans="1:8" x14ac:dyDescent="0.25">
      <c r="A37" s="2"/>
      <c r="H37" t="str">
        <f t="shared" si="0"/>
        <v/>
      </c>
    </row>
    <row r="38" spans="1:8" x14ac:dyDescent="0.25">
      <c r="A38" s="2"/>
      <c r="H38" t="str">
        <f t="shared" si="0"/>
        <v/>
      </c>
    </row>
    <row r="39" spans="1:8" x14ac:dyDescent="0.25">
      <c r="A39" s="2"/>
      <c r="H39" t="str">
        <f t="shared" si="0"/>
        <v/>
      </c>
    </row>
    <row r="40" spans="1:8" x14ac:dyDescent="0.25">
      <c r="A40" s="2"/>
      <c r="H40" t="str">
        <f t="shared" si="0"/>
        <v/>
      </c>
    </row>
    <row r="41" spans="1:8" x14ac:dyDescent="0.25">
      <c r="A41" s="2"/>
      <c r="H41" t="str">
        <f t="shared" si="0"/>
        <v/>
      </c>
    </row>
    <row r="42" spans="1:8" x14ac:dyDescent="0.25">
      <c r="A42" s="2"/>
      <c r="H42" t="str">
        <f t="shared" si="0"/>
        <v/>
      </c>
    </row>
    <row r="43" spans="1:8" x14ac:dyDescent="0.25">
      <c r="A43" s="2"/>
      <c r="H43" t="str">
        <f t="shared" si="0"/>
        <v/>
      </c>
    </row>
    <row r="44" spans="1:8" x14ac:dyDescent="0.25">
      <c r="A44" s="2"/>
      <c r="H44" t="str">
        <f t="shared" si="0"/>
        <v/>
      </c>
    </row>
    <row r="45" spans="1:8" x14ac:dyDescent="0.25">
      <c r="A45" s="2"/>
      <c r="H45" t="str">
        <f t="shared" si="0"/>
        <v/>
      </c>
    </row>
    <row r="46" spans="1:8" x14ac:dyDescent="0.25">
      <c r="A46" s="2"/>
      <c r="H46" t="str">
        <f t="shared" si="0"/>
        <v/>
      </c>
    </row>
    <row r="47" spans="1:8" x14ac:dyDescent="0.25">
      <c r="A47" s="2"/>
      <c r="H47" t="str">
        <f t="shared" si="0"/>
        <v/>
      </c>
    </row>
    <row r="48" spans="1:8" x14ac:dyDescent="0.25">
      <c r="A48" s="2"/>
      <c r="H48" t="str">
        <f t="shared" si="0"/>
        <v/>
      </c>
    </row>
    <row r="49" spans="1:8" x14ac:dyDescent="0.25">
      <c r="A49" s="2"/>
      <c r="H49" t="str">
        <f t="shared" si="0"/>
        <v/>
      </c>
    </row>
    <row r="50" spans="1:8" x14ac:dyDescent="0.25">
      <c r="A50" s="2"/>
      <c r="H50" t="str">
        <f t="shared" si="0"/>
        <v/>
      </c>
    </row>
    <row r="51" spans="1:8" x14ac:dyDescent="0.25">
      <c r="A51" s="2"/>
      <c r="H51" t="str">
        <f t="shared" si="0"/>
        <v/>
      </c>
    </row>
    <row r="52" spans="1:8" x14ac:dyDescent="0.25">
      <c r="A52" s="2"/>
      <c r="H52" t="str">
        <f t="shared" si="0"/>
        <v/>
      </c>
    </row>
  </sheetData>
  <mergeCells count="1">
    <mergeCell ref="A1:F1"/>
  </mergeCells>
  <phoneticPr fontId="16" type="noConversion"/>
  <conditionalFormatting sqref="B3:B6">
    <cfRule type="containsText" dxfId="13" priority="1" operator="containsText" text="AQL">
      <formula>NOT(ISERROR(SEARCH("AQL",B3)))</formula>
    </cfRule>
    <cfRule type="containsText" dxfId="12" priority="2" operator="containsText" text="BQL">
      <formula>NOT(ISERROR(SEARCH("BQL",B3)))</formula>
    </cfRule>
  </conditionalFormatting>
  <pageMargins left="0.7" right="0.7" top="0.75" bottom="0.75" header="0.3" footer="0.3"/>
  <pageSetup scale="61" orientation="portrait" verticalDpi="599" r:id="rId1"/>
  <rowBreaks count="1" manualBreakCount="1">
    <brk id="2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67AA-0BA7-485F-8EE5-EA0964E4AADD}">
  <sheetPr codeName="Sheet2"/>
  <dimension ref="A1:Y89"/>
  <sheetViews>
    <sheetView view="pageLayout" zoomScaleNormal="100" workbookViewId="0">
      <selection activeCell="D18" sqref="D18"/>
    </sheetView>
  </sheetViews>
  <sheetFormatPr defaultRowHeight="15" x14ac:dyDescent="0.25"/>
  <cols>
    <col min="1" max="1" width="14" customWidth="1"/>
    <col min="2" max="4" width="18.7109375" customWidth="1"/>
    <col min="5" max="5" width="3.85546875" customWidth="1"/>
    <col min="15" max="15" width="10.42578125" customWidth="1"/>
    <col min="16" max="16" width="2.7109375" customWidth="1"/>
    <col min="24" max="24" width="11.5703125" customWidth="1"/>
    <col min="25" max="25" width="53.28515625" bestFit="1" customWidth="1"/>
  </cols>
  <sheetData>
    <row r="1" spans="1:25" ht="24.75" customHeight="1" x14ac:dyDescent="0.25">
      <c r="A1" s="102" t="str">
        <f>'Project Summary'!$J$3&amp;" Calibration Curve Parameters"</f>
        <v>DRUG-NAME Calibration Curve Parameters</v>
      </c>
      <c r="B1" s="102"/>
      <c r="C1" s="102"/>
      <c r="D1" s="102"/>
      <c r="F1" s="102" t="str">
        <f>'Project Summary'!J3&amp;" Calibration Standard Results "</f>
        <v xml:space="preserve">DRUG-NAME Calibration Standard Results </v>
      </c>
      <c r="G1" s="102"/>
      <c r="H1" s="102"/>
      <c r="I1" s="102"/>
      <c r="J1" s="102"/>
      <c r="K1" s="102"/>
      <c r="L1" s="102"/>
      <c r="M1" s="102"/>
      <c r="N1" s="102"/>
      <c r="O1" s="102"/>
      <c r="Q1" s="102" t="str">
        <f>'Project Summary'!J3&amp;" QC Sample Results"</f>
        <v>DRUG-NAME QC Sample Results</v>
      </c>
      <c r="R1" s="102"/>
      <c r="S1" s="102"/>
      <c r="T1" s="102"/>
      <c r="U1" s="102"/>
      <c r="V1" s="102"/>
      <c r="W1" s="102"/>
      <c r="X1" s="102"/>
    </row>
    <row r="2" spans="1:25" ht="24" customHeight="1" x14ac:dyDescent="0.25">
      <c r="A2" s="103" t="s">
        <v>63</v>
      </c>
      <c r="B2" s="104" t="s">
        <v>64</v>
      </c>
      <c r="C2" s="105"/>
      <c r="D2" s="105"/>
      <c r="F2" s="106" t="s">
        <v>63</v>
      </c>
      <c r="G2" s="106" t="s">
        <v>65</v>
      </c>
      <c r="H2" s="107"/>
      <c r="I2" s="107"/>
      <c r="J2" s="107"/>
      <c r="K2" s="107"/>
      <c r="L2" s="107"/>
      <c r="M2" s="107"/>
      <c r="N2" s="107"/>
      <c r="O2" s="107"/>
      <c r="Q2" s="108" t="s">
        <v>63</v>
      </c>
      <c r="R2" s="108" t="s">
        <v>66</v>
      </c>
      <c r="S2" s="108"/>
      <c r="T2" s="108"/>
      <c r="U2" s="108"/>
      <c r="V2" s="108"/>
      <c r="W2" s="108"/>
      <c r="X2" s="108"/>
    </row>
    <row r="3" spans="1:25" ht="24" customHeight="1" x14ac:dyDescent="0.25">
      <c r="A3" s="103"/>
      <c r="B3" s="4" t="s">
        <v>67</v>
      </c>
      <c r="C3" s="4" t="s">
        <v>68</v>
      </c>
      <c r="D3" s="4" t="s">
        <v>69</v>
      </c>
      <c r="F3" s="106"/>
      <c r="G3" s="6">
        <f ca="1">IF(ISBLANK('Project Summary'!$A3),"Missing Batch #",VLOOKUP(Backend!C$2,INDIRECT("'"&amp;VLOOKUP($F4,'Project Summary'!$A$3:$H$52,8,FALSE)&amp;"'!$c:$r"),8,FALSE))</f>
        <v>5</v>
      </c>
      <c r="H3" s="6">
        <f ca="1">IF(ISBLANK('Project Summary'!$A3),"Missing Batch #",VLOOKUP(Backend!D$2,INDIRECT("'"&amp;VLOOKUP($F4,'Project Summary'!$A$3:$H$52,8,FALSE)&amp;"'!$c:$r"),8,FALSE))</f>
        <v>10</v>
      </c>
      <c r="I3" s="6">
        <f ca="1">IF(ISBLANK('Project Summary'!$A3),"Missing Batch #",VLOOKUP(Backend!E$2,INDIRECT("'"&amp;VLOOKUP($F4,'Project Summary'!$A$3:$H$52,8,FALSE)&amp;"'!$c:$r"),8,FALSE))</f>
        <v>25</v>
      </c>
      <c r="J3" s="6">
        <f ca="1">IF(ISBLANK('Project Summary'!$A3),"Missing Batch #",VLOOKUP(Backend!F$2,INDIRECT("'"&amp;VLOOKUP($F4,'Project Summary'!$A$3:$H$52,8,FALSE)&amp;"'!$c:$r"),8,FALSE))</f>
        <v>50</v>
      </c>
      <c r="K3" s="6">
        <f ca="1">IF(ISBLANK('Project Summary'!$A3),"Missing Batch #",VLOOKUP(Backend!G$2,INDIRECT("'"&amp;VLOOKUP($F4,'Project Summary'!$A$3:$H$52,8,FALSE)&amp;"'!$c:$r"),8,FALSE))</f>
        <v>100</v>
      </c>
      <c r="L3" s="6">
        <f ca="1">IF(ISBLANK('Project Summary'!$A3),"Missing Batch #",VLOOKUP(Backend!H$2,INDIRECT("'"&amp;VLOOKUP($F4,'Project Summary'!$A$3:$H$52,8,FALSE)&amp;"'!$c:$r"),8,FALSE))</f>
        <v>250</v>
      </c>
      <c r="M3" s="6">
        <f ca="1">IF(ISBLANK('Project Summary'!$A3),"Missing Batch #",VLOOKUP(Backend!I$2,INDIRECT("'"&amp;VLOOKUP($F4,'Project Summary'!$A$3:$H$52,8,FALSE)&amp;"'!$c:$r"),8,FALSE))</f>
        <v>400</v>
      </c>
      <c r="N3" s="6">
        <f ca="1">IF(ISBLANK('Project Summary'!$A3),"Missing Batch #",VLOOKUP(Backend!J$2,INDIRECT("'"&amp;VLOOKUP($F4,'Project Summary'!$A$3:$H$52,8,FALSE)&amp;"'!$c:$r"),8,FALSE))</f>
        <v>500</v>
      </c>
      <c r="O3" s="5" t="s">
        <v>70</v>
      </c>
      <c r="Q3" s="108"/>
      <c r="R3" s="108" t="str">
        <f ca="1">"Low ("&amp;IF(ISBLANK('Project Summary'!$A3),"Missing Batch #",VLOOKUP(Backend!C$3,INDIRECT("'"&amp;VLOOKUP($Q5,'Project Summary'!$A$3:$H$52,8,FALSE)&amp;"'!$c:$r"),8,FALSE))&amp;" ng/mL)"</f>
        <v>Low (15 ng/mL)</v>
      </c>
      <c r="S3" s="108"/>
      <c r="T3" s="108" t="e">
        <f ca="1">"Mid ("&amp;IF(ISBLANK('Project Summary'!$A3),"Missing Batch #",VLOOKUP(Backend!E$3,INDIRECT("'"&amp;VLOOKUP($Q5,'Project Summary'!$A$3:$H$52,8,FALSE)&amp;"'!$c:$r"),8,FALSE))&amp;" ng/mL)"</f>
        <v>#N/A</v>
      </c>
      <c r="U3" s="108"/>
      <c r="V3" s="108" t="e">
        <f ca="1">"High ("&amp;IF(ISBLANK('Project Summary'!$A3),"Missing Batch #",VLOOKUP(Backend!G$3,INDIRECT("'"&amp;VLOOKUP($Q5,'Project Summary'!$A$3:$H$52,8,FALSE)&amp;"'!$c:$r"),8,FALSE))&amp;" ng/mL)"</f>
        <v>#N/A</v>
      </c>
      <c r="W3" s="108"/>
      <c r="X3" s="108" t="s">
        <v>70</v>
      </c>
    </row>
    <row r="4" spans="1:25" ht="24" customHeight="1" x14ac:dyDescent="0.25">
      <c r="A4" s="7">
        <v>1</v>
      </c>
      <c r="B4" s="7"/>
      <c r="C4" s="7"/>
      <c r="D4" s="7"/>
      <c r="F4" s="8">
        <f>IF(ISBLANK('Project Summary'!A3),"DELETE ME",'Project Summary'!A3)</f>
        <v>1</v>
      </c>
      <c r="G4" s="66">
        <f ca="1">IF(ISBLANK('Project Summary'!$A3),"Missing Batch #",IF(OR(VLOOKUP(Backend!C$2,INDIRECT("'"&amp;VLOOKUP($F4,'Project Summary'!$A$3:$H$52,8,FALSE)&amp;"'!$C:$R"),14,FALSE)&lt;85,VLOOKUP(Backend!C$2,INDIRECT("'"&amp;VLOOKUP($F4,'Project Summary'!$A$3:$H$52,8,FALSE)&amp;"'!$c:$r"),14,FALSE)&gt;115),(VLOOKUP(Backend!C$2,INDIRECT("'"&amp;VLOOKUP($F4,'Project Summary'!$A$3:$H$52,8,FALSE)&amp;"'!$c:$r"),13,FALSE)&amp;"*"),VLOOKUP(Backend!C$2,INDIRECT("'"&amp;VLOOKUP($F4,'Project Summary'!$A$3:$H$52,8,FALSE)&amp;"'!$c:$r"),13,FALSE)))</f>
        <v>5</v>
      </c>
      <c r="H4" s="66" t="str">
        <f ca="1">IF(ISBLANK('Project Summary'!$A3),"Missing Batch #",IF(OR(VLOOKUP(Backend!D$2,INDIRECT("'"&amp;VLOOKUP($F4,'Project Summary'!$A$3:$H$52,8,FALSE)&amp;"'!$c:$r"),14,FALSE)&lt;85,VLOOKUP(Backend!D$2,INDIRECT("'"&amp;VLOOKUP($F4,'Project Summary'!$A$3:$H$52,8,FALSE)&amp;"'!$c:$r"),14,FALSE)&gt;115),(VLOOKUP(Backend!D$2,INDIRECT("'"&amp;VLOOKUP($F4,'Project Summary'!$A$3:$H$52,8,FALSE)&amp;"'!$c:$r"),13,FALSE)&amp;"*"),VLOOKUP(Backend!D$2,INDIRECT("'"&amp;VLOOKUP($F4,'Project Summary'!$A$3:$H$52,8,FALSE)&amp;"'!$c:$r"),13,FALSE)))</f>
        <v>7.71*</v>
      </c>
      <c r="I4" s="66" t="str">
        <f ca="1">IF(ISBLANK('Project Summary'!$A3),"Missing Batch #",IF(OR(VLOOKUP(Backend!E$2,INDIRECT("'"&amp;VLOOKUP($F4,'Project Summary'!$A$3:$H$52,8,FALSE)&amp;"'!$c:$r"),14,FALSE)&lt;85,VLOOKUP(Backend!E$2,INDIRECT("'"&amp;VLOOKUP($F4,'Project Summary'!$A$3:$H$52,8,FALSE)&amp;"'!$c:$r"),14,FALSE)&gt;115),(VLOOKUP(Backend!E$2,INDIRECT("'"&amp;VLOOKUP($F4,'Project Summary'!$A$3:$H$52,8,FALSE)&amp;"'!$c:$r"),13,FALSE)&amp;"*"),VLOOKUP(Backend!E$2,INDIRECT("'"&amp;VLOOKUP($F4,'Project Summary'!$A$3:$H$52,8,FALSE)&amp;"'!$c:$r"),13,FALSE)))</f>
        <v>19.5*</v>
      </c>
      <c r="J4" s="66">
        <f ca="1">IF(ISBLANK('Project Summary'!$A3),"Missing Batch #",IF(OR(VLOOKUP(Backend!F$2,INDIRECT("'"&amp;VLOOKUP($F4,'Project Summary'!$A$3:$H$52,8,FALSE)&amp;"'!$c:$r"),14,FALSE)&lt;85,VLOOKUP(Backend!F$2,INDIRECT("'"&amp;VLOOKUP($F4,'Project Summary'!$A$3:$H$52,8,FALSE)&amp;"'!$c:$r"),14,FALSE)&gt;115),(VLOOKUP(Backend!F$2,INDIRECT("'"&amp;VLOOKUP($F4,'Project Summary'!$A$3:$H$52,8,FALSE)&amp;"'!$c:$r"),13,FALSE)&amp;"*"),VLOOKUP(Backend!F$2,INDIRECT("'"&amp;VLOOKUP($F4,'Project Summary'!$A$3:$H$52,8,FALSE)&amp;"'!$c:$r"),13,FALSE)))</f>
        <v>49.2</v>
      </c>
      <c r="K4" s="66">
        <f ca="1">IF(ISBLANK('Project Summary'!$A3),"Missing Batch #",IF(OR(VLOOKUP(Backend!G$2,INDIRECT("'"&amp;VLOOKUP($F4,'Project Summary'!$A$3:$H$52,8,FALSE)&amp;"'!$c:$r"),14,FALSE)&lt;85,VLOOKUP(Backend!G$2,INDIRECT("'"&amp;VLOOKUP($F4,'Project Summary'!$A$3:$H$52,8,FALSE)&amp;"'!$c:$r"),14,FALSE)&gt;115),(VLOOKUP(Backend!G$2,INDIRECT("'"&amp;VLOOKUP($F4,'Project Summary'!$A$3:$H$52,8,FALSE)&amp;"'!$c:$r"),13,FALSE)&amp;"*"),VLOOKUP(Backend!G$2,INDIRECT("'"&amp;VLOOKUP($F4,'Project Summary'!$A$3:$H$52,8,FALSE)&amp;"'!$c:$r"),13,FALSE)))</f>
        <v>101</v>
      </c>
      <c r="L4" s="66">
        <f ca="1">IF(ISBLANK('Project Summary'!$A3),"Missing Batch #",IF(OR(VLOOKUP(Backend!H$2,INDIRECT("'"&amp;VLOOKUP($F4,'Project Summary'!$A$3:$H$52,8,FALSE)&amp;"'!$c:$r"),14,FALSE)&lt;85,VLOOKUP(Backend!H$2,INDIRECT("'"&amp;VLOOKUP($F4,'Project Summary'!$A$3:$H$52,8,FALSE)&amp;"'!$c:$r"),14,FALSE)&gt;115),(VLOOKUP(Backend!H$2,INDIRECT("'"&amp;VLOOKUP($F4,'Project Summary'!$A$3:$H$52,8,FALSE)&amp;"'!$c:$r"),13,FALSE)&amp;"*"),VLOOKUP(Backend!H$2,INDIRECT("'"&amp;VLOOKUP($F4,'Project Summary'!$A$3:$H$52,8,FALSE)&amp;"'!$c:$r"),13,FALSE)))</f>
        <v>254</v>
      </c>
      <c r="M4" s="66">
        <f ca="1">IF(ISBLANK('Project Summary'!$A3),"Missing Batch #",IF(OR(VLOOKUP(Backend!I$2,INDIRECT("'"&amp;VLOOKUP($F4,'Project Summary'!$A$3:$H$52,8,FALSE)&amp;"'!$c:$r"),14,FALSE)&lt;85,VLOOKUP(Backend!I$2,INDIRECT("'"&amp;VLOOKUP($F4,'Project Summary'!$A$3:$H$52,8,FALSE)&amp;"'!$c:$r"),14,FALSE)&gt;115),(VLOOKUP(Backend!I$2,INDIRECT("'"&amp;VLOOKUP($F4,'Project Summary'!$A$3:$H$52,8,FALSE)&amp;"'!$c:$r"),13,FALSE)&amp;"*"),VLOOKUP(Backend!I$2,INDIRECT("'"&amp;VLOOKUP($F4,'Project Summary'!$A$3:$H$52,8,FALSE)&amp;"'!$c:$r"),13,FALSE)))</f>
        <v>394</v>
      </c>
      <c r="N4" s="66">
        <f ca="1">IF(ISBLANK('Project Summary'!$A3),"Missing Batch #",IF(OR(VLOOKUP(Backend!J$2,INDIRECT("'"&amp;VLOOKUP($F4,'Project Summary'!$A$3:$H$52,8,FALSE)&amp;"'!$c:$r"),14,FALSE)&lt;85,VLOOKUP(Backend!J$2,INDIRECT("'"&amp;VLOOKUP($F4,'Project Summary'!$A$3:$H$52,8,FALSE)&amp;"'!$c:$r"),14,FALSE)&gt;115),(VLOOKUP(Backend!J$2,INDIRECT("'"&amp;VLOOKUP($F4,'Project Summary'!$A$3:$H$52,8,FALSE)&amp;"'!$c:$r"),13,FALSE)&amp;"*"),VLOOKUP(Backend!J$2,INDIRECT("'"&amp;VLOOKUP($F4,'Project Summary'!$A$3:$H$52,8,FALSE)&amp;"'!$c:$r"),13,FALSE)))</f>
        <v>503</v>
      </c>
      <c r="O4" s="99" t="str">
        <f ca="1">IF(COUNT(G4:N4)&gt;=6,COUNT(G4:N4)&amp;" of "&amp;COUNTA($G$4:$N$4)&amp;" - Pass",COUNT(G4:N4)&amp;" of "&amp;COUNTA($G$4:$N$4)&amp;" - Fail")</f>
        <v>6 of 8 - Pass</v>
      </c>
      <c r="Q4" s="108"/>
      <c r="R4" s="6" t="s">
        <v>71</v>
      </c>
      <c r="S4" s="6" t="s">
        <v>72</v>
      </c>
      <c r="T4" s="6" t="s">
        <v>71</v>
      </c>
      <c r="U4" s="6" t="s">
        <v>72</v>
      </c>
      <c r="V4" s="6" t="s">
        <v>71</v>
      </c>
      <c r="W4" s="6" t="s">
        <v>72</v>
      </c>
      <c r="X4" s="108"/>
    </row>
    <row r="5" spans="1:25" ht="24" customHeight="1" x14ac:dyDescent="0.25">
      <c r="A5" s="7">
        <v>2</v>
      </c>
      <c r="B5" s="7"/>
      <c r="C5" s="7"/>
      <c r="D5" s="7"/>
      <c r="F5" s="8" t="s">
        <v>73</v>
      </c>
      <c r="G5" s="65">
        <f ca="1">IF(ISBLANK('Project Summary'!$A3),"Missing Batch #",IF(OR(VLOOKUP(Backend!C$2,INDIRECT("'"&amp;VLOOKUP($F4,'Project Summary'!$A$3:$H$52,8,FALSE)&amp;"'!$c:$r"),14,FALSE)&lt;85,VLOOKUP(Backend!C$2,INDIRECT("'"&amp;VLOOKUP($F4,'Project Summary'!$A$3:$H$52,8,FALSE)&amp;"'!$c:$r"),14,FALSE)&gt;115),(VLOOKUP(Backend!C$2,INDIRECT("'"&amp;VLOOKUP($F4,'Project Summary'!$A$3:$H$52,8,FALSE)&amp;"'!$c:$r"),14,FALSE)&amp;"*"),VLOOKUP(Backend!C$2,INDIRECT("'"&amp;VLOOKUP($F4,'Project Summary'!$A$3:$H$52,8,FALSE)&amp;"'!$c:$r"),14,FALSE)))</f>
        <v>100</v>
      </c>
      <c r="H5" s="65" t="str">
        <f ca="1">IF(ISBLANK('Project Summary'!$A3),"Missing Batch #",IF(OR(VLOOKUP(Backend!D$2,INDIRECT("'"&amp;VLOOKUP($F4,'Project Summary'!$A$3:$H$52,8,FALSE)&amp;"'!$c:$r"),14,FALSE)&lt;85,VLOOKUP(Backend!D$2,INDIRECT("'"&amp;VLOOKUP($F4,'Project Summary'!$A$3:$H$52,8,FALSE)&amp;"'!$c:$r"),14,FALSE)&gt;115),(VLOOKUP(Backend!D$2,INDIRECT("'"&amp;VLOOKUP($F4,'Project Summary'!$A$3:$H$52,8,FALSE)&amp;"'!$c:$r"),14,FALSE)&amp;"*"),VLOOKUP(Backend!D$2,INDIRECT("'"&amp;VLOOKUP($F4,'Project Summary'!$A$3:$H$52,8,FALSE)&amp;"'!$c:$r"),14,FALSE)))</f>
        <v>77.1*</v>
      </c>
      <c r="I5" s="65" t="str">
        <f ca="1">IF(ISBLANK('Project Summary'!$A3),"Missing Batch #",IF(OR(VLOOKUP(Backend!E$2,INDIRECT("'"&amp;VLOOKUP($F4,'Project Summary'!$A$3:$H$52,8,FALSE)&amp;"'!$c:$r"),14,FALSE)&lt;85,VLOOKUP(Backend!E$2,INDIRECT("'"&amp;VLOOKUP($F4,'Project Summary'!$A$3:$H$52,8,FALSE)&amp;"'!$c:$r"),14,FALSE)&gt;115),(VLOOKUP(Backend!E$2,INDIRECT("'"&amp;VLOOKUP($F4,'Project Summary'!$A$3:$H$52,8,FALSE)&amp;"'!$c:$r"),14,FALSE)&amp;"*"),VLOOKUP(Backend!E$2,INDIRECT("'"&amp;VLOOKUP($F4,'Project Summary'!$A$3:$H$52,8,FALSE)&amp;"'!$c:$r"),14,FALSE)))</f>
        <v>78.2*</v>
      </c>
      <c r="J5" s="65">
        <f ca="1">IF(ISBLANK('Project Summary'!$A3),"Missing Batch #",IF(OR(VLOOKUP(Backend!F$2,INDIRECT("'"&amp;VLOOKUP($F4,'Project Summary'!$A$3:$H$52,8,FALSE)&amp;"'!$c:$r"),14,FALSE)&lt;85,VLOOKUP(Backend!F$2,INDIRECT("'"&amp;VLOOKUP($F4,'Project Summary'!$A$3:$H$52,8,FALSE)&amp;"'!$c:$r"),14,FALSE)&gt;115),(VLOOKUP(Backend!F$2,INDIRECT("'"&amp;VLOOKUP($F4,'Project Summary'!$A$3:$H$52,8,FALSE)&amp;"'!$c:$r"),14,FALSE)&amp;"*"),VLOOKUP(Backend!F$2,INDIRECT("'"&amp;VLOOKUP($F4,'Project Summary'!$A$3:$H$52,8,FALSE)&amp;"'!$c:$r"),14,FALSE)))</f>
        <v>98.5</v>
      </c>
      <c r="K5" s="65">
        <f ca="1">IF(ISBLANK('Project Summary'!$A3),"Missing Batch #",IF(OR(VLOOKUP(Backend!G$2,INDIRECT("'"&amp;VLOOKUP($F4,'Project Summary'!$A$3:$H$52,8,FALSE)&amp;"'!$c:$r"),14,FALSE)&lt;85,VLOOKUP(Backend!G$2,INDIRECT("'"&amp;VLOOKUP($F4,'Project Summary'!$A$3:$H$52,8,FALSE)&amp;"'!$c:$r"),14,FALSE)&gt;115),(VLOOKUP(Backend!G$2,INDIRECT("'"&amp;VLOOKUP($F4,'Project Summary'!$A$3:$H$52,8,FALSE)&amp;"'!$c:$r"),14,FALSE)&amp;"*"),VLOOKUP(Backend!G$2,INDIRECT("'"&amp;VLOOKUP($F4,'Project Summary'!$A$3:$H$52,8,FALSE)&amp;"'!$c:$r"),14,FALSE)))</f>
        <v>101</v>
      </c>
      <c r="L5" s="65">
        <f ca="1">IF(ISBLANK('Project Summary'!$A3),"Missing Batch #",IF(OR(VLOOKUP(Backend!H$2,INDIRECT("'"&amp;VLOOKUP($F4,'Project Summary'!$A$3:$H$52,8,FALSE)&amp;"'!$c:$r"),14,FALSE)&lt;85,VLOOKUP(Backend!H$2,INDIRECT("'"&amp;VLOOKUP($F4,'Project Summary'!$A$3:$H$52,8,FALSE)&amp;"'!$c:$r"),14,FALSE)&gt;115),(VLOOKUP(Backend!H$2,INDIRECT("'"&amp;VLOOKUP($F4,'Project Summary'!$A$3:$H$52,8,FALSE)&amp;"'!$c:$r"),14,FALSE)&amp;"*"),VLOOKUP(Backend!H$2,INDIRECT("'"&amp;VLOOKUP($F4,'Project Summary'!$A$3:$H$52,8,FALSE)&amp;"'!$c:$r"),14,FALSE)))</f>
        <v>102</v>
      </c>
      <c r="M5" s="65">
        <f ca="1">IF(ISBLANK('Project Summary'!$A3),"Missing Batch #",IF(OR(VLOOKUP(Backend!I$2,INDIRECT("'"&amp;VLOOKUP($F4,'Project Summary'!$A$3:$H$52,8,FALSE)&amp;"'!$c:$r"),14,FALSE)&lt;85,VLOOKUP(Backend!I$2,INDIRECT("'"&amp;VLOOKUP($F4,'Project Summary'!$A$3:$H$52,8,FALSE)&amp;"'!$c:$r"),14,FALSE)&gt;115),(VLOOKUP(Backend!I$2,INDIRECT("'"&amp;VLOOKUP($F4,'Project Summary'!$A$3:$H$52,8,FALSE)&amp;"'!$c:$r"),14,FALSE)&amp;"*"),VLOOKUP(Backend!I$2,INDIRECT("'"&amp;VLOOKUP($F4,'Project Summary'!$A$3:$H$52,8,FALSE)&amp;"'!$c:$r"),14,FALSE)))</f>
        <v>98.6</v>
      </c>
      <c r="N5" s="65">
        <f ca="1">IF(ISBLANK('Project Summary'!$A3),"Missing Batch #",IF(OR(VLOOKUP(Backend!J$2,INDIRECT("'"&amp;VLOOKUP($F4,'Project Summary'!$A$3:$H$52,8,FALSE)&amp;"'!$c:$r"),14,FALSE)&lt;85,VLOOKUP(Backend!J$2,INDIRECT("'"&amp;VLOOKUP($F4,'Project Summary'!$A$3:$H$52,8,FALSE)&amp;"'!$c:$r"),14,FALSE)&gt;115),(VLOOKUP(Backend!J$2,INDIRECT("'"&amp;VLOOKUP($F4,'Project Summary'!$A$3:$H$52,8,FALSE)&amp;"'!$c:$r"),14,FALSE)&amp;"*"),VLOOKUP(Backend!J$2,INDIRECT("'"&amp;VLOOKUP($F4,'Project Summary'!$A$3:$H$52,8,FALSE)&amp;"'!$c:$r"),14,FALSE)))</f>
        <v>101</v>
      </c>
      <c r="O5" s="101"/>
      <c r="Q5" s="99">
        <v>1</v>
      </c>
      <c r="R5" s="66" t="str">
        <f ca="1">IF(ISBLANK('Project Summary'!$A$3),"Missing Batch #",IF(OR(VLOOKUP(Backend!C3,INDIRECT("'"&amp;VLOOKUP($Q$5,'Project Summary'!$A$3:$H$52,8,FALSE)&amp;"'!$c:$r"),14,FALSE)&lt;85,VLOOKUP(Backend!C3,INDIRECT("'"&amp;VLOOKUP($Q$5,'Project Summary'!$A$3:$H$52,8,FALSE)&amp;"'!$c:$r"),14,FALSE)&gt;115),(VLOOKUP(Backend!C3,INDIRECT("'"&amp;VLOOKUP($Q$5,'Project Summary'!$A$3:$H$52,8,FALSE)&amp;"'!$c:$r"),13,FALSE)&amp;"*"),VLOOKUP(Backend!C3,INDIRECT("'"&amp;VLOOKUP($Q$5,'Project Summary'!$A$3:$H$52,8,FALSE)&amp;"'!$c:$r"),13,FALSE)))</f>
        <v>11.5*</v>
      </c>
      <c r="S5" s="65" t="str">
        <f ca="1">IF(ISBLANK('Project Summary'!$A$3),"Missing Batch #",IF(OR(VLOOKUP(Backend!D3,INDIRECT("'"&amp;VLOOKUP($Q$5,'Project Summary'!$A$3:$H$52,8,FALSE)&amp;"'!$c:$r"),14,FALSE)&lt;85,VLOOKUP(Backend!D3,INDIRECT("'"&amp;VLOOKUP($Q$5,'Project Summary'!$A$3:$H$52,8,FALSE)&amp;"'!$c:$r"),14,FALSE)&gt;115),(VLOOKUP(Backend!D3,INDIRECT("'"&amp;VLOOKUP($Q$5,'Project Summary'!$A$3:$H$52,8,FALSE)&amp;"'!$c:$r"),14,FALSE)&amp;"*"),VLOOKUP(Backend!D3,INDIRECT("'"&amp;VLOOKUP($Q$5,'Project Summary'!$A$3:$H$52,8,FALSE)&amp;"'!$c:$r"),14,FALSE)))</f>
        <v>77*</v>
      </c>
      <c r="T5" s="65" t="e">
        <f ca="1">IF(ISBLANK('Project Summary'!$A$3),"Missing Batch #",IF(OR(VLOOKUP(Backend!E3,INDIRECT("'"&amp;VLOOKUP($Q$5,'Project Summary'!$A$3:$H$52,8,FALSE)&amp;"'!$c:$r"),14,FALSE)&lt;85,VLOOKUP(Backend!E3,INDIRECT("'"&amp;VLOOKUP($Q$5,'Project Summary'!$A$3:$H$52,8,FALSE)&amp;"'!$c:$r"),14,FALSE)&gt;115),(VLOOKUP(Backend!E3,INDIRECT("'"&amp;VLOOKUP($Q$5,'Project Summary'!$A$3:$H$52,8,FALSE)&amp;"'!$c:$r"),13,FALSE)&amp;"*"),VLOOKUP(Backend!E3,INDIRECT("'"&amp;VLOOKUP($Q$5,'Project Summary'!$A$3:$H$52,8,FALSE)&amp;"'!$c:$r"),13,FALSE)))</f>
        <v>#N/A</v>
      </c>
      <c r="U5" s="65" t="e">
        <f ca="1">IF(ISBLANK('Project Summary'!$A$3),"Missing Batch #",IF(OR(VLOOKUP(Backend!F3,INDIRECT("'"&amp;VLOOKUP($Q$5,'Project Summary'!$A$3:$H$52,8,FALSE)&amp;"'!$c:$r"),14,FALSE)&lt;85,VLOOKUP(Backend!F3,INDIRECT("'"&amp;VLOOKUP($Q$5,'Project Summary'!$A$3:$H$52,8,FALSE)&amp;"'!$c:$r"),14,FALSE)&gt;115),(VLOOKUP(Backend!F3,INDIRECT("'"&amp;VLOOKUP($Q$5,'Project Summary'!$A$3:$H$52,8,FALSE)&amp;"'!$c:$r"),14,FALSE)&amp;"*"),VLOOKUP(Backend!F3,INDIRECT("'"&amp;VLOOKUP($Q$5,'Project Summary'!$A$3:$H$52,8,FALSE)&amp;"'!$c:$r"),14,FALSE)))</f>
        <v>#N/A</v>
      </c>
      <c r="V5" s="9" t="e">
        <f ca="1">IF(ISBLANK('Project Summary'!$A$3),"Missing Batch #",IF(OR(VLOOKUP(Backend!G3,INDIRECT("'"&amp;VLOOKUP($Q$5,'Project Summary'!$A$3:$H$52,8,FALSE)&amp;"'!$c:$r"),14,FALSE)&lt;85,VLOOKUP(Backend!G3,INDIRECT("'"&amp;VLOOKUP($Q$5,'Project Summary'!$A$3:$H$52,8,FALSE)&amp;"'!$c:$r"),14,FALSE)&gt;115),(VLOOKUP(Backend!G3,INDIRECT("'"&amp;VLOOKUP($Q$5,'Project Summary'!$A$3:$H$52,8,FALSE)&amp;"'!$c:$r"),13,FALSE)&amp;"*"),VLOOKUP(Backend!G3,INDIRECT("'"&amp;VLOOKUP($Q$5,'Project Summary'!$A$3:$H$52,8,FALSE)&amp;"'!$c:$r"),13,FALSE)))</f>
        <v>#N/A</v>
      </c>
      <c r="W5" s="65" t="e">
        <f ca="1">IF(ISBLANK('Project Summary'!$A$3),"Missing Batch #",IF(OR(VLOOKUP(Backend!H3,INDIRECT("'"&amp;VLOOKUP($Q$5,'Project Summary'!$A$3:$H$52,8,FALSE)&amp;"'!$c:$r"),14,FALSE)&lt;85,VLOOKUP(Backend!H3,INDIRECT("'"&amp;VLOOKUP($Q$5,'Project Summary'!$A$3:$H$52,8,FALSE)&amp;"'!$c:$r"),14,FALSE)&gt;115),(VLOOKUP(Backend!H3,INDIRECT("'"&amp;VLOOKUP($Q$5,'Project Summary'!$A$3:$H$52,8,FALSE)&amp;"'!$c:$r"),14,FALSE)&amp;"*"),VLOOKUP(Backend!H3,INDIRECT("'"&amp;VLOOKUP($Q$5,'Project Summary'!$A$3:$H$52,8,FALSE)&amp;"'!$c:$r"),14,FALSE)))</f>
        <v>#N/A</v>
      </c>
      <c r="X5" s="99" t="str">
        <f ca="1">IF(COUNT(R5:W8)&gt;=6,COUNT(R5:W8)/2&amp;" of "&amp;COUNTA(R5:W8)/2&amp;" - Pass",COUNT(R5:W8)/2&amp;" of "&amp;COUNTA(R5:W8)/2&amp;" - Fail")</f>
        <v>0 of 12 - Fail</v>
      </c>
    </row>
    <row r="6" spans="1:25" ht="24" customHeight="1" x14ac:dyDescent="0.25">
      <c r="F6" s="8">
        <f>IF(ISBLANK('Project Summary'!A4),"DELETE ME",'Project Summary'!A4)</f>
        <v>2</v>
      </c>
      <c r="G6" s="68">
        <f ca="1">IF(ISBLANK('Project Summary'!$A4),"Missing Batch #",IF(OR(VLOOKUP(Backend!C$2,INDIRECT("'"&amp;VLOOKUP($F6,'Project Summary'!$A$3:$H$52,8,FALSE)&amp;"'!$c:$r"),14,FALSE)&lt;85,VLOOKUP(Backend!C$2,INDIRECT("'"&amp;VLOOKUP($F6,'Project Summary'!$A$3:$H$52,8,FALSE)&amp;"'!$c:$r"),14,FALSE)&gt;115),(VLOOKUP(Backend!C$2,INDIRECT("'"&amp;VLOOKUP($F6,'Project Summary'!$A$3:$H$52,8,FALSE)&amp;"'!$c:$r"),13,FALSE)&amp;"*"),VLOOKUP(Backend!C$2,INDIRECT("'"&amp;VLOOKUP($F6,'Project Summary'!$A$3:$H$52,8,FALSE)&amp;"'!$c:$r"),13,FALSE)))</f>
        <v>0.19800000000000001</v>
      </c>
      <c r="H6" s="68">
        <f ca="1">IF(ISBLANK('Project Summary'!$A4),"Missing Batch #",IF(OR(VLOOKUP(Backend!D$2,INDIRECT("'"&amp;VLOOKUP($F6,'Project Summary'!$A$3:$H$52,8,FALSE)&amp;"'!$c:$r"),14,FALSE)&lt;85,VLOOKUP(Backend!D$2,INDIRECT("'"&amp;VLOOKUP($F6,'Project Summary'!$A$3:$H$52,8,FALSE)&amp;"'!$c:$r"),14,FALSE)&gt;115),(VLOOKUP(Backend!D$2,INDIRECT("'"&amp;VLOOKUP($F6,'Project Summary'!$A$3:$H$52,8,FALSE)&amp;"'!$c:$r"),13,FALSE)&amp;"*"),VLOOKUP(Backend!D$2,INDIRECT("'"&amp;VLOOKUP($F6,'Project Summary'!$A$3:$H$52,8,FALSE)&amp;"'!$c:$r"),13,FALSE)))</f>
        <v>0.53400000000000003</v>
      </c>
      <c r="I6" s="68">
        <f ca="1">IF(ISBLANK('Project Summary'!$A4),"Missing Batch #",IF(OR(VLOOKUP(Backend!E$2,INDIRECT("'"&amp;VLOOKUP($F6,'Project Summary'!$A$3:$H$52,8,FALSE)&amp;"'!$c:$r"),14,FALSE)&lt;85,VLOOKUP(Backend!E$2,INDIRECT("'"&amp;VLOOKUP($F6,'Project Summary'!$A$3:$H$52,8,FALSE)&amp;"'!$c:$r"),14,FALSE)&gt;115),(VLOOKUP(Backend!E$2,INDIRECT("'"&amp;VLOOKUP($F6,'Project Summary'!$A$3:$H$52,8,FALSE)&amp;"'!$c:$r"),13,FALSE)&amp;"*"),VLOOKUP(Backend!E$2,INDIRECT("'"&amp;VLOOKUP($F6,'Project Summary'!$A$3:$H$52,8,FALSE)&amp;"'!$c:$r"),13,FALSE)))</f>
        <v>0.89500000000000002</v>
      </c>
      <c r="J6" s="66">
        <f ca="1">IF(ISBLANK('Project Summary'!$A4),"Missing Batch #",IF(OR(VLOOKUP(Backend!F$2,INDIRECT("'"&amp;VLOOKUP($F6,'Project Summary'!$A$3:$H$52,8,FALSE)&amp;"'!$c:$r"),14,FALSE)&lt;85,VLOOKUP(Backend!F$2,INDIRECT("'"&amp;VLOOKUP($F6,'Project Summary'!$A$3:$H$52,8,FALSE)&amp;"'!$c:$r"),14,FALSE)&gt;115),(VLOOKUP(Backend!F$2,INDIRECT("'"&amp;VLOOKUP($F6,'Project Summary'!$A$3:$H$52,8,FALSE)&amp;"'!$c:$r"),13,FALSE)&amp;"*"),VLOOKUP(Backend!F$2,INDIRECT("'"&amp;VLOOKUP($F6,'Project Summary'!$A$3:$H$52,8,FALSE)&amp;"'!$c:$r"),13,FALSE)))</f>
        <v>5.17</v>
      </c>
      <c r="K6" s="66">
        <f ca="1">IF(ISBLANK('Project Summary'!$A4),"Missing Batch #",IF(OR(VLOOKUP(Backend!G$2,INDIRECT("'"&amp;VLOOKUP($F6,'Project Summary'!$A$3:$H$52,8,FALSE)&amp;"'!$c:$r"),14,FALSE)&lt;85,VLOOKUP(Backend!G$2,INDIRECT("'"&amp;VLOOKUP($F6,'Project Summary'!$A$3:$H$52,8,FALSE)&amp;"'!$c:$r"),14,FALSE)&gt;115),(VLOOKUP(Backend!G$2,INDIRECT("'"&amp;VLOOKUP($F6,'Project Summary'!$A$3:$H$52,8,FALSE)&amp;"'!$c:$r"),13,FALSE)&amp;"*"),VLOOKUP(Backend!G$2,INDIRECT("'"&amp;VLOOKUP($F6,'Project Summary'!$A$3:$H$52,8,FALSE)&amp;"'!$c:$r"),13,FALSE)))</f>
        <v>9.94</v>
      </c>
      <c r="L6" s="66">
        <f ca="1">IF(ISBLANK('Project Summary'!$A4),"Missing Batch #",IF(OR(VLOOKUP(Backend!H$2,INDIRECT("'"&amp;VLOOKUP($F6,'Project Summary'!$A$3:$H$52,8,FALSE)&amp;"'!$c:$r"),14,FALSE)&lt;85,VLOOKUP(Backend!H$2,INDIRECT("'"&amp;VLOOKUP($F6,'Project Summary'!$A$3:$H$52,8,FALSE)&amp;"'!$c:$r"),14,FALSE)&gt;115),(VLOOKUP(Backend!H$2,INDIRECT("'"&amp;VLOOKUP($F6,'Project Summary'!$A$3:$H$52,8,FALSE)&amp;"'!$c:$r"),13,FALSE)&amp;"*"),VLOOKUP(Backend!H$2,INDIRECT("'"&amp;VLOOKUP($F6,'Project Summary'!$A$3:$H$52,8,FALSE)&amp;"'!$c:$r"),13,FALSE)))</f>
        <v>49.3</v>
      </c>
      <c r="M6" s="65">
        <f ca="1">IF(ISBLANK('Project Summary'!$A4),"Missing Batch #",IF(OR(VLOOKUP(Backend!I$2,INDIRECT("'"&amp;VLOOKUP($F6,'Project Summary'!$A$3:$H$52,8,FALSE)&amp;"'!$c:$r"),14,FALSE)&lt;85,VLOOKUP(Backend!I$2,INDIRECT("'"&amp;VLOOKUP($F6,'Project Summary'!$A$3:$H$52,8,FALSE)&amp;"'!$c:$r"),14,FALSE)&gt;115),(VLOOKUP(Backend!I$2,INDIRECT("'"&amp;VLOOKUP($F6,'Project Summary'!$A$3:$H$52,8,FALSE)&amp;"'!$c:$r"),13,FALSE)&amp;"*"),VLOOKUP(Backend!I$2,INDIRECT("'"&amp;VLOOKUP($F6,'Project Summary'!$A$3:$H$52,8,FALSE)&amp;"'!$c:$r"),13,FALSE)))</f>
        <v>100</v>
      </c>
      <c r="N6" s="65">
        <f ca="1">IF(ISBLANK('Project Summary'!$A4),"Missing Batch #",IF(OR(VLOOKUP(Backend!J$2,INDIRECT("'"&amp;VLOOKUP($F6,'Project Summary'!$A$3:$H$52,8,FALSE)&amp;"'!$c:$r"),14,FALSE)&lt;85,VLOOKUP(Backend!J$2,INDIRECT("'"&amp;VLOOKUP($F6,'Project Summary'!$A$3:$H$52,8,FALSE)&amp;"'!$c:$r"),14,FALSE)&gt;115),(VLOOKUP(Backend!J$2,INDIRECT("'"&amp;VLOOKUP($F6,'Project Summary'!$A$3:$H$52,8,FALSE)&amp;"'!$c:$r"),13,FALSE)&amp;"*"),VLOOKUP(Backend!J$2,INDIRECT("'"&amp;VLOOKUP($F6,'Project Summary'!$A$3:$H$52,8,FALSE)&amp;"'!$c:$r"),13,FALSE)))</f>
        <v>205</v>
      </c>
      <c r="O6" s="99" t="str">
        <f ca="1">IF(COUNT(G6:N6)&gt;=6,COUNT(G6:N6)&amp;" of "&amp;COUNTA($G$4:$N$4)&amp;" - Pass",COUNT(G6:N6)&amp;" of "&amp;COUNTA($G$4:$N$4)&amp;" - Fail")</f>
        <v>8 of 8 - Pass</v>
      </c>
      <c r="Q6" s="100"/>
      <c r="R6" s="66" t="e">
        <f ca="1">IF(ISBLANK('Project Summary'!$A$3),"Missing Batch #",IF(OR(VLOOKUP(Backend!C4,INDIRECT("'"&amp;VLOOKUP($Q$5,'Project Summary'!$A$3:$H$52,8,FALSE)&amp;"'!$c:$r"),14,FALSE)&lt;85,VLOOKUP(Backend!C4,INDIRECT("'"&amp;VLOOKUP($Q$5,'Project Summary'!$A$3:$H$52,8,FALSE)&amp;"'!$c:$r"),14,FALSE)&gt;115),(VLOOKUP(Backend!C4,INDIRECT("'"&amp;VLOOKUP($Q$5,'Project Summary'!$A$3:$H$52,8,FALSE)&amp;"'!$c:$r"),13,FALSE)&amp;"*"),VLOOKUP(Backend!C4,INDIRECT("'"&amp;VLOOKUP($Q$5,'Project Summary'!$A$3:$H$52,8,FALSE)&amp;"'!$c:$r"),13,FALSE)))</f>
        <v>#N/A</v>
      </c>
      <c r="S6" s="65" t="e">
        <f ca="1">IF(ISBLANK('Project Summary'!$A$3),"Missing Batch #",IF(OR(VLOOKUP(Backend!D4,INDIRECT("'"&amp;VLOOKUP($Q$5,'Project Summary'!$A$3:$H$52,8,FALSE)&amp;"'!$c:$r"),14,FALSE)&lt;85,VLOOKUP(Backend!D4,INDIRECT("'"&amp;VLOOKUP($Q$5,'Project Summary'!$A$3:$H$52,8,FALSE)&amp;"'!$c:$r"),14,FALSE)&gt;115),(VLOOKUP(Backend!D4,INDIRECT("'"&amp;VLOOKUP($Q$5,'Project Summary'!$A$3:$H$52,8,FALSE)&amp;"'!$c:$r"),14,FALSE)&amp;"*"),VLOOKUP(Backend!D4,INDIRECT("'"&amp;VLOOKUP($Q$5,'Project Summary'!$A$3:$H$52,8,FALSE)&amp;"'!$c:$r"),14,FALSE)))</f>
        <v>#N/A</v>
      </c>
      <c r="T6" s="65" t="e">
        <f ca="1">IF(ISBLANK('Project Summary'!$A$3),"Missing Batch #",IF(OR(VLOOKUP(Backend!E4,INDIRECT("'"&amp;VLOOKUP($Q$5,'Project Summary'!$A$3:$H$52,8,FALSE)&amp;"'!$c:$r"),14,FALSE)&lt;85,VLOOKUP(Backend!E4,INDIRECT("'"&amp;VLOOKUP($Q$5,'Project Summary'!$A$3:$H$52,8,FALSE)&amp;"'!$c:$r"),14,FALSE)&gt;115),(VLOOKUP(Backend!E4,INDIRECT("'"&amp;VLOOKUP($Q$5,'Project Summary'!$A$3:$H$52,8,FALSE)&amp;"'!$c:$r"),13,FALSE)&amp;"*"),VLOOKUP(Backend!E4,INDIRECT("'"&amp;VLOOKUP($Q$5,'Project Summary'!$A$3:$H$52,8,FALSE)&amp;"'!$c:$r"),13,FALSE)))</f>
        <v>#N/A</v>
      </c>
      <c r="U6" s="65" t="e">
        <f ca="1">IF(ISBLANK('Project Summary'!$A$3),"Missing Batch #",IF(OR(VLOOKUP(Backend!F4,INDIRECT("'"&amp;VLOOKUP($Q$5,'Project Summary'!$A$3:$H$52,8,FALSE)&amp;"'!$c:$r"),14,FALSE)&lt;85,VLOOKUP(Backend!F4,INDIRECT("'"&amp;VLOOKUP($Q$5,'Project Summary'!$A$3:$H$52,8,FALSE)&amp;"'!$c:$r"),14,FALSE)&gt;115),(VLOOKUP(Backend!F4,INDIRECT("'"&amp;VLOOKUP($Q$5,'Project Summary'!$A$3:$H$52,8,FALSE)&amp;"'!$c:$r"),14,FALSE)&amp;"*"),VLOOKUP(Backend!F4,INDIRECT("'"&amp;VLOOKUP($Q$5,'Project Summary'!$A$3:$H$52,8,FALSE)&amp;"'!$c:$r"),14,FALSE)))</f>
        <v>#N/A</v>
      </c>
      <c r="V6" s="9" t="e">
        <f ca="1">IF(ISBLANK('Project Summary'!$A$3),"Missing Batch #",IF(OR(VLOOKUP(Backend!G4,INDIRECT("'"&amp;VLOOKUP($Q$5,'Project Summary'!$A$3:$H$52,8,FALSE)&amp;"'!$c:$r"),14,FALSE)&lt;85,VLOOKUP(Backend!G4,INDIRECT("'"&amp;VLOOKUP($Q$5,'Project Summary'!$A$3:$H$52,8,FALSE)&amp;"'!$c:$r"),14,FALSE)&gt;115),(VLOOKUP(Backend!G4,INDIRECT("'"&amp;VLOOKUP($Q$5,'Project Summary'!$A$3:$H$52,8,FALSE)&amp;"'!$c:$r"),13,FALSE)&amp;"*"),VLOOKUP(Backend!G4,INDIRECT("'"&amp;VLOOKUP($Q$5,'Project Summary'!$A$3:$H$52,8,FALSE)&amp;"'!$c:$r"),13,FALSE)))</f>
        <v>#N/A</v>
      </c>
      <c r="W6" s="65" t="e">
        <f ca="1">IF(ISBLANK('Project Summary'!$A$3),"Missing Batch #",IF(OR(VLOOKUP(Backend!H4,INDIRECT("'"&amp;VLOOKUP($Q$5,'Project Summary'!$A$3:$H$52,8,FALSE)&amp;"'!$c:$r"),14,FALSE)&lt;85,VLOOKUP(Backend!H4,INDIRECT("'"&amp;VLOOKUP($Q$5,'Project Summary'!$A$3:$H$52,8,FALSE)&amp;"'!$c:$r"),14,FALSE)&gt;115),(VLOOKUP(Backend!H4,INDIRECT("'"&amp;VLOOKUP($Q$5,'Project Summary'!$A$3:$H$52,8,FALSE)&amp;"'!$c:$r"),14,FALSE)&amp;"*"),VLOOKUP(Backend!H4,INDIRECT("'"&amp;VLOOKUP($Q$5,'Project Summary'!$A$3:$H$52,8,FALSE)&amp;"'!$c:$r"),14,FALSE)))</f>
        <v>#N/A</v>
      </c>
      <c r="X6" s="100"/>
      <c r="Y6" s="109"/>
    </row>
    <row r="7" spans="1:25" ht="24" customHeight="1" x14ac:dyDescent="0.25">
      <c r="F7" s="8" t="s">
        <v>73</v>
      </c>
      <c r="G7" s="65">
        <f ca="1">IF(ISBLANK('Project Summary'!$A4),"Missing Batch #",IF(OR(VLOOKUP(Backend!C$2,INDIRECT("'"&amp;VLOOKUP($F6,'Project Summary'!$A$3:$H$52,8,FALSE)&amp;"'!$c:$r"),14,FALSE)&lt;85,VLOOKUP(Backend!C$2,INDIRECT("'"&amp;VLOOKUP($F6,'Project Summary'!$A$3:$H$52,8,FALSE)&amp;"'!$c:$r"),14,FALSE)&gt;115),(VLOOKUP(Backend!C$2,INDIRECT("'"&amp;VLOOKUP($F6,'Project Summary'!$A$3:$H$52,8,FALSE)&amp;"'!$c:$r"),14,FALSE)&amp;"*"),VLOOKUP(Backend!C$2,INDIRECT("'"&amp;VLOOKUP($F6,'Project Summary'!$A$3:$H$52,8,FALSE)&amp;"'!$c:$r"),14,FALSE)))</f>
        <v>99.2</v>
      </c>
      <c r="H7" s="65">
        <f ca="1">IF(ISBLANK('Project Summary'!$A4),"Missing Batch #",IF(OR(VLOOKUP(Backend!D$2,INDIRECT("'"&amp;VLOOKUP($F6,'Project Summary'!$A$3:$H$52,8,FALSE)&amp;"'!$c:$r"),14,FALSE)&lt;85,VLOOKUP(Backend!D$2,INDIRECT("'"&amp;VLOOKUP($F6,'Project Summary'!$A$3:$H$52,8,FALSE)&amp;"'!$c:$r"),14,FALSE)&gt;115),(VLOOKUP(Backend!D$2,INDIRECT("'"&amp;VLOOKUP($F6,'Project Summary'!$A$3:$H$52,8,FALSE)&amp;"'!$c:$r"),14,FALSE)&amp;"*"),VLOOKUP(Backend!D$2,INDIRECT("'"&amp;VLOOKUP($F6,'Project Summary'!$A$3:$H$52,8,FALSE)&amp;"'!$c:$r"),14,FALSE)))</f>
        <v>107</v>
      </c>
      <c r="I7" s="65">
        <f ca="1">IF(ISBLANK('Project Summary'!$A4),"Missing Batch #",IF(OR(VLOOKUP(Backend!E$2,INDIRECT("'"&amp;VLOOKUP($F6,'Project Summary'!$A$3:$H$52,8,FALSE)&amp;"'!$c:$r"),14,FALSE)&lt;85,VLOOKUP(Backend!E$2,INDIRECT("'"&amp;VLOOKUP($F6,'Project Summary'!$A$3:$H$52,8,FALSE)&amp;"'!$c:$r"),14,FALSE)&gt;115),(VLOOKUP(Backend!E$2,INDIRECT("'"&amp;VLOOKUP($F6,'Project Summary'!$A$3:$H$52,8,FALSE)&amp;"'!$c:$r"),14,FALSE)&amp;"*"),VLOOKUP(Backend!E$2,INDIRECT("'"&amp;VLOOKUP($F6,'Project Summary'!$A$3:$H$52,8,FALSE)&amp;"'!$c:$r"),14,FALSE)))</f>
        <v>89.5</v>
      </c>
      <c r="J7" s="65">
        <f ca="1">IF(ISBLANK('Project Summary'!$A4),"Missing Batch #",IF(OR(VLOOKUP(Backend!F$2,INDIRECT("'"&amp;VLOOKUP($F6,'Project Summary'!$A$3:$H$52,8,FALSE)&amp;"'!$c:$r"),14,FALSE)&lt;85,VLOOKUP(Backend!F$2,INDIRECT("'"&amp;VLOOKUP($F6,'Project Summary'!$A$3:$H$52,8,FALSE)&amp;"'!$c:$r"),14,FALSE)&gt;115),(VLOOKUP(Backend!F$2,INDIRECT("'"&amp;VLOOKUP($F6,'Project Summary'!$A$3:$H$52,8,FALSE)&amp;"'!$c:$r"),14,FALSE)&amp;"*"),VLOOKUP(Backend!F$2,INDIRECT("'"&amp;VLOOKUP($F6,'Project Summary'!$A$3:$H$52,8,FALSE)&amp;"'!$c:$r"),14,FALSE)))</f>
        <v>103</v>
      </c>
      <c r="K7" s="65">
        <f ca="1">IF(ISBLANK('Project Summary'!$A4),"Missing Batch #",IF(OR(VLOOKUP(Backend!G$2,INDIRECT("'"&amp;VLOOKUP($F6,'Project Summary'!$A$3:$H$52,8,FALSE)&amp;"'!$c:$r"),14,FALSE)&lt;85,VLOOKUP(Backend!G$2,INDIRECT("'"&amp;VLOOKUP($F6,'Project Summary'!$A$3:$H$52,8,FALSE)&amp;"'!$c:$r"),14,FALSE)&gt;115),(VLOOKUP(Backend!G$2,INDIRECT("'"&amp;VLOOKUP($F6,'Project Summary'!$A$3:$H$52,8,FALSE)&amp;"'!$c:$r"),14,FALSE)&amp;"*"),VLOOKUP(Backend!G$2,INDIRECT("'"&amp;VLOOKUP($F6,'Project Summary'!$A$3:$H$52,8,FALSE)&amp;"'!$c:$r"),14,FALSE)))</f>
        <v>99.4</v>
      </c>
      <c r="L7" s="65">
        <f ca="1">IF(ISBLANK('Project Summary'!$A4),"Missing Batch #",IF(OR(VLOOKUP(Backend!H$2,INDIRECT("'"&amp;VLOOKUP($F6,'Project Summary'!$A$3:$H$52,8,FALSE)&amp;"'!$c:$r"),14,FALSE)&lt;85,VLOOKUP(Backend!H$2,INDIRECT("'"&amp;VLOOKUP($F6,'Project Summary'!$A$3:$H$52,8,FALSE)&amp;"'!$c:$r"),14,FALSE)&gt;115),(VLOOKUP(Backend!H$2,INDIRECT("'"&amp;VLOOKUP($F6,'Project Summary'!$A$3:$H$52,8,FALSE)&amp;"'!$c:$r"),14,FALSE)&amp;"*"),VLOOKUP(Backend!H$2,INDIRECT("'"&amp;VLOOKUP($F6,'Project Summary'!$A$3:$H$52,8,FALSE)&amp;"'!$c:$r"),14,FALSE)))</f>
        <v>98.6</v>
      </c>
      <c r="M7" s="65">
        <f ca="1">IF(ISBLANK('Project Summary'!$A4),"Missing Batch #",IF(OR(VLOOKUP(Backend!I$2,INDIRECT("'"&amp;VLOOKUP($F6,'Project Summary'!$A$3:$H$52,8,FALSE)&amp;"'!$c:$r"),14,FALSE)&lt;85,VLOOKUP(Backend!I$2,INDIRECT("'"&amp;VLOOKUP($F6,'Project Summary'!$A$3:$H$52,8,FALSE)&amp;"'!$c:$r"),14,FALSE)&gt;115),(VLOOKUP(Backend!I$2,INDIRECT("'"&amp;VLOOKUP($F6,'Project Summary'!$A$3:$H$52,8,FALSE)&amp;"'!$c:$r"),14,FALSE)&amp;"*"),VLOOKUP(Backend!I$2,INDIRECT("'"&amp;VLOOKUP($F6,'Project Summary'!$A$3:$H$52,8,FALSE)&amp;"'!$c:$r"),14,FALSE)))</f>
        <v>100</v>
      </c>
      <c r="N7" s="65">
        <f ca="1">IF(ISBLANK('Project Summary'!$A4),"Missing Batch #",IF(OR(VLOOKUP(Backend!J$2,INDIRECT("'"&amp;VLOOKUP($F6,'Project Summary'!$A$3:$H$52,8,FALSE)&amp;"'!$c:$r"),14,FALSE)&lt;85,VLOOKUP(Backend!J$2,INDIRECT("'"&amp;VLOOKUP($F6,'Project Summary'!$A$3:$H$52,8,FALSE)&amp;"'!$c:$r"),14,FALSE)&gt;115),(VLOOKUP(Backend!J$2,INDIRECT("'"&amp;VLOOKUP($F6,'Project Summary'!$A$3:$H$52,8,FALSE)&amp;"'!$c:$r"),14,FALSE)&amp;"*"),VLOOKUP(Backend!J$2,INDIRECT("'"&amp;VLOOKUP($F6,'Project Summary'!$A$3:$H$52,8,FALSE)&amp;"'!$c:$r"),14,FALSE)))</f>
        <v>102</v>
      </c>
      <c r="O7" s="101"/>
      <c r="Q7" s="100"/>
      <c r="R7" s="66" t="e">
        <f ca="1">IF(ISBLANK('Project Summary'!$A$3),"Missing Batch #",IF(OR(VLOOKUP(Backend!C5,INDIRECT("'"&amp;VLOOKUP($Q$5,'Project Summary'!$A$3:$H$52,8,FALSE)&amp;"'!$c:$r"),14,FALSE)&lt;85,VLOOKUP(Backend!C5,INDIRECT("'"&amp;VLOOKUP($Q$5,'Project Summary'!$A$3:$H$52,8,FALSE)&amp;"'!$c:$r"),14,FALSE)&gt;115),(VLOOKUP(Backend!C5,INDIRECT("'"&amp;VLOOKUP($Q$5,'Project Summary'!$A$3:$H$52,8,FALSE)&amp;"'!$c:$r"),13,FALSE)&amp;"*"),VLOOKUP(Backend!C5,INDIRECT("'"&amp;VLOOKUP($Q$5,'Project Summary'!$A$3:$H$52,8,FALSE)&amp;"'!$c:$r"),13,FALSE)))</f>
        <v>#N/A</v>
      </c>
      <c r="S7" s="65" t="e">
        <f ca="1">IF(ISBLANK('Project Summary'!$A$3),"Missing Batch #",IF(OR(VLOOKUP(Backend!D5,INDIRECT("'"&amp;VLOOKUP($Q$5,'Project Summary'!$A$3:$H$52,8,FALSE)&amp;"'!$c:$r"),14,FALSE)&lt;85,VLOOKUP(Backend!D5,INDIRECT("'"&amp;VLOOKUP($Q$5,'Project Summary'!$A$3:$H$52,8,FALSE)&amp;"'!$c:$r"),14,FALSE)&gt;115),(VLOOKUP(Backend!D5,INDIRECT("'"&amp;VLOOKUP($Q$5,'Project Summary'!$A$3:$H$52,8,FALSE)&amp;"'!$c:$r"),14,FALSE)&amp;"*"),VLOOKUP(Backend!D5,INDIRECT("'"&amp;VLOOKUP($Q$5,'Project Summary'!$A$3:$H$52,8,FALSE)&amp;"'!$c:$r"),14,FALSE)))</f>
        <v>#N/A</v>
      </c>
      <c r="T7" s="65" t="e">
        <f ca="1">IF(ISBLANK('Project Summary'!$A$3),"Missing Batch #",IF(OR(VLOOKUP(Backend!E5,INDIRECT("'"&amp;VLOOKUP($Q$5,'Project Summary'!$A$3:$H$52,8,FALSE)&amp;"'!$c:$r"),14,FALSE)&lt;85,VLOOKUP(Backend!E5,INDIRECT("'"&amp;VLOOKUP($Q$5,'Project Summary'!$A$3:$H$52,8,FALSE)&amp;"'!$c:$r"),14,FALSE)&gt;115),(VLOOKUP(Backend!E5,INDIRECT("'"&amp;VLOOKUP($Q$5,'Project Summary'!$A$3:$H$52,8,FALSE)&amp;"'!$c:$r"),13,FALSE)&amp;"*"),VLOOKUP(Backend!E5,INDIRECT("'"&amp;VLOOKUP($Q$5,'Project Summary'!$A$3:$H$52,8,FALSE)&amp;"'!$c:$r"),13,FALSE)))</f>
        <v>#N/A</v>
      </c>
      <c r="U7" s="65" t="e">
        <f ca="1">IF(ISBLANK('Project Summary'!$A$3),"Missing Batch #",IF(OR(VLOOKUP(Backend!F5,INDIRECT("'"&amp;VLOOKUP($Q$5,'Project Summary'!$A$3:$H$52,8,FALSE)&amp;"'!$c:$r"),14,FALSE)&lt;85,VLOOKUP(Backend!F5,INDIRECT("'"&amp;VLOOKUP($Q$5,'Project Summary'!$A$3:$H$52,8,FALSE)&amp;"'!$c:$r"),14,FALSE)&gt;115),(VLOOKUP(Backend!F5,INDIRECT("'"&amp;VLOOKUP($Q$5,'Project Summary'!$A$3:$H$52,8,FALSE)&amp;"'!$c:$r"),14,FALSE)&amp;"*"),VLOOKUP(Backend!F5,INDIRECT("'"&amp;VLOOKUP($Q$5,'Project Summary'!$A$3:$H$52,8,FALSE)&amp;"'!$c:$r"),14,FALSE)))</f>
        <v>#N/A</v>
      </c>
      <c r="V7" s="9" t="e">
        <f ca="1">IF(ISBLANK('Project Summary'!$A$3),"Missing Batch #",IF(OR(VLOOKUP(Backend!G5,INDIRECT("'"&amp;VLOOKUP($Q$5,'Project Summary'!$A$3:$H$52,8,FALSE)&amp;"'!$c:$r"),14,FALSE)&lt;85,VLOOKUP(Backend!G5,INDIRECT("'"&amp;VLOOKUP($Q$5,'Project Summary'!$A$3:$H$52,8,FALSE)&amp;"'!$c:$r"),14,FALSE)&gt;115),(VLOOKUP(Backend!G5,INDIRECT("'"&amp;VLOOKUP($Q$5,'Project Summary'!$A$3:$H$52,8,FALSE)&amp;"'!$c:$r"),13,FALSE)&amp;"*"),VLOOKUP(Backend!G5,INDIRECT("'"&amp;VLOOKUP($Q$5,'Project Summary'!$A$3:$H$52,8,FALSE)&amp;"'!$c:$r"),13,FALSE)))</f>
        <v>#N/A</v>
      </c>
      <c r="W7" s="65" t="e">
        <f ca="1">IF(ISBLANK('Project Summary'!$A$3),"Missing Batch #",IF(OR(VLOOKUP(Backend!H5,INDIRECT("'"&amp;VLOOKUP($Q$5,'Project Summary'!$A$3:$H$52,8,FALSE)&amp;"'!$c:$r"),14,FALSE)&lt;85,VLOOKUP(Backend!H5,INDIRECT("'"&amp;VLOOKUP($Q$5,'Project Summary'!$A$3:$H$52,8,FALSE)&amp;"'!$c:$r"),14,FALSE)&gt;115),(VLOOKUP(Backend!H5,INDIRECT("'"&amp;VLOOKUP($Q$5,'Project Summary'!$A$3:$H$52,8,FALSE)&amp;"'!$c:$r"),14,FALSE)&amp;"*"),VLOOKUP(Backend!H5,INDIRECT("'"&amp;VLOOKUP($Q$5,'Project Summary'!$A$3:$H$52,8,FALSE)&amp;"'!$c:$r"),14,FALSE)))</f>
        <v>#N/A</v>
      </c>
      <c r="X7" s="100"/>
      <c r="Y7" s="109"/>
    </row>
    <row r="8" spans="1:25" ht="24" customHeight="1" x14ac:dyDescent="0.25">
      <c r="F8" s="8">
        <f>IF(ISBLANK('Project Summary'!A5),"DELETE ME",'Project Summary'!A5)</f>
        <v>3</v>
      </c>
      <c r="G8" s="66" t="e">
        <f ca="1">IF(ISBLANK('Project Summary'!$A5),"Missing Batch #",IF(OR(VLOOKUP(Backend!C$2,INDIRECT("'"&amp;VLOOKUP($F8,'Project Summary'!$A$3:$H$52,8,FALSE)&amp;"'!$c:$r"),14,FALSE)&lt;85,VLOOKUP(Backend!C$2,INDIRECT("'"&amp;VLOOKUP($F8,'Project Summary'!$A$3:$H$52,8,FALSE)&amp;"'!$c:$r"),14,FALSE)&gt;115),(VLOOKUP(Backend!C$2,INDIRECT("'"&amp;VLOOKUP($F8,'Project Summary'!$A$3:$H$52,8,FALSE)&amp;"'!$c:$r"),13,FALSE)&amp;"*"),VLOOKUP(Backend!C$2,INDIRECT("'"&amp;VLOOKUP($F8,'Project Summary'!$A$3:$H$52,8,FALSE)&amp;"'!$c:$r"),13,FALSE)))</f>
        <v>#REF!</v>
      </c>
      <c r="H8" s="66" t="e">
        <f ca="1">IF(ISBLANK('Project Summary'!$A5),"Missing Batch #",IF(OR(VLOOKUP(Backend!D$2,INDIRECT("'"&amp;VLOOKUP($F8,'Project Summary'!$A$3:$H$52,8,FALSE)&amp;"'!$c:$r"),14,FALSE)&lt;85,VLOOKUP(Backend!D$2,INDIRECT("'"&amp;VLOOKUP($F8,'Project Summary'!$A$3:$H$52,8,FALSE)&amp;"'!$c:$r"),14,FALSE)&gt;115),(VLOOKUP(Backend!D$2,INDIRECT("'"&amp;VLOOKUP($F8,'Project Summary'!$A$3:$H$52,8,FALSE)&amp;"'!$c:$r"),13,FALSE)&amp;"*"),VLOOKUP(Backend!D$2,INDIRECT("'"&amp;VLOOKUP($F8,'Project Summary'!$A$3:$H$52,8,FALSE)&amp;"'!$c:$r"),13,FALSE)))</f>
        <v>#REF!</v>
      </c>
      <c r="I8" s="66" t="e">
        <f ca="1">IF(ISBLANK('Project Summary'!$A5),"Missing Batch #",IF(OR(VLOOKUP(Backend!E$2,INDIRECT("'"&amp;VLOOKUP($F8,'Project Summary'!$A$3:$H$52,8,FALSE)&amp;"'!$c:$r"),14,FALSE)&lt;85,VLOOKUP(Backend!E$2,INDIRECT("'"&amp;VLOOKUP($F8,'Project Summary'!$A$3:$H$52,8,FALSE)&amp;"'!$c:$r"),14,FALSE)&gt;115),(VLOOKUP(Backend!E$2,INDIRECT("'"&amp;VLOOKUP($F8,'Project Summary'!$A$3:$H$52,8,FALSE)&amp;"'!$c:$r"),13,FALSE)&amp;"*"),VLOOKUP(Backend!E$2,INDIRECT("'"&amp;VLOOKUP($F8,'Project Summary'!$A$3:$H$52,8,FALSE)&amp;"'!$c:$r"),13,FALSE)))</f>
        <v>#REF!</v>
      </c>
      <c r="J8" s="66" t="e">
        <f ca="1">IF(ISBLANK('Project Summary'!$A5),"Missing Batch #",IF(OR(VLOOKUP(Backend!F$2,INDIRECT("'"&amp;VLOOKUP($F8,'Project Summary'!$A$3:$H$52,8,FALSE)&amp;"'!$c:$r"),14,FALSE)&lt;85,VLOOKUP(Backend!F$2,INDIRECT("'"&amp;VLOOKUP($F8,'Project Summary'!$A$3:$H$52,8,FALSE)&amp;"'!$c:$r"),14,FALSE)&gt;115),(VLOOKUP(Backend!F$2,INDIRECT("'"&amp;VLOOKUP($F8,'Project Summary'!$A$3:$H$52,8,FALSE)&amp;"'!$c:$r"),13,FALSE)&amp;"*"),VLOOKUP(Backend!F$2,INDIRECT("'"&amp;VLOOKUP($F8,'Project Summary'!$A$3:$H$52,8,FALSE)&amp;"'!$c:$r"),13,FALSE)))</f>
        <v>#REF!</v>
      </c>
      <c r="K8" s="66" t="e">
        <f ca="1">IF(ISBLANK('Project Summary'!$A5),"Missing Batch #",IF(OR(VLOOKUP(Backend!G$2,INDIRECT("'"&amp;VLOOKUP($F8,'Project Summary'!$A$3:$H$52,8,FALSE)&amp;"'!$c:$r"),14,FALSE)&lt;85,VLOOKUP(Backend!G$2,INDIRECT("'"&amp;VLOOKUP($F8,'Project Summary'!$A$3:$H$52,8,FALSE)&amp;"'!$c:$r"),14,FALSE)&gt;115),(VLOOKUP(Backend!G$2,INDIRECT("'"&amp;VLOOKUP($F8,'Project Summary'!$A$3:$H$52,8,FALSE)&amp;"'!$c:$r"),13,FALSE)&amp;"*"),VLOOKUP(Backend!G$2,INDIRECT("'"&amp;VLOOKUP($F8,'Project Summary'!$A$3:$H$52,8,FALSE)&amp;"'!$c:$r"),13,FALSE)))</f>
        <v>#REF!</v>
      </c>
      <c r="L8" s="66" t="e">
        <f ca="1">IF(ISBLANK('Project Summary'!$A5),"Missing Batch #",IF(OR(VLOOKUP(Backend!H$2,INDIRECT("'"&amp;VLOOKUP($F8,'Project Summary'!$A$3:$H$52,8,FALSE)&amp;"'!$c:$r"),14,FALSE)&lt;85,VLOOKUP(Backend!H$2,INDIRECT("'"&amp;VLOOKUP($F8,'Project Summary'!$A$3:$H$52,8,FALSE)&amp;"'!$c:$r"),14,FALSE)&gt;115),(VLOOKUP(Backend!H$2,INDIRECT("'"&amp;VLOOKUP($F8,'Project Summary'!$A$3:$H$52,8,FALSE)&amp;"'!$c:$r"),13,FALSE)&amp;"*"),VLOOKUP(Backend!H$2,INDIRECT("'"&amp;VLOOKUP($F8,'Project Summary'!$A$3:$H$52,8,FALSE)&amp;"'!$c:$r"),13,FALSE)))</f>
        <v>#REF!</v>
      </c>
      <c r="M8" s="66" t="e">
        <f ca="1">IF(ISBLANK('Project Summary'!$A5),"Missing Batch #",IF(OR(VLOOKUP(Backend!I$2,INDIRECT("'"&amp;VLOOKUP($F8,'Project Summary'!$A$3:$H$52,8,FALSE)&amp;"'!$c:$r"),14,FALSE)&lt;85,VLOOKUP(Backend!I$2,INDIRECT("'"&amp;VLOOKUP($F8,'Project Summary'!$A$3:$H$52,8,FALSE)&amp;"'!$c:$r"),14,FALSE)&gt;115),(VLOOKUP(Backend!I$2,INDIRECT("'"&amp;VLOOKUP($F8,'Project Summary'!$A$3:$H$52,8,FALSE)&amp;"'!$c:$r"),13,FALSE)&amp;"*"),VLOOKUP(Backend!I$2,INDIRECT("'"&amp;VLOOKUP($F8,'Project Summary'!$A$3:$H$52,8,FALSE)&amp;"'!$c:$r"),13,FALSE)))</f>
        <v>#REF!</v>
      </c>
      <c r="N8" s="66" t="e">
        <f ca="1">IF(ISBLANK('Project Summary'!$A5),"Missing Batch #",IF(OR(VLOOKUP(Backend!J$2,INDIRECT("'"&amp;VLOOKUP($F8,'Project Summary'!$A$3:$H$52,8,FALSE)&amp;"'!$c:$r"),14,FALSE)&lt;85,VLOOKUP(Backend!J$2,INDIRECT("'"&amp;VLOOKUP($F8,'Project Summary'!$A$3:$H$52,8,FALSE)&amp;"'!$c:$r"),14,FALSE)&gt;115),(VLOOKUP(Backend!J$2,INDIRECT("'"&amp;VLOOKUP($F8,'Project Summary'!$A$3:$H$52,8,FALSE)&amp;"'!$c:$r"),13,FALSE)&amp;"*"),VLOOKUP(Backend!J$2,INDIRECT("'"&amp;VLOOKUP($F8,'Project Summary'!$A$3:$H$52,8,FALSE)&amp;"'!$c:$r"),13,FALSE)))</f>
        <v>#REF!</v>
      </c>
      <c r="O8" s="99" t="str">
        <f ca="1">IF(COUNT(G8:N8)&gt;=6,COUNT(G8:N8)&amp;" of "&amp;COUNTA($G$4:$N$4)&amp;" - Pass",COUNT(G8:N8)&amp;" of "&amp;COUNTA($G$4:$N$4)&amp;" - Fail")</f>
        <v>0 of 8 - Fail</v>
      </c>
      <c r="Q8" s="101"/>
      <c r="R8" s="66" t="e">
        <f ca="1">IF(ISBLANK('Project Summary'!$A$3),"Missing Batch #",IF(OR(VLOOKUP(Backend!C6,INDIRECT("'"&amp;VLOOKUP($Q$5,'Project Summary'!$A$3:$H$52,8,FALSE)&amp;"'!$c:$r"),14,FALSE)&lt;85,VLOOKUP(Backend!C6,INDIRECT("'"&amp;VLOOKUP($Q$5,'Project Summary'!$A$3:$H$52,8,FALSE)&amp;"'!$c:$r"),14,FALSE)&gt;115),(VLOOKUP(Backend!C6,INDIRECT("'"&amp;VLOOKUP($Q$5,'Project Summary'!$A$3:$H$52,8,FALSE)&amp;"'!$c:$r"),13,FALSE)&amp;"*"),VLOOKUP(Backend!C6,INDIRECT("'"&amp;VLOOKUP($Q$5,'Project Summary'!$A$3:$H$52,8,FALSE)&amp;"'!$c:$r"),13,FALSE)))</f>
        <v>#N/A</v>
      </c>
      <c r="S8" s="65" t="e">
        <f ca="1">IF(ISBLANK('Project Summary'!$A$3),"Missing Batch #",IF(OR(VLOOKUP(Backend!D6,INDIRECT("'"&amp;VLOOKUP($Q$5,'Project Summary'!$A$3:$H$52,8,FALSE)&amp;"'!$c:$r"),14,FALSE)&lt;85,VLOOKUP(Backend!D6,INDIRECT("'"&amp;VLOOKUP($Q$5,'Project Summary'!$A$3:$H$52,8,FALSE)&amp;"'!$c:$r"),14,FALSE)&gt;115),(VLOOKUP(Backend!D6,INDIRECT("'"&amp;VLOOKUP($Q$5,'Project Summary'!$A$3:$H$52,8,FALSE)&amp;"'!$c:$r"),14,FALSE)&amp;"*"),VLOOKUP(Backend!D6,INDIRECT("'"&amp;VLOOKUP($Q$5,'Project Summary'!$A$3:$H$52,8,FALSE)&amp;"'!$c:$r"),14,FALSE)))</f>
        <v>#N/A</v>
      </c>
      <c r="T8" s="65" t="e">
        <f ca="1">IF(ISBLANK('Project Summary'!$A$3),"Missing Batch #",IF(OR(VLOOKUP(Backend!E6,INDIRECT("'"&amp;VLOOKUP($Q$5,'Project Summary'!$A$3:$H$52,8,FALSE)&amp;"'!$c:$r"),14,FALSE)&lt;85,VLOOKUP(Backend!E6,INDIRECT("'"&amp;VLOOKUP($Q$5,'Project Summary'!$A$3:$H$52,8,FALSE)&amp;"'!$c:$r"),14,FALSE)&gt;115),(VLOOKUP(Backend!E6,INDIRECT("'"&amp;VLOOKUP($Q$5,'Project Summary'!$A$3:$H$52,8,FALSE)&amp;"'!$c:$r"),13,FALSE)&amp;"*"),VLOOKUP(Backend!E6,INDIRECT("'"&amp;VLOOKUP($Q$5,'Project Summary'!$A$3:$H$52,8,FALSE)&amp;"'!$c:$r"),13,FALSE)))</f>
        <v>#N/A</v>
      </c>
      <c r="U8" s="65" t="e">
        <f ca="1">IF(ISBLANK('Project Summary'!$A$3),"Missing Batch #",IF(OR(VLOOKUP(Backend!F6,INDIRECT("'"&amp;VLOOKUP($Q$5,'Project Summary'!$A$3:$H$52,8,FALSE)&amp;"'!$c:$r"),14,FALSE)&lt;85,VLOOKUP(Backend!F6,INDIRECT("'"&amp;VLOOKUP($Q$5,'Project Summary'!$A$3:$H$52,8,FALSE)&amp;"'!$c:$r"),14,FALSE)&gt;115),(VLOOKUP(Backend!F6,INDIRECT("'"&amp;VLOOKUP($Q$5,'Project Summary'!$A$3:$H$52,8,FALSE)&amp;"'!$c:$r"),14,FALSE)&amp;"*"),VLOOKUP(Backend!F6,INDIRECT("'"&amp;VLOOKUP($Q$5,'Project Summary'!$A$3:$H$52,8,FALSE)&amp;"'!$c:$r"),14,FALSE)))</f>
        <v>#N/A</v>
      </c>
      <c r="V8" s="9" t="e">
        <f ca="1">IF(ISBLANK('Project Summary'!$A$3),"Missing Batch #",IF(OR(VLOOKUP(Backend!G6,INDIRECT("'"&amp;VLOOKUP($Q$5,'Project Summary'!$A$3:$H$52,8,FALSE)&amp;"'!$c:$r"),14,FALSE)&lt;85,VLOOKUP(Backend!G6,INDIRECT("'"&amp;VLOOKUP($Q$5,'Project Summary'!$A$3:$H$52,8,FALSE)&amp;"'!$c:$r"),14,FALSE)&gt;115),(VLOOKUP(Backend!G6,INDIRECT("'"&amp;VLOOKUP($Q$5,'Project Summary'!$A$3:$H$52,8,FALSE)&amp;"'!$c:$r"),13,FALSE)&amp;"*"),VLOOKUP(Backend!G6,INDIRECT("'"&amp;VLOOKUP($Q$5,'Project Summary'!$A$3:$H$52,8,FALSE)&amp;"'!$c:$r"),13,FALSE)))</f>
        <v>#N/A</v>
      </c>
      <c r="W8" s="65" t="e">
        <f ca="1">IF(ISBLANK('Project Summary'!$A$3),"Missing Batch #",IF(OR(VLOOKUP(Backend!H6,INDIRECT("'"&amp;VLOOKUP($Q$5,'Project Summary'!$A$3:$H$52,8,FALSE)&amp;"'!$c:$r"),14,FALSE)&lt;85,VLOOKUP(Backend!H6,INDIRECT("'"&amp;VLOOKUP($Q$5,'Project Summary'!$A$3:$H$52,8,FALSE)&amp;"'!$c:$r"),14,FALSE)&gt;115),(VLOOKUP(Backend!H6,INDIRECT("'"&amp;VLOOKUP($Q$5,'Project Summary'!$A$3:$H$52,8,FALSE)&amp;"'!$c:$r"),14,FALSE)&amp;"*"),VLOOKUP(Backend!H6,INDIRECT("'"&amp;VLOOKUP($Q$5,'Project Summary'!$A$3:$H$52,8,FALSE)&amp;"'!$c:$r"),14,FALSE)))</f>
        <v>#N/A</v>
      </c>
      <c r="X8" s="101"/>
    </row>
    <row r="9" spans="1:25" ht="24" customHeight="1" x14ac:dyDescent="0.25">
      <c r="F9" s="8" t="s">
        <v>73</v>
      </c>
      <c r="G9" s="65" t="e">
        <f ca="1">IF(ISBLANK('Project Summary'!$A5),"Missing Batch #",IF(OR(VLOOKUP(Backend!C$2,INDIRECT("'"&amp;VLOOKUP($F8,'Project Summary'!$A$3:$H$52,8,FALSE)&amp;"'!$c:$r"),14,FALSE)&lt;85,VLOOKUP(Backend!C$2,INDIRECT("'"&amp;VLOOKUP($F8,'Project Summary'!$A$3:$H$52,8,FALSE)&amp;"'!$c:$r"),14,FALSE)&gt;115),(VLOOKUP(Backend!C$2,INDIRECT("'"&amp;VLOOKUP($F8,'Project Summary'!$A$3:$H$52,8,FALSE)&amp;"'!$c:$r"),14,FALSE)&amp;"*"),VLOOKUP(Backend!C$2,INDIRECT("'"&amp;VLOOKUP($F8,'Project Summary'!$A$3:$H$52,8,FALSE)&amp;"'!$c:$r"),14,FALSE)))</f>
        <v>#REF!</v>
      </c>
      <c r="H9" s="65" t="e">
        <f ca="1">IF(ISBLANK('Project Summary'!$A5),"Missing Batch #",IF(OR(VLOOKUP(Backend!D$2,INDIRECT("'"&amp;VLOOKUP($F8,'Project Summary'!$A$3:$H$52,8,FALSE)&amp;"'!$c:$r"),14,FALSE)&lt;85,VLOOKUP(Backend!D$2,INDIRECT("'"&amp;VLOOKUP($F8,'Project Summary'!$A$3:$H$52,8,FALSE)&amp;"'!$c:$r"),14,FALSE)&gt;115),(VLOOKUP(Backend!D$2,INDIRECT("'"&amp;VLOOKUP($F8,'Project Summary'!$A$3:$H$52,8,FALSE)&amp;"'!$c:$r"),14,FALSE)&amp;"*"),VLOOKUP(Backend!D$2,INDIRECT("'"&amp;VLOOKUP($F8,'Project Summary'!$A$3:$H$52,8,FALSE)&amp;"'!$c:$r"),14,FALSE)))</f>
        <v>#REF!</v>
      </c>
      <c r="I9" s="65" t="e">
        <f ca="1">IF(ISBLANK('Project Summary'!$A5),"Missing Batch #",IF(OR(VLOOKUP(Backend!E$2,INDIRECT("'"&amp;VLOOKUP($F8,'Project Summary'!$A$3:$H$52,8,FALSE)&amp;"'!$c:$r"),14,FALSE)&lt;85,VLOOKUP(Backend!E$2,INDIRECT("'"&amp;VLOOKUP($F8,'Project Summary'!$A$3:$H$52,8,FALSE)&amp;"'!$c:$r"),14,FALSE)&gt;115),(VLOOKUP(Backend!E$2,INDIRECT("'"&amp;VLOOKUP($F8,'Project Summary'!$A$3:$H$52,8,FALSE)&amp;"'!$c:$r"),14,FALSE)&amp;"*"),VLOOKUP(Backend!E$2,INDIRECT("'"&amp;VLOOKUP($F8,'Project Summary'!$A$3:$H$52,8,FALSE)&amp;"'!$c:$r"),14,FALSE)))</f>
        <v>#REF!</v>
      </c>
      <c r="J9" s="65" t="e">
        <f ca="1">IF(ISBLANK('Project Summary'!$A5),"Missing Batch #",IF(OR(VLOOKUP(Backend!F$2,INDIRECT("'"&amp;VLOOKUP($F8,'Project Summary'!$A$3:$H$52,8,FALSE)&amp;"'!$c:$r"),14,FALSE)&lt;85,VLOOKUP(Backend!F$2,INDIRECT("'"&amp;VLOOKUP($F8,'Project Summary'!$A$3:$H$52,8,FALSE)&amp;"'!$c:$r"),14,FALSE)&gt;115),(VLOOKUP(Backend!F$2,INDIRECT("'"&amp;VLOOKUP($F8,'Project Summary'!$A$3:$H$52,8,FALSE)&amp;"'!$c:$r"),14,FALSE)&amp;"*"),VLOOKUP(Backend!F$2,INDIRECT("'"&amp;VLOOKUP($F8,'Project Summary'!$A$3:$H$52,8,FALSE)&amp;"'!$c:$r"),14,FALSE)))</f>
        <v>#REF!</v>
      </c>
      <c r="K9" s="65" t="e">
        <f ca="1">IF(ISBLANK('Project Summary'!$A5),"Missing Batch #",IF(OR(VLOOKUP(Backend!G$2,INDIRECT("'"&amp;VLOOKUP($F8,'Project Summary'!$A$3:$H$52,8,FALSE)&amp;"'!$c:$r"),14,FALSE)&lt;85,VLOOKUP(Backend!G$2,INDIRECT("'"&amp;VLOOKUP($F8,'Project Summary'!$A$3:$H$52,8,FALSE)&amp;"'!$c:$r"),14,FALSE)&gt;115),(VLOOKUP(Backend!G$2,INDIRECT("'"&amp;VLOOKUP($F8,'Project Summary'!$A$3:$H$52,8,FALSE)&amp;"'!$c:$r"),14,FALSE)&amp;"*"),VLOOKUP(Backend!G$2,INDIRECT("'"&amp;VLOOKUP($F8,'Project Summary'!$A$3:$H$52,8,FALSE)&amp;"'!$c:$r"),14,FALSE)))</f>
        <v>#REF!</v>
      </c>
      <c r="L9" s="65" t="e">
        <f ca="1">IF(ISBLANK('Project Summary'!$A5),"Missing Batch #",IF(OR(VLOOKUP(Backend!H$2,INDIRECT("'"&amp;VLOOKUP($F8,'Project Summary'!$A$3:$H$52,8,FALSE)&amp;"'!$c:$r"),14,FALSE)&lt;85,VLOOKUP(Backend!H$2,INDIRECT("'"&amp;VLOOKUP($F8,'Project Summary'!$A$3:$H$52,8,FALSE)&amp;"'!$c:$r"),14,FALSE)&gt;115),(VLOOKUP(Backend!H$2,INDIRECT("'"&amp;VLOOKUP($F8,'Project Summary'!$A$3:$H$52,8,FALSE)&amp;"'!$c:$r"),14,FALSE)&amp;"*"),VLOOKUP(Backend!H$2,INDIRECT("'"&amp;VLOOKUP($F8,'Project Summary'!$A$3:$H$52,8,FALSE)&amp;"'!$c:$r"),14,FALSE)))</f>
        <v>#REF!</v>
      </c>
      <c r="M9" s="65" t="e">
        <f ca="1">IF(ISBLANK('Project Summary'!$A5),"Missing Batch #",IF(OR(VLOOKUP(Backend!I$2,INDIRECT("'"&amp;VLOOKUP($F8,'Project Summary'!$A$3:$H$52,8,FALSE)&amp;"'!$c:$r"),14,FALSE)&lt;85,VLOOKUP(Backend!I$2,INDIRECT("'"&amp;VLOOKUP($F8,'Project Summary'!$A$3:$H$52,8,FALSE)&amp;"'!$c:$r"),14,FALSE)&gt;115),(VLOOKUP(Backend!I$2,INDIRECT("'"&amp;VLOOKUP($F8,'Project Summary'!$A$3:$H$52,8,FALSE)&amp;"'!$c:$r"),14,FALSE)&amp;"*"),VLOOKUP(Backend!I$2,INDIRECT("'"&amp;VLOOKUP($F8,'Project Summary'!$A$3:$H$52,8,FALSE)&amp;"'!$c:$r"),14,FALSE)))</f>
        <v>#REF!</v>
      </c>
      <c r="N9" s="65" t="e">
        <f ca="1">IF(ISBLANK('Project Summary'!$A5),"Missing Batch #",IF(OR(VLOOKUP(Backend!J$2,INDIRECT("'"&amp;VLOOKUP($F8,'Project Summary'!$A$3:$H$52,8,FALSE)&amp;"'!$c:$r"),14,FALSE)&lt;85,VLOOKUP(Backend!J$2,INDIRECT("'"&amp;VLOOKUP($F8,'Project Summary'!$A$3:$H$52,8,FALSE)&amp;"'!$c:$r"),14,FALSE)&gt;115),(VLOOKUP(Backend!J$2,INDIRECT("'"&amp;VLOOKUP($F8,'Project Summary'!$A$3:$H$52,8,FALSE)&amp;"'!$c:$r"),14,FALSE)&amp;"*"),VLOOKUP(Backend!J$2,INDIRECT("'"&amp;VLOOKUP($F8,'Project Summary'!$A$3:$H$52,8,FALSE)&amp;"'!$c:$r"),14,FALSE)))</f>
        <v>#REF!</v>
      </c>
      <c r="O9" s="101"/>
      <c r="Q9" s="99">
        <v>2</v>
      </c>
      <c r="R9" s="66">
        <f ca="1">IF(ISBLANK('Project Summary'!$A$3),"Missing Batch #",IF(OR(VLOOKUP(Backend!C7,INDIRECT("'"&amp;VLOOKUP($Q$9,'Project Summary'!$A$3:$H$52,8,FALSE)&amp;"'!$c:$r"),14,FALSE)&lt;85,VLOOKUP(Backend!C7,INDIRECT("'"&amp;VLOOKUP($Q$9,'Project Summary'!$A$3:$H$52,8,FALSE)&amp;"'!$c:$r"),14,FALSE)&gt;115),(VLOOKUP(Backend!C7,INDIRECT("'"&amp;VLOOKUP($Q$9,'Project Summary'!$A$3:$H$52,8,FALSE)&amp;"'!$c:$r"),13,FALSE)&amp;"*"),VLOOKUP(Backend!C7,INDIRECT("'"&amp;VLOOKUP($Q$9,'Project Summary'!$A$3:$H$52,8,FALSE)&amp;"'!$c:$r"),13,FALSE)))</f>
        <v>0.57999999999999996</v>
      </c>
      <c r="S9" s="65">
        <f ca="1">IF(ISBLANK('Project Summary'!$A$3),"Missing Batch #",IF(OR(VLOOKUP(Backend!D7,INDIRECT("'"&amp;VLOOKUP($Q$9,'Project Summary'!$A$3:$H$52,8,FALSE)&amp;"'!$c:$r"),14,FALSE)&lt;85,VLOOKUP(Backend!D7,INDIRECT("'"&amp;VLOOKUP($Q$9,'Project Summary'!$A$3:$H$52,8,FALSE)&amp;"'!$c:$r"),14,FALSE)&gt;115),(VLOOKUP(Backend!D7,INDIRECT("'"&amp;VLOOKUP($Q$9,'Project Summary'!$A$3:$H$52,8,FALSE)&amp;"'!$c:$r"),14,FALSE)&amp;"*"),VLOOKUP(Backend!D7,INDIRECT("'"&amp;VLOOKUP($Q$9,'Project Summary'!$A$3:$H$52,8,FALSE)&amp;"'!$c:$r"),14,FALSE)))</f>
        <v>96.7</v>
      </c>
      <c r="T9" s="65" t="e">
        <f ca="1">IF(ISBLANK('Project Summary'!$A$3),"Missing Batch #",IF(OR(VLOOKUP(Backend!E7,INDIRECT("'"&amp;VLOOKUP($Q$9,'Project Summary'!$A$3:$H$52,8,FALSE)&amp;"'!$c:$r"),14,FALSE)&lt;85,VLOOKUP(Backend!E7,INDIRECT("'"&amp;VLOOKUP($Q$9,'Project Summary'!$A$3:$H$52,8,FALSE)&amp;"'!$c:$r"),14,FALSE)&gt;115),(VLOOKUP(Backend!E7,INDIRECT("'"&amp;VLOOKUP($Q$9,'Project Summary'!$A$3:$H$52,8,FALSE)&amp;"'!$c:$r"),13,FALSE)&amp;"*"),VLOOKUP(Backend!E7,INDIRECT("'"&amp;VLOOKUP($Q$9,'Project Summary'!$A$3:$H$52,8,FALSE)&amp;"'!$c:$r"),13,FALSE)))</f>
        <v>#N/A</v>
      </c>
      <c r="U9" s="65" t="e">
        <f ca="1">IF(ISBLANK('Project Summary'!$A$3),"Missing Batch #",IF(OR(VLOOKUP(Backend!F7,INDIRECT("'"&amp;VLOOKUP($Q$9,'Project Summary'!$A$3:$H$52,8,FALSE)&amp;"'!$c:$r"),14,FALSE)&lt;85,VLOOKUP(Backend!F7,INDIRECT("'"&amp;VLOOKUP($Q$9,'Project Summary'!$A$3:$H$52,8,FALSE)&amp;"'!$c:$r"),14,FALSE)&gt;115),(VLOOKUP(Backend!F7,INDIRECT("'"&amp;VLOOKUP($Q$9,'Project Summary'!$A$3:$H$52,8,FALSE)&amp;"'!$c:$r"),14,FALSE)&amp;"*"),VLOOKUP(Backend!F7,INDIRECT("'"&amp;VLOOKUP($Q$9,'Project Summary'!$A$3:$H$52,8,FALSE)&amp;"'!$c:$r"),14,FALSE)))</f>
        <v>#N/A</v>
      </c>
      <c r="V9" s="9" t="e">
        <f ca="1">IF(ISBLANK('Project Summary'!$A$3),"Missing Batch #",IF(OR(VLOOKUP(Backend!G7,INDIRECT("'"&amp;VLOOKUP($Q$9,'Project Summary'!$A$3:$H$52,8,FALSE)&amp;"'!$c:$r"),14,FALSE)&lt;85,VLOOKUP(Backend!G7,INDIRECT("'"&amp;VLOOKUP($Q$9,'Project Summary'!$A$3:$H$52,8,FALSE)&amp;"'!$c:$r"),14,FALSE)&gt;115),(VLOOKUP(Backend!G7,INDIRECT("'"&amp;VLOOKUP($Q$9,'Project Summary'!$A$3:$H$52,8,FALSE)&amp;"'!$c:$r"),13,FALSE)&amp;"*"),VLOOKUP(Backend!G7,INDIRECT("'"&amp;VLOOKUP($Q$9,'Project Summary'!$A$3:$H$52,8,FALSE)&amp;"'!$c:$r"),13,FALSE)))</f>
        <v>#N/A</v>
      </c>
      <c r="W9" s="65" t="e">
        <f ca="1">IF(ISBLANK('Project Summary'!$A$3),"Missing Batch #",IF(OR(VLOOKUP(Backend!H7,INDIRECT("'"&amp;VLOOKUP($Q$9,'Project Summary'!$A$3:$H$52,8,FALSE)&amp;"'!$c:$r"),14,FALSE)&lt;85,VLOOKUP(Backend!H7,INDIRECT("'"&amp;VLOOKUP($Q$9,'Project Summary'!$A$3:$H$52,8,FALSE)&amp;"'!$c:$r"),14,FALSE)&gt;115),(VLOOKUP(Backend!H7,INDIRECT("'"&amp;VLOOKUP($Q$9,'Project Summary'!$A$3:$H$52,8,FALSE)&amp;"'!$c:$r"),14,FALSE)&amp;"*"),VLOOKUP(Backend!H7,INDIRECT("'"&amp;VLOOKUP($Q$9,'Project Summary'!$A$3:$H$52,8,FALSE)&amp;"'!$c:$r"),14,FALSE)))</f>
        <v>#N/A</v>
      </c>
      <c r="X9" s="99" t="str">
        <f t="shared" ref="X9" ca="1" si="0">IF(COUNT(R9:W12)&gt;=6,COUNT(R9:W12)/2&amp;" of "&amp;COUNTA(R9:W12)/2&amp;" - Pass",COUNT(R9:W12)/2&amp;" of "&amp;COUNTA(R9:W12)/2&amp;" - Fail")</f>
        <v>1 of 12 - Fail</v>
      </c>
    </row>
    <row r="10" spans="1:25" ht="24" customHeight="1" x14ac:dyDescent="0.25">
      <c r="F10" s="8" t="str">
        <f>IF(ISBLANK('Project Summary'!A6),"DELETE ME",'Project Summary'!A6)</f>
        <v>DELETE ME</v>
      </c>
      <c r="G10" s="66" t="str">
        <f ca="1">IF(ISBLANK('Project Summary'!$A6),"Missing Batch #",IF(OR(VLOOKUP(Backend!C$2,INDIRECT("'"&amp;VLOOKUP($F10,'Project Summary'!$A$3:$H$52,8,FALSE)&amp;"'!$c:$r"),14,FALSE)&lt;85,VLOOKUP(Backend!C$2,INDIRECT("'"&amp;VLOOKUP($F10,'Project Summary'!$A$3:$H$52,8,FALSE)&amp;"'!$c:$r"),14,FALSE)&gt;115),(VLOOKUP(Backend!C$2,INDIRECT("'"&amp;VLOOKUP($F10,'Project Summary'!$A$3:$H$52,8,FALSE)&amp;"'!$c:$r"),13,FALSE)&amp;"*"),VLOOKUP(Backend!C$2,INDIRECT("'"&amp;VLOOKUP($F10,'Project Summary'!$A$3:$H$52,8,FALSE)&amp;"'!$c:$r"),13,FALSE)))</f>
        <v>Missing Batch #</v>
      </c>
      <c r="H10" s="66" t="str">
        <f ca="1">IF(ISBLANK('Project Summary'!$A6),"Missing Batch #",IF(OR(VLOOKUP(Backend!D$2,INDIRECT("'"&amp;VLOOKUP($F10,'Project Summary'!$A$3:$H$52,8,FALSE)&amp;"'!$c:$r"),14,FALSE)&lt;85,VLOOKUP(Backend!D$2,INDIRECT("'"&amp;VLOOKUP($F10,'Project Summary'!$A$3:$H$52,8,FALSE)&amp;"'!$c:$r"),14,FALSE)&gt;115),(VLOOKUP(Backend!D$2,INDIRECT("'"&amp;VLOOKUP($F10,'Project Summary'!$A$3:$H$52,8,FALSE)&amp;"'!$c:$r"),13,FALSE)&amp;"*"),VLOOKUP(Backend!D$2,INDIRECT("'"&amp;VLOOKUP($F10,'Project Summary'!$A$3:$H$52,8,FALSE)&amp;"'!$c:$r"),13,FALSE)))</f>
        <v>Missing Batch #</v>
      </c>
      <c r="I10" s="66" t="str">
        <f ca="1">IF(ISBLANK('Project Summary'!$A6),"Missing Batch #",IF(OR(VLOOKUP(Backend!E$2,INDIRECT("'"&amp;VLOOKUP($F10,'Project Summary'!$A$3:$H$52,8,FALSE)&amp;"'!$c:$r"),14,FALSE)&lt;85,VLOOKUP(Backend!E$2,INDIRECT("'"&amp;VLOOKUP($F10,'Project Summary'!$A$3:$H$52,8,FALSE)&amp;"'!$c:$r"),14,FALSE)&gt;115),(VLOOKUP(Backend!E$2,INDIRECT("'"&amp;VLOOKUP($F10,'Project Summary'!$A$3:$H$52,8,FALSE)&amp;"'!$c:$r"),13,FALSE)&amp;"*"),VLOOKUP(Backend!E$2,INDIRECT("'"&amp;VLOOKUP($F10,'Project Summary'!$A$3:$H$52,8,FALSE)&amp;"'!$c:$r"),13,FALSE)))</f>
        <v>Missing Batch #</v>
      </c>
      <c r="J10" s="66" t="str">
        <f ca="1">IF(ISBLANK('Project Summary'!$A6),"Missing Batch #",IF(OR(VLOOKUP(Backend!F$2,INDIRECT("'"&amp;VLOOKUP($F10,'Project Summary'!$A$3:$H$52,8,FALSE)&amp;"'!$c:$r"),14,FALSE)&lt;85,VLOOKUP(Backend!F$2,INDIRECT("'"&amp;VLOOKUP($F10,'Project Summary'!$A$3:$H$52,8,FALSE)&amp;"'!$c:$r"),14,FALSE)&gt;115),(VLOOKUP(Backend!F$2,INDIRECT("'"&amp;VLOOKUP($F10,'Project Summary'!$A$3:$H$52,8,FALSE)&amp;"'!$c:$r"),13,FALSE)&amp;"*"),VLOOKUP(Backend!F$2,INDIRECT("'"&amp;VLOOKUP($F10,'Project Summary'!$A$3:$H$52,8,FALSE)&amp;"'!$c:$r"),13,FALSE)))</f>
        <v>Missing Batch #</v>
      </c>
      <c r="K10" s="66" t="str">
        <f ca="1">IF(ISBLANK('Project Summary'!$A6),"Missing Batch #",IF(OR(VLOOKUP(Backend!G$2,INDIRECT("'"&amp;VLOOKUP($F10,'Project Summary'!$A$3:$H$52,8,FALSE)&amp;"'!$c:$r"),14,FALSE)&lt;85,VLOOKUP(Backend!G$2,INDIRECT("'"&amp;VLOOKUP($F10,'Project Summary'!$A$3:$H$52,8,FALSE)&amp;"'!$c:$r"),14,FALSE)&gt;115),(VLOOKUP(Backend!G$2,INDIRECT("'"&amp;VLOOKUP($F10,'Project Summary'!$A$3:$H$52,8,FALSE)&amp;"'!$c:$r"),13,FALSE)&amp;"*"),VLOOKUP(Backend!G$2,INDIRECT("'"&amp;VLOOKUP($F10,'Project Summary'!$A$3:$H$52,8,FALSE)&amp;"'!$c:$r"),13,FALSE)))</f>
        <v>Missing Batch #</v>
      </c>
      <c r="L10" s="66" t="str">
        <f ca="1">IF(ISBLANK('Project Summary'!$A6),"Missing Batch #",IF(OR(VLOOKUP(Backend!H$2,INDIRECT("'"&amp;VLOOKUP($F10,'Project Summary'!$A$3:$H$52,8,FALSE)&amp;"'!$c:$r"),14,FALSE)&lt;85,VLOOKUP(Backend!H$2,INDIRECT("'"&amp;VLOOKUP($F10,'Project Summary'!$A$3:$H$52,8,FALSE)&amp;"'!$c:$r"),14,FALSE)&gt;115),(VLOOKUP(Backend!H$2,INDIRECT("'"&amp;VLOOKUP($F10,'Project Summary'!$A$3:$H$52,8,FALSE)&amp;"'!$c:$r"),13,FALSE)&amp;"*"),VLOOKUP(Backend!H$2,INDIRECT("'"&amp;VLOOKUP($F10,'Project Summary'!$A$3:$H$52,8,FALSE)&amp;"'!$c:$r"),13,FALSE)))</f>
        <v>Missing Batch #</v>
      </c>
      <c r="M10" s="66" t="str">
        <f ca="1">IF(ISBLANK('Project Summary'!$A6),"Missing Batch #",IF(OR(VLOOKUP(Backend!I$2,INDIRECT("'"&amp;VLOOKUP($F10,'Project Summary'!$A$3:$H$52,8,FALSE)&amp;"'!$c:$r"),14,FALSE)&lt;85,VLOOKUP(Backend!I$2,INDIRECT("'"&amp;VLOOKUP($F10,'Project Summary'!$A$3:$H$52,8,FALSE)&amp;"'!$c:$r"),14,FALSE)&gt;115),(VLOOKUP(Backend!I$2,INDIRECT("'"&amp;VLOOKUP($F10,'Project Summary'!$A$3:$H$52,8,FALSE)&amp;"'!$c:$r"),13,FALSE)&amp;"*"),VLOOKUP(Backend!I$2,INDIRECT("'"&amp;VLOOKUP($F10,'Project Summary'!$A$3:$H$52,8,FALSE)&amp;"'!$c:$r"),13,FALSE)))</f>
        <v>Missing Batch #</v>
      </c>
      <c r="N10" s="66" t="str">
        <f ca="1">IF(ISBLANK('Project Summary'!$A6),"Missing Batch #",IF(OR(VLOOKUP(Backend!J$2,INDIRECT("'"&amp;VLOOKUP($F10,'Project Summary'!$A$3:$H$52,8,FALSE)&amp;"'!$c:$r"),14,FALSE)&lt;85,VLOOKUP(Backend!J$2,INDIRECT("'"&amp;VLOOKUP($F10,'Project Summary'!$A$3:$H$52,8,FALSE)&amp;"'!$c:$r"),14,FALSE)&gt;115),(VLOOKUP(Backend!J$2,INDIRECT("'"&amp;VLOOKUP($F10,'Project Summary'!$A$3:$H$52,8,FALSE)&amp;"'!$c:$r"),13,FALSE)&amp;"*"),VLOOKUP(Backend!J$2,INDIRECT("'"&amp;VLOOKUP($F10,'Project Summary'!$A$3:$H$52,8,FALSE)&amp;"'!$c:$r"),13,FALSE)))</f>
        <v>Missing Batch #</v>
      </c>
      <c r="O10" s="99" t="str">
        <f ca="1">IF(COUNT(G10:N10)&gt;=6,COUNT(G10:N10)&amp;" of "&amp;COUNTA($G$4:$N$4)&amp;" - Pass",COUNT(G10:N10)&amp;" of "&amp;COUNTA($G$4:$N$4)&amp;" - Fail")</f>
        <v>0 of 8 - Fail</v>
      </c>
      <c r="Q10" s="100"/>
      <c r="R10" s="66" t="e">
        <f ca="1">IF(ISBLANK('Project Summary'!$A$3),"Missing Batch #",IF(OR(VLOOKUP(Backend!C8,INDIRECT("'"&amp;VLOOKUP($Q$9,'Project Summary'!$A$3:$H$52,8,FALSE)&amp;"'!$c:$r"),14,FALSE)&lt;85,VLOOKUP(Backend!C8,INDIRECT("'"&amp;VLOOKUP($Q$9,'Project Summary'!$A$3:$H$52,8,FALSE)&amp;"'!$c:$r"),14,FALSE)&gt;115),(VLOOKUP(Backend!C8,INDIRECT("'"&amp;VLOOKUP($Q$9,'Project Summary'!$A$3:$H$52,8,FALSE)&amp;"'!$c:$r"),13,FALSE)&amp;"*"),VLOOKUP(Backend!C8,INDIRECT("'"&amp;VLOOKUP($Q$9,'Project Summary'!$A$3:$H$52,8,FALSE)&amp;"'!$c:$r"),13,FALSE)))</f>
        <v>#N/A</v>
      </c>
      <c r="S10" s="65" t="e">
        <f ca="1">IF(ISBLANK('Project Summary'!$A$3),"Missing Batch #",IF(OR(VLOOKUP(Backend!D8,INDIRECT("'"&amp;VLOOKUP($Q$9,'Project Summary'!$A$3:$H$52,8,FALSE)&amp;"'!$c:$r"),14,FALSE)&lt;85,VLOOKUP(Backend!D8,INDIRECT("'"&amp;VLOOKUP($Q$9,'Project Summary'!$A$3:$H$52,8,FALSE)&amp;"'!$c:$r"),14,FALSE)&gt;115),(VLOOKUP(Backend!D8,INDIRECT("'"&amp;VLOOKUP($Q$9,'Project Summary'!$A$3:$H$52,8,FALSE)&amp;"'!$c:$r"),14,FALSE)&amp;"*"),VLOOKUP(Backend!D8,INDIRECT("'"&amp;VLOOKUP($Q$9,'Project Summary'!$A$3:$H$52,8,FALSE)&amp;"'!$c:$r"),14,FALSE)))</f>
        <v>#N/A</v>
      </c>
      <c r="T10" s="65" t="e">
        <f ca="1">IF(ISBLANK('Project Summary'!$A$3),"Missing Batch #",IF(OR(VLOOKUP(Backend!E8,INDIRECT("'"&amp;VLOOKUP($Q$9,'Project Summary'!$A$3:$H$52,8,FALSE)&amp;"'!$c:$r"),14,FALSE)&lt;85,VLOOKUP(Backend!E8,INDIRECT("'"&amp;VLOOKUP($Q$9,'Project Summary'!$A$3:$H$52,8,FALSE)&amp;"'!$c:$r"),14,FALSE)&gt;115),(VLOOKUP(Backend!E8,INDIRECT("'"&amp;VLOOKUP($Q$9,'Project Summary'!$A$3:$H$52,8,FALSE)&amp;"'!$c:$r"),13,FALSE)&amp;"*"),VLOOKUP(Backend!E8,INDIRECT("'"&amp;VLOOKUP($Q$9,'Project Summary'!$A$3:$H$52,8,FALSE)&amp;"'!$c:$r"),13,FALSE)))</f>
        <v>#N/A</v>
      </c>
      <c r="U10" s="65" t="e">
        <f ca="1">IF(ISBLANK('Project Summary'!$A$3),"Missing Batch #",IF(OR(VLOOKUP(Backend!F8,INDIRECT("'"&amp;VLOOKUP($Q$9,'Project Summary'!$A$3:$H$52,8,FALSE)&amp;"'!$c:$r"),14,FALSE)&lt;85,VLOOKUP(Backend!F8,INDIRECT("'"&amp;VLOOKUP($Q$9,'Project Summary'!$A$3:$H$52,8,FALSE)&amp;"'!$c:$r"),14,FALSE)&gt;115),(VLOOKUP(Backend!F8,INDIRECT("'"&amp;VLOOKUP($Q$9,'Project Summary'!$A$3:$H$52,8,FALSE)&amp;"'!$c:$r"),14,FALSE)&amp;"*"),VLOOKUP(Backend!F8,INDIRECT("'"&amp;VLOOKUP($Q$9,'Project Summary'!$A$3:$H$52,8,FALSE)&amp;"'!$c:$r"),14,FALSE)))</f>
        <v>#N/A</v>
      </c>
      <c r="V10" s="9" t="e">
        <f ca="1">IF(ISBLANK('Project Summary'!$A$3),"Missing Batch #",IF(OR(VLOOKUP(Backend!G8,INDIRECT("'"&amp;VLOOKUP($Q$9,'Project Summary'!$A$3:$H$52,8,FALSE)&amp;"'!$c:$r"),14,FALSE)&lt;85,VLOOKUP(Backend!G8,INDIRECT("'"&amp;VLOOKUP($Q$9,'Project Summary'!$A$3:$H$52,8,FALSE)&amp;"'!$c:$r"),14,FALSE)&gt;115),(VLOOKUP(Backend!G8,INDIRECT("'"&amp;VLOOKUP($Q$9,'Project Summary'!$A$3:$H$52,8,FALSE)&amp;"'!$c:$r"),13,FALSE)&amp;"*"),VLOOKUP(Backend!G8,INDIRECT("'"&amp;VLOOKUP($Q$9,'Project Summary'!$A$3:$H$52,8,FALSE)&amp;"'!$c:$r"),13,FALSE)))</f>
        <v>#N/A</v>
      </c>
      <c r="W10" s="65" t="e">
        <f ca="1">IF(ISBLANK('Project Summary'!$A$3),"Missing Batch #",IF(OR(VLOOKUP(Backend!H8,INDIRECT("'"&amp;VLOOKUP($Q$9,'Project Summary'!$A$3:$H$52,8,FALSE)&amp;"'!$c:$r"),14,FALSE)&lt;85,VLOOKUP(Backend!H8,INDIRECT("'"&amp;VLOOKUP($Q$9,'Project Summary'!$A$3:$H$52,8,FALSE)&amp;"'!$c:$r"),14,FALSE)&gt;115),(VLOOKUP(Backend!H8,INDIRECT("'"&amp;VLOOKUP($Q$9,'Project Summary'!$A$3:$H$52,8,FALSE)&amp;"'!$c:$r"),14,FALSE)&amp;"*"),VLOOKUP(Backend!H8,INDIRECT("'"&amp;VLOOKUP($Q$9,'Project Summary'!$A$3:$H$52,8,FALSE)&amp;"'!$c:$r"),14,FALSE)))</f>
        <v>#N/A</v>
      </c>
      <c r="X10" s="100"/>
    </row>
    <row r="11" spans="1:25" ht="24" customHeight="1" x14ac:dyDescent="0.25">
      <c r="F11" s="8" t="s">
        <v>73</v>
      </c>
      <c r="G11" s="66" t="str">
        <f ca="1">IF(ISBLANK('Project Summary'!$A6),"Missing Batch #",IF(OR(VLOOKUP(Backend!C$2,INDIRECT("'"&amp;VLOOKUP($F10,'Project Summary'!$A$3:$H$52,8,FALSE)&amp;"'!$c:$r"),14,FALSE)&lt;85,VLOOKUP(Backend!C$2,INDIRECT("'"&amp;VLOOKUP($F10,'Project Summary'!$A$3:$H$52,8,FALSE)&amp;"'!$c:$r"),14,FALSE)&gt;115),(VLOOKUP(Backend!C$2,INDIRECT("'"&amp;VLOOKUP($F10,'Project Summary'!$A$3:$H$52,8,FALSE)&amp;"'!$c:$r"),14,FALSE)&amp;"*"),VLOOKUP(Backend!C$2,INDIRECT("'"&amp;VLOOKUP($F10,'Project Summary'!$A$3:$H$52,8,FALSE)&amp;"'!$c:$r"),14,FALSE)))</f>
        <v>Missing Batch #</v>
      </c>
      <c r="H11" s="66" t="str">
        <f ca="1">IF(ISBLANK('Project Summary'!$A6),"Missing Batch #",IF(OR(VLOOKUP(Backend!D$2,INDIRECT("'"&amp;VLOOKUP($F10,'Project Summary'!$A$3:$H$52,8,FALSE)&amp;"'!$c:$r"),14,FALSE)&lt;85,VLOOKUP(Backend!D$2,INDIRECT("'"&amp;VLOOKUP($F10,'Project Summary'!$A$3:$H$52,8,FALSE)&amp;"'!$c:$r"),14,FALSE)&gt;115),(VLOOKUP(Backend!D$2,INDIRECT("'"&amp;VLOOKUP($F10,'Project Summary'!$A$3:$H$52,8,FALSE)&amp;"'!$c:$r"),14,FALSE)&amp;"*"),VLOOKUP(Backend!D$2,INDIRECT("'"&amp;VLOOKUP($F10,'Project Summary'!$A$3:$H$52,8,FALSE)&amp;"'!$c:$r"),14,FALSE)))</f>
        <v>Missing Batch #</v>
      </c>
      <c r="I11" s="66" t="str">
        <f ca="1">IF(ISBLANK('Project Summary'!$A6),"Missing Batch #",IF(OR(VLOOKUP(Backend!E$2,INDIRECT("'"&amp;VLOOKUP($F10,'Project Summary'!$A$3:$H$52,8,FALSE)&amp;"'!$c:$r"),14,FALSE)&lt;85,VLOOKUP(Backend!E$2,INDIRECT("'"&amp;VLOOKUP($F10,'Project Summary'!$A$3:$H$52,8,FALSE)&amp;"'!$c:$r"),14,FALSE)&gt;115),(VLOOKUP(Backend!E$2,INDIRECT("'"&amp;VLOOKUP($F10,'Project Summary'!$A$3:$H$52,8,FALSE)&amp;"'!$c:$r"),14,FALSE)&amp;"*"),VLOOKUP(Backend!E$2,INDIRECT("'"&amp;VLOOKUP($F10,'Project Summary'!$A$3:$H$52,8,FALSE)&amp;"'!$c:$r"),14,FALSE)))</f>
        <v>Missing Batch #</v>
      </c>
      <c r="J11" s="66" t="str">
        <f ca="1">IF(ISBLANK('Project Summary'!$A6),"Missing Batch #",IF(OR(VLOOKUP(Backend!F$2,INDIRECT("'"&amp;VLOOKUP($F10,'Project Summary'!$A$3:$H$52,8,FALSE)&amp;"'!$c:$r"),14,FALSE)&lt;85,VLOOKUP(Backend!F$2,INDIRECT("'"&amp;VLOOKUP($F10,'Project Summary'!$A$3:$H$52,8,FALSE)&amp;"'!$c:$r"),14,FALSE)&gt;115),(VLOOKUP(Backend!F$2,INDIRECT("'"&amp;VLOOKUP($F10,'Project Summary'!$A$3:$H$52,8,FALSE)&amp;"'!$c:$r"),14,FALSE)&amp;"*"),VLOOKUP(Backend!F$2,INDIRECT("'"&amp;VLOOKUP($F10,'Project Summary'!$A$3:$H$52,8,FALSE)&amp;"'!$c:$r"),14,FALSE)))</f>
        <v>Missing Batch #</v>
      </c>
      <c r="K11" s="66" t="str">
        <f ca="1">IF(ISBLANK('Project Summary'!$A6),"Missing Batch #",IF(OR(VLOOKUP(Backend!G$2,INDIRECT("'"&amp;VLOOKUP($F10,'Project Summary'!$A$3:$H$52,8,FALSE)&amp;"'!$c:$r"),14,FALSE)&lt;85,VLOOKUP(Backend!G$2,INDIRECT("'"&amp;VLOOKUP($F10,'Project Summary'!$A$3:$H$52,8,FALSE)&amp;"'!$c:$r"),14,FALSE)&gt;115),(VLOOKUP(Backend!G$2,INDIRECT("'"&amp;VLOOKUP($F10,'Project Summary'!$A$3:$H$52,8,FALSE)&amp;"'!$c:$r"),14,FALSE)&amp;"*"),VLOOKUP(Backend!G$2,INDIRECT("'"&amp;VLOOKUP($F10,'Project Summary'!$A$3:$H$52,8,FALSE)&amp;"'!$c:$r"),14,FALSE)))</f>
        <v>Missing Batch #</v>
      </c>
      <c r="L11" s="66" t="str">
        <f ca="1">IF(ISBLANK('Project Summary'!$A6),"Missing Batch #",IF(OR(VLOOKUP(Backend!H$2,INDIRECT("'"&amp;VLOOKUP($F10,'Project Summary'!$A$3:$H$52,8,FALSE)&amp;"'!$c:$r"),14,FALSE)&lt;85,VLOOKUP(Backend!H$2,INDIRECT("'"&amp;VLOOKUP($F10,'Project Summary'!$A$3:$H$52,8,FALSE)&amp;"'!$c:$r"),14,FALSE)&gt;115),(VLOOKUP(Backend!H$2,INDIRECT("'"&amp;VLOOKUP($F10,'Project Summary'!$A$3:$H$52,8,FALSE)&amp;"'!$c:$r"),14,FALSE)&amp;"*"),VLOOKUP(Backend!H$2,INDIRECT("'"&amp;VLOOKUP($F10,'Project Summary'!$A$3:$H$52,8,FALSE)&amp;"'!$c:$r"),14,FALSE)))</f>
        <v>Missing Batch #</v>
      </c>
      <c r="M11" s="66" t="str">
        <f ca="1">IF(ISBLANK('Project Summary'!$A6),"Missing Batch #",IF(OR(VLOOKUP(Backend!I$2,INDIRECT("'"&amp;VLOOKUP($F10,'Project Summary'!$A$3:$H$52,8,FALSE)&amp;"'!$c:$r"),14,FALSE)&lt;85,VLOOKUP(Backend!I$2,INDIRECT("'"&amp;VLOOKUP($F10,'Project Summary'!$A$3:$H$52,8,FALSE)&amp;"'!$c:$r"),14,FALSE)&gt;115),(VLOOKUP(Backend!I$2,INDIRECT("'"&amp;VLOOKUP($F10,'Project Summary'!$A$3:$H$52,8,FALSE)&amp;"'!$c:$r"),14,FALSE)&amp;"*"),VLOOKUP(Backend!I$2,INDIRECT("'"&amp;VLOOKUP($F10,'Project Summary'!$A$3:$H$52,8,FALSE)&amp;"'!$c:$r"),14,FALSE)))</f>
        <v>Missing Batch #</v>
      </c>
      <c r="N11" s="66" t="str">
        <f ca="1">IF(ISBLANK('Project Summary'!$A6),"Missing Batch #",IF(OR(VLOOKUP(Backend!J$2,INDIRECT("'"&amp;VLOOKUP($F10,'Project Summary'!$A$3:$H$52,8,FALSE)&amp;"'!$c:$r"),14,FALSE)&lt;85,VLOOKUP(Backend!J$2,INDIRECT("'"&amp;VLOOKUP($F10,'Project Summary'!$A$3:$H$52,8,FALSE)&amp;"'!$c:$r"),14,FALSE)&gt;115),(VLOOKUP(Backend!J$2,INDIRECT("'"&amp;VLOOKUP($F10,'Project Summary'!$A$3:$H$52,8,FALSE)&amp;"'!$c:$r"),14,FALSE)&amp;"*"),VLOOKUP(Backend!J$2,INDIRECT("'"&amp;VLOOKUP($F10,'Project Summary'!$A$3:$H$52,8,FALSE)&amp;"'!$c:$r"),14,FALSE)))</f>
        <v>Missing Batch #</v>
      </c>
      <c r="O11" s="101"/>
      <c r="Q11" s="100"/>
      <c r="R11" s="66" t="e">
        <f ca="1">IF(ISBLANK('Project Summary'!$A$3),"Missing Batch #",IF(OR(VLOOKUP(Backend!C9,INDIRECT("'"&amp;VLOOKUP($Q$9,'Project Summary'!$A$3:$H$52,8,FALSE)&amp;"'!$c:$r"),14,FALSE)&lt;85,VLOOKUP(Backend!C9,INDIRECT("'"&amp;VLOOKUP($Q$9,'Project Summary'!$A$3:$H$52,8,FALSE)&amp;"'!$c:$r"),14,FALSE)&gt;115),(VLOOKUP(Backend!C9,INDIRECT("'"&amp;VLOOKUP($Q$9,'Project Summary'!$A$3:$H$52,8,FALSE)&amp;"'!$c:$r"),13,FALSE)&amp;"*"),VLOOKUP(Backend!C9,INDIRECT("'"&amp;VLOOKUP($Q$9,'Project Summary'!$A$3:$H$52,8,FALSE)&amp;"'!$c:$r"),13,FALSE)))</f>
        <v>#N/A</v>
      </c>
      <c r="S11" s="65" t="e">
        <f ca="1">IF(ISBLANK('Project Summary'!$A$3),"Missing Batch #",IF(OR(VLOOKUP(Backend!D9,INDIRECT("'"&amp;VLOOKUP($Q$9,'Project Summary'!$A$3:$H$52,8,FALSE)&amp;"'!$c:$r"),14,FALSE)&lt;85,VLOOKUP(Backend!D9,INDIRECT("'"&amp;VLOOKUP($Q$9,'Project Summary'!$A$3:$H$52,8,FALSE)&amp;"'!$c:$r"),14,FALSE)&gt;115),(VLOOKUP(Backend!D9,INDIRECT("'"&amp;VLOOKUP($Q$9,'Project Summary'!$A$3:$H$52,8,FALSE)&amp;"'!$c:$r"),14,FALSE)&amp;"*"),VLOOKUP(Backend!D9,INDIRECT("'"&amp;VLOOKUP($Q$9,'Project Summary'!$A$3:$H$52,8,FALSE)&amp;"'!$c:$r"),14,FALSE)))</f>
        <v>#N/A</v>
      </c>
      <c r="T11" s="65" t="e">
        <f ca="1">IF(ISBLANK('Project Summary'!$A$3),"Missing Batch #",IF(OR(VLOOKUP(Backend!E9,INDIRECT("'"&amp;VLOOKUP($Q$9,'Project Summary'!$A$3:$H$52,8,FALSE)&amp;"'!$c:$r"),14,FALSE)&lt;85,VLOOKUP(Backend!E9,INDIRECT("'"&amp;VLOOKUP($Q$9,'Project Summary'!$A$3:$H$52,8,FALSE)&amp;"'!$c:$r"),14,FALSE)&gt;115),(VLOOKUP(Backend!E9,INDIRECT("'"&amp;VLOOKUP($Q$9,'Project Summary'!$A$3:$H$52,8,FALSE)&amp;"'!$c:$r"),13,FALSE)&amp;"*"),VLOOKUP(Backend!E9,INDIRECT("'"&amp;VLOOKUP($Q$9,'Project Summary'!$A$3:$H$52,8,FALSE)&amp;"'!$c:$r"),13,FALSE)))</f>
        <v>#N/A</v>
      </c>
      <c r="U11" s="65" t="e">
        <f ca="1">IF(ISBLANK('Project Summary'!$A$3),"Missing Batch #",IF(OR(VLOOKUP(Backend!F9,INDIRECT("'"&amp;VLOOKUP($Q$9,'Project Summary'!$A$3:$H$52,8,FALSE)&amp;"'!$c:$r"),14,FALSE)&lt;85,VLOOKUP(Backend!F9,INDIRECT("'"&amp;VLOOKUP($Q$9,'Project Summary'!$A$3:$H$52,8,FALSE)&amp;"'!$c:$r"),14,FALSE)&gt;115),(VLOOKUP(Backend!F9,INDIRECT("'"&amp;VLOOKUP($Q$9,'Project Summary'!$A$3:$H$52,8,FALSE)&amp;"'!$c:$r"),14,FALSE)&amp;"*"),VLOOKUP(Backend!F9,INDIRECT("'"&amp;VLOOKUP($Q$9,'Project Summary'!$A$3:$H$52,8,FALSE)&amp;"'!$c:$r"),14,FALSE)))</f>
        <v>#N/A</v>
      </c>
      <c r="V11" s="9" t="e">
        <f ca="1">IF(ISBLANK('Project Summary'!$A$3),"Missing Batch #",IF(OR(VLOOKUP(Backend!G9,INDIRECT("'"&amp;VLOOKUP($Q$9,'Project Summary'!$A$3:$H$52,8,FALSE)&amp;"'!$c:$r"),14,FALSE)&lt;85,VLOOKUP(Backend!G9,INDIRECT("'"&amp;VLOOKUP($Q$9,'Project Summary'!$A$3:$H$52,8,FALSE)&amp;"'!$c:$r"),14,FALSE)&gt;115),(VLOOKUP(Backend!G9,INDIRECT("'"&amp;VLOOKUP($Q$9,'Project Summary'!$A$3:$H$52,8,FALSE)&amp;"'!$c:$r"),13,FALSE)&amp;"*"),VLOOKUP(Backend!G9,INDIRECT("'"&amp;VLOOKUP($Q$9,'Project Summary'!$A$3:$H$52,8,FALSE)&amp;"'!$c:$r"),13,FALSE)))</f>
        <v>#N/A</v>
      </c>
      <c r="W11" s="65" t="e">
        <f ca="1">IF(ISBLANK('Project Summary'!$A$3),"Missing Batch #",IF(OR(VLOOKUP(Backend!H9,INDIRECT("'"&amp;VLOOKUP($Q$9,'Project Summary'!$A$3:$H$52,8,FALSE)&amp;"'!$c:$r"),14,FALSE)&lt;85,VLOOKUP(Backend!H9,INDIRECT("'"&amp;VLOOKUP($Q$9,'Project Summary'!$A$3:$H$52,8,FALSE)&amp;"'!$c:$r"),14,FALSE)&gt;115),(VLOOKUP(Backend!H9,INDIRECT("'"&amp;VLOOKUP($Q$9,'Project Summary'!$A$3:$H$52,8,FALSE)&amp;"'!$c:$r"),14,FALSE)&amp;"*"),VLOOKUP(Backend!H9,INDIRECT("'"&amp;VLOOKUP($Q$9,'Project Summary'!$A$3:$H$52,8,FALSE)&amp;"'!$c:$r"),14,FALSE)))</f>
        <v>#N/A</v>
      </c>
      <c r="X11" s="100"/>
    </row>
    <row r="12" spans="1:25" ht="24" customHeight="1" x14ac:dyDescent="0.25">
      <c r="F12" s="8" t="str">
        <f>IF(ISBLANK('Project Summary'!A7),"DELETE ME",'Project Summary'!A7)</f>
        <v>DELETE ME</v>
      </c>
      <c r="G12" s="66" t="str">
        <f ca="1">IF(ISBLANK('Project Summary'!$A7),"Missing Batch #",IF(OR(VLOOKUP(Backend!C$2,INDIRECT("'"&amp;VLOOKUP($F12,'Project Summary'!$A$3:$H$52,8,FALSE)&amp;"'!$c:$r"),14,FALSE)&lt;85,VLOOKUP(Backend!C$2,INDIRECT("'"&amp;VLOOKUP($F12,'Project Summary'!$A$3:$H$52,8,FALSE)&amp;"'!$c:$r"),14,FALSE)&gt;115),(VLOOKUP(Backend!C$2,INDIRECT("'"&amp;VLOOKUP($F12,'Project Summary'!$A$3:$H$52,8,FALSE)&amp;"'!$c:$r"),13,FALSE)&amp;"*"),VLOOKUP(Backend!C$2,INDIRECT("'"&amp;VLOOKUP($F12,'Project Summary'!$A$3:$H$52,8,FALSE)&amp;"'!$c:$r"),13,FALSE)))</f>
        <v>Missing Batch #</v>
      </c>
      <c r="H12" s="66" t="str">
        <f ca="1">IF(ISBLANK('Project Summary'!$A7),"Missing Batch #",IF(OR(VLOOKUP(Backend!D$2,INDIRECT("'"&amp;VLOOKUP($F12,'Project Summary'!$A$3:$H$52,8,FALSE)&amp;"'!$c:$r"),14,FALSE)&lt;85,VLOOKUP(Backend!D$2,INDIRECT("'"&amp;VLOOKUP($F12,'Project Summary'!$A$3:$H$52,8,FALSE)&amp;"'!$c:$r"),14,FALSE)&gt;115),(VLOOKUP(Backend!D$2,INDIRECT("'"&amp;VLOOKUP($F12,'Project Summary'!$A$3:$H$52,8,FALSE)&amp;"'!$c:$r"),13,FALSE)&amp;"*"),VLOOKUP(Backend!D$2,INDIRECT("'"&amp;VLOOKUP($F12,'Project Summary'!$A$3:$H$52,8,FALSE)&amp;"'!$c:$r"),13,FALSE)))</f>
        <v>Missing Batch #</v>
      </c>
      <c r="I12" s="66" t="str">
        <f ca="1">IF(ISBLANK('Project Summary'!$A7),"Missing Batch #",IF(OR(VLOOKUP(Backend!E$2,INDIRECT("'"&amp;VLOOKUP($F12,'Project Summary'!$A$3:$H$52,8,FALSE)&amp;"'!$c:$r"),14,FALSE)&lt;85,VLOOKUP(Backend!E$2,INDIRECT("'"&amp;VLOOKUP($F12,'Project Summary'!$A$3:$H$52,8,FALSE)&amp;"'!$c:$r"),14,FALSE)&gt;115),(VLOOKUP(Backend!E$2,INDIRECT("'"&amp;VLOOKUP($F12,'Project Summary'!$A$3:$H$52,8,FALSE)&amp;"'!$c:$r"),13,FALSE)&amp;"*"),VLOOKUP(Backend!E$2,INDIRECT("'"&amp;VLOOKUP($F12,'Project Summary'!$A$3:$H$52,8,FALSE)&amp;"'!$c:$r"),13,FALSE)))</f>
        <v>Missing Batch #</v>
      </c>
      <c r="J12" s="66" t="str">
        <f ca="1">IF(ISBLANK('Project Summary'!$A7),"Missing Batch #",IF(OR(VLOOKUP(Backend!F$2,INDIRECT("'"&amp;VLOOKUP($F12,'Project Summary'!$A$3:$H$52,8,FALSE)&amp;"'!$c:$r"),14,FALSE)&lt;85,VLOOKUP(Backend!F$2,INDIRECT("'"&amp;VLOOKUP($F12,'Project Summary'!$A$3:$H$52,8,FALSE)&amp;"'!$c:$r"),14,FALSE)&gt;115),(VLOOKUP(Backend!F$2,INDIRECT("'"&amp;VLOOKUP($F12,'Project Summary'!$A$3:$H$52,8,FALSE)&amp;"'!$c:$r"),13,FALSE)&amp;"*"),VLOOKUP(Backend!F$2,INDIRECT("'"&amp;VLOOKUP($F12,'Project Summary'!$A$3:$H$52,8,FALSE)&amp;"'!$c:$r"),13,FALSE)))</f>
        <v>Missing Batch #</v>
      </c>
      <c r="K12" s="66" t="str">
        <f ca="1">IF(ISBLANK('Project Summary'!$A7),"Missing Batch #",IF(OR(VLOOKUP(Backend!G$2,INDIRECT("'"&amp;VLOOKUP($F12,'Project Summary'!$A$3:$H$52,8,FALSE)&amp;"'!$c:$r"),14,FALSE)&lt;85,VLOOKUP(Backend!G$2,INDIRECT("'"&amp;VLOOKUP($F12,'Project Summary'!$A$3:$H$52,8,FALSE)&amp;"'!$c:$r"),14,FALSE)&gt;115),(VLOOKUP(Backend!G$2,INDIRECT("'"&amp;VLOOKUP($F12,'Project Summary'!$A$3:$H$52,8,FALSE)&amp;"'!$c:$r"),13,FALSE)&amp;"*"),VLOOKUP(Backend!G$2,INDIRECT("'"&amp;VLOOKUP($F12,'Project Summary'!$A$3:$H$52,8,FALSE)&amp;"'!$c:$r"),13,FALSE)))</f>
        <v>Missing Batch #</v>
      </c>
      <c r="L12" s="66" t="str">
        <f ca="1">IF(ISBLANK('Project Summary'!$A7),"Missing Batch #",IF(OR(VLOOKUP(Backend!H$2,INDIRECT("'"&amp;VLOOKUP($F12,'Project Summary'!$A$3:$H$52,8,FALSE)&amp;"'!$c:$r"),14,FALSE)&lt;85,VLOOKUP(Backend!H$2,INDIRECT("'"&amp;VLOOKUP($F12,'Project Summary'!$A$3:$H$52,8,FALSE)&amp;"'!$c:$r"),14,FALSE)&gt;115),(VLOOKUP(Backend!H$2,INDIRECT("'"&amp;VLOOKUP($F12,'Project Summary'!$A$3:$H$52,8,FALSE)&amp;"'!$c:$r"),13,FALSE)&amp;"*"),VLOOKUP(Backend!H$2,INDIRECT("'"&amp;VLOOKUP($F12,'Project Summary'!$A$3:$H$52,8,FALSE)&amp;"'!$c:$r"),13,FALSE)))</f>
        <v>Missing Batch #</v>
      </c>
      <c r="M12" s="66" t="str">
        <f ca="1">IF(ISBLANK('Project Summary'!$A7),"Missing Batch #",IF(OR(VLOOKUP(Backend!I$2,INDIRECT("'"&amp;VLOOKUP($F12,'Project Summary'!$A$3:$H$52,8,FALSE)&amp;"'!$c:$r"),14,FALSE)&lt;85,VLOOKUP(Backend!I$2,INDIRECT("'"&amp;VLOOKUP($F12,'Project Summary'!$A$3:$H$52,8,FALSE)&amp;"'!$c:$r"),14,FALSE)&gt;115),(VLOOKUP(Backend!I$2,INDIRECT("'"&amp;VLOOKUP($F12,'Project Summary'!$A$3:$H$52,8,FALSE)&amp;"'!$c:$r"),13,FALSE)&amp;"*"),VLOOKUP(Backend!I$2,INDIRECT("'"&amp;VLOOKUP($F12,'Project Summary'!$A$3:$H$52,8,FALSE)&amp;"'!$c:$r"),13,FALSE)))</f>
        <v>Missing Batch #</v>
      </c>
      <c r="N12" s="66" t="str">
        <f ca="1">IF(ISBLANK('Project Summary'!$A7),"Missing Batch #",IF(OR(VLOOKUP(Backend!J$2,INDIRECT("'"&amp;VLOOKUP($F12,'Project Summary'!$A$3:$H$52,8,FALSE)&amp;"'!$c:$r"),14,FALSE)&lt;85,VLOOKUP(Backend!J$2,INDIRECT("'"&amp;VLOOKUP($F12,'Project Summary'!$A$3:$H$52,8,FALSE)&amp;"'!$c:$r"),14,FALSE)&gt;115),(VLOOKUP(Backend!J$2,INDIRECT("'"&amp;VLOOKUP($F12,'Project Summary'!$A$3:$H$52,8,FALSE)&amp;"'!$c:$r"),13,FALSE)&amp;"*"),VLOOKUP(Backend!J$2,INDIRECT("'"&amp;VLOOKUP($F12,'Project Summary'!$A$3:$H$52,8,FALSE)&amp;"'!$c:$r"),13,FALSE)))</f>
        <v>Missing Batch #</v>
      </c>
      <c r="O12" s="99" t="str">
        <f ca="1">IF(COUNT(G12:N12)&gt;=6,COUNT(G12:N12)&amp;" of "&amp;COUNTA($G$4:$N$4)&amp;" - Pass",COUNT(G12:N12)&amp;" of "&amp;COUNTA($G$4:$N$4)&amp;" - Fail")</f>
        <v>0 of 8 - Fail</v>
      </c>
      <c r="Q12" s="101"/>
      <c r="R12" s="66" t="e">
        <f ca="1">IF(ISBLANK('Project Summary'!$A$3),"Missing Batch #",IF(OR(VLOOKUP(Backend!C10,INDIRECT("'"&amp;VLOOKUP($Q$9,'Project Summary'!$A$3:$H$52,8,FALSE)&amp;"'!$c:$r"),14,FALSE)&lt;85,VLOOKUP(Backend!C10,INDIRECT("'"&amp;VLOOKUP($Q$9,'Project Summary'!$A$3:$H$52,8,FALSE)&amp;"'!$c:$r"),14,FALSE)&gt;115),(VLOOKUP(Backend!C10,INDIRECT("'"&amp;VLOOKUP($Q$9,'Project Summary'!$A$3:$H$52,8,FALSE)&amp;"'!$c:$r"),13,FALSE)&amp;"*"),VLOOKUP(Backend!C10,INDIRECT("'"&amp;VLOOKUP($Q$9,'Project Summary'!$A$3:$H$52,8,FALSE)&amp;"'!$c:$r"),13,FALSE)))</f>
        <v>#N/A</v>
      </c>
      <c r="S12" s="65" t="e">
        <f ca="1">IF(ISBLANK('Project Summary'!$A$3),"Missing Batch #",IF(OR(VLOOKUP(Backend!D10,INDIRECT("'"&amp;VLOOKUP($Q$9,'Project Summary'!$A$3:$H$52,8,FALSE)&amp;"'!$c:$r"),14,FALSE)&lt;85,VLOOKUP(Backend!D10,INDIRECT("'"&amp;VLOOKUP($Q$9,'Project Summary'!$A$3:$H$52,8,FALSE)&amp;"'!$c:$r"),14,FALSE)&gt;115),(VLOOKUP(Backend!D10,INDIRECT("'"&amp;VLOOKUP($Q$9,'Project Summary'!$A$3:$H$52,8,FALSE)&amp;"'!$c:$r"),14,FALSE)&amp;"*"),VLOOKUP(Backend!D10,INDIRECT("'"&amp;VLOOKUP($Q$9,'Project Summary'!$A$3:$H$52,8,FALSE)&amp;"'!$c:$r"),14,FALSE)))</f>
        <v>#N/A</v>
      </c>
      <c r="T12" s="65" t="e">
        <f ca="1">IF(ISBLANK('Project Summary'!$A$3),"Missing Batch #",IF(OR(VLOOKUP(Backend!E10,INDIRECT("'"&amp;VLOOKUP($Q$9,'Project Summary'!$A$3:$H$52,8,FALSE)&amp;"'!$c:$r"),14,FALSE)&lt;85,VLOOKUP(Backend!E10,INDIRECT("'"&amp;VLOOKUP($Q$9,'Project Summary'!$A$3:$H$52,8,FALSE)&amp;"'!$c:$r"),14,FALSE)&gt;115),(VLOOKUP(Backend!E10,INDIRECT("'"&amp;VLOOKUP($Q$9,'Project Summary'!$A$3:$H$52,8,FALSE)&amp;"'!$c:$r"),13,FALSE)&amp;"*"),VLOOKUP(Backend!E10,INDIRECT("'"&amp;VLOOKUP($Q$9,'Project Summary'!$A$3:$H$52,8,FALSE)&amp;"'!$c:$r"),13,FALSE)))</f>
        <v>#N/A</v>
      </c>
      <c r="U12" s="65" t="e">
        <f ca="1">IF(ISBLANK('Project Summary'!$A$3),"Missing Batch #",IF(OR(VLOOKUP(Backend!F10,INDIRECT("'"&amp;VLOOKUP($Q$9,'Project Summary'!$A$3:$H$52,8,FALSE)&amp;"'!$c:$r"),14,FALSE)&lt;85,VLOOKUP(Backend!F10,INDIRECT("'"&amp;VLOOKUP($Q$9,'Project Summary'!$A$3:$H$52,8,FALSE)&amp;"'!$c:$r"),14,FALSE)&gt;115),(VLOOKUP(Backend!F10,INDIRECT("'"&amp;VLOOKUP($Q$9,'Project Summary'!$A$3:$H$52,8,FALSE)&amp;"'!$c:$r"),14,FALSE)&amp;"*"),VLOOKUP(Backend!F10,INDIRECT("'"&amp;VLOOKUP($Q$9,'Project Summary'!$A$3:$H$52,8,FALSE)&amp;"'!$c:$r"),14,FALSE)))</f>
        <v>#N/A</v>
      </c>
      <c r="V12" s="9" t="e">
        <f ca="1">IF(ISBLANK('Project Summary'!$A$3),"Missing Batch #",IF(OR(VLOOKUP(Backend!G10,INDIRECT("'"&amp;VLOOKUP($Q$9,'Project Summary'!$A$3:$H$52,8,FALSE)&amp;"'!$c:$r"),14,FALSE)&lt;85,VLOOKUP(Backend!G10,INDIRECT("'"&amp;VLOOKUP($Q$9,'Project Summary'!$A$3:$H$52,8,FALSE)&amp;"'!$c:$r"),14,FALSE)&gt;115),(VLOOKUP(Backend!G10,INDIRECT("'"&amp;VLOOKUP($Q$9,'Project Summary'!$A$3:$H$52,8,FALSE)&amp;"'!$c:$r"),13,FALSE)&amp;"*"),VLOOKUP(Backend!G10,INDIRECT("'"&amp;VLOOKUP($Q$9,'Project Summary'!$A$3:$H$52,8,FALSE)&amp;"'!$c:$r"),13,FALSE)))</f>
        <v>#N/A</v>
      </c>
      <c r="W12" s="65" t="e">
        <f ca="1">IF(ISBLANK('Project Summary'!$A$3),"Missing Batch #",IF(OR(VLOOKUP(Backend!H10,INDIRECT("'"&amp;VLOOKUP($Q$9,'Project Summary'!$A$3:$H$52,8,FALSE)&amp;"'!$c:$r"),14,FALSE)&lt;85,VLOOKUP(Backend!H10,INDIRECT("'"&amp;VLOOKUP($Q$9,'Project Summary'!$A$3:$H$52,8,FALSE)&amp;"'!$c:$r"),14,FALSE)&gt;115),(VLOOKUP(Backend!H10,INDIRECT("'"&amp;VLOOKUP($Q$9,'Project Summary'!$A$3:$H$52,8,FALSE)&amp;"'!$c:$r"),14,FALSE)&amp;"*"),VLOOKUP(Backend!H10,INDIRECT("'"&amp;VLOOKUP($Q$9,'Project Summary'!$A$3:$H$52,8,FALSE)&amp;"'!$c:$r"),14,FALSE)))</f>
        <v>#N/A</v>
      </c>
      <c r="X12" s="101"/>
    </row>
    <row r="13" spans="1:25" ht="24" customHeight="1" x14ac:dyDescent="0.25">
      <c r="F13" s="8" t="s">
        <v>73</v>
      </c>
      <c r="G13" s="66" t="str">
        <f ca="1">IF(ISBLANK('Project Summary'!$A7),"Missing Batch #",IF(OR(VLOOKUP(Backend!C$2,INDIRECT("'"&amp;VLOOKUP($F12,'Project Summary'!$A$3:$H$52,8,FALSE)&amp;"'!$c:$r"),14,FALSE)&lt;85,VLOOKUP(Backend!C$2,INDIRECT("'"&amp;VLOOKUP($F12,'Project Summary'!$A$3:$H$52,8,FALSE)&amp;"'!$c:$r"),14,FALSE)&gt;115),(VLOOKUP(Backend!C$2,INDIRECT("'"&amp;VLOOKUP($F12,'Project Summary'!$A$3:$H$52,8,FALSE)&amp;"'!$c:$r"),14,FALSE)&amp;"*"),VLOOKUP(Backend!C$2,INDIRECT("'"&amp;VLOOKUP($F12,'Project Summary'!$A$3:$H$52,8,FALSE)&amp;"'!$c:$r"),14,FALSE)))</f>
        <v>Missing Batch #</v>
      </c>
      <c r="H13" s="66" t="str">
        <f ca="1">IF(ISBLANK('Project Summary'!$A7),"Missing Batch #",IF(OR(VLOOKUP(Backend!D$2,INDIRECT("'"&amp;VLOOKUP($F12,'Project Summary'!$A$3:$H$52,8,FALSE)&amp;"'!$c:$r"),14,FALSE)&lt;85,VLOOKUP(Backend!D$2,INDIRECT("'"&amp;VLOOKUP($F12,'Project Summary'!$A$3:$H$52,8,FALSE)&amp;"'!$c:$r"),14,FALSE)&gt;115),(VLOOKUP(Backend!D$2,INDIRECT("'"&amp;VLOOKUP($F12,'Project Summary'!$A$3:$H$52,8,FALSE)&amp;"'!$c:$r"),14,FALSE)&amp;"*"),VLOOKUP(Backend!D$2,INDIRECT("'"&amp;VLOOKUP($F12,'Project Summary'!$A$3:$H$52,8,FALSE)&amp;"'!$c:$r"),14,FALSE)))</f>
        <v>Missing Batch #</v>
      </c>
      <c r="I13" s="66" t="str">
        <f ca="1">IF(ISBLANK('Project Summary'!$A7),"Missing Batch #",IF(OR(VLOOKUP(Backend!E$2,INDIRECT("'"&amp;VLOOKUP($F12,'Project Summary'!$A$3:$H$52,8,FALSE)&amp;"'!$c:$r"),14,FALSE)&lt;85,VLOOKUP(Backend!E$2,INDIRECT("'"&amp;VLOOKUP($F12,'Project Summary'!$A$3:$H$52,8,FALSE)&amp;"'!$c:$r"),14,FALSE)&gt;115),(VLOOKUP(Backend!E$2,INDIRECT("'"&amp;VLOOKUP($F12,'Project Summary'!$A$3:$H$52,8,FALSE)&amp;"'!$c:$r"),14,FALSE)&amp;"*"),VLOOKUP(Backend!E$2,INDIRECT("'"&amp;VLOOKUP($F12,'Project Summary'!$A$3:$H$52,8,FALSE)&amp;"'!$c:$r"),14,FALSE)))</f>
        <v>Missing Batch #</v>
      </c>
      <c r="J13" s="66" t="str">
        <f ca="1">IF(ISBLANK('Project Summary'!$A7),"Missing Batch #",IF(OR(VLOOKUP(Backend!F$2,INDIRECT("'"&amp;VLOOKUP($F12,'Project Summary'!$A$3:$H$52,8,FALSE)&amp;"'!$c:$r"),14,FALSE)&lt;85,VLOOKUP(Backend!F$2,INDIRECT("'"&amp;VLOOKUP($F12,'Project Summary'!$A$3:$H$52,8,FALSE)&amp;"'!$c:$r"),14,FALSE)&gt;115),(VLOOKUP(Backend!F$2,INDIRECT("'"&amp;VLOOKUP($F12,'Project Summary'!$A$3:$H$52,8,FALSE)&amp;"'!$c:$r"),14,FALSE)&amp;"*"),VLOOKUP(Backend!F$2,INDIRECT("'"&amp;VLOOKUP($F12,'Project Summary'!$A$3:$H$52,8,FALSE)&amp;"'!$c:$r"),14,FALSE)))</f>
        <v>Missing Batch #</v>
      </c>
      <c r="K13" s="66" t="str">
        <f ca="1">IF(ISBLANK('Project Summary'!$A7),"Missing Batch #",IF(OR(VLOOKUP(Backend!G$2,INDIRECT("'"&amp;VLOOKUP($F12,'Project Summary'!$A$3:$H$52,8,FALSE)&amp;"'!$c:$r"),14,FALSE)&lt;85,VLOOKUP(Backend!G$2,INDIRECT("'"&amp;VLOOKUP($F12,'Project Summary'!$A$3:$H$52,8,FALSE)&amp;"'!$c:$r"),14,FALSE)&gt;115),(VLOOKUP(Backend!G$2,INDIRECT("'"&amp;VLOOKUP($F12,'Project Summary'!$A$3:$H$52,8,FALSE)&amp;"'!$c:$r"),14,FALSE)&amp;"*"),VLOOKUP(Backend!G$2,INDIRECT("'"&amp;VLOOKUP($F12,'Project Summary'!$A$3:$H$52,8,FALSE)&amp;"'!$c:$r"),14,FALSE)))</f>
        <v>Missing Batch #</v>
      </c>
      <c r="L13" s="66" t="str">
        <f ca="1">IF(ISBLANK('Project Summary'!$A7),"Missing Batch #",IF(OR(VLOOKUP(Backend!H$2,INDIRECT("'"&amp;VLOOKUP($F12,'Project Summary'!$A$3:$H$52,8,FALSE)&amp;"'!$c:$r"),14,FALSE)&lt;85,VLOOKUP(Backend!H$2,INDIRECT("'"&amp;VLOOKUP($F12,'Project Summary'!$A$3:$H$52,8,FALSE)&amp;"'!$c:$r"),14,FALSE)&gt;115),(VLOOKUP(Backend!H$2,INDIRECT("'"&amp;VLOOKUP($F12,'Project Summary'!$A$3:$H$52,8,FALSE)&amp;"'!$c:$r"),14,FALSE)&amp;"*"),VLOOKUP(Backend!H$2,INDIRECT("'"&amp;VLOOKUP($F12,'Project Summary'!$A$3:$H$52,8,FALSE)&amp;"'!$c:$r"),14,FALSE)))</f>
        <v>Missing Batch #</v>
      </c>
      <c r="M13" s="66" t="str">
        <f ca="1">IF(ISBLANK('Project Summary'!$A7),"Missing Batch #",IF(OR(VLOOKUP(Backend!I$2,INDIRECT("'"&amp;VLOOKUP($F12,'Project Summary'!$A$3:$H$52,8,FALSE)&amp;"'!$c:$r"),14,FALSE)&lt;85,VLOOKUP(Backend!I$2,INDIRECT("'"&amp;VLOOKUP($F12,'Project Summary'!$A$3:$H$52,8,FALSE)&amp;"'!$c:$r"),14,FALSE)&gt;115),(VLOOKUP(Backend!I$2,INDIRECT("'"&amp;VLOOKUP($F12,'Project Summary'!$A$3:$H$52,8,FALSE)&amp;"'!$c:$r"),14,FALSE)&amp;"*"),VLOOKUP(Backend!I$2,INDIRECT("'"&amp;VLOOKUP($F12,'Project Summary'!$A$3:$H$52,8,FALSE)&amp;"'!$c:$r"),14,FALSE)))</f>
        <v>Missing Batch #</v>
      </c>
      <c r="N13" s="66" t="str">
        <f ca="1">IF(ISBLANK('Project Summary'!$A7),"Missing Batch #",IF(OR(VLOOKUP(Backend!J$2,INDIRECT("'"&amp;VLOOKUP($F12,'Project Summary'!$A$3:$H$52,8,FALSE)&amp;"'!$c:$r"),14,FALSE)&lt;85,VLOOKUP(Backend!J$2,INDIRECT("'"&amp;VLOOKUP($F12,'Project Summary'!$A$3:$H$52,8,FALSE)&amp;"'!$c:$r"),14,FALSE)&gt;115),(VLOOKUP(Backend!J$2,INDIRECT("'"&amp;VLOOKUP($F12,'Project Summary'!$A$3:$H$52,8,FALSE)&amp;"'!$c:$r"),14,FALSE)&amp;"*"),VLOOKUP(Backend!J$2,INDIRECT("'"&amp;VLOOKUP($F12,'Project Summary'!$A$3:$H$52,8,FALSE)&amp;"'!$c:$r"),14,FALSE)))</f>
        <v>Missing Batch #</v>
      </c>
      <c r="O13" s="101"/>
      <c r="Q13" s="98">
        <v>3</v>
      </c>
      <c r="R13" s="66" t="e">
        <f ca="1">IF(ISBLANK('Project Summary'!$A$5),"Missing Batch #",IF(OR(VLOOKUP(Backend!C11,INDIRECT("'"&amp;VLOOKUP($Q$13,'Project Summary'!$A$3:$H$52,8,FALSE)&amp;"'!$c:$r"),14,FALSE)&lt;85,VLOOKUP(Backend!C11,INDIRECT("'"&amp;VLOOKUP($Q$13,'Project Summary'!$A$3:$H$52,8,FALSE)&amp;"'!$c:$r"),14,FALSE)&gt;115),(VLOOKUP(Backend!C11,INDIRECT("'"&amp;VLOOKUP($Q$13,'Project Summary'!$A$3:$H$52,8,FALSE)&amp;"'!$c:$r"),13,FALSE)&amp;"*"),VLOOKUP(Backend!C11,INDIRECT("'"&amp;VLOOKUP($Q$13,'Project Summary'!$A$3:$H$52,8,FALSE)&amp;"'!$c:$r"),13,FALSE)))</f>
        <v>#REF!</v>
      </c>
      <c r="S13" s="65" t="e">
        <f ca="1">IF(ISBLANK('Project Summary'!$A$5),"Missing Batch #",IF(OR(VLOOKUP(Backend!D11,INDIRECT("'"&amp;VLOOKUP($Q$13,'Project Summary'!$A$3:$H$52,8,FALSE)&amp;"'!$c:$r"),14,FALSE)&lt;85,VLOOKUP(Backend!D11,INDIRECT("'"&amp;VLOOKUP($Q$13,'Project Summary'!$A$3:$H$52,8,FALSE)&amp;"'!$c:$r"),14,FALSE)&gt;115),(VLOOKUP(Backend!D11,INDIRECT("'"&amp;VLOOKUP($Q$13,'Project Summary'!$A$3:$H$52,8,FALSE)&amp;"'!$c:$r"),14,FALSE)&amp;"*"),VLOOKUP(Backend!D11,INDIRECT("'"&amp;VLOOKUP($Q$13,'Project Summary'!$A$3:$H$52,8,FALSE)&amp;"'!$c:$r"),14,FALSE)))</f>
        <v>#REF!</v>
      </c>
      <c r="T13" s="65" t="e">
        <f ca="1">IF(ISBLANK('Project Summary'!$A$5),"Missing Batch #",IF(OR(VLOOKUP(Backend!E11,INDIRECT("'"&amp;VLOOKUP($Q$13,'Project Summary'!$A$3:$H$52,8,FALSE)&amp;"'!$c:$r"),14,FALSE)&lt;85,VLOOKUP(Backend!E11,INDIRECT("'"&amp;VLOOKUP($Q$13,'Project Summary'!$A$3:$H$52,8,FALSE)&amp;"'!$c:$r"),14,FALSE)&gt;115),(VLOOKUP(Backend!E11,INDIRECT("'"&amp;VLOOKUP($Q$13,'Project Summary'!$A$3:$H$52,8,FALSE)&amp;"'!$c:$r"),13,FALSE)&amp;"*"),VLOOKUP(Backend!E11,INDIRECT("'"&amp;VLOOKUP($Q$13,'Project Summary'!$A$3:$H$52,8,FALSE)&amp;"'!$c:$r"),13,FALSE)))</f>
        <v>#REF!</v>
      </c>
      <c r="U13" s="65" t="e">
        <f ca="1">IF(ISBLANK('Project Summary'!$A$5),"Missing Batch #",IF(OR(VLOOKUP(Backend!F11,INDIRECT("'"&amp;VLOOKUP($Q$13,'Project Summary'!$A$3:$H$52,8,FALSE)&amp;"'!$c:$r"),14,FALSE)&lt;85,VLOOKUP(Backend!F11,INDIRECT("'"&amp;VLOOKUP($Q$13,'Project Summary'!$A$3:$H$52,8,FALSE)&amp;"'!$c:$r"),14,FALSE)&gt;115),(VLOOKUP(Backend!F11,INDIRECT("'"&amp;VLOOKUP($Q$13,'Project Summary'!$A$3:$H$52,8,FALSE)&amp;"'!$c:$r"),14,FALSE)&amp;"*"),VLOOKUP(Backend!F11,INDIRECT("'"&amp;VLOOKUP($Q$13,'Project Summary'!$A$3:$H$52,8,FALSE)&amp;"'!$c:$r"),14,FALSE)))</f>
        <v>#REF!</v>
      </c>
      <c r="V13" s="66" t="e">
        <f ca="1">IF(ISBLANK('Project Summary'!$A$5),"Missing Batch #",IF(OR(VLOOKUP(Backend!G11,INDIRECT("'"&amp;VLOOKUP($Q$13,'Project Summary'!$A$3:$H$52,8,FALSE)&amp;"'!$c:$r"),14,FALSE)&lt;85,VLOOKUP(Backend!G11,INDIRECT("'"&amp;VLOOKUP($Q$13,'Project Summary'!$A$3:$H$52,8,FALSE)&amp;"'!$c:$r"),14,FALSE)&gt;115),(VLOOKUP(Backend!G11,INDIRECT("'"&amp;VLOOKUP($Q$13,'Project Summary'!$A$3:$H$52,8,FALSE)&amp;"'!$c:$r"),13,FALSE)&amp;"*"),VLOOKUP(Backend!G11,INDIRECT("'"&amp;VLOOKUP($Q$13,'Project Summary'!$A$3:$H$52,8,FALSE)&amp;"'!$c:$r"),13,FALSE)))</f>
        <v>#REF!</v>
      </c>
      <c r="W13" s="65" t="e">
        <f ca="1">IF(ISBLANK('Project Summary'!$A$5),"Missing Batch #",IF(OR(VLOOKUP(Backend!H11,INDIRECT("'"&amp;VLOOKUP($Q$13,'Project Summary'!$A$3:$H$52,8,FALSE)&amp;"'!$c:$r"),14,FALSE)&lt;85,VLOOKUP(Backend!H11,INDIRECT("'"&amp;VLOOKUP($Q$13,'Project Summary'!$A$3:$H$52,8,FALSE)&amp;"'!$c:$r"),14,FALSE)&gt;115),(VLOOKUP(Backend!H11,INDIRECT("'"&amp;VLOOKUP($Q$13,'Project Summary'!$A$3:$H$52,8,FALSE)&amp;"'!$c:$r"),14,FALSE)&amp;"*"),VLOOKUP(Backend!H11,INDIRECT("'"&amp;VLOOKUP($Q$13,'Project Summary'!$A$3:$H$52,8,FALSE)&amp;"'!$c:$r"),14,FALSE)))</f>
        <v>#REF!</v>
      </c>
      <c r="X13" s="99" t="str">
        <f t="shared" ref="X13" ca="1" si="1">IF(COUNT(R13:W16)&gt;=6,COUNT(R13:W16)/2&amp;" of "&amp;COUNTA(R13:W16)/2&amp;" - Pass",COUNT(R13:W16)/2&amp;" of "&amp;COUNTA(R13:W16)/2&amp;" - Fail")</f>
        <v>0 of 12 - Fail</v>
      </c>
    </row>
    <row r="14" spans="1:25" ht="24" customHeight="1" x14ac:dyDescent="0.25">
      <c r="F14" s="8" t="str">
        <f>IF(ISBLANK('Project Summary'!A8),"DELETE ME",'Project Summary'!A8)</f>
        <v>DELETE ME</v>
      </c>
      <c r="G14" s="66" t="str">
        <f ca="1">IF(ISBLANK('Project Summary'!$A8),"Missing Batch #",IF(OR(VLOOKUP(Backend!C$2,INDIRECT("'"&amp;VLOOKUP($F14,'Project Summary'!$A$3:$H$52,8,FALSE)&amp;"'!$c:$r"),14,FALSE)&lt;85,VLOOKUP(Backend!C$2,INDIRECT("'"&amp;VLOOKUP($F14,'Project Summary'!$A$3:$H$52,8,FALSE)&amp;"'!$c:$r"),14,FALSE)&gt;115),(VLOOKUP(Backend!C$2,INDIRECT("'"&amp;VLOOKUP($F14,'Project Summary'!$A$3:$H$52,8,FALSE)&amp;"'!$c:$r"),13,FALSE)&amp;"*"),VLOOKUP(Backend!C$2,INDIRECT("'"&amp;VLOOKUP($F14,'Project Summary'!$A$3:$H$52,8,FALSE)&amp;"'!$c:$r"),13,FALSE)))</f>
        <v>Missing Batch #</v>
      </c>
      <c r="H14" s="66" t="str">
        <f ca="1">IF(ISBLANK('Project Summary'!$A8),"Missing Batch #",IF(OR(VLOOKUP(Backend!D$2,INDIRECT("'"&amp;VLOOKUP($F14,'Project Summary'!$A$3:$H$52,8,FALSE)&amp;"'!$c:$r"),14,FALSE)&lt;85,VLOOKUP(Backend!D$2,INDIRECT("'"&amp;VLOOKUP($F14,'Project Summary'!$A$3:$H$52,8,FALSE)&amp;"'!$c:$r"),14,FALSE)&gt;115),(VLOOKUP(Backend!D$2,INDIRECT("'"&amp;VLOOKUP($F14,'Project Summary'!$A$3:$H$52,8,FALSE)&amp;"'!$c:$r"),13,FALSE)&amp;"*"),VLOOKUP(Backend!D$2,INDIRECT("'"&amp;VLOOKUP($F14,'Project Summary'!$A$3:$H$52,8,FALSE)&amp;"'!$c:$r"),13,FALSE)))</f>
        <v>Missing Batch #</v>
      </c>
      <c r="I14" s="66" t="str">
        <f ca="1">IF(ISBLANK('Project Summary'!$A8),"Missing Batch #",IF(OR(VLOOKUP(Backend!E$2,INDIRECT("'"&amp;VLOOKUP($F14,'Project Summary'!$A$3:$H$52,8,FALSE)&amp;"'!$c:$r"),14,FALSE)&lt;85,VLOOKUP(Backend!E$2,INDIRECT("'"&amp;VLOOKUP($F14,'Project Summary'!$A$3:$H$52,8,FALSE)&amp;"'!$c:$r"),14,FALSE)&gt;115),(VLOOKUP(Backend!E$2,INDIRECT("'"&amp;VLOOKUP($F14,'Project Summary'!$A$3:$H$52,8,FALSE)&amp;"'!$c:$r"),13,FALSE)&amp;"*"),VLOOKUP(Backend!E$2,INDIRECT("'"&amp;VLOOKUP($F14,'Project Summary'!$A$3:$H$52,8,FALSE)&amp;"'!$c:$r"),13,FALSE)))</f>
        <v>Missing Batch #</v>
      </c>
      <c r="J14" s="66" t="str">
        <f ca="1">IF(ISBLANK('Project Summary'!$A8),"Missing Batch #",IF(OR(VLOOKUP(Backend!F$2,INDIRECT("'"&amp;VLOOKUP($F14,'Project Summary'!$A$3:$H$52,8,FALSE)&amp;"'!$c:$r"),14,FALSE)&lt;85,VLOOKUP(Backend!F$2,INDIRECT("'"&amp;VLOOKUP($F14,'Project Summary'!$A$3:$H$52,8,FALSE)&amp;"'!$c:$r"),14,FALSE)&gt;115),(VLOOKUP(Backend!F$2,INDIRECT("'"&amp;VLOOKUP($F14,'Project Summary'!$A$3:$H$52,8,FALSE)&amp;"'!$c:$r"),13,FALSE)&amp;"*"),VLOOKUP(Backend!F$2,INDIRECT("'"&amp;VLOOKUP($F14,'Project Summary'!$A$3:$H$52,8,FALSE)&amp;"'!$c:$r"),13,FALSE)))</f>
        <v>Missing Batch #</v>
      </c>
      <c r="K14" s="66" t="str">
        <f ca="1">IF(ISBLANK('Project Summary'!$A8),"Missing Batch #",IF(OR(VLOOKUP(Backend!G$2,INDIRECT("'"&amp;VLOOKUP($F14,'Project Summary'!$A$3:$H$52,8,FALSE)&amp;"'!$c:$r"),14,FALSE)&lt;85,VLOOKUP(Backend!G$2,INDIRECT("'"&amp;VLOOKUP($F14,'Project Summary'!$A$3:$H$52,8,FALSE)&amp;"'!$c:$r"),14,FALSE)&gt;115),(VLOOKUP(Backend!G$2,INDIRECT("'"&amp;VLOOKUP($F14,'Project Summary'!$A$3:$H$52,8,FALSE)&amp;"'!$c:$r"),13,FALSE)&amp;"*"),VLOOKUP(Backend!G$2,INDIRECT("'"&amp;VLOOKUP($F14,'Project Summary'!$A$3:$H$52,8,FALSE)&amp;"'!$c:$r"),13,FALSE)))</f>
        <v>Missing Batch #</v>
      </c>
      <c r="L14" s="66" t="str">
        <f ca="1">IF(ISBLANK('Project Summary'!$A8),"Missing Batch #",IF(OR(VLOOKUP(Backend!H$2,INDIRECT("'"&amp;VLOOKUP($F14,'Project Summary'!$A$3:$H$52,8,FALSE)&amp;"'!$c:$r"),14,FALSE)&lt;85,VLOOKUP(Backend!H$2,INDIRECT("'"&amp;VLOOKUP($F14,'Project Summary'!$A$3:$H$52,8,FALSE)&amp;"'!$c:$r"),14,FALSE)&gt;115),(VLOOKUP(Backend!H$2,INDIRECT("'"&amp;VLOOKUP($F14,'Project Summary'!$A$3:$H$52,8,FALSE)&amp;"'!$c:$r"),13,FALSE)&amp;"*"),VLOOKUP(Backend!H$2,INDIRECT("'"&amp;VLOOKUP($F14,'Project Summary'!$A$3:$H$52,8,FALSE)&amp;"'!$c:$r"),13,FALSE)))</f>
        <v>Missing Batch #</v>
      </c>
      <c r="M14" s="66" t="str">
        <f ca="1">IF(ISBLANK('Project Summary'!$A8),"Missing Batch #",IF(OR(VLOOKUP(Backend!I$2,INDIRECT("'"&amp;VLOOKUP($F14,'Project Summary'!$A$3:$H$52,8,FALSE)&amp;"'!$c:$r"),14,FALSE)&lt;85,VLOOKUP(Backend!I$2,INDIRECT("'"&amp;VLOOKUP($F14,'Project Summary'!$A$3:$H$52,8,FALSE)&amp;"'!$c:$r"),14,FALSE)&gt;115),(VLOOKUP(Backend!I$2,INDIRECT("'"&amp;VLOOKUP($F14,'Project Summary'!$A$3:$H$52,8,FALSE)&amp;"'!$c:$r"),13,FALSE)&amp;"*"),VLOOKUP(Backend!I$2,INDIRECT("'"&amp;VLOOKUP($F14,'Project Summary'!$A$3:$H$52,8,FALSE)&amp;"'!$c:$r"),13,FALSE)))</f>
        <v>Missing Batch #</v>
      </c>
      <c r="N14" s="66" t="str">
        <f ca="1">IF(ISBLANK('Project Summary'!$A8),"Missing Batch #",IF(OR(VLOOKUP(Backend!J$2,INDIRECT("'"&amp;VLOOKUP($F14,'Project Summary'!$A$3:$H$52,8,FALSE)&amp;"'!$c:$r"),14,FALSE)&lt;85,VLOOKUP(Backend!J$2,INDIRECT("'"&amp;VLOOKUP($F14,'Project Summary'!$A$3:$H$52,8,FALSE)&amp;"'!$c:$r"),14,FALSE)&gt;115),(VLOOKUP(Backend!J$2,INDIRECT("'"&amp;VLOOKUP($F14,'Project Summary'!$A$3:$H$52,8,FALSE)&amp;"'!$c:$r"),13,FALSE)&amp;"*"),VLOOKUP(Backend!J$2,INDIRECT("'"&amp;VLOOKUP($F14,'Project Summary'!$A$3:$H$52,8,FALSE)&amp;"'!$c:$r"),13,FALSE)))</f>
        <v>Missing Batch #</v>
      </c>
      <c r="O14" s="99" t="str">
        <f ca="1">IF(COUNT(G14:N14)&gt;=6,COUNT(G14:N14)&amp;" of "&amp;COUNTA($G$4:$N$4)&amp;" - Pass",COUNT(G14:N14)&amp;" of "&amp;COUNTA($G$4:$N$4)&amp;" - Fail")</f>
        <v>0 of 8 - Fail</v>
      </c>
      <c r="Q14" s="98"/>
      <c r="R14" s="66" t="e">
        <f ca="1">IF(ISBLANK('Project Summary'!$A$5),"Missing Batch #",IF(OR(VLOOKUP(Backend!C12,INDIRECT("'"&amp;VLOOKUP($Q$13,'Project Summary'!$A$3:$H$52,8,FALSE)&amp;"'!$c:$r"),14,FALSE)&lt;85,VLOOKUP(Backend!C12,INDIRECT("'"&amp;VLOOKUP($Q$13,'Project Summary'!$A$3:$H$52,8,FALSE)&amp;"'!$c:$r"),14,FALSE)&gt;115),(VLOOKUP(Backend!C12,INDIRECT("'"&amp;VLOOKUP($Q$13,'Project Summary'!$A$3:$H$52,8,FALSE)&amp;"'!$c:$r"),13,FALSE)&amp;"*"),VLOOKUP(Backend!C12,INDIRECT("'"&amp;VLOOKUP($Q$13,'Project Summary'!$A$3:$H$52,8,FALSE)&amp;"'!$c:$r"),13,FALSE)))</f>
        <v>#REF!</v>
      </c>
      <c r="S14" s="65" t="e">
        <f ca="1">IF(ISBLANK('Project Summary'!$A$5),"Missing Batch #",IF(OR(VLOOKUP(Backend!D12,INDIRECT("'"&amp;VLOOKUP($Q$13,'Project Summary'!$A$3:$H$52,8,FALSE)&amp;"'!$c:$r"),14,FALSE)&lt;85,VLOOKUP(Backend!D12,INDIRECT("'"&amp;VLOOKUP($Q$13,'Project Summary'!$A$3:$H$52,8,FALSE)&amp;"'!$c:$r"),14,FALSE)&gt;115),(VLOOKUP(Backend!D12,INDIRECT("'"&amp;VLOOKUP($Q$13,'Project Summary'!$A$3:$H$52,8,FALSE)&amp;"'!$c:$r"),14,FALSE)&amp;"*"),VLOOKUP(Backend!D12,INDIRECT("'"&amp;VLOOKUP($Q$13,'Project Summary'!$A$3:$H$52,8,FALSE)&amp;"'!$c:$r"),14,FALSE)))</f>
        <v>#REF!</v>
      </c>
      <c r="T14" s="65" t="e">
        <f ca="1">IF(ISBLANK('Project Summary'!$A$5),"Missing Batch #",IF(OR(VLOOKUP(Backend!E12,INDIRECT("'"&amp;VLOOKUP($Q$13,'Project Summary'!$A$3:$H$52,8,FALSE)&amp;"'!$c:$r"),14,FALSE)&lt;85,VLOOKUP(Backend!E12,INDIRECT("'"&amp;VLOOKUP($Q$13,'Project Summary'!$A$3:$H$52,8,FALSE)&amp;"'!$c:$r"),14,FALSE)&gt;115),(VLOOKUP(Backend!E12,INDIRECT("'"&amp;VLOOKUP($Q$13,'Project Summary'!$A$3:$H$52,8,FALSE)&amp;"'!$c:$r"),13,FALSE)&amp;"*"),VLOOKUP(Backend!E12,INDIRECT("'"&amp;VLOOKUP($Q$13,'Project Summary'!$A$3:$H$52,8,FALSE)&amp;"'!$c:$r"),13,FALSE)))</f>
        <v>#REF!</v>
      </c>
      <c r="U14" s="65" t="e">
        <f ca="1">IF(ISBLANK('Project Summary'!$A$5),"Missing Batch #",IF(OR(VLOOKUP(Backend!F12,INDIRECT("'"&amp;VLOOKUP($Q$13,'Project Summary'!$A$3:$H$52,8,FALSE)&amp;"'!$c:$r"),14,FALSE)&lt;85,VLOOKUP(Backend!F12,INDIRECT("'"&amp;VLOOKUP($Q$13,'Project Summary'!$A$3:$H$52,8,FALSE)&amp;"'!$c:$r"),14,FALSE)&gt;115),(VLOOKUP(Backend!F12,INDIRECT("'"&amp;VLOOKUP($Q$13,'Project Summary'!$A$3:$H$52,8,FALSE)&amp;"'!$c:$r"),14,FALSE)&amp;"*"),VLOOKUP(Backend!F12,INDIRECT("'"&amp;VLOOKUP($Q$13,'Project Summary'!$A$3:$H$52,8,FALSE)&amp;"'!$c:$r"),14,FALSE)))</f>
        <v>#REF!</v>
      </c>
      <c r="V14" s="66" t="e">
        <f ca="1">IF(ISBLANK('Project Summary'!$A$5),"Missing Batch #",IF(OR(VLOOKUP(Backend!G12,INDIRECT("'"&amp;VLOOKUP($Q$13,'Project Summary'!$A$3:$H$52,8,FALSE)&amp;"'!$c:$r"),14,FALSE)&lt;85,VLOOKUP(Backend!G12,INDIRECT("'"&amp;VLOOKUP($Q$13,'Project Summary'!$A$3:$H$52,8,FALSE)&amp;"'!$c:$r"),14,FALSE)&gt;115),(VLOOKUP(Backend!G12,INDIRECT("'"&amp;VLOOKUP($Q$13,'Project Summary'!$A$3:$H$52,8,FALSE)&amp;"'!$c:$r"),13,FALSE)&amp;"*"),VLOOKUP(Backend!G12,INDIRECT("'"&amp;VLOOKUP($Q$13,'Project Summary'!$A$3:$H$52,8,FALSE)&amp;"'!$c:$r"),13,FALSE)))</f>
        <v>#REF!</v>
      </c>
      <c r="W14" s="65" t="e">
        <f ca="1">IF(ISBLANK('Project Summary'!$A$5),"Missing Batch #",IF(OR(VLOOKUP(Backend!H12,INDIRECT("'"&amp;VLOOKUP($Q$13,'Project Summary'!$A$3:$H$52,8,FALSE)&amp;"'!$c:$r"),14,FALSE)&lt;85,VLOOKUP(Backend!H12,INDIRECT("'"&amp;VLOOKUP($Q$13,'Project Summary'!$A$3:$H$52,8,FALSE)&amp;"'!$c:$r"),14,FALSE)&gt;115),(VLOOKUP(Backend!H12,INDIRECT("'"&amp;VLOOKUP($Q$13,'Project Summary'!$A$3:$H$52,8,FALSE)&amp;"'!$c:$r"),14,FALSE)&amp;"*"),VLOOKUP(Backend!H12,INDIRECT("'"&amp;VLOOKUP($Q$13,'Project Summary'!$A$3:$H$52,8,FALSE)&amp;"'!$c:$r"),14,FALSE)))</f>
        <v>#REF!</v>
      </c>
      <c r="X14" s="100"/>
    </row>
    <row r="15" spans="1:25" ht="24" customHeight="1" x14ac:dyDescent="0.25">
      <c r="F15" s="8" t="s">
        <v>73</v>
      </c>
      <c r="G15" s="66" t="str">
        <f ca="1">IF(ISBLANK('Project Summary'!$A8),"Missing Batch #",IF(OR(VLOOKUP(Backend!C$2,INDIRECT("'"&amp;VLOOKUP($F14,'Project Summary'!$A$3:$H$52,8,FALSE)&amp;"'!$c:$r"),14,FALSE)&lt;85,VLOOKUP(Backend!C$2,INDIRECT("'"&amp;VLOOKUP($F14,'Project Summary'!$A$3:$H$52,8,FALSE)&amp;"'!$c:$r"),14,FALSE)&gt;115),(VLOOKUP(Backend!C$2,INDIRECT("'"&amp;VLOOKUP($F14,'Project Summary'!$A$3:$H$52,8,FALSE)&amp;"'!$c:$r"),14,FALSE)&amp;"*"),VLOOKUP(Backend!C$2,INDIRECT("'"&amp;VLOOKUP($F14,'Project Summary'!$A$3:$H$52,8,FALSE)&amp;"'!$c:$r"),14,FALSE)))</f>
        <v>Missing Batch #</v>
      </c>
      <c r="H15" s="66" t="str">
        <f ca="1">IF(ISBLANK('Project Summary'!$A8),"Missing Batch #",IF(OR(VLOOKUP(Backend!D$2,INDIRECT("'"&amp;VLOOKUP($F14,'Project Summary'!$A$3:$H$52,8,FALSE)&amp;"'!$c:$r"),14,FALSE)&lt;85,VLOOKUP(Backend!D$2,INDIRECT("'"&amp;VLOOKUP($F14,'Project Summary'!$A$3:$H$52,8,FALSE)&amp;"'!$c:$r"),14,FALSE)&gt;115),(VLOOKUP(Backend!D$2,INDIRECT("'"&amp;VLOOKUP($F14,'Project Summary'!$A$3:$H$52,8,FALSE)&amp;"'!$c:$r"),14,FALSE)&amp;"*"),VLOOKUP(Backend!D$2,INDIRECT("'"&amp;VLOOKUP($F14,'Project Summary'!$A$3:$H$52,8,FALSE)&amp;"'!$c:$r"),14,FALSE)))</f>
        <v>Missing Batch #</v>
      </c>
      <c r="I15" s="66" t="str">
        <f ca="1">IF(ISBLANK('Project Summary'!$A8),"Missing Batch #",IF(OR(VLOOKUP(Backend!E$2,INDIRECT("'"&amp;VLOOKUP($F14,'Project Summary'!$A$3:$H$52,8,FALSE)&amp;"'!$c:$r"),14,FALSE)&lt;85,VLOOKUP(Backend!E$2,INDIRECT("'"&amp;VLOOKUP($F14,'Project Summary'!$A$3:$H$52,8,FALSE)&amp;"'!$c:$r"),14,FALSE)&gt;115),(VLOOKUP(Backend!E$2,INDIRECT("'"&amp;VLOOKUP($F14,'Project Summary'!$A$3:$H$52,8,FALSE)&amp;"'!$c:$r"),14,FALSE)&amp;"*"),VLOOKUP(Backend!E$2,INDIRECT("'"&amp;VLOOKUP($F14,'Project Summary'!$A$3:$H$52,8,FALSE)&amp;"'!$c:$r"),14,FALSE)))</f>
        <v>Missing Batch #</v>
      </c>
      <c r="J15" s="66" t="str">
        <f ca="1">IF(ISBLANK('Project Summary'!$A8),"Missing Batch #",IF(OR(VLOOKUP(Backend!F$2,INDIRECT("'"&amp;VLOOKUP($F14,'Project Summary'!$A$3:$H$52,8,FALSE)&amp;"'!$c:$r"),14,FALSE)&lt;85,VLOOKUP(Backend!F$2,INDIRECT("'"&amp;VLOOKUP($F14,'Project Summary'!$A$3:$H$52,8,FALSE)&amp;"'!$c:$r"),14,FALSE)&gt;115),(VLOOKUP(Backend!F$2,INDIRECT("'"&amp;VLOOKUP($F14,'Project Summary'!$A$3:$H$52,8,FALSE)&amp;"'!$c:$r"),14,FALSE)&amp;"*"),VLOOKUP(Backend!F$2,INDIRECT("'"&amp;VLOOKUP($F14,'Project Summary'!$A$3:$H$52,8,FALSE)&amp;"'!$c:$r"),14,FALSE)))</f>
        <v>Missing Batch #</v>
      </c>
      <c r="K15" s="66" t="str">
        <f ca="1">IF(ISBLANK('Project Summary'!$A8),"Missing Batch #",IF(OR(VLOOKUP(Backend!G$2,INDIRECT("'"&amp;VLOOKUP($F14,'Project Summary'!$A$3:$H$52,8,FALSE)&amp;"'!$c:$r"),14,FALSE)&lt;85,VLOOKUP(Backend!G$2,INDIRECT("'"&amp;VLOOKUP($F14,'Project Summary'!$A$3:$H$52,8,FALSE)&amp;"'!$c:$r"),14,FALSE)&gt;115),(VLOOKUP(Backend!G$2,INDIRECT("'"&amp;VLOOKUP($F14,'Project Summary'!$A$3:$H$52,8,FALSE)&amp;"'!$c:$r"),14,FALSE)&amp;"*"),VLOOKUP(Backend!G$2,INDIRECT("'"&amp;VLOOKUP($F14,'Project Summary'!$A$3:$H$52,8,FALSE)&amp;"'!$c:$r"),14,FALSE)))</f>
        <v>Missing Batch #</v>
      </c>
      <c r="L15" s="66" t="str">
        <f ca="1">IF(ISBLANK('Project Summary'!$A8),"Missing Batch #",IF(OR(VLOOKUP(Backend!H$2,INDIRECT("'"&amp;VLOOKUP($F14,'Project Summary'!$A$3:$H$52,8,FALSE)&amp;"'!$c:$r"),14,FALSE)&lt;85,VLOOKUP(Backend!H$2,INDIRECT("'"&amp;VLOOKUP($F14,'Project Summary'!$A$3:$H$52,8,FALSE)&amp;"'!$c:$r"),14,FALSE)&gt;115),(VLOOKUP(Backend!H$2,INDIRECT("'"&amp;VLOOKUP($F14,'Project Summary'!$A$3:$H$52,8,FALSE)&amp;"'!$c:$r"),14,FALSE)&amp;"*"),VLOOKUP(Backend!H$2,INDIRECT("'"&amp;VLOOKUP($F14,'Project Summary'!$A$3:$H$52,8,FALSE)&amp;"'!$c:$r"),14,FALSE)))</f>
        <v>Missing Batch #</v>
      </c>
      <c r="M15" s="66" t="str">
        <f ca="1">IF(ISBLANK('Project Summary'!$A8),"Missing Batch #",IF(OR(VLOOKUP(Backend!I$2,INDIRECT("'"&amp;VLOOKUP($F14,'Project Summary'!$A$3:$H$52,8,FALSE)&amp;"'!$c:$r"),14,FALSE)&lt;85,VLOOKUP(Backend!I$2,INDIRECT("'"&amp;VLOOKUP($F14,'Project Summary'!$A$3:$H$52,8,FALSE)&amp;"'!$c:$r"),14,FALSE)&gt;115),(VLOOKUP(Backend!I$2,INDIRECT("'"&amp;VLOOKUP($F14,'Project Summary'!$A$3:$H$52,8,FALSE)&amp;"'!$c:$r"),14,FALSE)&amp;"*"),VLOOKUP(Backend!I$2,INDIRECT("'"&amp;VLOOKUP($F14,'Project Summary'!$A$3:$H$52,8,FALSE)&amp;"'!$c:$r"),14,FALSE)))</f>
        <v>Missing Batch #</v>
      </c>
      <c r="N15" s="66" t="str">
        <f ca="1">IF(ISBLANK('Project Summary'!$A8),"Missing Batch #",IF(OR(VLOOKUP(Backend!J$2,INDIRECT("'"&amp;VLOOKUP($F14,'Project Summary'!$A$3:$H$52,8,FALSE)&amp;"'!$c:$r"),14,FALSE)&lt;85,VLOOKUP(Backend!J$2,INDIRECT("'"&amp;VLOOKUP($F14,'Project Summary'!$A$3:$H$52,8,FALSE)&amp;"'!$c:$r"),14,FALSE)&gt;115),(VLOOKUP(Backend!J$2,INDIRECT("'"&amp;VLOOKUP($F14,'Project Summary'!$A$3:$H$52,8,FALSE)&amp;"'!$c:$r"),14,FALSE)&amp;"*"),VLOOKUP(Backend!J$2,INDIRECT("'"&amp;VLOOKUP($F14,'Project Summary'!$A$3:$H$52,8,FALSE)&amp;"'!$c:$r"),14,FALSE)))</f>
        <v>Missing Batch #</v>
      </c>
      <c r="O15" s="101"/>
      <c r="Q15" s="98"/>
      <c r="R15" s="66" t="e">
        <f ca="1">IF(ISBLANK('Project Summary'!$A$5),"Missing Batch #",IF(OR(VLOOKUP(Backend!C13,INDIRECT("'"&amp;VLOOKUP($Q$13,'Project Summary'!$A$3:$H$52,8,FALSE)&amp;"'!$c:$r"),14,FALSE)&lt;85,VLOOKUP(Backend!C13,INDIRECT("'"&amp;VLOOKUP($Q$13,'Project Summary'!$A$3:$H$52,8,FALSE)&amp;"'!$c:$r"),14,FALSE)&gt;115),(VLOOKUP(Backend!C13,INDIRECT("'"&amp;VLOOKUP($Q$13,'Project Summary'!$A$3:$H$52,8,FALSE)&amp;"'!$c:$r"),13,FALSE)&amp;"*"),VLOOKUP(Backend!C13,INDIRECT("'"&amp;VLOOKUP($Q$13,'Project Summary'!$A$3:$H$52,8,FALSE)&amp;"'!$c:$r"),13,FALSE)))</f>
        <v>#REF!</v>
      </c>
      <c r="S15" s="65" t="e">
        <f ca="1">IF(ISBLANK('Project Summary'!$A$5),"Missing Batch #",IF(OR(VLOOKUP(Backend!D13,INDIRECT("'"&amp;VLOOKUP($Q$13,'Project Summary'!$A$3:$H$52,8,FALSE)&amp;"'!$c:$r"),14,FALSE)&lt;85,VLOOKUP(Backend!D13,INDIRECT("'"&amp;VLOOKUP($Q$13,'Project Summary'!$A$3:$H$52,8,FALSE)&amp;"'!$c:$r"),14,FALSE)&gt;115),(VLOOKUP(Backend!D13,INDIRECT("'"&amp;VLOOKUP($Q$13,'Project Summary'!$A$3:$H$52,8,FALSE)&amp;"'!$c:$r"),14,FALSE)&amp;"*"),VLOOKUP(Backend!D13,INDIRECT("'"&amp;VLOOKUP($Q$13,'Project Summary'!$A$3:$H$52,8,FALSE)&amp;"'!$c:$r"),14,FALSE)))</f>
        <v>#REF!</v>
      </c>
      <c r="T15" s="65" t="e">
        <f ca="1">IF(ISBLANK('Project Summary'!$A$5),"Missing Batch #",IF(OR(VLOOKUP(Backend!E13,INDIRECT("'"&amp;VLOOKUP($Q$13,'Project Summary'!$A$3:$H$52,8,FALSE)&amp;"'!$c:$r"),14,FALSE)&lt;85,VLOOKUP(Backend!E13,INDIRECT("'"&amp;VLOOKUP($Q$13,'Project Summary'!$A$3:$H$52,8,FALSE)&amp;"'!$c:$r"),14,FALSE)&gt;115),(VLOOKUP(Backend!E13,INDIRECT("'"&amp;VLOOKUP($Q$13,'Project Summary'!$A$3:$H$52,8,FALSE)&amp;"'!$c:$r"),13,FALSE)&amp;"*"),VLOOKUP(Backend!E13,INDIRECT("'"&amp;VLOOKUP($Q$13,'Project Summary'!$A$3:$H$52,8,FALSE)&amp;"'!$c:$r"),13,FALSE)))</f>
        <v>#REF!</v>
      </c>
      <c r="U15" s="65" t="e">
        <f ca="1">IF(ISBLANK('Project Summary'!$A$5),"Missing Batch #",IF(OR(VLOOKUP(Backend!F13,INDIRECT("'"&amp;VLOOKUP($Q$13,'Project Summary'!$A$3:$H$52,8,FALSE)&amp;"'!$c:$r"),14,FALSE)&lt;85,VLOOKUP(Backend!F13,INDIRECT("'"&amp;VLOOKUP($Q$13,'Project Summary'!$A$3:$H$52,8,FALSE)&amp;"'!$c:$r"),14,FALSE)&gt;115),(VLOOKUP(Backend!F13,INDIRECT("'"&amp;VLOOKUP($Q$13,'Project Summary'!$A$3:$H$52,8,FALSE)&amp;"'!$c:$r"),14,FALSE)&amp;"*"),VLOOKUP(Backend!F13,INDIRECT("'"&amp;VLOOKUP($Q$13,'Project Summary'!$A$3:$H$52,8,FALSE)&amp;"'!$c:$r"),14,FALSE)))</f>
        <v>#REF!</v>
      </c>
      <c r="V15" s="66" t="e">
        <f ca="1">IF(ISBLANK('Project Summary'!$A$5),"Missing Batch #",IF(OR(VLOOKUP(Backend!G13,INDIRECT("'"&amp;VLOOKUP($Q$13,'Project Summary'!$A$3:$H$52,8,FALSE)&amp;"'!$c:$r"),14,FALSE)&lt;85,VLOOKUP(Backend!G13,INDIRECT("'"&amp;VLOOKUP($Q$13,'Project Summary'!$A$3:$H$52,8,FALSE)&amp;"'!$c:$r"),14,FALSE)&gt;115),(VLOOKUP(Backend!G13,INDIRECT("'"&amp;VLOOKUP($Q$13,'Project Summary'!$A$3:$H$52,8,FALSE)&amp;"'!$c:$r"),13,FALSE)&amp;"*"),VLOOKUP(Backend!G13,INDIRECT("'"&amp;VLOOKUP($Q$13,'Project Summary'!$A$3:$H$52,8,FALSE)&amp;"'!$c:$r"),13,FALSE)))</f>
        <v>#REF!</v>
      </c>
      <c r="W15" s="65" t="e">
        <f ca="1">IF(ISBLANK('Project Summary'!$A$5),"Missing Batch #",IF(OR(VLOOKUP(Backend!H13,INDIRECT("'"&amp;VLOOKUP($Q$13,'Project Summary'!$A$3:$H$52,8,FALSE)&amp;"'!$c:$r"),14,FALSE)&lt;85,VLOOKUP(Backend!H13,INDIRECT("'"&amp;VLOOKUP($Q$13,'Project Summary'!$A$3:$H$52,8,FALSE)&amp;"'!$c:$r"),14,FALSE)&gt;115),(VLOOKUP(Backend!H13,INDIRECT("'"&amp;VLOOKUP($Q$13,'Project Summary'!$A$3:$H$52,8,FALSE)&amp;"'!$c:$r"),14,FALSE)&amp;"*"),VLOOKUP(Backend!H13,INDIRECT("'"&amp;VLOOKUP($Q$13,'Project Summary'!$A$3:$H$52,8,FALSE)&amp;"'!$c:$r"),14,FALSE)))</f>
        <v>#REF!</v>
      </c>
      <c r="X15" s="100"/>
    </row>
    <row r="16" spans="1:25" ht="24" customHeight="1" x14ac:dyDescent="0.25">
      <c r="F16" s="8" t="str">
        <f>IF(ISBLANK('Project Summary'!A9),"DELETE ME",'Project Summary'!A9)</f>
        <v>DELETE ME</v>
      </c>
      <c r="G16" s="66" t="str">
        <f ca="1">IF(ISBLANK('Project Summary'!$A9),"Missing Batch #",IF(OR(VLOOKUP(Backend!C$2,INDIRECT("'"&amp;VLOOKUP($F16,'Project Summary'!$A$3:$H$52,8,FALSE)&amp;"'!$c:$r"),14,FALSE)&lt;85,VLOOKUP(Backend!C$2,INDIRECT("'"&amp;VLOOKUP($F16,'Project Summary'!$A$3:$H$52,8,FALSE)&amp;"'!$c:$r"),14,FALSE)&gt;115),(VLOOKUP(Backend!C$2,INDIRECT("'"&amp;VLOOKUP($F16,'Project Summary'!$A$3:$H$52,8,FALSE)&amp;"'!$c:$r"),13,FALSE)&amp;"*"),VLOOKUP(Backend!C$2,INDIRECT("'"&amp;VLOOKUP($F16,'Project Summary'!$A$3:$H$52,8,FALSE)&amp;"'!$c:$r"),13,FALSE)))</f>
        <v>Missing Batch #</v>
      </c>
      <c r="H16" s="66" t="str">
        <f ca="1">IF(ISBLANK('Project Summary'!$A9),"Missing Batch #",IF(OR(VLOOKUP(Backend!D$2,INDIRECT("'"&amp;VLOOKUP($F16,'Project Summary'!$A$3:$H$52,8,FALSE)&amp;"'!$c:$r"),14,FALSE)&lt;85,VLOOKUP(Backend!D$2,INDIRECT("'"&amp;VLOOKUP($F16,'Project Summary'!$A$3:$H$52,8,FALSE)&amp;"'!$c:$r"),14,FALSE)&gt;115),(VLOOKUP(Backend!D$2,INDIRECT("'"&amp;VLOOKUP($F16,'Project Summary'!$A$3:$H$52,8,FALSE)&amp;"'!$c:$r"),13,FALSE)&amp;"*"),VLOOKUP(Backend!D$2,INDIRECT("'"&amp;VLOOKUP($F16,'Project Summary'!$A$3:$H$52,8,FALSE)&amp;"'!$c:$r"),13,FALSE)))</f>
        <v>Missing Batch #</v>
      </c>
      <c r="I16" s="66" t="str">
        <f ca="1">IF(ISBLANK('Project Summary'!$A9),"Missing Batch #",IF(OR(VLOOKUP(Backend!E$2,INDIRECT("'"&amp;VLOOKUP($F16,'Project Summary'!$A$3:$H$52,8,FALSE)&amp;"'!$c:$r"),14,FALSE)&lt;85,VLOOKUP(Backend!E$2,INDIRECT("'"&amp;VLOOKUP($F16,'Project Summary'!$A$3:$H$52,8,FALSE)&amp;"'!$c:$r"),14,FALSE)&gt;115),(VLOOKUP(Backend!E$2,INDIRECT("'"&amp;VLOOKUP($F16,'Project Summary'!$A$3:$H$52,8,FALSE)&amp;"'!$c:$r"),13,FALSE)&amp;"*"),VLOOKUP(Backend!E$2,INDIRECT("'"&amp;VLOOKUP($F16,'Project Summary'!$A$3:$H$52,8,FALSE)&amp;"'!$c:$r"),13,FALSE)))</f>
        <v>Missing Batch #</v>
      </c>
      <c r="J16" s="66" t="str">
        <f ca="1">IF(ISBLANK('Project Summary'!$A9),"Missing Batch #",IF(OR(VLOOKUP(Backend!F$2,INDIRECT("'"&amp;VLOOKUP($F16,'Project Summary'!$A$3:$H$52,8,FALSE)&amp;"'!$c:$r"),14,FALSE)&lt;85,VLOOKUP(Backend!F$2,INDIRECT("'"&amp;VLOOKUP($F16,'Project Summary'!$A$3:$H$52,8,FALSE)&amp;"'!$c:$r"),14,FALSE)&gt;115),(VLOOKUP(Backend!F$2,INDIRECT("'"&amp;VLOOKUP($F16,'Project Summary'!$A$3:$H$52,8,FALSE)&amp;"'!$c:$r"),13,FALSE)&amp;"*"),VLOOKUP(Backend!F$2,INDIRECT("'"&amp;VLOOKUP($F16,'Project Summary'!$A$3:$H$52,8,FALSE)&amp;"'!$c:$r"),13,FALSE)))</f>
        <v>Missing Batch #</v>
      </c>
      <c r="K16" s="66" t="str">
        <f ca="1">IF(ISBLANK('Project Summary'!$A9),"Missing Batch #",IF(OR(VLOOKUP(Backend!G$2,INDIRECT("'"&amp;VLOOKUP($F16,'Project Summary'!$A$3:$H$52,8,FALSE)&amp;"'!$c:$r"),14,FALSE)&lt;85,VLOOKUP(Backend!G$2,INDIRECT("'"&amp;VLOOKUP($F16,'Project Summary'!$A$3:$H$52,8,FALSE)&amp;"'!$c:$r"),14,FALSE)&gt;115),(VLOOKUP(Backend!G$2,INDIRECT("'"&amp;VLOOKUP($F16,'Project Summary'!$A$3:$H$52,8,FALSE)&amp;"'!$c:$r"),13,FALSE)&amp;"*"),VLOOKUP(Backend!G$2,INDIRECT("'"&amp;VLOOKUP($F16,'Project Summary'!$A$3:$H$52,8,FALSE)&amp;"'!$c:$r"),13,FALSE)))</f>
        <v>Missing Batch #</v>
      </c>
      <c r="L16" s="66" t="str">
        <f ca="1">IF(ISBLANK('Project Summary'!$A9),"Missing Batch #",IF(OR(VLOOKUP(Backend!H$2,INDIRECT("'"&amp;VLOOKUP($F16,'Project Summary'!$A$3:$H$52,8,FALSE)&amp;"'!$c:$r"),14,FALSE)&lt;85,VLOOKUP(Backend!H$2,INDIRECT("'"&amp;VLOOKUP($F16,'Project Summary'!$A$3:$H$52,8,FALSE)&amp;"'!$c:$r"),14,FALSE)&gt;115),(VLOOKUP(Backend!H$2,INDIRECT("'"&amp;VLOOKUP($F16,'Project Summary'!$A$3:$H$52,8,FALSE)&amp;"'!$c:$r"),13,FALSE)&amp;"*"),VLOOKUP(Backend!H$2,INDIRECT("'"&amp;VLOOKUP($F16,'Project Summary'!$A$3:$H$52,8,FALSE)&amp;"'!$c:$r"),13,FALSE)))</f>
        <v>Missing Batch #</v>
      </c>
      <c r="M16" s="66" t="str">
        <f ca="1">IF(ISBLANK('Project Summary'!$A9),"Missing Batch #",IF(OR(VLOOKUP(Backend!I$2,INDIRECT("'"&amp;VLOOKUP($F16,'Project Summary'!$A$3:$H$52,8,FALSE)&amp;"'!$c:$r"),14,FALSE)&lt;85,VLOOKUP(Backend!I$2,INDIRECT("'"&amp;VLOOKUP($F16,'Project Summary'!$A$3:$H$52,8,FALSE)&amp;"'!$c:$r"),14,FALSE)&gt;115),(VLOOKUP(Backend!I$2,INDIRECT("'"&amp;VLOOKUP($F16,'Project Summary'!$A$3:$H$52,8,FALSE)&amp;"'!$c:$r"),13,FALSE)&amp;"*"),VLOOKUP(Backend!I$2,INDIRECT("'"&amp;VLOOKUP($F16,'Project Summary'!$A$3:$H$52,8,FALSE)&amp;"'!$c:$r"),13,FALSE)))</f>
        <v>Missing Batch #</v>
      </c>
      <c r="N16" s="66" t="str">
        <f ca="1">IF(ISBLANK('Project Summary'!$A9),"Missing Batch #",IF(OR(VLOOKUP(Backend!J$2,INDIRECT("'"&amp;VLOOKUP($F16,'Project Summary'!$A$3:$H$52,8,FALSE)&amp;"'!$c:$r"),14,FALSE)&lt;85,VLOOKUP(Backend!J$2,INDIRECT("'"&amp;VLOOKUP($F16,'Project Summary'!$A$3:$H$52,8,FALSE)&amp;"'!$c:$r"),14,FALSE)&gt;115),(VLOOKUP(Backend!J$2,INDIRECT("'"&amp;VLOOKUP($F16,'Project Summary'!$A$3:$H$52,8,FALSE)&amp;"'!$c:$r"),13,FALSE)&amp;"*"),VLOOKUP(Backend!J$2,INDIRECT("'"&amp;VLOOKUP($F16,'Project Summary'!$A$3:$H$52,8,FALSE)&amp;"'!$c:$r"),13,FALSE)))</f>
        <v>Missing Batch #</v>
      </c>
      <c r="O16" s="99" t="str">
        <f ca="1">IF(COUNT(G16:N16)&gt;=6,COUNT(G16:N16)&amp;" of "&amp;COUNTA($G$4:$N$4)&amp;" - Pass",COUNT(G16:N16)&amp;" of "&amp;COUNTA($G$4:$N$4)&amp;" - Fail")</f>
        <v>0 of 8 - Fail</v>
      </c>
      <c r="Q16" s="98"/>
      <c r="R16" s="66" t="e">
        <f ca="1">IF(ISBLANK('Project Summary'!$A$5),"Missing Batch #",IF(OR(VLOOKUP(Backend!C14,INDIRECT("'"&amp;VLOOKUP($Q$13,'Project Summary'!$A$3:$H$52,8,FALSE)&amp;"'!$c:$r"),14,FALSE)&lt;85,VLOOKUP(Backend!C14,INDIRECT("'"&amp;VLOOKUP($Q$13,'Project Summary'!$A$3:$H$52,8,FALSE)&amp;"'!$c:$r"),14,FALSE)&gt;115),(VLOOKUP(Backend!C14,INDIRECT("'"&amp;VLOOKUP($Q$13,'Project Summary'!$A$3:$H$52,8,FALSE)&amp;"'!$c:$r"),13,FALSE)&amp;"*"),VLOOKUP(Backend!C14,INDIRECT("'"&amp;VLOOKUP($Q$13,'Project Summary'!$A$3:$H$52,8,FALSE)&amp;"'!$c:$r"),13,FALSE)))</f>
        <v>#REF!</v>
      </c>
      <c r="S16" s="65" t="e">
        <f ca="1">IF(ISBLANK('Project Summary'!$A$5),"Missing Batch #",IF(OR(VLOOKUP(Backend!D14,INDIRECT("'"&amp;VLOOKUP($Q$13,'Project Summary'!$A$3:$H$52,8,FALSE)&amp;"'!$c:$r"),14,FALSE)&lt;85,VLOOKUP(Backend!D14,INDIRECT("'"&amp;VLOOKUP($Q$13,'Project Summary'!$A$3:$H$52,8,FALSE)&amp;"'!$c:$r"),14,FALSE)&gt;115),(VLOOKUP(Backend!D14,INDIRECT("'"&amp;VLOOKUP($Q$13,'Project Summary'!$A$3:$H$52,8,FALSE)&amp;"'!$c:$r"),14,FALSE)&amp;"*"),VLOOKUP(Backend!D14,INDIRECT("'"&amp;VLOOKUP($Q$13,'Project Summary'!$A$3:$H$52,8,FALSE)&amp;"'!$c:$r"),14,FALSE)))</f>
        <v>#REF!</v>
      </c>
      <c r="T16" s="65" t="e">
        <f ca="1">IF(ISBLANK('Project Summary'!$A$5),"Missing Batch #",IF(OR(VLOOKUP(Backend!E14,INDIRECT("'"&amp;VLOOKUP($Q$13,'Project Summary'!$A$3:$H$52,8,FALSE)&amp;"'!$c:$r"),14,FALSE)&lt;85,VLOOKUP(Backend!E14,INDIRECT("'"&amp;VLOOKUP($Q$13,'Project Summary'!$A$3:$H$52,8,FALSE)&amp;"'!$c:$r"),14,FALSE)&gt;115),(VLOOKUP(Backend!E14,INDIRECT("'"&amp;VLOOKUP($Q$13,'Project Summary'!$A$3:$H$52,8,FALSE)&amp;"'!$c:$r"),13,FALSE)&amp;"*"),VLOOKUP(Backend!E14,INDIRECT("'"&amp;VLOOKUP($Q$13,'Project Summary'!$A$3:$H$52,8,FALSE)&amp;"'!$c:$r"),13,FALSE)))</f>
        <v>#REF!</v>
      </c>
      <c r="U16" s="65" t="e">
        <f ca="1">IF(ISBLANK('Project Summary'!$A$5),"Missing Batch #",IF(OR(VLOOKUP(Backend!F14,INDIRECT("'"&amp;VLOOKUP($Q$13,'Project Summary'!$A$3:$H$52,8,FALSE)&amp;"'!$c:$r"),14,FALSE)&lt;85,VLOOKUP(Backend!F14,INDIRECT("'"&amp;VLOOKUP($Q$13,'Project Summary'!$A$3:$H$52,8,FALSE)&amp;"'!$c:$r"),14,FALSE)&gt;115),(VLOOKUP(Backend!F14,INDIRECT("'"&amp;VLOOKUP($Q$13,'Project Summary'!$A$3:$H$52,8,FALSE)&amp;"'!$c:$r"),14,FALSE)&amp;"*"),VLOOKUP(Backend!F14,INDIRECT("'"&amp;VLOOKUP($Q$13,'Project Summary'!$A$3:$H$52,8,FALSE)&amp;"'!$c:$r"),14,FALSE)))</f>
        <v>#REF!</v>
      </c>
      <c r="V16" s="66" t="e">
        <f ca="1">IF(ISBLANK('Project Summary'!$A$5),"Missing Batch #",IF(OR(VLOOKUP(Backend!G14,INDIRECT("'"&amp;VLOOKUP($Q$13,'Project Summary'!$A$3:$H$52,8,FALSE)&amp;"'!$c:$r"),14,FALSE)&lt;85,VLOOKUP(Backend!G14,INDIRECT("'"&amp;VLOOKUP($Q$13,'Project Summary'!$A$3:$H$52,8,FALSE)&amp;"'!$c:$r"),14,FALSE)&gt;115),(VLOOKUP(Backend!G14,INDIRECT("'"&amp;VLOOKUP($Q$13,'Project Summary'!$A$3:$H$52,8,FALSE)&amp;"'!$c:$r"),13,FALSE)&amp;"*"),VLOOKUP(Backend!G14,INDIRECT("'"&amp;VLOOKUP($Q$13,'Project Summary'!$A$3:$H$52,8,FALSE)&amp;"'!$c:$r"),13,FALSE)))</f>
        <v>#REF!</v>
      </c>
      <c r="W16" s="65" t="e">
        <f ca="1">IF(ISBLANK('Project Summary'!$A$5),"Missing Batch #",IF(OR(VLOOKUP(Backend!H14,INDIRECT("'"&amp;VLOOKUP($Q$13,'Project Summary'!$A$3:$H$52,8,FALSE)&amp;"'!$c:$r"),14,FALSE)&lt;85,VLOOKUP(Backend!H14,INDIRECT("'"&amp;VLOOKUP($Q$13,'Project Summary'!$A$3:$H$52,8,FALSE)&amp;"'!$c:$r"),14,FALSE)&gt;115),(VLOOKUP(Backend!H14,INDIRECT("'"&amp;VLOOKUP($Q$13,'Project Summary'!$A$3:$H$52,8,FALSE)&amp;"'!$c:$r"),14,FALSE)&amp;"*"),VLOOKUP(Backend!H14,INDIRECT("'"&amp;VLOOKUP($Q$13,'Project Summary'!$A$3:$H$52,8,FALSE)&amp;"'!$c:$r"),14,FALSE)))</f>
        <v>#REF!</v>
      </c>
      <c r="X16" s="101"/>
    </row>
    <row r="17" spans="6:24" ht="24" customHeight="1" x14ac:dyDescent="0.25">
      <c r="F17" s="8" t="s">
        <v>73</v>
      </c>
      <c r="G17" s="66" t="str">
        <f ca="1">IF(ISBLANK('Project Summary'!$A9),"Missing Batch #",IF(OR(VLOOKUP(Backend!C$2,INDIRECT("'"&amp;VLOOKUP($F16,'Project Summary'!$A$3:$H$52,8,FALSE)&amp;"'!$c:$r"),14,FALSE)&lt;85,VLOOKUP(Backend!C$2,INDIRECT("'"&amp;VLOOKUP($F16,'Project Summary'!$A$3:$H$52,8,FALSE)&amp;"'!$c:$r"),14,FALSE)&gt;115),(VLOOKUP(Backend!C$2,INDIRECT("'"&amp;VLOOKUP($F16,'Project Summary'!$A$3:$H$52,8,FALSE)&amp;"'!$c:$r"),14,FALSE)&amp;"*"),VLOOKUP(Backend!C$2,INDIRECT("'"&amp;VLOOKUP($F16,'Project Summary'!$A$3:$H$52,8,FALSE)&amp;"'!$c:$r"),14,FALSE)))</f>
        <v>Missing Batch #</v>
      </c>
      <c r="H17" s="66" t="str">
        <f ca="1">IF(ISBLANK('Project Summary'!$A9),"Missing Batch #",IF(OR(VLOOKUP(Backend!D$2,INDIRECT("'"&amp;VLOOKUP($F16,'Project Summary'!$A$3:$H$52,8,FALSE)&amp;"'!$c:$r"),14,FALSE)&lt;85,VLOOKUP(Backend!D$2,INDIRECT("'"&amp;VLOOKUP($F16,'Project Summary'!$A$3:$H$52,8,FALSE)&amp;"'!$c:$r"),14,FALSE)&gt;115),(VLOOKUP(Backend!D$2,INDIRECT("'"&amp;VLOOKUP($F16,'Project Summary'!$A$3:$H$52,8,FALSE)&amp;"'!$c:$r"),14,FALSE)&amp;"*"),VLOOKUP(Backend!D$2,INDIRECT("'"&amp;VLOOKUP($F16,'Project Summary'!$A$3:$H$52,8,FALSE)&amp;"'!$c:$r"),14,FALSE)))</f>
        <v>Missing Batch #</v>
      </c>
      <c r="I17" s="66" t="str">
        <f ca="1">IF(ISBLANK('Project Summary'!$A9),"Missing Batch #",IF(OR(VLOOKUP(Backend!E$2,INDIRECT("'"&amp;VLOOKUP($F16,'Project Summary'!$A$3:$H$52,8,FALSE)&amp;"'!$c:$r"),14,FALSE)&lt;85,VLOOKUP(Backend!E$2,INDIRECT("'"&amp;VLOOKUP($F16,'Project Summary'!$A$3:$H$52,8,FALSE)&amp;"'!$c:$r"),14,FALSE)&gt;115),(VLOOKUP(Backend!E$2,INDIRECT("'"&amp;VLOOKUP($F16,'Project Summary'!$A$3:$H$52,8,FALSE)&amp;"'!$c:$r"),14,FALSE)&amp;"*"),VLOOKUP(Backend!E$2,INDIRECT("'"&amp;VLOOKUP($F16,'Project Summary'!$A$3:$H$52,8,FALSE)&amp;"'!$c:$r"),14,FALSE)))</f>
        <v>Missing Batch #</v>
      </c>
      <c r="J17" s="66" t="str">
        <f ca="1">IF(ISBLANK('Project Summary'!$A9),"Missing Batch #",IF(OR(VLOOKUP(Backend!F$2,INDIRECT("'"&amp;VLOOKUP($F16,'Project Summary'!$A$3:$H$52,8,FALSE)&amp;"'!$c:$r"),14,FALSE)&lt;85,VLOOKUP(Backend!F$2,INDIRECT("'"&amp;VLOOKUP($F16,'Project Summary'!$A$3:$H$52,8,FALSE)&amp;"'!$c:$r"),14,FALSE)&gt;115),(VLOOKUP(Backend!F$2,INDIRECT("'"&amp;VLOOKUP($F16,'Project Summary'!$A$3:$H$52,8,FALSE)&amp;"'!$c:$r"),14,FALSE)&amp;"*"),VLOOKUP(Backend!F$2,INDIRECT("'"&amp;VLOOKUP($F16,'Project Summary'!$A$3:$H$52,8,FALSE)&amp;"'!$c:$r"),14,FALSE)))</f>
        <v>Missing Batch #</v>
      </c>
      <c r="K17" s="66" t="str">
        <f ca="1">IF(ISBLANK('Project Summary'!$A9),"Missing Batch #",IF(OR(VLOOKUP(Backend!G$2,INDIRECT("'"&amp;VLOOKUP($F16,'Project Summary'!$A$3:$H$52,8,FALSE)&amp;"'!$c:$r"),14,FALSE)&lt;85,VLOOKUP(Backend!G$2,INDIRECT("'"&amp;VLOOKUP($F16,'Project Summary'!$A$3:$H$52,8,FALSE)&amp;"'!$c:$r"),14,FALSE)&gt;115),(VLOOKUP(Backend!G$2,INDIRECT("'"&amp;VLOOKUP($F16,'Project Summary'!$A$3:$H$52,8,FALSE)&amp;"'!$c:$r"),14,FALSE)&amp;"*"),VLOOKUP(Backend!G$2,INDIRECT("'"&amp;VLOOKUP($F16,'Project Summary'!$A$3:$H$52,8,FALSE)&amp;"'!$c:$r"),14,FALSE)))</f>
        <v>Missing Batch #</v>
      </c>
      <c r="L17" s="66" t="str">
        <f ca="1">IF(ISBLANK('Project Summary'!$A9),"Missing Batch #",IF(OR(VLOOKUP(Backend!H$2,INDIRECT("'"&amp;VLOOKUP($F16,'Project Summary'!$A$3:$H$52,8,FALSE)&amp;"'!$c:$r"),14,FALSE)&lt;85,VLOOKUP(Backend!H$2,INDIRECT("'"&amp;VLOOKUP($F16,'Project Summary'!$A$3:$H$52,8,FALSE)&amp;"'!$c:$r"),14,FALSE)&gt;115),(VLOOKUP(Backend!H$2,INDIRECT("'"&amp;VLOOKUP($F16,'Project Summary'!$A$3:$H$52,8,FALSE)&amp;"'!$c:$r"),14,FALSE)&amp;"*"),VLOOKUP(Backend!H$2,INDIRECT("'"&amp;VLOOKUP($F16,'Project Summary'!$A$3:$H$52,8,FALSE)&amp;"'!$c:$r"),14,FALSE)))</f>
        <v>Missing Batch #</v>
      </c>
      <c r="M17" s="66" t="str">
        <f ca="1">IF(ISBLANK('Project Summary'!$A9),"Missing Batch #",IF(OR(VLOOKUP(Backend!I$2,INDIRECT("'"&amp;VLOOKUP($F16,'Project Summary'!$A$3:$H$52,8,FALSE)&amp;"'!$c:$r"),14,FALSE)&lt;85,VLOOKUP(Backend!I$2,INDIRECT("'"&amp;VLOOKUP($F16,'Project Summary'!$A$3:$H$52,8,FALSE)&amp;"'!$c:$r"),14,FALSE)&gt;115),(VLOOKUP(Backend!I$2,INDIRECT("'"&amp;VLOOKUP($F16,'Project Summary'!$A$3:$H$52,8,FALSE)&amp;"'!$c:$r"),14,FALSE)&amp;"*"),VLOOKUP(Backend!I$2,INDIRECT("'"&amp;VLOOKUP($F16,'Project Summary'!$A$3:$H$52,8,FALSE)&amp;"'!$c:$r"),14,FALSE)))</f>
        <v>Missing Batch #</v>
      </c>
      <c r="N17" s="66" t="str">
        <f ca="1">IF(ISBLANK('Project Summary'!$A9),"Missing Batch #",IF(OR(VLOOKUP(Backend!J$2,INDIRECT("'"&amp;VLOOKUP($F16,'Project Summary'!$A$3:$H$52,8,FALSE)&amp;"'!$c:$r"),14,FALSE)&lt;85,VLOOKUP(Backend!J$2,INDIRECT("'"&amp;VLOOKUP($F16,'Project Summary'!$A$3:$H$52,8,FALSE)&amp;"'!$c:$r"),14,FALSE)&gt;115),(VLOOKUP(Backend!J$2,INDIRECT("'"&amp;VLOOKUP($F16,'Project Summary'!$A$3:$H$52,8,FALSE)&amp;"'!$c:$r"),14,FALSE)&amp;"*"),VLOOKUP(Backend!J$2,INDIRECT("'"&amp;VLOOKUP($F16,'Project Summary'!$A$3:$H$52,8,FALSE)&amp;"'!$c:$r"),14,FALSE)))</f>
        <v>Missing Batch #</v>
      </c>
      <c r="O17" s="101"/>
      <c r="Q17" s="98">
        <v>4</v>
      </c>
      <c r="R17" s="66" t="str">
        <f ca="1">IF(ISBLANK('Project Summary'!$A$6),"Missing Batch #",IF(OR(VLOOKUP(Backend!C15,INDIRECT("'"&amp;VLOOKUP($Q$17,'Project Summary'!$A$3:$H$52,8,FALSE)&amp;"'!$c:$r"),14,FALSE)&lt;85,VLOOKUP(Backend!C15,INDIRECT("'"&amp;VLOOKUP($Q$17,'Project Summary'!$A$3:$H$52,8,FALSE)&amp;"'!$c:$r"),14,FALSE)&gt;115),(VLOOKUP(Backend!C15,INDIRECT("'"&amp;VLOOKUP($Q$17,'Project Summary'!$A$3:$H$52,8,FALSE)&amp;"'!$c:$r"),13,FALSE)&amp;"*"),VLOOKUP(Backend!C15,INDIRECT("'"&amp;VLOOKUP($Q$17,'Project Summary'!$A$3:$H$52,8,FALSE)&amp;"'!$c:$r"),13,FALSE)))</f>
        <v>Missing Batch #</v>
      </c>
      <c r="S17" s="66" t="str">
        <f ca="1">IF(ISBLANK('Project Summary'!$A$6),"Missing Batch #",IF(OR(VLOOKUP(Backend!D15,INDIRECT("'"&amp;VLOOKUP($Q$17,'Project Summary'!$A$3:$H$52,8,FALSE)&amp;"'!$c:$r"),14,FALSE)&lt;85,VLOOKUP(Backend!D15,INDIRECT("'"&amp;VLOOKUP($Q$17,'Project Summary'!$A$3:$H$52,8,FALSE)&amp;"'!$c:$r"),14,FALSE)&gt;115),(VLOOKUP(Backend!D15,INDIRECT("'"&amp;VLOOKUP($Q$17,'Project Summary'!$A$3:$H$52,8,FALSE)&amp;"'!$c:$r"),14,FALSE)&amp;"*"),VLOOKUP(Backend!D15,INDIRECT("'"&amp;VLOOKUP($Q$17,'Project Summary'!$A$3:$H$52,8,FALSE)&amp;"'!$c:$r"),14,FALSE)))</f>
        <v>Missing Batch #</v>
      </c>
      <c r="T17" s="66" t="str">
        <f ca="1">IF(ISBLANK('Project Summary'!$A$6),"Missing Batch #",IF(OR(VLOOKUP(Backend!E15,INDIRECT("'"&amp;VLOOKUP($Q$17,'Project Summary'!$A$3:$H$52,8,FALSE)&amp;"'!$c:$r"),14,FALSE)&lt;85,VLOOKUP(Backend!E15,INDIRECT("'"&amp;VLOOKUP($Q$17,'Project Summary'!$A$3:$H$52,8,FALSE)&amp;"'!$c:$r"),14,FALSE)&gt;115),(VLOOKUP(Backend!E15,INDIRECT("'"&amp;VLOOKUP($Q$17,'Project Summary'!$A$3:$H$52,8,FALSE)&amp;"'!$c:$r"),13,FALSE)&amp;"*"),VLOOKUP(Backend!E15,INDIRECT("'"&amp;VLOOKUP($Q$17,'Project Summary'!$A$3:$H$52,8,FALSE)&amp;"'!$c:$r"),13,FALSE)))</f>
        <v>Missing Batch #</v>
      </c>
      <c r="U17" s="66" t="str">
        <f ca="1">IF(ISBLANK('Project Summary'!$A$6),"Missing Batch #",IF(OR(VLOOKUP(Backend!F15,INDIRECT("'"&amp;VLOOKUP($Q$17,'Project Summary'!$A$3:$H$52,8,FALSE)&amp;"'!$c:$r"),14,FALSE)&lt;85,VLOOKUP(Backend!F15,INDIRECT("'"&amp;VLOOKUP($Q$17,'Project Summary'!$A$3:$H$52,8,FALSE)&amp;"'!$c:$r"),14,FALSE)&gt;115),(VLOOKUP(Backend!F15,INDIRECT("'"&amp;VLOOKUP($Q$17,'Project Summary'!$A$3:$H$52,8,FALSE)&amp;"'!$c:$r"),14,FALSE)&amp;"*"),VLOOKUP(Backend!F15,INDIRECT("'"&amp;VLOOKUP($Q$17,'Project Summary'!$A$3:$H$52,8,FALSE)&amp;"'!$c:$r"),14,FALSE)))</f>
        <v>Missing Batch #</v>
      </c>
      <c r="V17" s="66" t="str">
        <f ca="1">IF(ISBLANK('Project Summary'!$A$6),"Missing Batch #",IF(OR(VLOOKUP(Backend!G15,INDIRECT("'"&amp;VLOOKUP($Q$17,'Project Summary'!$A$3:$H$52,8,FALSE)&amp;"'!$c:$r"),14,FALSE)&lt;85,VLOOKUP(Backend!G15,INDIRECT("'"&amp;VLOOKUP($Q$17,'Project Summary'!$A$3:$H$52,8,FALSE)&amp;"'!$c:$r"),14,FALSE)&gt;115),(VLOOKUP(Backend!G15,INDIRECT("'"&amp;VLOOKUP($Q$17,'Project Summary'!$A$3:$H$52,8,FALSE)&amp;"'!$c:$r"),13,FALSE)&amp;"*"),VLOOKUP(Backend!G15,INDIRECT("'"&amp;VLOOKUP($Q$17,'Project Summary'!$A$3:$H$52,8,FALSE)&amp;"'!$c:$r"),13,FALSE)))</f>
        <v>Missing Batch #</v>
      </c>
      <c r="W17" s="66" t="str">
        <f ca="1">IF(ISBLANK('Project Summary'!$A$6),"Missing Batch #",IF(OR(VLOOKUP(Backend!H15,INDIRECT("'"&amp;VLOOKUP($Q$17,'Project Summary'!$A$3:$H$52,8,FALSE)&amp;"'!$c:$r"),14,FALSE)&lt;85,VLOOKUP(Backend!H15,INDIRECT("'"&amp;VLOOKUP($Q$17,'Project Summary'!$A$3:$H$52,8,FALSE)&amp;"'!$c:$r"),14,FALSE)&gt;115),(VLOOKUP(Backend!H15,INDIRECT("'"&amp;VLOOKUP($Q$17,'Project Summary'!$A$3:$H$52,8,FALSE)&amp;"'!$c:$r"),14,FALSE)&amp;"*"),VLOOKUP(Backend!H15,INDIRECT("'"&amp;VLOOKUP($Q$17,'Project Summary'!$A$3:$H$52,8,FALSE)&amp;"'!$c:$r"),14,FALSE)))</f>
        <v>Missing Batch #</v>
      </c>
      <c r="X17" s="99" t="str">
        <f t="shared" ref="X17:X29" ca="1" si="2">IF(COUNT(R17:W20)&gt;=6,COUNT(R17:W20)/2&amp;" of "&amp;COUNTA(R17:W20)/2&amp;" - Pass",COUNT(R17:W20)/2&amp;" of "&amp;COUNTA(R17:W20)/2&amp;" - Fail")</f>
        <v>0 of 12 - Fail</v>
      </c>
    </row>
    <row r="18" spans="6:24" ht="24" customHeight="1" x14ac:dyDescent="0.25">
      <c r="F18" s="8" t="str">
        <f>IF(ISBLANK('Project Summary'!A10),"DELETE ME",'Project Summary'!A10)</f>
        <v>DELETE ME</v>
      </c>
      <c r="G18" s="66" t="str">
        <f ca="1">IF(ISBLANK('Project Summary'!$A10),"Missing Batch #",IF(OR(VLOOKUP(Backend!C$2,INDIRECT("'"&amp;VLOOKUP($F18,'Project Summary'!$A$3:$H$52,8,FALSE)&amp;"'!$c:$r"),14,FALSE)&lt;85,VLOOKUP(Backend!C$2,INDIRECT("'"&amp;VLOOKUP($F18,'Project Summary'!$A$3:$H$52,8,FALSE)&amp;"'!$c:$r"),14,FALSE)&gt;115),(VLOOKUP(Backend!C$2,INDIRECT("'"&amp;VLOOKUP($F18,'Project Summary'!$A$3:$H$52,8,FALSE)&amp;"'!$c:$r"),13,FALSE)&amp;"*"),VLOOKUP(Backend!C$2,INDIRECT("'"&amp;VLOOKUP($F18,'Project Summary'!$A$3:$H$52,8,FALSE)&amp;"'!$c:$r"),13,FALSE)))</f>
        <v>Missing Batch #</v>
      </c>
      <c r="H18" s="66" t="str">
        <f ca="1">IF(ISBLANK('Project Summary'!$A10),"Missing Batch #",IF(OR(VLOOKUP(Backend!D$2,INDIRECT("'"&amp;VLOOKUP($F18,'Project Summary'!$A$3:$H$52,8,FALSE)&amp;"'!$c:$r"),14,FALSE)&lt;85,VLOOKUP(Backend!D$2,INDIRECT("'"&amp;VLOOKUP($F18,'Project Summary'!$A$3:$H$52,8,FALSE)&amp;"'!$c:$r"),14,FALSE)&gt;115),(VLOOKUP(Backend!D$2,INDIRECT("'"&amp;VLOOKUP($F18,'Project Summary'!$A$3:$H$52,8,FALSE)&amp;"'!$c:$r"),13,FALSE)&amp;"*"),VLOOKUP(Backend!D$2,INDIRECT("'"&amp;VLOOKUP($F18,'Project Summary'!$A$3:$H$52,8,FALSE)&amp;"'!$c:$r"),13,FALSE)))</f>
        <v>Missing Batch #</v>
      </c>
      <c r="I18" s="66" t="str">
        <f ca="1">IF(ISBLANK('Project Summary'!$A10),"Missing Batch #",IF(OR(VLOOKUP(Backend!E$2,INDIRECT("'"&amp;VLOOKUP($F18,'Project Summary'!$A$3:$H$52,8,FALSE)&amp;"'!$c:$r"),14,FALSE)&lt;85,VLOOKUP(Backend!E$2,INDIRECT("'"&amp;VLOOKUP($F18,'Project Summary'!$A$3:$H$52,8,FALSE)&amp;"'!$c:$r"),14,FALSE)&gt;115),(VLOOKUP(Backend!E$2,INDIRECT("'"&amp;VLOOKUP($F18,'Project Summary'!$A$3:$H$52,8,FALSE)&amp;"'!$c:$r"),13,FALSE)&amp;"*"),VLOOKUP(Backend!E$2,INDIRECT("'"&amp;VLOOKUP($F18,'Project Summary'!$A$3:$H$52,8,FALSE)&amp;"'!$c:$r"),13,FALSE)))</f>
        <v>Missing Batch #</v>
      </c>
      <c r="J18" s="66" t="str">
        <f ca="1">IF(ISBLANK('Project Summary'!$A10),"Missing Batch #",IF(OR(VLOOKUP(Backend!F$2,INDIRECT("'"&amp;VLOOKUP($F18,'Project Summary'!$A$3:$H$52,8,FALSE)&amp;"'!$c:$r"),14,FALSE)&lt;85,VLOOKUP(Backend!F$2,INDIRECT("'"&amp;VLOOKUP($F18,'Project Summary'!$A$3:$H$52,8,FALSE)&amp;"'!$c:$r"),14,FALSE)&gt;115),(VLOOKUP(Backend!F$2,INDIRECT("'"&amp;VLOOKUP($F18,'Project Summary'!$A$3:$H$52,8,FALSE)&amp;"'!$c:$r"),13,FALSE)&amp;"*"),VLOOKUP(Backend!F$2,INDIRECT("'"&amp;VLOOKUP($F18,'Project Summary'!$A$3:$H$52,8,FALSE)&amp;"'!$c:$r"),13,FALSE)))</f>
        <v>Missing Batch #</v>
      </c>
      <c r="K18" s="66" t="str">
        <f ca="1">IF(ISBLANK('Project Summary'!$A10),"Missing Batch #",IF(OR(VLOOKUP(Backend!G$2,INDIRECT("'"&amp;VLOOKUP($F18,'Project Summary'!$A$3:$H$52,8,FALSE)&amp;"'!$c:$r"),14,FALSE)&lt;85,VLOOKUP(Backend!G$2,INDIRECT("'"&amp;VLOOKUP($F18,'Project Summary'!$A$3:$H$52,8,FALSE)&amp;"'!$c:$r"),14,FALSE)&gt;115),(VLOOKUP(Backend!G$2,INDIRECT("'"&amp;VLOOKUP($F18,'Project Summary'!$A$3:$H$52,8,FALSE)&amp;"'!$c:$r"),13,FALSE)&amp;"*"),VLOOKUP(Backend!G$2,INDIRECT("'"&amp;VLOOKUP($F18,'Project Summary'!$A$3:$H$52,8,FALSE)&amp;"'!$c:$r"),13,FALSE)))</f>
        <v>Missing Batch #</v>
      </c>
      <c r="L18" s="66" t="str">
        <f ca="1">IF(ISBLANK('Project Summary'!$A10),"Missing Batch #",IF(OR(VLOOKUP(Backend!H$2,INDIRECT("'"&amp;VLOOKUP($F18,'Project Summary'!$A$3:$H$52,8,FALSE)&amp;"'!$c:$r"),14,FALSE)&lt;85,VLOOKUP(Backend!H$2,INDIRECT("'"&amp;VLOOKUP($F18,'Project Summary'!$A$3:$H$52,8,FALSE)&amp;"'!$c:$r"),14,FALSE)&gt;115),(VLOOKUP(Backend!H$2,INDIRECT("'"&amp;VLOOKUP($F18,'Project Summary'!$A$3:$H$52,8,FALSE)&amp;"'!$c:$r"),13,FALSE)&amp;"*"),VLOOKUP(Backend!H$2,INDIRECT("'"&amp;VLOOKUP($F18,'Project Summary'!$A$3:$H$52,8,FALSE)&amp;"'!$c:$r"),13,FALSE)))</f>
        <v>Missing Batch #</v>
      </c>
      <c r="M18" s="66" t="str">
        <f ca="1">IF(ISBLANK('Project Summary'!$A10),"Missing Batch #",IF(OR(VLOOKUP(Backend!I$2,INDIRECT("'"&amp;VLOOKUP($F18,'Project Summary'!$A$3:$H$52,8,FALSE)&amp;"'!$c:$r"),14,FALSE)&lt;85,VLOOKUP(Backend!I$2,INDIRECT("'"&amp;VLOOKUP($F18,'Project Summary'!$A$3:$H$52,8,FALSE)&amp;"'!$c:$r"),14,FALSE)&gt;115),(VLOOKUP(Backend!I$2,INDIRECT("'"&amp;VLOOKUP($F18,'Project Summary'!$A$3:$H$52,8,FALSE)&amp;"'!$c:$r"),13,FALSE)&amp;"*"),VLOOKUP(Backend!I$2,INDIRECT("'"&amp;VLOOKUP($F18,'Project Summary'!$A$3:$H$52,8,FALSE)&amp;"'!$c:$r"),13,FALSE)))</f>
        <v>Missing Batch #</v>
      </c>
      <c r="N18" s="66" t="str">
        <f ca="1">IF(ISBLANK('Project Summary'!$A10),"Missing Batch #",IF(OR(VLOOKUP(Backend!J$2,INDIRECT("'"&amp;VLOOKUP($F18,'Project Summary'!$A$3:$H$52,8,FALSE)&amp;"'!$c:$r"),14,FALSE)&lt;85,VLOOKUP(Backend!J$2,INDIRECT("'"&amp;VLOOKUP($F18,'Project Summary'!$A$3:$H$52,8,FALSE)&amp;"'!$c:$r"),14,FALSE)&gt;115),(VLOOKUP(Backend!J$2,INDIRECT("'"&amp;VLOOKUP($F18,'Project Summary'!$A$3:$H$52,8,FALSE)&amp;"'!$c:$r"),13,FALSE)&amp;"*"),VLOOKUP(Backend!J$2,INDIRECT("'"&amp;VLOOKUP($F18,'Project Summary'!$A$3:$H$52,8,FALSE)&amp;"'!$c:$r"),13,FALSE)))</f>
        <v>Missing Batch #</v>
      </c>
      <c r="O18" s="99" t="str">
        <f ca="1">IF(COUNT(G18:N18)&gt;=6,COUNT(G18:N18)&amp;" of "&amp;COUNTA($G$4:$N$4)&amp;" - Pass",COUNT(G18:N18)&amp;" of "&amp;COUNTA($G$4:$N$4)&amp;" - Fail")</f>
        <v>0 of 8 - Fail</v>
      </c>
      <c r="Q18" s="98"/>
      <c r="R18" s="66" t="str">
        <f ca="1">IF(ISBLANK('Project Summary'!$A$6),"Missing Batch #",IF(OR(VLOOKUP(Backend!C16,INDIRECT("'"&amp;VLOOKUP($Q$17,'Project Summary'!$A$3:$H$52,8,FALSE)&amp;"'!$c:$r"),14,FALSE)&lt;85,VLOOKUP(Backend!C16,INDIRECT("'"&amp;VLOOKUP($Q$17,'Project Summary'!$A$3:$H$52,8,FALSE)&amp;"'!$c:$r"),14,FALSE)&gt;115),(VLOOKUP(Backend!C16,INDIRECT("'"&amp;VLOOKUP($Q$17,'Project Summary'!$A$3:$H$52,8,FALSE)&amp;"'!$c:$r"),13,FALSE)&amp;"*"),VLOOKUP(Backend!C16,INDIRECT("'"&amp;VLOOKUP($Q$17,'Project Summary'!$A$3:$H$52,8,FALSE)&amp;"'!$c:$r"),13,FALSE)))</f>
        <v>Missing Batch #</v>
      </c>
      <c r="S18" s="66" t="str">
        <f ca="1">IF(ISBLANK('Project Summary'!$A$6),"Missing Batch #",IF(OR(VLOOKUP(Backend!D16,INDIRECT("'"&amp;VLOOKUP($Q$17,'Project Summary'!$A$3:$H$52,8,FALSE)&amp;"'!$c:$r"),14,FALSE)&lt;85,VLOOKUP(Backend!D16,INDIRECT("'"&amp;VLOOKUP($Q$17,'Project Summary'!$A$3:$H$52,8,FALSE)&amp;"'!$c:$r"),14,FALSE)&gt;115),(VLOOKUP(Backend!D16,INDIRECT("'"&amp;VLOOKUP($Q$17,'Project Summary'!$A$3:$H$52,8,FALSE)&amp;"'!$c:$r"),14,FALSE)&amp;"*"),VLOOKUP(Backend!D16,INDIRECT("'"&amp;VLOOKUP($Q$17,'Project Summary'!$A$3:$H$52,8,FALSE)&amp;"'!$c:$r"),14,FALSE)))</f>
        <v>Missing Batch #</v>
      </c>
      <c r="T18" s="66" t="str">
        <f ca="1">IF(ISBLANK('Project Summary'!$A$6),"Missing Batch #",IF(OR(VLOOKUP(Backend!E16,INDIRECT("'"&amp;VLOOKUP($Q$17,'Project Summary'!$A$3:$H$52,8,FALSE)&amp;"'!$c:$r"),14,FALSE)&lt;85,VLOOKUP(Backend!E16,INDIRECT("'"&amp;VLOOKUP($Q$17,'Project Summary'!$A$3:$H$52,8,FALSE)&amp;"'!$c:$r"),14,FALSE)&gt;115),(VLOOKUP(Backend!E16,INDIRECT("'"&amp;VLOOKUP($Q$17,'Project Summary'!$A$3:$H$52,8,FALSE)&amp;"'!$c:$r"),13,FALSE)&amp;"*"),VLOOKUP(Backend!E16,INDIRECT("'"&amp;VLOOKUP($Q$17,'Project Summary'!$A$3:$H$52,8,FALSE)&amp;"'!$c:$r"),13,FALSE)))</f>
        <v>Missing Batch #</v>
      </c>
      <c r="U18" s="66" t="str">
        <f ca="1">IF(ISBLANK('Project Summary'!$A$6),"Missing Batch #",IF(OR(VLOOKUP(Backend!F16,INDIRECT("'"&amp;VLOOKUP($Q$17,'Project Summary'!$A$3:$H$52,8,FALSE)&amp;"'!$c:$r"),14,FALSE)&lt;85,VLOOKUP(Backend!F16,INDIRECT("'"&amp;VLOOKUP($Q$17,'Project Summary'!$A$3:$H$52,8,FALSE)&amp;"'!$c:$r"),14,FALSE)&gt;115),(VLOOKUP(Backend!F16,INDIRECT("'"&amp;VLOOKUP($Q$17,'Project Summary'!$A$3:$H$52,8,FALSE)&amp;"'!$c:$r"),14,FALSE)&amp;"*"),VLOOKUP(Backend!F16,INDIRECT("'"&amp;VLOOKUP($Q$17,'Project Summary'!$A$3:$H$52,8,FALSE)&amp;"'!$c:$r"),14,FALSE)))</f>
        <v>Missing Batch #</v>
      </c>
      <c r="V18" s="66" t="str">
        <f ca="1">IF(ISBLANK('Project Summary'!$A$6),"Missing Batch #",IF(OR(VLOOKUP(Backend!G16,INDIRECT("'"&amp;VLOOKUP($Q$17,'Project Summary'!$A$3:$H$52,8,FALSE)&amp;"'!$c:$r"),14,FALSE)&lt;85,VLOOKUP(Backend!G16,INDIRECT("'"&amp;VLOOKUP($Q$17,'Project Summary'!$A$3:$H$52,8,FALSE)&amp;"'!$c:$r"),14,FALSE)&gt;115),(VLOOKUP(Backend!G16,INDIRECT("'"&amp;VLOOKUP($Q$17,'Project Summary'!$A$3:$H$52,8,FALSE)&amp;"'!$c:$r"),13,FALSE)&amp;"*"),VLOOKUP(Backend!G16,INDIRECT("'"&amp;VLOOKUP($Q$17,'Project Summary'!$A$3:$H$52,8,FALSE)&amp;"'!$c:$r"),13,FALSE)))</f>
        <v>Missing Batch #</v>
      </c>
      <c r="W18" s="66" t="str">
        <f ca="1">IF(ISBLANK('Project Summary'!$A$6),"Missing Batch #",IF(OR(VLOOKUP(Backend!H16,INDIRECT("'"&amp;VLOOKUP($Q$17,'Project Summary'!$A$3:$H$52,8,FALSE)&amp;"'!$c:$r"),14,FALSE)&lt;85,VLOOKUP(Backend!H16,INDIRECT("'"&amp;VLOOKUP($Q$17,'Project Summary'!$A$3:$H$52,8,FALSE)&amp;"'!$c:$r"),14,FALSE)&gt;115),(VLOOKUP(Backend!H16,INDIRECT("'"&amp;VLOOKUP($Q$17,'Project Summary'!$A$3:$H$52,8,FALSE)&amp;"'!$c:$r"),14,FALSE)&amp;"*"),VLOOKUP(Backend!H16,INDIRECT("'"&amp;VLOOKUP($Q$17,'Project Summary'!$A$3:$H$52,8,FALSE)&amp;"'!$c:$r"),14,FALSE)))</f>
        <v>Missing Batch #</v>
      </c>
      <c r="X18" s="100"/>
    </row>
    <row r="19" spans="6:24" ht="24" customHeight="1" x14ac:dyDescent="0.25">
      <c r="F19" s="8" t="s">
        <v>73</v>
      </c>
      <c r="G19" s="66" t="str">
        <f ca="1">IF(ISBLANK('Project Summary'!$A10),"Missing Batch #",IF(OR(VLOOKUP(Backend!C$2,INDIRECT("'"&amp;VLOOKUP($F18,'Project Summary'!$A$3:$H$52,8,FALSE)&amp;"'!$c:$r"),14,FALSE)&lt;85,VLOOKUP(Backend!C$2,INDIRECT("'"&amp;VLOOKUP($F18,'Project Summary'!$A$3:$H$52,8,FALSE)&amp;"'!$c:$r"),14,FALSE)&gt;115),(VLOOKUP(Backend!C$2,INDIRECT("'"&amp;VLOOKUP($F18,'Project Summary'!$A$3:$H$52,8,FALSE)&amp;"'!$c:$r"),14,FALSE)&amp;"*"),VLOOKUP(Backend!C$2,INDIRECT("'"&amp;VLOOKUP($F18,'Project Summary'!$A$3:$H$52,8,FALSE)&amp;"'!$c:$r"),14,FALSE)))</f>
        <v>Missing Batch #</v>
      </c>
      <c r="H19" s="66" t="str">
        <f ca="1">IF(ISBLANK('Project Summary'!$A10),"Missing Batch #",IF(OR(VLOOKUP(Backend!D$2,INDIRECT("'"&amp;VLOOKUP($F18,'Project Summary'!$A$3:$H$52,8,FALSE)&amp;"'!$c:$r"),14,FALSE)&lt;85,VLOOKUP(Backend!D$2,INDIRECT("'"&amp;VLOOKUP($F18,'Project Summary'!$A$3:$H$52,8,FALSE)&amp;"'!$c:$r"),14,FALSE)&gt;115),(VLOOKUP(Backend!D$2,INDIRECT("'"&amp;VLOOKUP($F18,'Project Summary'!$A$3:$H$52,8,FALSE)&amp;"'!$c:$r"),14,FALSE)&amp;"*"),VLOOKUP(Backend!D$2,INDIRECT("'"&amp;VLOOKUP($F18,'Project Summary'!$A$3:$H$52,8,FALSE)&amp;"'!$c:$r"),14,FALSE)))</f>
        <v>Missing Batch #</v>
      </c>
      <c r="I19" s="66" t="str">
        <f ca="1">IF(ISBLANK('Project Summary'!$A10),"Missing Batch #",IF(OR(VLOOKUP(Backend!E$2,INDIRECT("'"&amp;VLOOKUP($F18,'Project Summary'!$A$3:$H$52,8,FALSE)&amp;"'!$c:$r"),14,FALSE)&lt;85,VLOOKUP(Backend!E$2,INDIRECT("'"&amp;VLOOKUP($F18,'Project Summary'!$A$3:$H$52,8,FALSE)&amp;"'!$c:$r"),14,FALSE)&gt;115),(VLOOKUP(Backend!E$2,INDIRECT("'"&amp;VLOOKUP($F18,'Project Summary'!$A$3:$H$52,8,FALSE)&amp;"'!$c:$r"),14,FALSE)&amp;"*"),VLOOKUP(Backend!E$2,INDIRECT("'"&amp;VLOOKUP($F18,'Project Summary'!$A$3:$H$52,8,FALSE)&amp;"'!$c:$r"),14,FALSE)))</f>
        <v>Missing Batch #</v>
      </c>
      <c r="J19" s="66" t="str">
        <f ca="1">IF(ISBLANK('Project Summary'!$A10),"Missing Batch #",IF(OR(VLOOKUP(Backend!F$2,INDIRECT("'"&amp;VLOOKUP($F18,'Project Summary'!$A$3:$H$52,8,FALSE)&amp;"'!$c:$r"),14,FALSE)&lt;85,VLOOKUP(Backend!F$2,INDIRECT("'"&amp;VLOOKUP($F18,'Project Summary'!$A$3:$H$52,8,FALSE)&amp;"'!$c:$r"),14,FALSE)&gt;115),(VLOOKUP(Backend!F$2,INDIRECT("'"&amp;VLOOKUP($F18,'Project Summary'!$A$3:$H$52,8,FALSE)&amp;"'!$c:$r"),14,FALSE)&amp;"*"),VLOOKUP(Backend!F$2,INDIRECT("'"&amp;VLOOKUP($F18,'Project Summary'!$A$3:$H$52,8,FALSE)&amp;"'!$c:$r"),14,FALSE)))</f>
        <v>Missing Batch #</v>
      </c>
      <c r="K19" s="66" t="str">
        <f ca="1">IF(ISBLANK('Project Summary'!$A10),"Missing Batch #",IF(OR(VLOOKUP(Backend!G$2,INDIRECT("'"&amp;VLOOKUP($F18,'Project Summary'!$A$3:$H$52,8,FALSE)&amp;"'!$c:$r"),14,FALSE)&lt;85,VLOOKUP(Backend!G$2,INDIRECT("'"&amp;VLOOKUP($F18,'Project Summary'!$A$3:$H$52,8,FALSE)&amp;"'!$c:$r"),14,FALSE)&gt;115),(VLOOKUP(Backend!G$2,INDIRECT("'"&amp;VLOOKUP($F18,'Project Summary'!$A$3:$H$52,8,FALSE)&amp;"'!$c:$r"),14,FALSE)&amp;"*"),VLOOKUP(Backend!G$2,INDIRECT("'"&amp;VLOOKUP($F18,'Project Summary'!$A$3:$H$52,8,FALSE)&amp;"'!$c:$r"),14,FALSE)))</f>
        <v>Missing Batch #</v>
      </c>
      <c r="L19" s="66" t="str">
        <f ca="1">IF(ISBLANK('Project Summary'!$A10),"Missing Batch #",IF(OR(VLOOKUP(Backend!H$2,INDIRECT("'"&amp;VLOOKUP($F18,'Project Summary'!$A$3:$H$52,8,FALSE)&amp;"'!$c:$r"),14,FALSE)&lt;85,VLOOKUP(Backend!H$2,INDIRECT("'"&amp;VLOOKUP($F18,'Project Summary'!$A$3:$H$52,8,FALSE)&amp;"'!$c:$r"),14,FALSE)&gt;115),(VLOOKUP(Backend!H$2,INDIRECT("'"&amp;VLOOKUP($F18,'Project Summary'!$A$3:$H$52,8,FALSE)&amp;"'!$c:$r"),14,FALSE)&amp;"*"),VLOOKUP(Backend!H$2,INDIRECT("'"&amp;VLOOKUP($F18,'Project Summary'!$A$3:$H$52,8,FALSE)&amp;"'!$c:$r"),14,FALSE)))</f>
        <v>Missing Batch #</v>
      </c>
      <c r="M19" s="66" t="str">
        <f ca="1">IF(ISBLANK('Project Summary'!$A10),"Missing Batch #",IF(OR(VLOOKUP(Backend!I$2,INDIRECT("'"&amp;VLOOKUP($F18,'Project Summary'!$A$3:$H$52,8,FALSE)&amp;"'!$c:$r"),14,FALSE)&lt;85,VLOOKUP(Backend!I$2,INDIRECT("'"&amp;VLOOKUP($F18,'Project Summary'!$A$3:$H$52,8,FALSE)&amp;"'!$c:$r"),14,FALSE)&gt;115),(VLOOKUP(Backend!I$2,INDIRECT("'"&amp;VLOOKUP($F18,'Project Summary'!$A$3:$H$52,8,FALSE)&amp;"'!$c:$r"),14,FALSE)&amp;"*"),VLOOKUP(Backend!I$2,INDIRECT("'"&amp;VLOOKUP($F18,'Project Summary'!$A$3:$H$52,8,FALSE)&amp;"'!$c:$r"),14,FALSE)))</f>
        <v>Missing Batch #</v>
      </c>
      <c r="N19" s="66" t="str">
        <f ca="1">IF(ISBLANK('Project Summary'!$A10),"Missing Batch #",IF(OR(VLOOKUP(Backend!J$2,INDIRECT("'"&amp;VLOOKUP($F18,'Project Summary'!$A$3:$H$52,8,FALSE)&amp;"'!$c:$r"),14,FALSE)&lt;85,VLOOKUP(Backend!J$2,INDIRECT("'"&amp;VLOOKUP($F18,'Project Summary'!$A$3:$H$52,8,FALSE)&amp;"'!$c:$r"),14,FALSE)&gt;115),(VLOOKUP(Backend!J$2,INDIRECT("'"&amp;VLOOKUP($F18,'Project Summary'!$A$3:$H$52,8,FALSE)&amp;"'!$c:$r"),14,FALSE)&amp;"*"),VLOOKUP(Backend!J$2,INDIRECT("'"&amp;VLOOKUP($F18,'Project Summary'!$A$3:$H$52,8,FALSE)&amp;"'!$c:$r"),14,FALSE)))</f>
        <v>Missing Batch #</v>
      </c>
      <c r="O19" s="101"/>
      <c r="Q19" s="98"/>
      <c r="R19" s="66" t="str">
        <f ca="1">IF(ISBLANK('Project Summary'!$A$6),"Missing Batch #",IF(OR(VLOOKUP(Backend!C17,INDIRECT("'"&amp;VLOOKUP($Q$17,'Project Summary'!$A$3:$H$52,8,FALSE)&amp;"'!$c:$r"),14,FALSE)&lt;85,VLOOKUP(Backend!C17,INDIRECT("'"&amp;VLOOKUP($Q$17,'Project Summary'!$A$3:$H$52,8,FALSE)&amp;"'!$c:$r"),14,FALSE)&gt;115),(VLOOKUP(Backend!C17,INDIRECT("'"&amp;VLOOKUP($Q$17,'Project Summary'!$A$3:$H$52,8,FALSE)&amp;"'!$c:$r"),13,FALSE)&amp;"*"),VLOOKUP(Backend!C17,INDIRECT("'"&amp;VLOOKUP($Q$17,'Project Summary'!$A$3:$H$52,8,FALSE)&amp;"'!$c:$r"),13,FALSE)))</f>
        <v>Missing Batch #</v>
      </c>
      <c r="S19" s="66" t="str">
        <f ca="1">IF(ISBLANK('Project Summary'!$A$6),"Missing Batch #",IF(OR(VLOOKUP(Backend!D17,INDIRECT("'"&amp;VLOOKUP($Q$17,'Project Summary'!$A$3:$H$52,8,FALSE)&amp;"'!$c:$r"),14,FALSE)&lt;85,VLOOKUP(Backend!D17,INDIRECT("'"&amp;VLOOKUP($Q$17,'Project Summary'!$A$3:$H$52,8,FALSE)&amp;"'!$c:$r"),14,FALSE)&gt;115),(VLOOKUP(Backend!D17,INDIRECT("'"&amp;VLOOKUP($Q$17,'Project Summary'!$A$3:$H$52,8,FALSE)&amp;"'!$c:$r"),14,FALSE)&amp;"*"),VLOOKUP(Backend!D17,INDIRECT("'"&amp;VLOOKUP($Q$17,'Project Summary'!$A$3:$H$52,8,FALSE)&amp;"'!$c:$r"),14,FALSE)))</f>
        <v>Missing Batch #</v>
      </c>
      <c r="T19" s="66" t="str">
        <f ca="1">IF(ISBLANK('Project Summary'!$A$6),"Missing Batch #",IF(OR(VLOOKUP(Backend!E17,INDIRECT("'"&amp;VLOOKUP($Q$17,'Project Summary'!$A$3:$H$52,8,FALSE)&amp;"'!$c:$r"),14,FALSE)&lt;85,VLOOKUP(Backend!E17,INDIRECT("'"&amp;VLOOKUP($Q$17,'Project Summary'!$A$3:$H$52,8,FALSE)&amp;"'!$c:$r"),14,FALSE)&gt;115),(VLOOKUP(Backend!E17,INDIRECT("'"&amp;VLOOKUP($Q$17,'Project Summary'!$A$3:$H$52,8,FALSE)&amp;"'!$c:$r"),13,FALSE)&amp;"*"),VLOOKUP(Backend!E17,INDIRECT("'"&amp;VLOOKUP($Q$17,'Project Summary'!$A$3:$H$52,8,FALSE)&amp;"'!$c:$r"),13,FALSE)))</f>
        <v>Missing Batch #</v>
      </c>
      <c r="U19" s="66" t="str">
        <f ca="1">IF(ISBLANK('Project Summary'!$A$6),"Missing Batch #",IF(OR(VLOOKUP(Backend!F17,INDIRECT("'"&amp;VLOOKUP($Q$17,'Project Summary'!$A$3:$H$52,8,FALSE)&amp;"'!$c:$r"),14,FALSE)&lt;85,VLOOKUP(Backend!F17,INDIRECT("'"&amp;VLOOKUP($Q$17,'Project Summary'!$A$3:$H$52,8,FALSE)&amp;"'!$c:$r"),14,FALSE)&gt;115),(VLOOKUP(Backend!F17,INDIRECT("'"&amp;VLOOKUP($Q$17,'Project Summary'!$A$3:$H$52,8,FALSE)&amp;"'!$c:$r"),14,FALSE)&amp;"*"),VLOOKUP(Backend!F17,INDIRECT("'"&amp;VLOOKUP($Q$17,'Project Summary'!$A$3:$H$52,8,FALSE)&amp;"'!$c:$r"),14,FALSE)))</f>
        <v>Missing Batch #</v>
      </c>
      <c r="V19" s="66" t="str">
        <f ca="1">IF(ISBLANK('Project Summary'!$A$6),"Missing Batch #",IF(OR(VLOOKUP(Backend!G17,INDIRECT("'"&amp;VLOOKUP($Q$17,'Project Summary'!$A$3:$H$52,8,FALSE)&amp;"'!$c:$r"),14,FALSE)&lt;85,VLOOKUP(Backend!G17,INDIRECT("'"&amp;VLOOKUP($Q$17,'Project Summary'!$A$3:$H$52,8,FALSE)&amp;"'!$c:$r"),14,FALSE)&gt;115),(VLOOKUP(Backend!G17,INDIRECT("'"&amp;VLOOKUP($Q$17,'Project Summary'!$A$3:$H$52,8,FALSE)&amp;"'!$c:$r"),13,FALSE)&amp;"*"),VLOOKUP(Backend!G17,INDIRECT("'"&amp;VLOOKUP($Q$17,'Project Summary'!$A$3:$H$52,8,FALSE)&amp;"'!$c:$r"),13,FALSE)))</f>
        <v>Missing Batch #</v>
      </c>
      <c r="W19" s="66" t="str">
        <f ca="1">IF(ISBLANK('Project Summary'!$A$6),"Missing Batch #",IF(OR(VLOOKUP(Backend!H17,INDIRECT("'"&amp;VLOOKUP($Q$17,'Project Summary'!$A$3:$H$52,8,FALSE)&amp;"'!$c:$r"),14,FALSE)&lt;85,VLOOKUP(Backend!H17,INDIRECT("'"&amp;VLOOKUP($Q$17,'Project Summary'!$A$3:$H$52,8,FALSE)&amp;"'!$c:$r"),14,FALSE)&gt;115),(VLOOKUP(Backend!H17,INDIRECT("'"&amp;VLOOKUP($Q$17,'Project Summary'!$A$3:$H$52,8,FALSE)&amp;"'!$c:$r"),14,FALSE)&amp;"*"),VLOOKUP(Backend!H17,INDIRECT("'"&amp;VLOOKUP($Q$17,'Project Summary'!$A$3:$H$52,8,FALSE)&amp;"'!$c:$r"),14,FALSE)))</f>
        <v>Missing Batch #</v>
      </c>
      <c r="X19" s="100"/>
    </row>
    <row r="20" spans="6:24" ht="24" customHeight="1" x14ac:dyDescent="0.25">
      <c r="F20" s="8" t="str">
        <f>IF(ISBLANK('Project Summary'!A11),"DELETE ME",'Project Summary'!A11)</f>
        <v>DELETE ME</v>
      </c>
      <c r="G20" s="66" t="str">
        <f ca="1">IF(ISBLANK('Project Summary'!$A11),"Missing Batch #",IF(OR(VLOOKUP(Backend!C$2,INDIRECT("'"&amp;VLOOKUP($F20,'Project Summary'!$A$3:$H$52,8,FALSE)&amp;"'!$c:$r"),14,FALSE)&lt;85,VLOOKUP(Backend!C$2,INDIRECT("'"&amp;VLOOKUP($F20,'Project Summary'!$A$3:$H$52,8,FALSE)&amp;"'!$c:$r"),14,FALSE)&gt;115),(VLOOKUP(Backend!C$2,INDIRECT("'"&amp;VLOOKUP($F20,'Project Summary'!$A$3:$H$52,8,FALSE)&amp;"'!$c:$r"),13,FALSE)&amp;"*"),VLOOKUP(Backend!C$2,INDIRECT("'"&amp;VLOOKUP($F20,'Project Summary'!$A$3:$H$52,8,FALSE)&amp;"'!$c:$r"),13,FALSE)))</f>
        <v>Missing Batch #</v>
      </c>
      <c r="H20" s="66" t="str">
        <f ca="1">IF(ISBLANK('Project Summary'!$A11),"Missing Batch #",IF(OR(VLOOKUP(Backend!D$2,INDIRECT("'"&amp;VLOOKUP($F20,'Project Summary'!$A$3:$H$52,8,FALSE)&amp;"'!$c:$r"),14,FALSE)&lt;85,VLOOKUP(Backend!D$2,INDIRECT("'"&amp;VLOOKUP($F20,'Project Summary'!$A$3:$H$52,8,FALSE)&amp;"'!$c:$r"),14,FALSE)&gt;115),(VLOOKUP(Backend!D$2,INDIRECT("'"&amp;VLOOKUP($F20,'Project Summary'!$A$3:$H$52,8,FALSE)&amp;"'!$c:$r"),13,FALSE)&amp;"*"),VLOOKUP(Backend!D$2,INDIRECT("'"&amp;VLOOKUP($F20,'Project Summary'!$A$3:$H$52,8,FALSE)&amp;"'!$c:$r"),13,FALSE)))</f>
        <v>Missing Batch #</v>
      </c>
      <c r="I20" s="66" t="str">
        <f ca="1">IF(ISBLANK('Project Summary'!$A11),"Missing Batch #",IF(OR(VLOOKUP(Backend!E$2,INDIRECT("'"&amp;VLOOKUP($F20,'Project Summary'!$A$3:$H$52,8,FALSE)&amp;"'!$c:$r"),14,FALSE)&lt;85,VLOOKUP(Backend!E$2,INDIRECT("'"&amp;VLOOKUP($F20,'Project Summary'!$A$3:$H$52,8,FALSE)&amp;"'!$c:$r"),14,FALSE)&gt;115),(VLOOKUP(Backend!E$2,INDIRECT("'"&amp;VLOOKUP($F20,'Project Summary'!$A$3:$H$52,8,FALSE)&amp;"'!$c:$r"),13,FALSE)&amp;"*"),VLOOKUP(Backend!E$2,INDIRECT("'"&amp;VLOOKUP($F20,'Project Summary'!$A$3:$H$52,8,FALSE)&amp;"'!$c:$r"),13,FALSE)))</f>
        <v>Missing Batch #</v>
      </c>
      <c r="J20" s="66" t="str">
        <f ca="1">IF(ISBLANK('Project Summary'!$A11),"Missing Batch #",IF(OR(VLOOKUP(Backend!F$2,INDIRECT("'"&amp;VLOOKUP($F20,'Project Summary'!$A$3:$H$52,8,FALSE)&amp;"'!$c:$r"),14,FALSE)&lt;85,VLOOKUP(Backend!F$2,INDIRECT("'"&amp;VLOOKUP($F20,'Project Summary'!$A$3:$H$52,8,FALSE)&amp;"'!$c:$r"),14,FALSE)&gt;115),(VLOOKUP(Backend!F$2,INDIRECT("'"&amp;VLOOKUP($F20,'Project Summary'!$A$3:$H$52,8,FALSE)&amp;"'!$c:$r"),13,FALSE)&amp;"*"),VLOOKUP(Backend!F$2,INDIRECT("'"&amp;VLOOKUP($F20,'Project Summary'!$A$3:$H$52,8,FALSE)&amp;"'!$c:$r"),13,FALSE)))</f>
        <v>Missing Batch #</v>
      </c>
      <c r="K20" s="66" t="str">
        <f ca="1">IF(ISBLANK('Project Summary'!$A11),"Missing Batch #",IF(OR(VLOOKUP(Backend!G$2,INDIRECT("'"&amp;VLOOKUP($F20,'Project Summary'!$A$3:$H$52,8,FALSE)&amp;"'!$c:$r"),14,FALSE)&lt;85,VLOOKUP(Backend!G$2,INDIRECT("'"&amp;VLOOKUP($F20,'Project Summary'!$A$3:$H$52,8,FALSE)&amp;"'!$c:$r"),14,FALSE)&gt;115),(VLOOKUP(Backend!G$2,INDIRECT("'"&amp;VLOOKUP($F20,'Project Summary'!$A$3:$H$52,8,FALSE)&amp;"'!$c:$r"),13,FALSE)&amp;"*"),VLOOKUP(Backend!G$2,INDIRECT("'"&amp;VLOOKUP($F20,'Project Summary'!$A$3:$H$52,8,FALSE)&amp;"'!$c:$r"),13,FALSE)))</f>
        <v>Missing Batch #</v>
      </c>
      <c r="L20" s="66" t="str">
        <f ca="1">IF(ISBLANK('Project Summary'!$A11),"Missing Batch #",IF(OR(VLOOKUP(Backend!H$2,INDIRECT("'"&amp;VLOOKUP($F20,'Project Summary'!$A$3:$H$52,8,FALSE)&amp;"'!$c:$r"),14,FALSE)&lt;85,VLOOKUP(Backend!H$2,INDIRECT("'"&amp;VLOOKUP($F20,'Project Summary'!$A$3:$H$52,8,FALSE)&amp;"'!$c:$r"),14,FALSE)&gt;115),(VLOOKUP(Backend!H$2,INDIRECT("'"&amp;VLOOKUP($F20,'Project Summary'!$A$3:$H$52,8,FALSE)&amp;"'!$c:$r"),13,FALSE)&amp;"*"),VLOOKUP(Backend!H$2,INDIRECT("'"&amp;VLOOKUP($F20,'Project Summary'!$A$3:$H$52,8,FALSE)&amp;"'!$c:$r"),13,FALSE)))</f>
        <v>Missing Batch #</v>
      </c>
      <c r="M20" s="66" t="str">
        <f ca="1">IF(ISBLANK('Project Summary'!$A11),"Missing Batch #",IF(OR(VLOOKUP(Backend!I$2,INDIRECT("'"&amp;VLOOKUP($F20,'Project Summary'!$A$3:$H$52,8,FALSE)&amp;"'!$c:$r"),14,FALSE)&lt;85,VLOOKUP(Backend!I$2,INDIRECT("'"&amp;VLOOKUP($F20,'Project Summary'!$A$3:$H$52,8,FALSE)&amp;"'!$c:$r"),14,FALSE)&gt;115),(VLOOKUP(Backend!I$2,INDIRECT("'"&amp;VLOOKUP($F20,'Project Summary'!$A$3:$H$52,8,FALSE)&amp;"'!$c:$r"),13,FALSE)&amp;"*"),VLOOKUP(Backend!I$2,INDIRECT("'"&amp;VLOOKUP($F20,'Project Summary'!$A$3:$H$52,8,FALSE)&amp;"'!$c:$r"),13,FALSE)))</f>
        <v>Missing Batch #</v>
      </c>
      <c r="N20" s="66" t="str">
        <f ca="1">IF(ISBLANK('Project Summary'!$A11),"Missing Batch #",IF(OR(VLOOKUP(Backend!J$2,INDIRECT("'"&amp;VLOOKUP($F20,'Project Summary'!$A$3:$H$52,8,FALSE)&amp;"'!$c:$r"),14,FALSE)&lt;85,VLOOKUP(Backend!J$2,INDIRECT("'"&amp;VLOOKUP($F20,'Project Summary'!$A$3:$H$52,8,FALSE)&amp;"'!$c:$r"),14,FALSE)&gt;115),(VLOOKUP(Backend!J$2,INDIRECT("'"&amp;VLOOKUP($F20,'Project Summary'!$A$3:$H$52,8,FALSE)&amp;"'!$c:$r"),13,FALSE)&amp;"*"),VLOOKUP(Backend!J$2,INDIRECT("'"&amp;VLOOKUP($F20,'Project Summary'!$A$3:$H$52,8,FALSE)&amp;"'!$c:$r"),13,FALSE)))</f>
        <v>Missing Batch #</v>
      </c>
      <c r="O20" s="99" t="str">
        <f ca="1">IF(COUNT(G20:N20)&gt;=6,COUNT(G20:N20)&amp;" of "&amp;COUNTA($G$4:$N$4)&amp;" - Pass",COUNT(G20:N20)&amp;" of "&amp;COUNTA($G$4:$N$4)&amp;" - Fail")</f>
        <v>0 of 8 - Fail</v>
      </c>
      <c r="Q20" s="98"/>
      <c r="R20" s="66" t="str">
        <f ca="1">IF(ISBLANK('Project Summary'!$A$6),"Missing Batch #",IF(OR(VLOOKUP(Backend!C18,INDIRECT("'"&amp;VLOOKUP($Q$17,'Project Summary'!$A$3:$H$52,8,FALSE)&amp;"'!$c:$r"),14,FALSE)&lt;85,VLOOKUP(Backend!C18,INDIRECT("'"&amp;VLOOKUP($Q$17,'Project Summary'!$A$3:$H$52,8,FALSE)&amp;"'!$c:$r"),14,FALSE)&gt;115),(VLOOKUP(Backend!C18,INDIRECT("'"&amp;VLOOKUP($Q$17,'Project Summary'!$A$3:$H$52,8,FALSE)&amp;"'!$c:$r"),13,FALSE)&amp;"*"),VLOOKUP(Backend!C18,INDIRECT("'"&amp;VLOOKUP($Q$17,'Project Summary'!$A$3:$H$52,8,FALSE)&amp;"'!$c:$r"),13,FALSE)))</f>
        <v>Missing Batch #</v>
      </c>
      <c r="S20" s="66" t="str">
        <f ca="1">IF(ISBLANK('Project Summary'!$A$6),"Missing Batch #",IF(OR(VLOOKUP(Backend!D18,INDIRECT("'"&amp;VLOOKUP($Q$17,'Project Summary'!$A$3:$H$52,8,FALSE)&amp;"'!$c:$r"),14,FALSE)&lt;85,VLOOKUP(Backend!D18,INDIRECT("'"&amp;VLOOKUP($Q$17,'Project Summary'!$A$3:$H$52,8,FALSE)&amp;"'!$c:$r"),14,FALSE)&gt;115),(VLOOKUP(Backend!D18,INDIRECT("'"&amp;VLOOKUP($Q$17,'Project Summary'!$A$3:$H$52,8,FALSE)&amp;"'!$c:$r"),14,FALSE)&amp;"*"),VLOOKUP(Backend!D18,INDIRECT("'"&amp;VLOOKUP($Q$17,'Project Summary'!$A$3:$H$52,8,FALSE)&amp;"'!$c:$r"),14,FALSE)))</f>
        <v>Missing Batch #</v>
      </c>
      <c r="T20" s="66" t="str">
        <f ca="1">IF(ISBLANK('Project Summary'!$A$6),"Missing Batch #",IF(OR(VLOOKUP(Backend!E18,INDIRECT("'"&amp;VLOOKUP($Q$17,'Project Summary'!$A$3:$H$52,8,FALSE)&amp;"'!$c:$r"),14,FALSE)&lt;85,VLOOKUP(Backend!E18,INDIRECT("'"&amp;VLOOKUP($Q$17,'Project Summary'!$A$3:$H$52,8,FALSE)&amp;"'!$c:$r"),14,FALSE)&gt;115),(VLOOKUP(Backend!E18,INDIRECT("'"&amp;VLOOKUP($Q$17,'Project Summary'!$A$3:$H$52,8,FALSE)&amp;"'!$c:$r"),13,FALSE)&amp;"*"),VLOOKUP(Backend!E18,INDIRECT("'"&amp;VLOOKUP($Q$17,'Project Summary'!$A$3:$H$52,8,FALSE)&amp;"'!$c:$r"),13,FALSE)))</f>
        <v>Missing Batch #</v>
      </c>
      <c r="U20" s="66" t="str">
        <f ca="1">IF(ISBLANK('Project Summary'!$A$6),"Missing Batch #",IF(OR(VLOOKUP(Backend!F18,INDIRECT("'"&amp;VLOOKUP($Q$17,'Project Summary'!$A$3:$H$52,8,FALSE)&amp;"'!$c:$r"),14,FALSE)&lt;85,VLOOKUP(Backend!F18,INDIRECT("'"&amp;VLOOKUP($Q$17,'Project Summary'!$A$3:$H$52,8,FALSE)&amp;"'!$c:$r"),14,FALSE)&gt;115),(VLOOKUP(Backend!F18,INDIRECT("'"&amp;VLOOKUP($Q$17,'Project Summary'!$A$3:$H$52,8,FALSE)&amp;"'!$c:$r"),14,FALSE)&amp;"*"),VLOOKUP(Backend!F18,INDIRECT("'"&amp;VLOOKUP($Q$17,'Project Summary'!$A$3:$H$52,8,FALSE)&amp;"'!$c:$r"),14,FALSE)))</f>
        <v>Missing Batch #</v>
      </c>
      <c r="V20" s="66" t="str">
        <f ca="1">IF(ISBLANK('Project Summary'!$A$6),"Missing Batch #",IF(OR(VLOOKUP(Backend!G18,INDIRECT("'"&amp;VLOOKUP($Q$17,'Project Summary'!$A$3:$H$52,8,FALSE)&amp;"'!$c:$r"),14,FALSE)&lt;85,VLOOKUP(Backend!G18,INDIRECT("'"&amp;VLOOKUP($Q$17,'Project Summary'!$A$3:$H$52,8,FALSE)&amp;"'!$c:$r"),14,FALSE)&gt;115),(VLOOKUP(Backend!G18,INDIRECT("'"&amp;VLOOKUP($Q$17,'Project Summary'!$A$3:$H$52,8,FALSE)&amp;"'!$c:$r"),13,FALSE)&amp;"*"),VLOOKUP(Backend!G18,INDIRECT("'"&amp;VLOOKUP($Q$17,'Project Summary'!$A$3:$H$52,8,FALSE)&amp;"'!$c:$r"),13,FALSE)))</f>
        <v>Missing Batch #</v>
      </c>
      <c r="W20" s="66" t="str">
        <f ca="1">IF(ISBLANK('Project Summary'!$A$6),"Missing Batch #",IF(OR(VLOOKUP(Backend!H18,INDIRECT("'"&amp;VLOOKUP($Q$17,'Project Summary'!$A$3:$H$52,8,FALSE)&amp;"'!$c:$r"),14,FALSE)&lt;85,VLOOKUP(Backend!H18,INDIRECT("'"&amp;VLOOKUP($Q$17,'Project Summary'!$A$3:$H$52,8,FALSE)&amp;"'!$c:$r"),14,FALSE)&gt;115),(VLOOKUP(Backend!H18,INDIRECT("'"&amp;VLOOKUP($Q$17,'Project Summary'!$A$3:$H$52,8,FALSE)&amp;"'!$c:$r"),14,FALSE)&amp;"*"),VLOOKUP(Backend!H18,INDIRECT("'"&amp;VLOOKUP($Q$17,'Project Summary'!$A$3:$H$52,8,FALSE)&amp;"'!$c:$r"),14,FALSE)))</f>
        <v>Missing Batch #</v>
      </c>
      <c r="X20" s="101"/>
    </row>
    <row r="21" spans="6:24" ht="24" customHeight="1" x14ac:dyDescent="0.25">
      <c r="F21" s="8" t="s">
        <v>73</v>
      </c>
      <c r="G21" s="66" t="str">
        <f ca="1">IF(ISBLANK('Project Summary'!$A11),"Missing Batch #",IF(OR(VLOOKUP(Backend!C$2,INDIRECT("'"&amp;VLOOKUP($F20,'Project Summary'!$A$3:$H$52,8,FALSE)&amp;"'!$c:$r"),14,FALSE)&lt;85,VLOOKUP(Backend!C$2,INDIRECT("'"&amp;VLOOKUP($F20,'Project Summary'!$A$3:$H$52,8,FALSE)&amp;"'!$c:$r"),14,FALSE)&gt;115),(VLOOKUP(Backend!C$2,INDIRECT("'"&amp;VLOOKUP($F20,'Project Summary'!$A$3:$H$52,8,FALSE)&amp;"'!$c:$r"),14,FALSE)&amp;"*"),VLOOKUP(Backend!C$2,INDIRECT("'"&amp;VLOOKUP($F20,'Project Summary'!$A$3:$H$52,8,FALSE)&amp;"'!$c:$r"),14,FALSE)))</f>
        <v>Missing Batch #</v>
      </c>
      <c r="H21" s="66" t="str">
        <f ca="1">IF(ISBLANK('Project Summary'!$A11),"Missing Batch #",IF(OR(VLOOKUP(Backend!D$2,INDIRECT("'"&amp;VLOOKUP($F20,'Project Summary'!$A$3:$H$52,8,FALSE)&amp;"'!$c:$r"),14,FALSE)&lt;85,VLOOKUP(Backend!D$2,INDIRECT("'"&amp;VLOOKUP($F20,'Project Summary'!$A$3:$H$52,8,FALSE)&amp;"'!$c:$r"),14,FALSE)&gt;115),(VLOOKUP(Backend!D$2,INDIRECT("'"&amp;VLOOKUP($F20,'Project Summary'!$A$3:$H$52,8,FALSE)&amp;"'!$c:$r"),14,FALSE)&amp;"*"),VLOOKUP(Backend!D$2,INDIRECT("'"&amp;VLOOKUP($F20,'Project Summary'!$A$3:$H$52,8,FALSE)&amp;"'!$c:$r"),14,FALSE)))</f>
        <v>Missing Batch #</v>
      </c>
      <c r="I21" s="66" t="str">
        <f ca="1">IF(ISBLANK('Project Summary'!$A11),"Missing Batch #",IF(OR(VLOOKUP(Backend!E$2,INDIRECT("'"&amp;VLOOKUP($F20,'Project Summary'!$A$3:$H$52,8,FALSE)&amp;"'!$c:$r"),14,FALSE)&lt;85,VLOOKUP(Backend!E$2,INDIRECT("'"&amp;VLOOKUP($F20,'Project Summary'!$A$3:$H$52,8,FALSE)&amp;"'!$c:$r"),14,FALSE)&gt;115),(VLOOKUP(Backend!E$2,INDIRECT("'"&amp;VLOOKUP($F20,'Project Summary'!$A$3:$H$52,8,FALSE)&amp;"'!$c:$r"),14,FALSE)&amp;"*"),VLOOKUP(Backend!E$2,INDIRECT("'"&amp;VLOOKUP($F20,'Project Summary'!$A$3:$H$52,8,FALSE)&amp;"'!$c:$r"),14,FALSE)))</f>
        <v>Missing Batch #</v>
      </c>
      <c r="J21" s="66" t="str">
        <f ca="1">IF(ISBLANK('Project Summary'!$A11),"Missing Batch #",IF(OR(VLOOKUP(Backend!F$2,INDIRECT("'"&amp;VLOOKUP($F20,'Project Summary'!$A$3:$H$52,8,FALSE)&amp;"'!$c:$r"),14,FALSE)&lt;85,VLOOKUP(Backend!F$2,INDIRECT("'"&amp;VLOOKUP($F20,'Project Summary'!$A$3:$H$52,8,FALSE)&amp;"'!$c:$r"),14,FALSE)&gt;115),(VLOOKUP(Backend!F$2,INDIRECT("'"&amp;VLOOKUP($F20,'Project Summary'!$A$3:$H$52,8,FALSE)&amp;"'!$c:$r"),14,FALSE)&amp;"*"),VLOOKUP(Backend!F$2,INDIRECT("'"&amp;VLOOKUP($F20,'Project Summary'!$A$3:$H$52,8,FALSE)&amp;"'!$c:$r"),14,FALSE)))</f>
        <v>Missing Batch #</v>
      </c>
      <c r="K21" s="66" t="str">
        <f ca="1">IF(ISBLANK('Project Summary'!$A11),"Missing Batch #",IF(OR(VLOOKUP(Backend!G$2,INDIRECT("'"&amp;VLOOKUP($F20,'Project Summary'!$A$3:$H$52,8,FALSE)&amp;"'!$c:$r"),14,FALSE)&lt;85,VLOOKUP(Backend!G$2,INDIRECT("'"&amp;VLOOKUP($F20,'Project Summary'!$A$3:$H$52,8,FALSE)&amp;"'!$c:$r"),14,FALSE)&gt;115),(VLOOKUP(Backend!G$2,INDIRECT("'"&amp;VLOOKUP($F20,'Project Summary'!$A$3:$H$52,8,FALSE)&amp;"'!$c:$r"),14,FALSE)&amp;"*"),VLOOKUP(Backend!G$2,INDIRECT("'"&amp;VLOOKUP($F20,'Project Summary'!$A$3:$H$52,8,FALSE)&amp;"'!$c:$r"),14,FALSE)))</f>
        <v>Missing Batch #</v>
      </c>
      <c r="L21" s="66" t="str">
        <f ca="1">IF(ISBLANK('Project Summary'!$A11),"Missing Batch #",IF(OR(VLOOKUP(Backend!H$2,INDIRECT("'"&amp;VLOOKUP($F20,'Project Summary'!$A$3:$H$52,8,FALSE)&amp;"'!$c:$r"),14,FALSE)&lt;85,VLOOKUP(Backend!H$2,INDIRECT("'"&amp;VLOOKUP($F20,'Project Summary'!$A$3:$H$52,8,FALSE)&amp;"'!$c:$r"),14,FALSE)&gt;115),(VLOOKUP(Backend!H$2,INDIRECT("'"&amp;VLOOKUP($F20,'Project Summary'!$A$3:$H$52,8,FALSE)&amp;"'!$c:$r"),14,FALSE)&amp;"*"),VLOOKUP(Backend!H$2,INDIRECT("'"&amp;VLOOKUP($F20,'Project Summary'!$A$3:$H$52,8,FALSE)&amp;"'!$c:$r"),14,FALSE)))</f>
        <v>Missing Batch #</v>
      </c>
      <c r="M21" s="66" t="str">
        <f ca="1">IF(ISBLANK('Project Summary'!$A11),"Missing Batch #",IF(OR(VLOOKUP(Backend!I$2,INDIRECT("'"&amp;VLOOKUP($F20,'Project Summary'!$A$3:$H$52,8,FALSE)&amp;"'!$c:$r"),14,FALSE)&lt;85,VLOOKUP(Backend!I$2,INDIRECT("'"&amp;VLOOKUP($F20,'Project Summary'!$A$3:$H$52,8,FALSE)&amp;"'!$c:$r"),14,FALSE)&gt;115),(VLOOKUP(Backend!I$2,INDIRECT("'"&amp;VLOOKUP($F20,'Project Summary'!$A$3:$H$52,8,FALSE)&amp;"'!$c:$r"),14,FALSE)&amp;"*"),VLOOKUP(Backend!I$2,INDIRECT("'"&amp;VLOOKUP($F20,'Project Summary'!$A$3:$H$52,8,FALSE)&amp;"'!$c:$r"),14,FALSE)))</f>
        <v>Missing Batch #</v>
      </c>
      <c r="N21" s="66" t="str">
        <f ca="1">IF(ISBLANK('Project Summary'!$A11),"Missing Batch #",IF(OR(VLOOKUP(Backend!J$2,INDIRECT("'"&amp;VLOOKUP($F20,'Project Summary'!$A$3:$H$52,8,FALSE)&amp;"'!$c:$r"),14,FALSE)&lt;85,VLOOKUP(Backend!J$2,INDIRECT("'"&amp;VLOOKUP($F20,'Project Summary'!$A$3:$H$52,8,FALSE)&amp;"'!$c:$r"),14,FALSE)&gt;115),(VLOOKUP(Backend!J$2,INDIRECT("'"&amp;VLOOKUP($F20,'Project Summary'!$A$3:$H$52,8,FALSE)&amp;"'!$c:$r"),14,FALSE)&amp;"*"),VLOOKUP(Backend!J$2,INDIRECT("'"&amp;VLOOKUP($F20,'Project Summary'!$A$3:$H$52,8,FALSE)&amp;"'!$c:$r"),14,FALSE)))</f>
        <v>Missing Batch #</v>
      </c>
      <c r="O21" s="101"/>
      <c r="Q21" s="98">
        <v>5</v>
      </c>
      <c r="R21" s="66" t="str">
        <f ca="1">IF(ISBLANK('Project Summary'!$A$7),"Missing Batch #",IF(OR(VLOOKUP(Backend!C19,INDIRECT("'"&amp;VLOOKUP($Q$21,'Project Summary'!$A$3:$H$52,8,FALSE)&amp;"'!$c:$r"),14,FALSE)&lt;85,VLOOKUP(Backend!C19,INDIRECT("'"&amp;VLOOKUP($Q$21,'Project Summary'!$A$3:$H$52,8,FALSE)&amp;"'!$c:$r"),14,FALSE)&gt;115),(VLOOKUP(Backend!C19,INDIRECT("'"&amp;VLOOKUP($Q$21,'Project Summary'!$A$3:$H$52,8,FALSE)&amp;"'!$c:$r"),13,FALSE)&amp;"*"),VLOOKUP(Backend!C19,INDIRECT("'"&amp;VLOOKUP($Q$21,'Project Summary'!$A$3:$H$52,8,FALSE)&amp;"'!$c:$r"),13,FALSE)))</f>
        <v>Missing Batch #</v>
      </c>
      <c r="S21" s="66" t="str">
        <f ca="1">IF(ISBLANK('Project Summary'!$A$7),"Missing Batch #",IF(OR(VLOOKUP(Backend!D19,INDIRECT("'"&amp;VLOOKUP($Q$21,'Project Summary'!$A$3:$H$52,8,FALSE)&amp;"'!$c:$r"),14,FALSE)&lt;85,VLOOKUP(Backend!D19,INDIRECT("'"&amp;VLOOKUP($Q$21,'Project Summary'!$A$3:$H$52,8,FALSE)&amp;"'!$c:$r"),14,FALSE)&gt;115),(VLOOKUP(Backend!D19,INDIRECT("'"&amp;VLOOKUP($Q$21,'Project Summary'!$A$3:$H$52,8,FALSE)&amp;"'!$c:$r"),14,FALSE)&amp;"*"),VLOOKUP(Backend!D19,INDIRECT("'"&amp;VLOOKUP($Q$21,'Project Summary'!$A$3:$H$52,8,FALSE)&amp;"'!$c:$r"),14,FALSE)))</f>
        <v>Missing Batch #</v>
      </c>
      <c r="T21" s="66" t="str">
        <f ca="1">IF(ISBLANK('Project Summary'!$A$7),"Missing Batch #",IF(OR(VLOOKUP(Backend!E19,INDIRECT("'"&amp;VLOOKUP($Q$21,'Project Summary'!$A$3:$H$52,8,FALSE)&amp;"'!$c:$r"),14,FALSE)&lt;85,VLOOKUP(Backend!E19,INDIRECT("'"&amp;VLOOKUP($Q$21,'Project Summary'!$A$3:$H$52,8,FALSE)&amp;"'!$c:$r"),14,FALSE)&gt;115),(VLOOKUP(Backend!E19,INDIRECT("'"&amp;VLOOKUP($Q$21,'Project Summary'!$A$3:$H$52,8,FALSE)&amp;"'!$c:$r"),13,FALSE)&amp;"*"),VLOOKUP(Backend!E19,INDIRECT("'"&amp;VLOOKUP($Q$21,'Project Summary'!$A$3:$H$52,8,FALSE)&amp;"'!$c:$r"),13,FALSE)))</f>
        <v>Missing Batch #</v>
      </c>
      <c r="U21" s="66" t="str">
        <f ca="1">IF(ISBLANK('Project Summary'!$A$7),"Missing Batch #",IF(OR(VLOOKUP(Backend!F19,INDIRECT("'"&amp;VLOOKUP($Q$21,'Project Summary'!$A$3:$H$52,8,FALSE)&amp;"'!$c:$r"),14,FALSE)&lt;85,VLOOKUP(Backend!F19,INDIRECT("'"&amp;VLOOKUP($Q$21,'Project Summary'!$A$3:$H$52,8,FALSE)&amp;"'!$c:$r"),14,FALSE)&gt;115),(VLOOKUP(Backend!F19,INDIRECT("'"&amp;VLOOKUP($Q$21,'Project Summary'!$A$3:$H$52,8,FALSE)&amp;"'!$c:$r"),14,FALSE)&amp;"*"),VLOOKUP(Backend!F19,INDIRECT("'"&amp;VLOOKUP($Q$21,'Project Summary'!$A$3:$H$52,8,FALSE)&amp;"'!$c:$r"),14,FALSE)))</f>
        <v>Missing Batch #</v>
      </c>
      <c r="V21" s="66" t="str">
        <f ca="1">IF(ISBLANK('Project Summary'!$A$7),"Missing Batch #",IF(OR(VLOOKUP(Backend!G19,INDIRECT("'"&amp;VLOOKUP($Q$21,'Project Summary'!$A$3:$H$52,8,FALSE)&amp;"'!$c:$r"),14,FALSE)&lt;85,VLOOKUP(Backend!G19,INDIRECT("'"&amp;VLOOKUP($Q$21,'Project Summary'!$A$3:$H$52,8,FALSE)&amp;"'!$c:$r"),14,FALSE)&gt;115),(VLOOKUP(Backend!G19,INDIRECT("'"&amp;VLOOKUP($Q$21,'Project Summary'!$A$3:$H$52,8,FALSE)&amp;"'!$c:$r"),13,FALSE)&amp;"*"),VLOOKUP(Backend!G19,INDIRECT("'"&amp;VLOOKUP($Q$21,'Project Summary'!$A$3:$H$52,8,FALSE)&amp;"'!$c:$r"),13,FALSE)))</f>
        <v>Missing Batch #</v>
      </c>
      <c r="W21" s="66" t="str">
        <f ca="1">IF(ISBLANK('Project Summary'!$A$7),"Missing Batch #",IF(OR(VLOOKUP(Backend!H19,INDIRECT("'"&amp;VLOOKUP($Q$21,'Project Summary'!$A$3:$H$52,8,FALSE)&amp;"'!$c:$r"),14,FALSE)&lt;85,VLOOKUP(Backend!H19,INDIRECT("'"&amp;VLOOKUP($Q$21,'Project Summary'!$A$3:$H$52,8,FALSE)&amp;"'!$c:$r"),14,FALSE)&gt;115),(VLOOKUP(Backend!H19,INDIRECT("'"&amp;VLOOKUP($Q$21,'Project Summary'!$A$3:$H$52,8,FALSE)&amp;"'!$c:$r"),14,FALSE)&amp;"*"),VLOOKUP(Backend!H19,INDIRECT("'"&amp;VLOOKUP($Q$21,'Project Summary'!$A$3:$H$52,8,FALSE)&amp;"'!$c:$r"),14,FALSE)))</f>
        <v>Missing Batch #</v>
      </c>
      <c r="X21" s="99" t="str">
        <f t="shared" ca="1" si="2"/>
        <v>0 of 12 - Fail</v>
      </c>
    </row>
    <row r="22" spans="6:24" ht="24" customHeight="1" x14ac:dyDescent="0.25">
      <c r="F22" s="8" t="str">
        <f>IF(ISBLANK('Project Summary'!A12),"DELETE ME",'Project Summary'!A12)</f>
        <v>DELETE ME</v>
      </c>
      <c r="G22" s="66" t="str">
        <f ca="1">IF(ISBLANK('Project Summary'!$A12),"Missing Batch #",IF(OR(VLOOKUP(Backend!C$2,INDIRECT("'"&amp;VLOOKUP($F22,'Project Summary'!$A$3:$H$52,8,FALSE)&amp;"'!$c:$r"),14,FALSE)&lt;85,VLOOKUP(Backend!C$2,INDIRECT("'"&amp;VLOOKUP($F22,'Project Summary'!$A$3:$H$52,8,FALSE)&amp;"'!$c:$r"),14,FALSE)&gt;115),(VLOOKUP(Backend!C$2,INDIRECT("'"&amp;VLOOKUP($F22,'Project Summary'!$A$3:$H$52,8,FALSE)&amp;"'!$c:$r"),13,FALSE)&amp;"*"),VLOOKUP(Backend!C$2,INDIRECT("'"&amp;VLOOKUP($F22,'Project Summary'!$A$3:$H$52,8,FALSE)&amp;"'!$c:$r"),13,FALSE)))</f>
        <v>Missing Batch #</v>
      </c>
      <c r="H22" s="66" t="str">
        <f ca="1">IF(ISBLANK('Project Summary'!$A12),"Missing Batch #",IF(OR(VLOOKUP(Backend!D$2,INDIRECT("'"&amp;VLOOKUP($F22,'Project Summary'!$A$3:$H$52,8,FALSE)&amp;"'!$c:$r"),14,FALSE)&lt;85,VLOOKUP(Backend!D$2,INDIRECT("'"&amp;VLOOKUP($F22,'Project Summary'!$A$3:$H$52,8,FALSE)&amp;"'!$c:$r"),14,FALSE)&gt;115),(VLOOKUP(Backend!D$2,INDIRECT("'"&amp;VLOOKUP($F22,'Project Summary'!$A$3:$H$52,8,FALSE)&amp;"'!$c:$r"),13,FALSE)&amp;"*"),VLOOKUP(Backend!D$2,INDIRECT("'"&amp;VLOOKUP($F22,'Project Summary'!$A$3:$H$52,8,FALSE)&amp;"'!$c:$r"),13,FALSE)))</f>
        <v>Missing Batch #</v>
      </c>
      <c r="I22" s="66" t="str">
        <f ca="1">IF(ISBLANK('Project Summary'!$A12),"Missing Batch #",IF(OR(VLOOKUP(Backend!E$2,INDIRECT("'"&amp;VLOOKUP($F22,'Project Summary'!$A$3:$H$52,8,FALSE)&amp;"'!$c:$r"),14,FALSE)&lt;85,VLOOKUP(Backend!E$2,INDIRECT("'"&amp;VLOOKUP($F22,'Project Summary'!$A$3:$H$52,8,FALSE)&amp;"'!$c:$r"),14,FALSE)&gt;115),(VLOOKUP(Backend!E$2,INDIRECT("'"&amp;VLOOKUP($F22,'Project Summary'!$A$3:$H$52,8,FALSE)&amp;"'!$c:$r"),13,FALSE)&amp;"*"),VLOOKUP(Backend!E$2,INDIRECT("'"&amp;VLOOKUP($F22,'Project Summary'!$A$3:$H$52,8,FALSE)&amp;"'!$c:$r"),13,FALSE)))</f>
        <v>Missing Batch #</v>
      </c>
      <c r="J22" s="66" t="str">
        <f ca="1">IF(ISBLANK('Project Summary'!$A12),"Missing Batch #",IF(OR(VLOOKUP(Backend!F$2,INDIRECT("'"&amp;VLOOKUP($F22,'Project Summary'!$A$3:$H$52,8,FALSE)&amp;"'!$c:$r"),14,FALSE)&lt;85,VLOOKUP(Backend!F$2,INDIRECT("'"&amp;VLOOKUP($F22,'Project Summary'!$A$3:$H$52,8,FALSE)&amp;"'!$c:$r"),14,FALSE)&gt;115),(VLOOKUP(Backend!F$2,INDIRECT("'"&amp;VLOOKUP($F22,'Project Summary'!$A$3:$H$52,8,FALSE)&amp;"'!$c:$r"),13,FALSE)&amp;"*"),VLOOKUP(Backend!F$2,INDIRECT("'"&amp;VLOOKUP($F22,'Project Summary'!$A$3:$H$52,8,FALSE)&amp;"'!$c:$r"),13,FALSE)))</f>
        <v>Missing Batch #</v>
      </c>
      <c r="K22" s="66" t="str">
        <f ca="1">IF(ISBLANK('Project Summary'!$A12),"Missing Batch #",IF(OR(VLOOKUP(Backend!G$2,INDIRECT("'"&amp;VLOOKUP($F22,'Project Summary'!$A$3:$H$52,8,FALSE)&amp;"'!$c:$r"),14,FALSE)&lt;85,VLOOKUP(Backend!G$2,INDIRECT("'"&amp;VLOOKUP($F22,'Project Summary'!$A$3:$H$52,8,FALSE)&amp;"'!$c:$r"),14,FALSE)&gt;115),(VLOOKUP(Backend!G$2,INDIRECT("'"&amp;VLOOKUP($F22,'Project Summary'!$A$3:$H$52,8,FALSE)&amp;"'!$c:$r"),13,FALSE)&amp;"*"),VLOOKUP(Backend!G$2,INDIRECT("'"&amp;VLOOKUP($F22,'Project Summary'!$A$3:$H$52,8,FALSE)&amp;"'!$c:$r"),13,FALSE)))</f>
        <v>Missing Batch #</v>
      </c>
      <c r="L22" s="66" t="str">
        <f ca="1">IF(ISBLANK('Project Summary'!$A12),"Missing Batch #",IF(OR(VLOOKUP(Backend!H$2,INDIRECT("'"&amp;VLOOKUP($F22,'Project Summary'!$A$3:$H$52,8,FALSE)&amp;"'!$c:$r"),14,FALSE)&lt;85,VLOOKUP(Backend!H$2,INDIRECT("'"&amp;VLOOKUP($F22,'Project Summary'!$A$3:$H$52,8,FALSE)&amp;"'!$c:$r"),14,FALSE)&gt;115),(VLOOKUP(Backend!H$2,INDIRECT("'"&amp;VLOOKUP($F22,'Project Summary'!$A$3:$H$52,8,FALSE)&amp;"'!$c:$r"),13,FALSE)&amp;"*"),VLOOKUP(Backend!H$2,INDIRECT("'"&amp;VLOOKUP($F22,'Project Summary'!$A$3:$H$52,8,FALSE)&amp;"'!$c:$r"),13,FALSE)))</f>
        <v>Missing Batch #</v>
      </c>
      <c r="M22" s="66" t="str">
        <f ca="1">IF(ISBLANK('Project Summary'!$A12),"Missing Batch #",IF(OR(VLOOKUP(Backend!I$2,INDIRECT("'"&amp;VLOOKUP($F22,'Project Summary'!$A$3:$H$52,8,FALSE)&amp;"'!$c:$r"),14,FALSE)&lt;85,VLOOKUP(Backend!I$2,INDIRECT("'"&amp;VLOOKUP($F22,'Project Summary'!$A$3:$H$52,8,FALSE)&amp;"'!$c:$r"),14,FALSE)&gt;115),(VLOOKUP(Backend!I$2,INDIRECT("'"&amp;VLOOKUP($F22,'Project Summary'!$A$3:$H$52,8,FALSE)&amp;"'!$c:$r"),13,FALSE)&amp;"*"),VLOOKUP(Backend!I$2,INDIRECT("'"&amp;VLOOKUP($F22,'Project Summary'!$A$3:$H$52,8,FALSE)&amp;"'!$c:$r"),13,FALSE)))</f>
        <v>Missing Batch #</v>
      </c>
      <c r="N22" s="66" t="str">
        <f ca="1">IF(ISBLANK('Project Summary'!$A12),"Missing Batch #",IF(OR(VLOOKUP(Backend!J$2,INDIRECT("'"&amp;VLOOKUP($F22,'Project Summary'!$A$3:$H$52,8,FALSE)&amp;"'!$c:$r"),14,FALSE)&lt;85,VLOOKUP(Backend!J$2,INDIRECT("'"&amp;VLOOKUP($F22,'Project Summary'!$A$3:$H$52,8,FALSE)&amp;"'!$c:$r"),14,FALSE)&gt;115),(VLOOKUP(Backend!J$2,INDIRECT("'"&amp;VLOOKUP($F22,'Project Summary'!$A$3:$H$52,8,FALSE)&amp;"'!$c:$r"),13,FALSE)&amp;"*"),VLOOKUP(Backend!J$2,INDIRECT("'"&amp;VLOOKUP($F22,'Project Summary'!$A$3:$H$52,8,FALSE)&amp;"'!$c:$r"),13,FALSE)))</f>
        <v>Missing Batch #</v>
      </c>
      <c r="O22" s="99" t="str">
        <f ca="1">IF(COUNT(G22:N22)&gt;=6,COUNT(G22:N22)&amp;" of "&amp;COUNTA($G$4:$N$4)&amp;" - Pass",COUNT(G22:N22)&amp;" of "&amp;COUNTA($G$4:$N$4)&amp;" - Fail")</f>
        <v>0 of 8 - Fail</v>
      </c>
      <c r="Q22" s="98"/>
      <c r="R22" s="66" t="str">
        <f ca="1">IF(ISBLANK('Project Summary'!$A$7),"Missing Batch #",IF(OR(VLOOKUP(Backend!C20,INDIRECT("'"&amp;VLOOKUP($Q$21,'Project Summary'!$A$3:$H$52,8,FALSE)&amp;"'!$c:$r"),14,FALSE)&lt;85,VLOOKUP(Backend!C20,INDIRECT("'"&amp;VLOOKUP($Q$21,'Project Summary'!$A$3:$H$52,8,FALSE)&amp;"'!$c:$r"),14,FALSE)&gt;115),(VLOOKUP(Backend!C20,INDIRECT("'"&amp;VLOOKUP($Q$21,'Project Summary'!$A$3:$H$52,8,FALSE)&amp;"'!$c:$r"),13,FALSE)&amp;"*"),VLOOKUP(Backend!C20,INDIRECT("'"&amp;VLOOKUP($Q$21,'Project Summary'!$A$3:$H$52,8,FALSE)&amp;"'!$c:$r"),13,FALSE)))</f>
        <v>Missing Batch #</v>
      </c>
      <c r="S22" s="66" t="str">
        <f ca="1">IF(ISBLANK('Project Summary'!$A$7),"Missing Batch #",IF(OR(VLOOKUP(Backend!D20,INDIRECT("'"&amp;VLOOKUP($Q$21,'Project Summary'!$A$3:$H$52,8,FALSE)&amp;"'!$c:$r"),14,FALSE)&lt;85,VLOOKUP(Backend!D20,INDIRECT("'"&amp;VLOOKUP($Q$21,'Project Summary'!$A$3:$H$52,8,FALSE)&amp;"'!$c:$r"),14,FALSE)&gt;115),(VLOOKUP(Backend!D20,INDIRECT("'"&amp;VLOOKUP($Q$21,'Project Summary'!$A$3:$H$52,8,FALSE)&amp;"'!$c:$r"),14,FALSE)&amp;"*"),VLOOKUP(Backend!D20,INDIRECT("'"&amp;VLOOKUP($Q$21,'Project Summary'!$A$3:$H$52,8,FALSE)&amp;"'!$c:$r"),14,FALSE)))</f>
        <v>Missing Batch #</v>
      </c>
      <c r="T22" s="66" t="str">
        <f ca="1">IF(ISBLANK('Project Summary'!$A$7),"Missing Batch #",IF(OR(VLOOKUP(Backend!E20,INDIRECT("'"&amp;VLOOKUP($Q$21,'Project Summary'!$A$3:$H$52,8,FALSE)&amp;"'!$c:$r"),14,FALSE)&lt;85,VLOOKUP(Backend!E20,INDIRECT("'"&amp;VLOOKUP($Q$21,'Project Summary'!$A$3:$H$52,8,FALSE)&amp;"'!$c:$r"),14,FALSE)&gt;115),(VLOOKUP(Backend!E20,INDIRECT("'"&amp;VLOOKUP($Q$21,'Project Summary'!$A$3:$H$52,8,FALSE)&amp;"'!$c:$r"),13,FALSE)&amp;"*"),VLOOKUP(Backend!E20,INDIRECT("'"&amp;VLOOKUP($Q$21,'Project Summary'!$A$3:$H$52,8,FALSE)&amp;"'!$c:$r"),13,FALSE)))</f>
        <v>Missing Batch #</v>
      </c>
      <c r="U22" s="66" t="str">
        <f ca="1">IF(ISBLANK('Project Summary'!$A$7),"Missing Batch #",IF(OR(VLOOKUP(Backend!F20,INDIRECT("'"&amp;VLOOKUP($Q$21,'Project Summary'!$A$3:$H$52,8,FALSE)&amp;"'!$c:$r"),14,FALSE)&lt;85,VLOOKUP(Backend!F20,INDIRECT("'"&amp;VLOOKUP($Q$21,'Project Summary'!$A$3:$H$52,8,FALSE)&amp;"'!$c:$r"),14,FALSE)&gt;115),(VLOOKUP(Backend!F20,INDIRECT("'"&amp;VLOOKUP($Q$21,'Project Summary'!$A$3:$H$52,8,FALSE)&amp;"'!$c:$r"),14,FALSE)&amp;"*"),VLOOKUP(Backend!F20,INDIRECT("'"&amp;VLOOKUP($Q$21,'Project Summary'!$A$3:$H$52,8,FALSE)&amp;"'!$c:$r"),14,FALSE)))</f>
        <v>Missing Batch #</v>
      </c>
      <c r="V22" s="66" t="str">
        <f ca="1">IF(ISBLANK('Project Summary'!$A$7),"Missing Batch #",IF(OR(VLOOKUP(Backend!G20,INDIRECT("'"&amp;VLOOKUP($Q$21,'Project Summary'!$A$3:$H$52,8,FALSE)&amp;"'!$c:$r"),14,FALSE)&lt;85,VLOOKUP(Backend!G20,INDIRECT("'"&amp;VLOOKUP($Q$21,'Project Summary'!$A$3:$H$52,8,FALSE)&amp;"'!$c:$r"),14,FALSE)&gt;115),(VLOOKUP(Backend!G20,INDIRECT("'"&amp;VLOOKUP($Q$21,'Project Summary'!$A$3:$H$52,8,FALSE)&amp;"'!$c:$r"),13,FALSE)&amp;"*"),VLOOKUP(Backend!G20,INDIRECT("'"&amp;VLOOKUP($Q$21,'Project Summary'!$A$3:$H$52,8,FALSE)&amp;"'!$c:$r"),13,FALSE)))</f>
        <v>Missing Batch #</v>
      </c>
      <c r="W22" s="66" t="str">
        <f ca="1">IF(ISBLANK('Project Summary'!$A$7),"Missing Batch #",IF(OR(VLOOKUP(Backend!H20,INDIRECT("'"&amp;VLOOKUP($Q$21,'Project Summary'!$A$3:$H$52,8,FALSE)&amp;"'!$c:$r"),14,FALSE)&lt;85,VLOOKUP(Backend!H20,INDIRECT("'"&amp;VLOOKUP($Q$21,'Project Summary'!$A$3:$H$52,8,FALSE)&amp;"'!$c:$r"),14,FALSE)&gt;115),(VLOOKUP(Backend!H20,INDIRECT("'"&amp;VLOOKUP($Q$21,'Project Summary'!$A$3:$H$52,8,FALSE)&amp;"'!$c:$r"),14,FALSE)&amp;"*"),VLOOKUP(Backend!H20,INDIRECT("'"&amp;VLOOKUP($Q$21,'Project Summary'!$A$3:$H$52,8,FALSE)&amp;"'!$c:$r"),14,FALSE)))</f>
        <v>Missing Batch #</v>
      </c>
      <c r="X22" s="100"/>
    </row>
    <row r="23" spans="6:24" ht="24" customHeight="1" x14ac:dyDescent="0.25">
      <c r="F23" s="8" t="s">
        <v>73</v>
      </c>
      <c r="G23" s="66" t="str">
        <f ca="1">IF(ISBLANK('Project Summary'!$A12),"Missing Batch #",IF(OR(VLOOKUP(Backend!C$2,INDIRECT("'"&amp;VLOOKUP($F22,'Project Summary'!$A$3:$H$52,8,FALSE)&amp;"'!$c:$r"),14,FALSE)&lt;85,VLOOKUP(Backend!C$2,INDIRECT("'"&amp;VLOOKUP($F22,'Project Summary'!$A$3:$H$52,8,FALSE)&amp;"'!$c:$r"),14,FALSE)&gt;115),(VLOOKUP(Backend!C$2,INDIRECT("'"&amp;VLOOKUP($F22,'Project Summary'!$A$3:$H$52,8,FALSE)&amp;"'!$c:$r"),14,FALSE)&amp;"*"),VLOOKUP(Backend!C$2,INDIRECT("'"&amp;VLOOKUP($F22,'Project Summary'!$A$3:$H$52,8,FALSE)&amp;"'!$c:$r"),14,FALSE)))</f>
        <v>Missing Batch #</v>
      </c>
      <c r="H23" s="66" t="str">
        <f ca="1">IF(ISBLANK('Project Summary'!$A12),"Missing Batch #",IF(OR(VLOOKUP(Backend!D$2,INDIRECT("'"&amp;VLOOKUP($F22,'Project Summary'!$A$3:$H$52,8,FALSE)&amp;"'!$c:$r"),14,FALSE)&lt;85,VLOOKUP(Backend!D$2,INDIRECT("'"&amp;VLOOKUP($F22,'Project Summary'!$A$3:$H$52,8,FALSE)&amp;"'!$c:$r"),14,FALSE)&gt;115),(VLOOKUP(Backend!D$2,INDIRECT("'"&amp;VLOOKUP($F22,'Project Summary'!$A$3:$H$52,8,FALSE)&amp;"'!$c:$r"),14,FALSE)&amp;"*"),VLOOKUP(Backend!D$2,INDIRECT("'"&amp;VLOOKUP($F22,'Project Summary'!$A$3:$H$52,8,FALSE)&amp;"'!$c:$r"),14,FALSE)))</f>
        <v>Missing Batch #</v>
      </c>
      <c r="I23" s="66" t="str">
        <f ca="1">IF(ISBLANK('Project Summary'!$A12),"Missing Batch #",IF(OR(VLOOKUP(Backend!E$2,INDIRECT("'"&amp;VLOOKUP($F22,'Project Summary'!$A$3:$H$52,8,FALSE)&amp;"'!$c:$r"),14,FALSE)&lt;85,VLOOKUP(Backend!E$2,INDIRECT("'"&amp;VLOOKUP($F22,'Project Summary'!$A$3:$H$52,8,FALSE)&amp;"'!$c:$r"),14,FALSE)&gt;115),(VLOOKUP(Backend!E$2,INDIRECT("'"&amp;VLOOKUP($F22,'Project Summary'!$A$3:$H$52,8,FALSE)&amp;"'!$c:$r"),14,FALSE)&amp;"*"),VLOOKUP(Backend!E$2,INDIRECT("'"&amp;VLOOKUP($F22,'Project Summary'!$A$3:$H$52,8,FALSE)&amp;"'!$c:$r"),14,FALSE)))</f>
        <v>Missing Batch #</v>
      </c>
      <c r="J23" s="66" t="str">
        <f ca="1">IF(ISBLANK('Project Summary'!$A12),"Missing Batch #",IF(OR(VLOOKUP(Backend!F$2,INDIRECT("'"&amp;VLOOKUP($F22,'Project Summary'!$A$3:$H$52,8,FALSE)&amp;"'!$c:$r"),14,FALSE)&lt;85,VLOOKUP(Backend!F$2,INDIRECT("'"&amp;VLOOKUP($F22,'Project Summary'!$A$3:$H$52,8,FALSE)&amp;"'!$c:$r"),14,FALSE)&gt;115),(VLOOKUP(Backend!F$2,INDIRECT("'"&amp;VLOOKUP($F22,'Project Summary'!$A$3:$H$52,8,FALSE)&amp;"'!$c:$r"),14,FALSE)&amp;"*"),VLOOKUP(Backend!F$2,INDIRECT("'"&amp;VLOOKUP($F22,'Project Summary'!$A$3:$H$52,8,FALSE)&amp;"'!$c:$r"),14,FALSE)))</f>
        <v>Missing Batch #</v>
      </c>
      <c r="K23" s="66" t="str">
        <f ca="1">IF(ISBLANK('Project Summary'!$A12),"Missing Batch #",IF(OR(VLOOKUP(Backend!G$2,INDIRECT("'"&amp;VLOOKUP($F22,'Project Summary'!$A$3:$H$52,8,FALSE)&amp;"'!$c:$r"),14,FALSE)&lt;85,VLOOKUP(Backend!G$2,INDIRECT("'"&amp;VLOOKUP($F22,'Project Summary'!$A$3:$H$52,8,FALSE)&amp;"'!$c:$r"),14,FALSE)&gt;115),(VLOOKUP(Backend!G$2,INDIRECT("'"&amp;VLOOKUP($F22,'Project Summary'!$A$3:$H$52,8,FALSE)&amp;"'!$c:$r"),14,FALSE)&amp;"*"),VLOOKUP(Backend!G$2,INDIRECT("'"&amp;VLOOKUP($F22,'Project Summary'!$A$3:$H$52,8,FALSE)&amp;"'!$c:$r"),14,FALSE)))</f>
        <v>Missing Batch #</v>
      </c>
      <c r="L23" s="66" t="str">
        <f ca="1">IF(ISBLANK('Project Summary'!$A12),"Missing Batch #",IF(OR(VLOOKUP(Backend!H$2,INDIRECT("'"&amp;VLOOKUP($F22,'Project Summary'!$A$3:$H$52,8,FALSE)&amp;"'!$c:$r"),14,FALSE)&lt;85,VLOOKUP(Backend!H$2,INDIRECT("'"&amp;VLOOKUP($F22,'Project Summary'!$A$3:$H$52,8,FALSE)&amp;"'!$c:$r"),14,FALSE)&gt;115),(VLOOKUP(Backend!H$2,INDIRECT("'"&amp;VLOOKUP($F22,'Project Summary'!$A$3:$H$52,8,FALSE)&amp;"'!$c:$r"),14,FALSE)&amp;"*"),VLOOKUP(Backend!H$2,INDIRECT("'"&amp;VLOOKUP($F22,'Project Summary'!$A$3:$H$52,8,FALSE)&amp;"'!$c:$r"),14,FALSE)))</f>
        <v>Missing Batch #</v>
      </c>
      <c r="M23" s="66" t="str">
        <f ca="1">IF(ISBLANK('Project Summary'!$A12),"Missing Batch #",IF(OR(VLOOKUP(Backend!I$2,INDIRECT("'"&amp;VLOOKUP($F22,'Project Summary'!$A$3:$H$52,8,FALSE)&amp;"'!$c:$r"),14,FALSE)&lt;85,VLOOKUP(Backend!I$2,INDIRECT("'"&amp;VLOOKUP($F22,'Project Summary'!$A$3:$H$52,8,FALSE)&amp;"'!$c:$r"),14,FALSE)&gt;115),(VLOOKUP(Backend!I$2,INDIRECT("'"&amp;VLOOKUP($F22,'Project Summary'!$A$3:$H$52,8,FALSE)&amp;"'!$c:$r"),14,FALSE)&amp;"*"),VLOOKUP(Backend!I$2,INDIRECT("'"&amp;VLOOKUP($F22,'Project Summary'!$A$3:$H$52,8,FALSE)&amp;"'!$c:$r"),14,FALSE)))</f>
        <v>Missing Batch #</v>
      </c>
      <c r="N23" s="66" t="str">
        <f ca="1">IF(ISBLANK('Project Summary'!$A12),"Missing Batch #",IF(OR(VLOOKUP(Backend!J$2,INDIRECT("'"&amp;VLOOKUP($F22,'Project Summary'!$A$3:$H$52,8,FALSE)&amp;"'!$c:$r"),14,FALSE)&lt;85,VLOOKUP(Backend!J$2,INDIRECT("'"&amp;VLOOKUP($F22,'Project Summary'!$A$3:$H$52,8,FALSE)&amp;"'!$c:$r"),14,FALSE)&gt;115),(VLOOKUP(Backend!J$2,INDIRECT("'"&amp;VLOOKUP($F22,'Project Summary'!$A$3:$H$52,8,FALSE)&amp;"'!$c:$r"),14,FALSE)&amp;"*"),VLOOKUP(Backend!J$2,INDIRECT("'"&amp;VLOOKUP($F22,'Project Summary'!$A$3:$H$52,8,FALSE)&amp;"'!$c:$r"),14,FALSE)))</f>
        <v>Missing Batch #</v>
      </c>
      <c r="O23" s="101"/>
      <c r="Q23" s="98"/>
      <c r="R23" s="66" t="str">
        <f ca="1">IF(ISBLANK('Project Summary'!$A$7),"Missing Batch #",IF(OR(VLOOKUP(Backend!C21,INDIRECT("'"&amp;VLOOKUP($Q$21,'Project Summary'!$A$3:$H$52,8,FALSE)&amp;"'!$c:$r"),14,FALSE)&lt;85,VLOOKUP(Backend!C21,INDIRECT("'"&amp;VLOOKUP($Q$21,'Project Summary'!$A$3:$H$52,8,FALSE)&amp;"'!$c:$r"),14,FALSE)&gt;115),(VLOOKUP(Backend!C21,INDIRECT("'"&amp;VLOOKUP($Q$21,'Project Summary'!$A$3:$H$52,8,FALSE)&amp;"'!$c:$r"),13,FALSE)&amp;"*"),VLOOKUP(Backend!C21,INDIRECT("'"&amp;VLOOKUP($Q$21,'Project Summary'!$A$3:$H$52,8,FALSE)&amp;"'!$c:$r"),13,FALSE)))</f>
        <v>Missing Batch #</v>
      </c>
      <c r="S23" s="66" t="str">
        <f ca="1">IF(ISBLANK('Project Summary'!$A$7),"Missing Batch #",IF(OR(VLOOKUP(Backend!D21,INDIRECT("'"&amp;VLOOKUP($Q$21,'Project Summary'!$A$3:$H$52,8,FALSE)&amp;"'!$c:$r"),14,FALSE)&lt;85,VLOOKUP(Backend!D21,INDIRECT("'"&amp;VLOOKUP($Q$21,'Project Summary'!$A$3:$H$52,8,FALSE)&amp;"'!$c:$r"),14,FALSE)&gt;115),(VLOOKUP(Backend!D21,INDIRECT("'"&amp;VLOOKUP($Q$21,'Project Summary'!$A$3:$H$52,8,FALSE)&amp;"'!$c:$r"),14,FALSE)&amp;"*"),VLOOKUP(Backend!D21,INDIRECT("'"&amp;VLOOKUP($Q$21,'Project Summary'!$A$3:$H$52,8,FALSE)&amp;"'!$c:$r"),14,FALSE)))</f>
        <v>Missing Batch #</v>
      </c>
      <c r="T23" s="66" t="str">
        <f ca="1">IF(ISBLANK('Project Summary'!$A$7),"Missing Batch #",IF(OR(VLOOKUP(Backend!E21,INDIRECT("'"&amp;VLOOKUP($Q$21,'Project Summary'!$A$3:$H$52,8,FALSE)&amp;"'!$c:$r"),14,FALSE)&lt;85,VLOOKUP(Backend!E21,INDIRECT("'"&amp;VLOOKUP($Q$21,'Project Summary'!$A$3:$H$52,8,FALSE)&amp;"'!$c:$r"),14,FALSE)&gt;115),(VLOOKUP(Backend!E21,INDIRECT("'"&amp;VLOOKUP($Q$21,'Project Summary'!$A$3:$H$52,8,FALSE)&amp;"'!$c:$r"),13,FALSE)&amp;"*"),VLOOKUP(Backend!E21,INDIRECT("'"&amp;VLOOKUP($Q$21,'Project Summary'!$A$3:$H$52,8,FALSE)&amp;"'!$c:$r"),13,FALSE)))</f>
        <v>Missing Batch #</v>
      </c>
      <c r="U23" s="66" t="str">
        <f ca="1">IF(ISBLANK('Project Summary'!$A$7),"Missing Batch #",IF(OR(VLOOKUP(Backend!F21,INDIRECT("'"&amp;VLOOKUP($Q$21,'Project Summary'!$A$3:$H$52,8,FALSE)&amp;"'!$c:$r"),14,FALSE)&lt;85,VLOOKUP(Backend!F21,INDIRECT("'"&amp;VLOOKUP($Q$21,'Project Summary'!$A$3:$H$52,8,FALSE)&amp;"'!$c:$r"),14,FALSE)&gt;115),(VLOOKUP(Backend!F21,INDIRECT("'"&amp;VLOOKUP($Q$21,'Project Summary'!$A$3:$H$52,8,FALSE)&amp;"'!$c:$r"),14,FALSE)&amp;"*"),VLOOKUP(Backend!F21,INDIRECT("'"&amp;VLOOKUP($Q$21,'Project Summary'!$A$3:$H$52,8,FALSE)&amp;"'!$c:$r"),14,FALSE)))</f>
        <v>Missing Batch #</v>
      </c>
      <c r="V23" s="66" t="str">
        <f ca="1">IF(ISBLANK('Project Summary'!$A$7),"Missing Batch #",IF(OR(VLOOKUP(Backend!G21,INDIRECT("'"&amp;VLOOKUP($Q$21,'Project Summary'!$A$3:$H$52,8,FALSE)&amp;"'!$c:$r"),14,FALSE)&lt;85,VLOOKUP(Backend!G21,INDIRECT("'"&amp;VLOOKUP($Q$21,'Project Summary'!$A$3:$H$52,8,FALSE)&amp;"'!$c:$r"),14,FALSE)&gt;115),(VLOOKUP(Backend!G21,INDIRECT("'"&amp;VLOOKUP($Q$21,'Project Summary'!$A$3:$H$52,8,FALSE)&amp;"'!$c:$r"),13,FALSE)&amp;"*"),VLOOKUP(Backend!G21,INDIRECT("'"&amp;VLOOKUP($Q$21,'Project Summary'!$A$3:$H$52,8,FALSE)&amp;"'!$c:$r"),13,FALSE)))</f>
        <v>Missing Batch #</v>
      </c>
      <c r="W23" s="66" t="str">
        <f ca="1">IF(ISBLANK('Project Summary'!$A$7),"Missing Batch #",IF(OR(VLOOKUP(Backend!H21,INDIRECT("'"&amp;VLOOKUP($Q$21,'Project Summary'!$A$3:$H$52,8,FALSE)&amp;"'!$c:$r"),14,FALSE)&lt;85,VLOOKUP(Backend!H21,INDIRECT("'"&amp;VLOOKUP($Q$21,'Project Summary'!$A$3:$H$52,8,FALSE)&amp;"'!$c:$r"),14,FALSE)&gt;115),(VLOOKUP(Backend!H21,INDIRECT("'"&amp;VLOOKUP($Q$21,'Project Summary'!$A$3:$H$52,8,FALSE)&amp;"'!$c:$r"),14,FALSE)&amp;"*"),VLOOKUP(Backend!H21,INDIRECT("'"&amp;VLOOKUP($Q$21,'Project Summary'!$A$3:$H$52,8,FALSE)&amp;"'!$c:$r"),14,FALSE)))</f>
        <v>Missing Batch #</v>
      </c>
      <c r="X23" s="100"/>
    </row>
    <row r="24" spans="6:24" ht="24" customHeight="1" x14ac:dyDescent="0.25">
      <c r="F24" s="8" t="str">
        <f>IF(ISBLANK('Project Summary'!A13),"DELETE ME",'Project Summary'!A13)</f>
        <v>DELETE ME</v>
      </c>
      <c r="G24" s="66" t="str">
        <f ca="1">IF(ISBLANK('Project Summary'!$A13),"Missing Batch #",IF(OR(VLOOKUP(Backend!C$2,INDIRECT("'"&amp;VLOOKUP($F24,'Project Summary'!$A$3:$H$52,8,FALSE)&amp;"'!$c:$r"),14,FALSE)&lt;85,VLOOKUP(Backend!C$2,INDIRECT("'"&amp;VLOOKUP($F24,'Project Summary'!$A$3:$H$52,8,FALSE)&amp;"'!$c:$r"),14,FALSE)&gt;115),(VLOOKUP(Backend!C$2,INDIRECT("'"&amp;VLOOKUP($F24,'Project Summary'!$A$3:$H$52,8,FALSE)&amp;"'!$c:$r"),13,FALSE)&amp;"*"),VLOOKUP(Backend!C$2,INDIRECT("'"&amp;VLOOKUP($F24,'Project Summary'!$A$3:$H$52,8,FALSE)&amp;"'!$c:$r"),13,FALSE)))</f>
        <v>Missing Batch #</v>
      </c>
      <c r="H24" s="66" t="str">
        <f ca="1">IF(ISBLANK('Project Summary'!$A13),"Missing Batch #",IF(OR(VLOOKUP(Backend!D$2,INDIRECT("'"&amp;VLOOKUP($F24,'Project Summary'!$A$3:$H$52,8,FALSE)&amp;"'!$c:$r"),14,FALSE)&lt;85,VLOOKUP(Backend!D$2,INDIRECT("'"&amp;VLOOKUP($F24,'Project Summary'!$A$3:$H$52,8,FALSE)&amp;"'!$c:$r"),14,FALSE)&gt;115),(VLOOKUP(Backend!D$2,INDIRECT("'"&amp;VLOOKUP($F24,'Project Summary'!$A$3:$H$52,8,FALSE)&amp;"'!$c:$r"),13,FALSE)&amp;"*"),VLOOKUP(Backend!D$2,INDIRECT("'"&amp;VLOOKUP($F24,'Project Summary'!$A$3:$H$52,8,FALSE)&amp;"'!$c:$r"),13,FALSE)))</f>
        <v>Missing Batch #</v>
      </c>
      <c r="I24" s="66" t="str">
        <f ca="1">IF(ISBLANK('Project Summary'!$A13),"Missing Batch #",IF(OR(VLOOKUP(Backend!E$2,INDIRECT("'"&amp;VLOOKUP($F24,'Project Summary'!$A$3:$H$52,8,FALSE)&amp;"'!$c:$r"),14,FALSE)&lt;85,VLOOKUP(Backend!E$2,INDIRECT("'"&amp;VLOOKUP($F24,'Project Summary'!$A$3:$H$52,8,FALSE)&amp;"'!$c:$r"),14,FALSE)&gt;115),(VLOOKUP(Backend!E$2,INDIRECT("'"&amp;VLOOKUP($F24,'Project Summary'!$A$3:$H$52,8,FALSE)&amp;"'!$c:$r"),13,FALSE)&amp;"*"),VLOOKUP(Backend!E$2,INDIRECT("'"&amp;VLOOKUP($F24,'Project Summary'!$A$3:$H$52,8,FALSE)&amp;"'!$c:$r"),13,FALSE)))</f>
        <v>Missing Batch #</v>
      </c>
      <c r="J24" s="66" t="str">
        <f ca="1">IF(ISBLANK('Project Summary'!$A13),"Missing Batch #",IF(OR(VLOOKUP(Backend!F$2,INDIRECT("'"&amp;VLOOKUP($F24,'Project Summary'!$A$3:$H$52,8,FALSE)&amp;"'!$c:$r"),14,FALSE)&lt;85,VLOOKUP(Backend!F$2,INDIRECT("'"&amp;VLOOKUP($F24,'Project Summary'!$A$3:$H$52,8,FALSE)&amp;"'!$c:$r"),14,FALSE)&gt;115),(VLOOKUP(Backend!F$2,INDIRECT("'"&amp;VLOOKUP($F24,'Project Summary'!$A$3:$H$52,8,FALSE)&amp;"'!$c:$r"),13,FALSE)&amp;"*"),VLOOKUP(Backend!F$2,INDIRECT("'"&amp;VLOOKUP($F24,'Project Summary'!$A$3:$H$52,8,FALSE)&amp;"'!$c:$r"),13,FALSE)))</f>
        <v>Missing Batch #</v>
      </c>
      <c r="K24" s="66" t="str">
        <f ca="1">IF(ISBLANK('Project Summary'!$A13),"Missing Batch #",IF(OR(VLOOKUP(Backend!G$2,INDIRECT("'"&amp;VLOOKUP($F24,'Project Summary'!$A$3:$H$52,8,FALSE)&amp;"'!$c:$r"),14,FALSE)&lt;85,VLOOKUP(Backend!G$2,INDIRECT("'"&amp;VLOOKUP($F24,'Project Summary'!$A$3:$H$52,8,FALSE)&amp;"'!$c:$r"),14,FALSE)&gt;115),(VLOOKUP(Backend!G$2,INDIRECT("'"&amp;VLOOKUP($F24,'Project Summary'!$A$3:$H$52,8,FALSE)&amp;"'!$c:$r"),13,FALSE)&amp;"*"),VLOOKUP(Backend!G$2,INDIRECT("'"&amp;VLOOKUP($F24,'Project Summary'!$A$3:$H$52,8,FALSE)&amp;"'!$c:$r"),13,FALSE)))</f>
        <v>Missing Batch #</v>
      </c>
      <c r="L24" s="66" t="str">
        <f ca="1">IF(ISBLANK('Project Summary'!$A13),"Missing Batch #",IF(OR(VLOOKUP(Backend!H$2,INDIRECT("'"&amp;VLOOKUP($F24,'Project Summary'!$A$3:$H$52,8,FALSE)&amp;"'!$c:$r"),14,FALSE)&lt;85,VLOOKUP(Backend!H$2,INDIRECT("'"&amp;VLOOKUP($F24,'Project Summary'!$A$3:$H$52,8,FALSE)&amp;"'!$c:$r"),14,FALSE)&gt;115),(VLOOKUP(Backend!H$2,INDIRECT("'"&amp;VLOOKUP($F24,'Project Summary'!$A$3:$H$52,8,FALSE)&amp;"'!$c:$r"),13,FALSE)&amp;"*"),VLOOKUP(Backend!H$2,INDIRECT("'"&amp;VLOOKUP($F24,'Project Summary'!$A$3:$H$52,8,FALSE)&amp;"'!$c:$r"),13,FALSE)))</f>
        <v>Missing Batch #</v>
      </c>
      <c r="M24" s="66" t="str">
        <f ca="1">IF(ISBLANK('Project Summary'!$A13),"Missing Batch #",IF(OR(VLOOKUP(Backend!I$2,INDIRECT("'"&amp;VLOOKUP($F24,'Project Summary'!$A$3:$H$52,8,FALSE)&amp;"'!$c:$r"),14,FALSE)&lt;85,VLOOKUP(Backend!I$2,INDIRECT("'"&amp;VLOOKUP($F24,'Project Summary'!$A$3:$H$52,8,FALSE)&amp;"'!$c:$r"),14,FALSE)&gt;115),(VLOOKUP(Backend!I$2,INDIRECT("'"&amp;VLOOKUP($F24,'Project Summary'!$A$3:$H$52,8,FALSE)&amp;"'!$c:$r"),13,FALSE)&amp;"*"),VLOOKUP(Backend!I$2,INDIRECT("'"&amp;VLOOKUP($F24,'Project Summary'!$A$3:$H$52,8,FALSE)&amp;"'!$c:$r"),13,FALSE)))</f>
        <v>Missing Batch #</v>
      </c>
      <c r="N24" s="66" t="str">
        <f ca="1">IF(ISBLANK('Project Summary'!$A13),"Missing Batch #",IF(OR(VLOOKUP(Backend!J$2,INDIRECT("'"&amp;VLOOKUP($F24,'Project Summary'!$A$3:$H$52,8,FALSE)&amp;"'!$c:$r"),14,FALSE)&lt;85,VLOOKUP(Backend!J$2,INDIRECT("'"&amp;VLOOKUP($F24,'Project Summary'!$A$3:$H$52,8,FALSE)&amp;"'!$c:$r"),14,FALSE)&gt;115),(VLOOKUP(Backend!J$2,INDIRECT("'"&amp;VLOOKUP($F24,'Project Summary'!$A$3:$H$52,8,FALSE)&amp;"'!$c:$r"),13,FALSE)&amp;"*"),VLOOKUP(Backend!J$2,INDIRECT("'"&amp;VLOOKUP($F24,'Project Summary'!$A$3:$H$52,8,FALSE)&amp;"'!$c:$r"),13,FALSE)))</f>
        <v>Missing Batch #</v>
      </c>
      <c r="O24" s="99" t="str">
        <f ca="1">IF(COUNT(G24:N24)&gt;=6,COUNT(G24:N24)&amp;" of "&amp;COUNTA($G$4:$N$4)&amp;" - Pass",COUNT(G24:N24)&amp;" of "&amp;COUNTA($G$4:$N$4)&amp;" - Fail")</f>
        <v>0 of 8 - Fail</v>
      </c>
      <c r="Q24" s="98"/>
      <c r="R24" s="66" t="str">
        <f ca="1">IF(ISBLANK('Project Summary'!$A$7),"Missing Batch #",IF(OR(VLOOKUP(Backend!C22,INDIRECT("'"&amp;VLOOKUP($Q$21,'Project Summary'!$A$3:$H$52,8,FALSE)&amp;"'!$c:$r"),14,FALSE)&lt;85,VLOOKUP(Backend!C22,INDIRECT("'"&amp;VLOOKUP($Q$21,'Project Summary'!$A$3:$H$52,8,FALSE)&amp;"'!$c:$r"),14,FALSE)&gt;115),(VLOOKUP(Backend!C22,INDIRECT("'"&amp;VLOOKUP($Q$21,'Project Summary'!$A$3:$H$52,8,FALSE)&amp;"'!$c:$r"),13,FALSE)&amp;"*"),VLOOKUP(Backend!C22,INDIRECT("'"&amp;VLOOKUP($Q$21,'Project Summary'!$A$3:$H$52,8,FALSE)&amp;"'!$c:$r"),13,FALSE)))</f>
        <v>Missing Batch #</v>
      </c>
      <c r="S24" s="66" t="str">
        <f ca="1">IF(ISBLANK('Project Summary'!$A$7),"Missing Batch #",IF(OR(VLOOKUP(Backend!D22,INDIRECT("'"&amp;VLOOKUP($Q$21,'Project Summary'!$A$3:$H$52,8,FALSE)&amp;"'!$c:$r"),14,FALSE)&lt;85,VLOOKUP(Backend!D22,INDIRECT("'"&amp;VLOOKUP($Q$21,'Project Summary'!$A$3:$H$52,8,FALSE)&amp;"'!$c:$r"),14,FALSE)&gt;115),(VLOOKUP(Backend!D22,INDIRECT("'"&amp;VLOOKUP($Q$21,'Project Summary'!$A$3:$H$52,8,FALSE)&amp;"'!$c:$r"),14,FALSE)&amp;"*"),VLOOKUP(Backend!D22,INDIRECT("'"&amp;VLOOKUP($Q$21,'Project Summary'!$A$3:$H$52,8,FALSE)&amp;"'!$c:$r"),14,FALSE)))</f>
        <v>Missing Batch #</v>
      </c>
      <c r="T24" s="66" t="str">
        <f ca="1">IF(ISBLANK('Project Summary'!$A$7),"Missing Batch #",IF(OR(VLOOKUP(Backend!E22,INDIRECT("'"&amp;VLOOKUP($Q$21,'Project Summary'!$A$3:$H$52,8,FALSE)&amp;"'!$c:$r"),14,FALSE)&lt;85,VLOOKUP(Backend!E22,INDIRECT("'"&amp;VLOOKUP($Q$21,'Project Summary'!$A$3:$H$52,8,FALSE)&amp;"'!$c:$r"),14,FALSE)&gt;115),(VLOOKUP(Backend!E22,INDIRECT("'"&amp;VLOOKUP($Q$21,'Project Summary'!$A$3:$H$52,8,FALSE)&amp;"'!$c:$r"),13,FALSE)&amp;"*"),VLOOKUP(Backend!E22,INDIRECT("'"&amp;VLOOKUP($Q$21,'Project Summary'!$A$3:$H$52,8,FALSE)&amp;"'!$c:$r"),13,FALSE)))</f>
        <v>Missing Batch #</v>
      </c>
      <c r="U24" s="66" t="str">
        <f ca="1">IF(ISBLANK('Project Summary'!$A$7),"Missing Batch #",IF(OR(VLOOKUP(Backend!F22,INDIRECT("'"&amp;VLOOKUP($Q$21,'Project Summary'!$A$3:$H$52,8,FALSE)&amp;"'!$c:$r"),14,FALSE)&lt;85,VLOOKUP(Backend!F22,INDIRECT("'"&amp;VLOOKUP($Q$21,'Project Summary'!$A$3:$H$52,8,FALSE)&amp;"'!$c:$r"),14,FALSE)&gt;115),(VLOOKUP(Backend!F22,INDIRECT("'"&amp;VLOOKUP($Q$21,'Project Summary'!$A$3:$H$52,8,FALSE)&amp;"'!$c:$r"),14,FALSE)&amp;"*"),VLOOKUP(Backend!F22,INDIRECT("'"&amp;VLOOKUP($Q$21,'Project Summary'!$A$3:$H$52,8,FALSE)&amp;"'!$c:$r"),14,FALSE)))</f>
        <v>Missing Batch #</v>
      </c>
      <c r="V24" s="66" t="str">
        <f ca="1">IF(ISBLANK('Project Summary'!$A$7),"Missing Batch #",IF(OR(VLOOKUP(Backend!G22,INDIRECT("'"&amp;VLOOKUP($Q$21,'Project Summary'!$A$3:$H$52,8,FALSE)&amp;"'!$c:$r"),14,FALSE)&lt;85,VLOOKUP(Backend!G22,INDIRECT("'"&amp;VLOOKUP($Q$21,'Project Summary'!$A$3:$H$52,8,FALSE)&amp;"'!$c:$r"),14,FALSE)&gt;115),(VLOOKUP(Backend!G22,INDIRECT("'"&amp;VLOOKUP($Q$21,'Project Summary'!$A$3:$H$52,8,FALSE)&amp;"'!$c:$r"),13,FALSE)&amp;"*"),VLOOKUP(Backend!G22,INDIRECT("'"&amp;VLOOKUP($Q$21,'Project Summary'!$A$3:$H$52,8,FALSE)&amp;"'!$c:$r"),13,FALSE)))</f>
        <v>Missing Batch #</v>
      </c>
      <c r="W24" s="66" t="str">
        <f ca="1">IF(ISBLANK('Project Summary'!$A$7),"Missing Batch #",IF(OR(VLOOKUP(Backend!H22,INDIRECT("'"&amp;VLOOKUP($Q$21,'Project Summary'!$A$3:$H$52,8,FALSE)&amp;"'!$c:$r"),14,FALSE)&lt;85,VLOOKUP(Backend!H22,INDIRECT("'"&amp;VLOOKUP($Q$21,'Project Summary'!$A$3:$H$52,8,FALSE)&amp;"'!$c:$r"),14,FALSE)&gt;115),(VLOOKUP(Backend!H22,INDIRECT("'"&amp;VLOOKUP($Q$21,'Project Summary'!$A$3:$H$52,8,FALSE)&amp;"'!$c:$r"),14,FALSE)&amp;"*"),VLOOKUP(Backend!H22,INDIRECT("'"&amp;VLOOKUP($Q$21,'Project Summary'!$A$3:$H$52,8,FALSE)&amp;"'!$c:$r"),14,FALSE)))</f>
        <v>Missing Batch #</v>
      </c>
      <c r="X24" s="101"/>
    </row>
    <row r="25" spans="6:24" ht="24" customHeight="1" x14ac:dyDescent="0.25">
      <c r="F25" s="8" t="s">
        <v>73</v>
      </c>
      <c r="G25" s="66" t="str">
        <f ca="1">IF(ISBLANK('Project Summary'!$A13),"Missing Batch #",IF(OR(VLOOKUP(Backend!C$2,INDIRECT("'"&amp;VLOOKUP($F24,'Project Summary'!$A$3:$H$52,8,FALSE)&amp;"'!$c:$r"),14,FALSE)&lt;85,VLOOKUP(Backend!C$2,INDIRECT("'"&amp;VLOOKUP($F24,'Project Summary'!$A$3:$H$52,8,FALSE)&amp;"'!$c:$r"),14,FALSE)&gt;115),(VLOOKUP(Backend!C$2,INDIRECT("'"&amp;VLOOKUP($F24,'Project Summary'!$A$3:$H$52,8,FALSE)&amp;"'!$c:$r"),14,FALSE)&amp;"*"),VLOOKUP(Backend!C$2,INDIRECT("'"&amp;VLOOKUP($F24,'Project Summary'!$A$3:$H$52,8,FALSE)&amp;"'!$c:$r"),14,FALSE)))</f>
        <v>Missing Batch #</v>
      </c>
      <c r="H25" s="66" t="str">
        <f ca="1">IF(ISBLANK('Project Summary'!$A13),"Missing Batch #",IF(OR(VLOOKUP(Backend!D$2,INDIRECT("'"&amp;VLOOKUP($F24,'Project Summary'!$A$3:$H$52,8,FALSE)&amp;"'!$c:$r"),14,FALSE)&lt;85,VLOOKUP(Backend!D$2,INDIRECT("'"&amp;VLOOKUP($F24,'Project Summary'!$A$3:$H$52,8,FALSE)&amp;"'!$c:$r"),14,FALSE)&gt;115),(VLOOKUP(Backend!D$2,INDIRECT("'"&amp;VLOOKUP($F24,'Project Summary'!$A$3:$H$52,8,FALSE)&amp;"'!$c:$r"),14,FALSE)&amp;"*"),VLOOKUP(Backend!D$2,INDIRECT("'"&amp;VLOOKUP($F24,'Project Summary'!$A$3:$H$52,8,FALSE)&amp;"'!$c:$r"),14,FALSE)))</f>
        <v>Missing Batch #</v>
      </c>
      <c r="I25" s="66" t="str">
        <f ca="1">IF(ISBLANK('Project Summary'!$A13),"Missing Batch #",IF(OR(VLOOKUP(Backend!E$2,INDIRECT("'"&amp;VLOOKUP($F24,'Project Summary'!$A$3:$H$52,8,FALSE)&amp;"'!$c:$r"),14,FALSE)&lt;85,VLOOKUP(Backend!E$2,INDIRECT("'"&amp;VLOOKUP($F24,'Project Summary'!$A$3:$H$52,8,FALSE)&amp;"'!$c:$r"),14,FALSE)&gt;115),(VLOOKUP(Backend!E$2,INDIRECT("'"&amp;VLOOKUP($F24,'Project Summary'!$A$3:$H$52,8,FALSE)&amp;"'!$c:$r"),14,FALSE)&amp;"*"),VLOOKUP(Backend!E$2,INDIRECT("'"&amp;VLOOKUP($F24,'Project Summary'!$A$3:$H$52,8,FALSE)&amp;"'!$c:$r"),14,FALSE)))</f>
        <v>Missing Batch #</v>
      </c>
      <c r="J25" s="66" t="str">
        <f ca="1">IF(ISBLANK('Project Summary'!$A13),"Missing Batch #",IF(OR(VLOOKUP(Backend!F$2,INDIRECT("'"&amp;VLOOKUP($F24,'Project Summary'!$A$3:$H$52,8,FALSE)&amp;"'!$c:$r"),14,FALSE)&lt;85,VLOOKUP(Backend!F$2,INDIRECT("'"&amp;VLOOKUP($F24,'Project Summary'!$A$3:$H$52,8,FALSE)&amp;"'!$c:$r"),14,FALSE)&gt;115),(VLOOKUP(Backend!F$2,INDIRECT("'"&amp;VLOOKUP($F24,'Project Summary'!$A$3:$H$52,8,FALSE)&amp;"'!$c:$r"),14,FALSE)&amp;"*"),VLOOKUP(Backend!F$2,INDIRECT("'"&amp;VLOOKUP($F24,'Project Summary'!$A$3:$H$52,8,FALSE)&amp;"'!$c:$r"),14,FALSE)))</f>
        <v>Missing Batch #</v>
      </c>
      <c r="K25" s="66" t="str">
        <f ca="1">IF(ISBLANK('Project Summary'!$A13),"Missing Batch #",IF(OR(VLOOKUP(Backend!G$2,INDIRECT("'"&amp;VLOOKUP($F24,'Project Summary'!$A$3:$H$52,8,FALSE)&amp;"'!$c:$r"),14,FALSE)&lt;85,VLOOKUP(Backend!G$2,INDIRECT("'"&amp;VLOOKUP($F24,'Project Summary'!$A$3:$H$52,8,FALSE)&amp;"'!$c:$r"),14,FALSE)&gt;115),(VLOOKUP(Backend!G$2,INDIRECT("'"&amp;VLOOKUP($F24,'Project Summary'!$A$3:$H$52,8,FALSE)&amp;"'!$c:$r"),14,FALSE)&amp;"*"),VLOOKUP(Backend!G$2,INDIRECT("'"&amp;VLOOKUP($F24,'Project Summary'!$A$3:$H$52,8,FALSE)&amp;"'!$c:$r"),14,FALSE)))</f>
        <v>Missing Batch #</v>
      </c>
      <c r="L25" s="66" t="str">
        <f ca="1">IF(ISBLANK('Project Summary'!$A13),"Missing Batch #",IF(OR(VLOOKUP(Backend!H$2,INDIRECT("'"&amp;VLOOKUP($F24,'Project Summary'!$A$3:$H$52,8,FALSE)&amp;"'!$c:$r"),14,FALSE)&lt;85,VLOOKUP(Backend!H$2,INDIRECT("'"&amp;VLOOKUP($F24,'Project Summary'!$A$3:$H$52,8,FALSE)&amp;"'!$c:$r"),14,FALSE)&gt;115),(VLOOKUP(Backend!H$2,INDIRECT("'"&amp;VLOOKUP($F24,'Project Summary'!$A$3:$H$52,8,FALSE)&amp;"'!$c:$r"),14,FALSE)&amp;"*"),VLOOKUP(Backend!H$2,INDIRECT("'"&amp;VLOOKUP($F24,'Project Summary'!$A$3:$H$52,8,FALSE)&amp;"'!$c:$r"),14,FALSE)))</f>
        <v>Missing Batch #</v>
      </c>
      <c r="M25" s="66" t="str">
        <f ca="1">IF(ISBLANK('Project Summary'!$A13),"Missing Batch #",IF(OR(VLOOKUP(Backend!I$2,INDIRECT("'"&amp;VLOOKUP($F24,'Project Summary'!$A$3:$H$52,8,FALSE)&amp;"'!$c:$r"),14,FALSE)&lt;85,VLOOKUP(Backend!I$2,INDIRECT("'"&amp;VLOOKUP($F24,'Project Summary'!$A$3:$H$52,8,FALSE)&amp;"'!$c:$r"),14,FALSE)&gt;115),(VLOOKUP(Backend!I$2,INDIRECT("'"&amp;VLOOKUP($F24,'Project Summary'!$A$3:$H$52,8,FALSE)&amp;"'!$c:$r"),14,FALSE)&amp;"*"),VLOOKUP(Backend!I$2,INDIRECT("'"&amp;VLOOKUP($F24,'Project Summary'!$A$3:$H$52,8,FALSE)&amp;"'!$c:$r"),14,FALSE)))</f>
        <v>Missing Batch #</v>
      </c>
      <c r="N25" s="66" t="str">
        <f ca="1">IF(ISBLANK('Project Summary'!$A13),"Missing Batch #",IF(OR(VLOOKUP(Backend!J$2,INDIRECT("'"&amp;VLOOKUP($F24,'Project Summary'!$A$3:$H$52,8,FALSE)&amp;"'!$c:$r"),14,FALSE)&lt;85,VLOOKUP(Backend!J$2,INDIRECT("'"&amp;VLOOKUP($F24,'Project Summary'!$A$3:$H$52,8,FALSE)&amp;"'!$c:$r"),14,FALSE)&gt;115),(VLOOKUP(Backend!J$2,INDIRECT("'"&amp;VLOOKUP($F24,'Project Summary'!$A$3:$H$52,8,FALSE)&amp;"'!$c:$r"),14,FALSE)&amp;"*"),VLOOKUP(Backend!J$2,INDIRECT("'"&amp;VLOOKUP($F24,'Project Summary'!$A$3:$H$52,8,FALSE)&amp;"'!$c:$r"),14,FALSE)))</f>
        <v>Missing Batch #</v>
      </c>
      <c r="O25" s="101"/>
      <c r="Q25" s="98">
        <v>6</v>
      </c>
      <c r="R25" s="66" t="str">
        <f ca="1">IF(ISBLANK('Project Summary'!$A$8),"Missing Batch #",IF(OR(VLOOKUP(Backend!C23,INDIRECT("'"&amp;VLOOKUP($Q$25,'Project Summary'!$A$3:$H$52,8,FALSE)&amp;"'!$c:$r"),14,FALSE)&lt;85,VLOOKUP(Backend!C23,INDIRECT("'"&amp;VLOOKUP($Q$25,'Project Summary'!$A$3:$H$52,8,FALSE)&amp;"'!$c:$r"),14,FALSE)&gt;115),(VLOOKUP(Backend!C23,INDIRECT("'"&amp;VLOOKUP($Q$25,'Project Summary'!$A$3:$H$52,8,FALSE)&amp;"'!$c:$r"),13,FALSE)&amp;"*"),VLOOKUP(Backend!C23,INDIRECT("'"&amp;VLOOKUP($Q$25,'Project Summary'!$A$3:$H$52,8,FALSE)&amp;"'!$c:$r"),13,FALSE)))</f>
        <v>Missing Batch #</v>
      </c>
      <c r="S25" s="66" t="str">
        <f ca="1">IF(ISBLANK('Project Summary'!$A$8),"Missing Batch #",IF(OR(VLOOKUP(Backend!D23,INDIRECT("'"&amp;VLOOKUP($Q$25,'Project Summary'!$A$3:$H$52,8,FALSE)&amp;"'!$c:$r"),14,FALSE)&lt;85,VLOOKUP(Backend!D23,INDIRECT("'"&amp;VLOOKUP($Q$25,'Project Summary'!$A$3:$H$52,8,FALSE)&amp;"'!$c:$r"),14,FALSE)&gt;115),(VLOOKUP(Backend!D23,INDIRECT("'"&amp;VLOOKUP($Q$25,'Project Summary'!$A$3:$H$52,8,FALSE)&amp;"'!$c:$r"),14,FALSE)&amp;"*"),VLOOKUP(Backend!D23,INDIRECT("'"&amp;VLOOKUP($Q$25,'Project Summary'!$A$3:$H$52,8,FALSE)&amp;"'!$c:$r"),14,FALSE)))</f>
        <v>Missing Batch #</v>
      </c>
      <c r="T25" s="66" t="str">
        <f ca="1">IF(ISBLANK('Project Summary'!$A$8),"Missing Batch #",IF(OR(VLOOKUP(Backend!E23,INDIRECT("'"&amp;VLOOKUP($Q$25,'Project Summary'!$A$3:$H$52,8,FALSE)&amp;"'!$c:$r"),14,FALSE)&lt;85,VLOOKUP(Backend!E23,INDIRECT("'"&amp;VLOOKUP($Q$25,'Project Summary'!$A$3:$H$52,8,FALSE)&amp;"'!$c:$r"),14,FALSE)&gt;115),(VLOOKUP(Backend!E23,INDIRECT("'"&amp;VLOOKUP($Q$25,'Project Summary'!$A$3:$H$52,8,FALSE)&amp;"'!$c:$r"),13,FALSE)&amp;"*"),VLOOKUP(Backend!E23,INDIRECT("'"&amp;VLOOKUP($Q$25,'Project Summary'!$A$3:$H$52,8,FALSE)&amp;"'!$c:$r"),13,FALSE)))</f>
        <v>Missing Batch #</v>
      </c>
      <c r="U25" s="66" t="str">
        <f ca="1">IF(ISBLANK('Project Summary'!$A$8),"Missing Batch #",IF(OR(VLOOKUP(Backend!F23,INDIRECT("'"&amp;VLOOKUP($Q$25,'Project Summary'!$A$3:$H$52,8,FALSE)&amp;"'!$c:$r"),14,FALSE)&lt;85,VLOOKUP(Backend!F23,INDIRECT("'"&amp;VLOOKUP($Q$25,'Project Summary'!$A$3:$H$52,8,FALSE)&amp;"'!$c:$r"),14,FALSE)&gt;115),(VLOOKUP(Backend!F23,INDIRECT("'"&amp;VLOOKUP($Q$25,'Project Summary'!$A$3:$H$52,8,FALSE)&amp;"'!$c:$r"),14,FALSE)&amp;"*"),VLOOKUP(Backend!F23,INDIRECT("'"&amp;VLOOKUP($Q$25,'Project Summary'!$A$3:$H$52,8,FALSE)&amp;"'!$c:$r"),14,FALSE)))</f>
        <v>Missing Batch #</v>
      </c>
      <c r="V25" s="66" t="str">
        <f ca="1">IF(ISBLANK('Project Summary'!$A$8),"Missing Batch #",IF(OR(VLOOKUP(Backend!G23,INDIRECT("'"&amp;VLOOKUP($Q$25,'Project Summary'!$A$3:$H$52,8,FALSE)&amp;"'!$c:$r"),14,FALSE)&lt;85,VLOOKUP(Backend!G23,INDIRECT("'"&amp;VLOOKUP($Q$25,'Project Summary'!$A$3:$H$52,8,FALSE)&amp;"'!$c:$r"),14,FALSE)&gt;115),(VLOOKUP(Backend!G23,INDIRECT("'"&amp;VLOOKUP($Q$25,'Project Summary'!$A$3:$H$52,8,FALSE)&amp;"'!$c:$r"),13,FALSE)&amp;"*"),VLOOKUP(Backend!G23,INDIRECT("'"&amp;VLOOKUP($Q$25,'Project Summary'!$A$3:$H$52,8,FALSE)&amp;"'!$c:$r"),13,FALSE)))</f>
        <v>Missing Batch #</v>
      </c>
      <c r="W25" s="66" t="str">
        <f ca="1">IF(ISBLANK('Project Summary'!$A$8),"Missing Batch #",IF(OR(VLOOKUP(Backend!H23,INDIRECT("'"&amp;VLOOKUP($Q$25,'Project Summary'!$A$3:$H$52,8,FALSE)&amp;"'!$c:$r"),14,FALSE)&lt;85,VLOOKUP(Backend!H23,INDIRECT("'"&amp;VLOOKUP($Q$25,'Project Summary'!$A$3:$H$52,8,FALSE)&amp;"'!$c:$r"),14,FALSE)&gt;115),(VLOOKUP(Backend!H23,INDIRECT("'"&amp;VLOOKUP($Q$25,'Project Summary'!$A$3:$H$52,8,FALSE)&amp;"'!$c:$r"),14,FALSE)&amp;"*"),VLOOKUP(Backend!H23,INDIRECT("'"&amp;VLOOKUP($Q$25,'Project Summary'!$A$3:$H$52,8,FALSE)&amp;"'!$c:$r"),14,FALSE)))</f>
        <v>Missing Batch #</v>
      </c>
      <c r="X25" s="99" t="str">
        <f t="shared" ca="1" si="2"/>
        <v>0 of 12 - Fail</v>
      </c>
    </row>
    <row r="26" spans="6:24" ht="24" customHeight="1" x14ac:dyDescent="0.25">
      <c r="F26" s="8" t="str">
        <f>IF(ISBLANK('Project Summary'!A14),"DELETE ME",'Project Summary'!A14)</f>
        <v>DELETE ME</v>
      </c>
      <c r="G26" s="66" t="str">
        <f ca="1">IF(ISBLANK('Project Summary'!$A14),"Missing Batch #",IF(OR(VLOOKUP(Backend!C$2,INDIRECT("'"&amp;VLOOKUP($F26,'Project Summary'!$A$3:$H$52,8,FALSE)&amp;"'!$c:$r"),14,FALSE)&lt;85,VLOOKUP(Backend!C$2,INDIRECT("'"&amp;VLOOKUP($F26,'Project Summary'!$A$3:$H$52,8,FALSE)&amp;"'!$c:$r"),14,FALSE)&gt;115),(VLOOKUP(Backend!C$2,INDIRECT("'"&amp;VLOOKUP($F26,'Project Summary'!$A$3:$H$52,8,FALSE)&amp;"'!$c:$r"),13,FALSE)&amp;"*"),VLOOKUP(Backend!C$2,INDIRECT("'"&amp;VLOOKUP($F26,'Project Summary'!$A$3:$H$52,8,FALSE)&amp;"'!$c:$r"),13,FALSE)))</f>
        <v>Missing Batch #</v>
      </c>
      <c r="H26" s="66" t="str">
        <f ca="1">IF(ISBLANK('Project Summary'!$A14),"Missing Batch #",IF(OR(VLOOKUP(Backend!D$2,INDIRECT("'"&amp;VLOOKUP($F26,'Project Summary'!$A$3:$H$52,8,FALSE)&amp;"'!$c:$r"),14,FALSE)&lt;85,VLOOKUP(Backend!D$2,INDIRECT("'"&amp;VLOOKUP($F26,'Project Summary'!$A$3:$H$52,8,FALSE)&amp;"'!$c:$r"),14,FALSE)&gt;115),(VLOOKUP(Backend!D$2,INDIRECT("'"&amp;VLOOKUP($F26,'Project Summary'!$A$3:$H$52,8,FALSE)&amp;"'!$c:$r"),13,FALSE)&amp;"*"),VLOOKUP(Backend!D$2,INDIRECT("'"&amp;VLOOKUP($F26,'Project Summary'!$A$3:$H$52,8,FALSE)&amp;"'!$c:$r"),13,FALSE)))</f>
        <v>Missing Batch #</v>
      </c>
      <c r="I26" s="66" t="str">
        <f ca="1">IF(ISBLANK('Project Summary'!$A14),"Missing Batch #",IF(OR(VLOOKUP(Backend!E$2,INDIRECT("'"&amp;VLOOKUP($F26,'Project Summary'!$A$3:$H$52,8,FALSE)&amp;"'!$c:$r"),14,FALSE)&lt;85,VLOOKUP(Backend!E$2,INDIRECT("'"&amp;VLOOKUP($F26,'Project Summary'!$A$3:$H$52,8,FALSE)&amp;"'!$c:$r"),14,FALSE)&gt;115),(VLOOKUP(Backend!E$2,INDIRECT("'"&amp;VLOOKUP($F26,'Project Summary'!$A$3:$H$52,8,FALSE)&amp;"'!$c:$r"),13,FALSE)&amp;"*"),VLOOKUP(Backend!E$2,INDIRECT("'"&amp;VLOOKUP($F26,'Project Summary'!$A$3:$H$52,8,FALSE)&amp;"'!$c:$r"),13,FALSE)))</f>
        <v>Missing Batch #</v>
      </c>
      <c r="J26" s="66" t="str">
        <f ca="1">IF(ISBLANK('Project Summary'!$A14),"Missing Batch #",IF(OR(VLOOKUP(Backend!F$2,INDIRECT("'"&amp;VLOOKUP($F26,'Project Summary'!$A$3:$H$52,8,FALSE)&amp;"'!$c:$r"),14,FALSE)&lt;85,VLOOKUP(Backend!F$2,INDIRECT("'"&amp;VLOOKUP($F26,'Project Summary'!$A$3:$H$52,8,FALSE)&amp;"'!$c:$r"),14,FALSE)&gt;115),(VLOOKUP(Backend!F$2,INDIRECT("'"&amp;VLOOKUP($F26,'Project Summary'!$A$3:$H$52,8,FALSE)&amp;"'!$c:$r"),13,FALSE)&amp;"*"),VLOOKUP(Backend!F$2,INDIRECT("'"&amp;VLOOKUP($F26,'Project Summary'!$A$3:$H$52,8,FALSE)&amp;"'!$c:$r"),13,FALSE)))</f>
        <v>Missing Batch #</v>
      </c>
      <c r="K26" s="66" t="str">
        <f ca="1">IF(ISBLANK('Project Summary'!$A14),"Missing Batch #",IF(OR(VLOOKUP(Backend!G$2,INDIRECT("'"&amp;VLOOKUP($F26,'Project Summary'!$A$3:$H$52,8,FALSE)&amp;"'!$c:$r"),14,FALSE)&lt;85,VLOOKUP(Backend!G$2,INDIRECT("'"&amp;VLOOKUP($F26,'Project Summary'!$A$3:$H$52,8,FALSE)&amp;"'!$c:$r"),14,FALSE)&gt;115),(VLOOKUP(Backend!G$2,INDIRECT("'"&amp;VLOOKUP($F26,'Project Summary'!$A$3:$H$52,8,FALSE)&amp;"'!$c:$r"),13,FALSE)&amp;"*"),VLOOKUP(Backend!G$2,INDIRECT("'"&amp;VLOOKUP($F26,'Project Summary'!$A$3:$H$52,8,FALSE)&amp;"'!$c:$r"),13,FALSE)))</f>
        <v>Missing Batch #</v>
      </c>
      <c r="L26" s="66" t="str">
        <f ca="1">IF(ISBLANK('Project Summary'!$A14),"Missing Batch #",IF(OR(VLOOKUP(Backend!H$2,INDIRECT("'"&amp;VLOOKUP($F26,'Project Summary'!$A$3:$H$52,8,FALSE)&amp;"'!$c:$r"),14,FALSE)&lt;85,VLOOKUP(Backend!H$2,INDIRECT("'"&amp;VLOOKUP($F26,'Project Summary'!$A$3:$H$52,8,FALSE)&amp;"'!$c:$r"),14,FALSE)&gt;115),(VLOOKUP(Backend!H$2,INDIRECT("'"&amp;VLOOKUP($F26,'Project Summary'!$A$3:$H$52,8,FALSE)&amp;"'!$c:$r"),13,FALSE)&amp;"*"),VLOOKUP(Backend!H$2,INDIRECT("'"&amp;VLOOKUP($F26,'Project Summary'!$A$3:$H$52,8,FALSE)&amp;"'!$c:$r"),13,FALSE)))</f>
        <v>Missing Batch #</v>
      </c>
      <c r="M26" s="66" t="str">
        <f ca="1">IF(ISBLANK('Project Summary'!$A14),"Missing Batch #",IF(OR(VLOOKUP(Backend!I$2,INDIRECT("'"&amp;VLOOKUP($F26,'Project Summary'!$A$3:$H$52,8,FALSE)&amp;"'!$c:$r"),14,FALSE)&lt;85,VLOOKUP(Backend!I$2,INDIRECT("'"&amp;VLOOKUP($F26,'Project Summary'!$A$3:$H$52,8,FALSE)&amp;"'!$c:$r"),14,FALSE)&gt;115),(VLOOKUP(Backend!I$2,INDIRECT("'"&amp;VLOOKUP($F26,'Project Summary'!$A$3:$H$52,8,FALSE)&amp;"'!$c:$r"),13,FALSE)&amp;"*"),VLOOKUP(Backend!I$2,INDIRECT("'"&amp;VLOOKUP($F26,'Project Summary'!$A$3:$H$52,8,FALSE)&amp;"'!$c:$r"),13,FALSE)))</f>
        <v>Missing Batch #</v>
      </c>
      <c r="N26" s="66" t="str">
        <f ca="1">IF(ISBLANK('Project Summary'!$A14),"Missing Batch #",IF(OR(VLOOKUP(Backend!J$2,INDIRECT("'"&amp;VLOOKUP($F26,'Project Summary'!$A$3:$H$52,8,FALSE)&amp;"'!$c:$r"),14,FALSE)&lt;85,VLOOKUP(Backend!J$2,INDIRECT("'"&amp;VLOOKUP($F26,'Project Summary'!$A$3:$H$52,8,FALSE)&amp;"'!$c:$r"),14,FALSE)&gt;115),(VLOOKUP(Backend!J$2,INDIRECT("'"&amp;VLOOKUP($F26,'Project Summary'!$A$3:$H$52,8,FALSE)&amp;"'!$c:$r"),13,FALSE)&amp;"*"),VLOOKUP(Backend!J$2,INDIRECT("'"&amp;VLOOKUP($F26,'Project Summary'!$A$3:$H$52,8,FALSE)&amp;"'!$c:$r"),13,FALSE)))</f>
        <v>Missing Batch #</v>
      </c>
      <c r="O26" s="99" t="str">
        <f ca="1">IF(COUNT(G26:N26)&gt;=6,COUNT(G26:N26)&amp;" of "&amp;COUNTA($G$4:$N$4)&amp;" - Pass",COUNT(G26:N26)&amp;" of "&amp;COUNTA($G$4:$N$4)&amp;" - Fail")</f>
        <v>0 of 8 - Fail</v>
      </c>
      <c r="Q26" s="98"/>
      <c r="R26" s="66" t="str">
        <f ca="1">IF(ISBLANK('Project Summary'!$A$8),"Missing Batch #",IF(OR(VLOOKUP(Backend!C24,INDIRECT("'"&amp;VLOOKUP($Q$25,'Project Summary'!$A$3:$H$52,8,FALSE)&amp;"'!$c:$r"),14,FALSE)&lt;85,VLOOKUP(Backend!C24,INDIRECT("'"&amp;VLOOKUP($Q$25,'Project Summary'!$A$3:$H$52,8,FALSE)&amp;"'!$c:$r"),14,FALSE)&gt;115),(VLOOKUP(Backend!C24,INDIRECT("'"&amp;VLOOKUP($Q$25,'Project Summary'!$A$3:$H$52,8,FALSE)&amp;"'!$c:$r"),13,FALSE)&amp;"*"),VLOOKUP(Backend!C24,INDIRECT("'"&amp;VLOOKUP($Q$25,'Project Summary'!$A$3:$H$52,8,FALSE)&amp;"'!$c:$r"),13,FALSE)))</f>
        <v>Missing Batch #</v>
      </c>
      <c r="S26" s="66" t="str">
        <f ca="1">IF(ISBLANK('Project Summary'!$A$8),"Missing Batch #",IF(OR(VLOOKUP(Backend!D24,INDIRECT("'"&amp;VLOOKUP($Q$25,'Project Summary'!$A$3:$H$52,8,FALSE)&amp;"'!$c:$r"),14,FALSE)&lt;85,VLOOKUP(Backend!D24,INDIRECT("'"&amp;VLOOKUP($Q$25,'Project Summary'!$A$3:$H$52,8,FALSE)&amp;"'!$c:$r"),14,FALSE)&gt;115),(VLOOKUP(Backend!D24,INDIRECT("'"&amp;VLOOKUP($Q$25,'Project Summary'!$A$3:$H$52,8,FALSE)&amp;"'!$c:$r"),14,FALSE)&amp;"*"),VLOOKUP(Backend!D24,INDIRECT("'"&amp;VLOOKUP($Q$25,'Project Summary'!$A$3:$H$52,8,FALSE)&amp;"'!$c:$r"),14,FALSE)))</f>
        <v>Missing Batch #</v>
      </c>
      <c r="T26" s="66" t="str">
        <f ca="1">IF(ISBLANK('Project Summary'!$A$8),"Missing Batch #",IF(OR(VLOOKUP(Backend!E24,INDIRECT("'"&amp;VLOOKUP($Q$25,'Project Summary'!$A$3:$H$52,8,FALSE)&amp;"'!$c:$r"),14,FALSE)&lt;85,VLOOKUP(Backend!E24,INDIRECT("'"&amp;VLOOKUP($Q$25,'Project Summary'!$A$3:$H$52,8,FALSE)&amp;"'!$c:$r"),14,FALSE)&gt;115),(VLOOKUP(Backend!E24,INDIRECT("'"&amp;VLOOKUP($Q$25,'Project Summary'!$A$3:$H$52,8,FALSE)&amp;"'!$c:$r"),13,FALSE)&amp;"*"),VLOOKUP(Backend!E24,INDIRECT("'"&amp;VLOOKUP($Q$25,'Project Summary'!$A$3:$H$52,8,FALSE)&amp;"'!$c:$r"),13,FALSE)))</f>
        <v>Missing Batch #</v>
      </c>
      <c r="U26" s="66" t="str">
        <f ca="1">IF(ISBLANK('Project Summary'!$A$8),"Missing Batch #",IF(OR(VLOOKUP(Backend!F24,INDIRECT("'"&amp;VLOOKUP($Q$25,'Project Summary'!$A$3:$H$52,8,FALSE)&amp;"'!$c:$r"),14,FALSE)&lt;85,VLOOKUP(Backend!F24,INDIRECT("'"&amp;VLOOKUP($Q$25,'Project Summary'!$A$3:$H$52,8,FALSE)&amp;"'!$c:$r"),14,FALSE)&gt;115),(VLOOKUP(Backend!F24,INDIRECT("'"&amp;VLOOKUP($Q$25,'Project Summary'!$A$3:$H$52,8,FALSE)&amp;"'!$c:$r"),14,FALSE)&amp;"*"),VLOOKUP(Backend!F24,INDIRECT("'"&amp;VLOOKUP($Q$25,'Project Summary'!$A$3:$H$52,8,FALSE)&amp;"'!$c:$r"),14,FALSE)))</f>
        <v>Missing Batch #</v>
      </c>
      <c r="V26" s="66" t="str">
        <f ca="1">IF(ISBLANK('Project Summary'!$A$8),"Missing Batch #",IF(OR(VLOOKUP(Backend!G24,INDIRECT("'"&amp;VLOOKUP($Q$25,'Project Summary'!$A$3:$H$52,8,FALSE)&amp;"'!$c:$r"),14,FALSE)&lt;85,VLOOKUP(Backend!G24,INDIRECT("'"&amp;VLOOKUP($Q$25,'Project Summary'!$A$3:$H$52,8,FALSE)&amp;"'!$c:$r"),14,FALSE)&gt;115),(VLOOKUP(Backend!G24,INDIRECT("'"&amp;VLOOKUP($Q$25,'Project Summary'!$A$3:$H$52,8,FALSE)&amp;"'!$c:$r"),13,FALSE)&amp;"*"),VLOOKUP(Backend!G24,INDIRECT("'"&amp;VLOOKUP($Q$25,'Project Summary'!$A$3:$H$52,8,FALSE)&amp;"'!$c:$r"),13,FALSE)))</f>
        <v>Missing Batch #</v>
      </c>
      <c r="W26" s="66" t="str">
        <f ca="1">IF(ISBLANK('Project Summary'!$A$8),"Missing Batch #",IF(OR(VLOOKUP(Backend!H24,INDIRECT("'"&amp;VLOOKUP($Q$25,'Project Summary'!$A$3:$H$52,8,FALSE)&amp;"'!$c:$r"),14,FALSE)&lt;85,VLOOKUP(Backend!H24,INDIRECT("'"&amp;VLOOKUP($Q$25,'Project Summary'!$A$3:$H$52,8,FALSE)&amp;"'!$c:$r"),14,FALSE)&gt;115),(VLOOKUP(Backend!H24,INDIRECT("'"&amp;VLOOKUP($Q$25,'Project Summary'!$A$3:$H$52,8,FALSE)&amp;"'!$c:$r"),14,FALSE)&amp;"*"),VLOOKUP(Backend!H24,INDIRECT("'"&amp;VLOOKUP($Q$25,'Project Summary'!$A$3:$H$52,8,FALSE)&amp;"'!$c:$r"),14,FALSE)))</f>
        <v>Missing Batch #</v>
      </c>
      <c r="X26" s="100"/>
    </row>
    <row r="27" spans="6:24" ht="24" customHeight="1" x14ac:dyDescent="0.25">
      <c r="F27" s="8" t="s">
        <v>73</v>
      </c>
      <c r="G27" s="66" t="str">
        <f ca="1">IF(ISBLANK('Project Summary'!$A14),"Missing Batch #",IF(OR(VLOOKUP(Backend!C$2,INDIRECT("'"&amp;VLOOKUP($F26,'Project Summary'!$A$3:$H$52,8,FALSE)&amp;"'!$c:$r"),14,FALSE)&lt;85,VLOOKUP(Backend!C$2,INDIRECT("'"&amp;VLOOKUP($F26,'Project Summary'!$A$3:$H$52,8,FALSE)&amp;"'!$c:$r"),14,FALSE)&gt;115),(VLOOKUP(Backend!C$2,INDIRECT("'"&amp;VLOOKUP($F26,'Project Summary'!$A$3:$H$52,8,FALSE)&amp;"'!$c:$r"),14,FALSE)&amp;"*"),VLOOKUP(Backend!C$2,INDIRECT("'"&amp;VLOOKUP($F26,'Project Summary'!$A$3:$H$52,8,FALSE)&amp;"'!$c:$r"),14,FALSE)))</f>
        <v>Missing Batch #</v>
      </c>
      <c r="H27" s="66" t="str">
        <f ca="1">IF(ISBLANK('Project Summary'!$A14),"Missing Batch #",IF(OR(VLOOKUP(Backend!D$2,INDIRECT("'"&amp;VLOOKUP($F26,'Project Summary'!$A$3:$H$52,8,FALSE)&amp;"'!$c:$r"),14,FALSE)&lt;85,VLOOKUP(Backend!D$2,INDIRECT("'"&amp;VLOOKUP($F26,'Project Summary'!$A$3:$H$52,8,FALSE)&amp;"'!$c:$r"),14,FALSE)&gt;115),(VLOOKUP(Backend!D$2,INDIRECT("'"&amp;VLOOKUP($F26,'Project Summary'!$A$3:$H$52,8,FALSE)&amp;"'!$c:$r"),14,FALSE)&amp;"*"),VLOOKUP(Backend!D$2,INDIRECT("'"&amp;VLOOKUP($F26,'Project Summary'!$A$3:$H$52,8,FALSE)&amp;"'!$c:$r"),14,FALSE)))</f>
        <v>Missing Batch #</v>
      </c>
      <c r="I27" s="66" t="str">
        <f ca="1">IF(ISBLANK('Project Summary'!$A14),"Missing Batch #",IF(OR(VLOOKUP(Backend!E$2,INDIRECT("'"&amp;VLOOKUP($F26,'Project Summary'!$A$3:$H$52,8,FALSE)&amp;"'!$c:$r"),14,FALSE)&lt;85,VLOOKUP(Backend!E$2,INDIRECT("'"&amp;VLOOKUP($F26,'Project Summary'!$A$3:$H$52,8,FALSE)&amp;"'!$c:$r"),14,FALSE)&gt;115),(VLOOKUP(Backend!E$2,INDIRECT("'"&amp;VLOOKUP($F26,'Project Summary'!$A$3:$H$52,8,FALSE)&amp;"'!$c:$r"),14,FALSE)&amp;"*"),VLOOKUP(Backend!E$2,INDIRECT("'"&amp;VLOOKUP($F26,'Project Summary'!$A$3:$H$52,8,FALSE)&amp;"'!$c:$r"),14,FALSE)))</f>
        <v>Missing Batch #</v>
      </c>
      <c r="J27" s="66" t="str">
        <f ca="1">IF(ISBLANK('Project Summary'!$A14),"Missing Batch #",IF(OR(VLOOKUP(Backend!F$2,INDIRECT("'"&amp;VLOOKUP($F26,'Project Summary'!$A$3:$H$52,8,FALSE)&amp;"'!$c:$r"),14,FALSE)&lt;85,VLOOKUP(Backend!F$2,INDIRECT("'"&amp;VLOOKUP($F26,'Project Summary'!$A$3:$H$52,8,FALSE)&amp;"'!$c:$r"),14,FALSE)&gt;115),(VLOOKUP(Backend!F$2,INDIRECT("'"&amp;VLOOKUP($F26,'Project Summary'!$A$3:$H$52,8,FALSE)&amp;"'!$c:$r"),14,FALSE)&amp;"*"),VLOOKUP(Backend!F$2,INDIRECT("'"&amp;VLOOKUP($F26,'Project Summary'!$A$3:$H$52,8,FALSE)&amp;"'!$c:$r"),14,FALSE)))</f>
        <v>Missing Batch #</v>
      </c>
      <c r="K27" s="66" t="str">
        <f ca="1">IF(ISBLANK('Project Summary'!$A14),"Missing Batch #",IF(OR(VLOOKUP(Backend!G$2,INDIRECT("'"&amp;VLOOKUP($F26,'Project Summary'!$A$3:$H$52,8,FALSE)&amp;"'!$c:$r"),14,FALSE)&lt;85,VLOOKUP(Backend!G$2,INDIRECT("'"&amp;VLOOKUP($F26,'Project Summary'!$A$3:$H$52,8,FALSE)&amp;"'!$c:$r"),14,FALSE)&gt;115),(VLOOKUP(Backend!G$2,INDIRECT("'"&amp;VLOOKUP($F26,'Project Summary'!$A$3:$H$52,8,FALSE)&amp;"'!$c:$r"),14,FALSE)&amp;"*"),VLOOKUP(Backend!G$2,INDIRECT("'"&amp;VLOOKUP($F26,'Project Summary'!$A$3:$H$52,8,FALSE)&amp;"'!$c:$r"),14,FALSE)))</f>
        <v>Missing Batch #</v>
      </c>
      <c r="L27" s="66" t="str">
        <f ca="1">IF(ISBLANK('Project Summary'!$A14),"Missing Batch #",IF(OR(VLOOKUP(Backend!H$2,INDIRECT("'"&amp;VLOOKUP($F26,'Project Summary'!$A$3:$H$52,8,FALSE)&amp;"'!$c:$r"),14,FALSE)&lt;85,VLOOKUP(Backend!H$2,INDIRECT("'"&amp;VLOOKUP($F26,'Project Summary'!$A$3:$H$52,8,FALSE)&amp;"'!$c:$r"),14,FALSE)&gt;115),(VLOOKUP(Backend!H$2,INDIRECT("'"&amp;VLOOKUP($F26,'Project Summary'!$A$3:$H$52,8,FALSE)&amp;"'!$c:$r"),14,FALSE)&amp;"*"),VLOOKUP(Backend!H$2,INDIRECT("'"&amp;VLOOKUP($F26,'Project Summary'!$A$3:$H$52,8,FALSE)&amp;"'!$c:$r"),14,FALSE)))</f>
        <v>Missing Batch #</v>
      </c>
      <c r="M27" s="66" t="str">
        <f ca="1">IF(ISBLANK('Project Summary'!$A14),"Missing Batch #",IF(OR(VLOOKUP(Backend!I$2,INDIRECT("'"&amp;VLOOKUP($F26,'Project Summary'!$A$3:$H$52,8,FALSE)&amp;"'!$c:$r"),14,FALSE)&lt;85,VLOOKUP(Backend!I$2,INDIRECT("'"&amp;VLOOKUP($F26,'Project Summary'!$A$3:$H$52,8,FALSE)&amp;"'!$c:$r"),14,FALSE)&gt;115),(VLOOKUP(Backend!I$2,INDIRECT("'"&amp;VLOOKUP($F26,'Project Summary'!$A$3:$H$52,8,FALSE)&amp;"'!$c:$r"),14,FALSE)&amp;"*"),VLOOKUP(Backend!I$2,INDIRECT("'"&amp;VLOOKUP($F26,'Project Summary'!$A$3:$H$52,8,FALSE)&amp;"'!$c:$r"),14,FALSE)))</f>
        <v>Missing Batch #</v>
      </c>
      <c r="N27" s="66" t="str">
        <f ca="1">IF(ISBLANK('Project Summary'!$A14),"Missing Batch #",IF(OR(VLOOKUP(Backend!J$2,INDIRECT("'"&amp;VLOOKUP($F26,'Project Summary'!$A$3:$H$52,8,FALSE)&amp;"'!$c:$r"),14,FALSE)&lt;85,VLOOKUP(Backend!J$2,INDIRECT("'"&amp;VLOOKUP($F26,'Project Summary'!$A$3:$H$52,8,FALSE)&amp;"'!$c:$r"),14,FALSE)&gt;115),(VLOOKUP(Backend!J$2,INDIRECT("'"&amp;VLOOKUP($F26,'Project Summary'!$A$3:$H$52,8,FALSE)&amp;"'!$c:$r"),14,FALSE)&amp;"*"),VLOOKUP(Backend!J$2,INDIRECT("'"&amp;VLOOKUP($F26,'Project Summary'!$A$3:$H$52,8,FALSE)&amp;"'!$c:$r"),14,FALSE)))</f>
        <v>Missing Batch #</v>
      </c>
      <c r="O27" s="101"/>
      <c r="Q27" s="98"/>
      <c r="R27" s="66" t="str">
        <f ca="1">IF(ISBLANK('Project Summary'!$A$8),"Missing Batch #",IF(OR(VLOOKUP(Backend!C25,INDIRECT("'"&amp;VLOOKUP($Q$25,'Project Summary'!$A$3:$H$52,8,FALSE)&amp;"'!$c:$r"),14,FALSE)&lt;85,VLOOKUP(Backend!C25,INDIRECT("'"&amp;VLOOKUP($Q$25,'Project Summary'!$A$3:$H$52,8,FALSE)&amp;"'!$c:$r"),14,FALSE)&gt;115),(VLOOKUP(Backend!C25,INDIRECT("'"&amp;VLOOKUP($Q$25,'Project Summary'!$A$3:$H$52,8,FALSE)&amp;"'!$c:$r"),13,FALSE)&amp;"*"),VLOOKUP(Backend!C25,INDIRECT("'"&amp;VLOOKUP($Q$25,'Project Summary'!$A$3:$H$52,8,FALSE)&amp;"'!$c:$r"),13,FALSE)))</f>
        <v>Missing Batch #</v>
      </c>
      <c r="S27" s="66" t="str">
        <f ca="1">IF(ISBLANK('Project Summary'!$A$8),"Missing Batch #",IF(OR(VLOOKUP(Backend!D25,INDIRECT("'"&amp;VLOOKUP($Q$25,'Project Summary'!$A$3:$H$52,8,FALSE)&amp;"'!$c:$r"),14,FALSE)&lt;85,VLOOKUP(Backend!D25,INDIRECT("'"&amp;VLOOKUP($Q$25,'Project Summary'!$A$3:$H$52,8,FALSE)&amp;"'!$c:$r"),14,FALSE)&gt;115),(VLOOKUP(Backend!D25,INDIRECT("'"&amp;VLOOKUP($Q$25,'Project Summary'!$A$3:$H$52,8,FALSE)&amp;"'!$c:$r"),14,FALSE)&amp;"*"),VLOOKUP(Backend!D25,INDIRECT("'"&amp;VLOOKUP($Q$25,'Project Summary'!$A$3:$H$52,8,FALSE)&amp;"'!$c:$r"),14,FALSE)))</f>
        <v>Missing Batch #</v>
      </c>
      <c r="T27" s="66" t="str">
        <f ca="1">IF(ISBLANK('Project Summary'!$A$8),"Missing Batch #",IF(OR(VLOOKUP(Backend!E25,INDIRECT("'"&amp;VLOOKUP($Q$25,'Project Summary'!$A$3:$H$52,8,FALSE)&amp;"'!$c:$r"),14,FALSE)&lt;85,VLOOKUP(Backend!E25,INDIRECT("'"&amp;VLOOKUP($Q$25,'Project Summary'!$A$3:$H$52,8,FALSE)&amp;"'!$c:$r"),14,FALSE)&gt;115),(VLOOKUP(Backend!E25,INDIRECT("'"&amp;VLOOKUP($Q$25,'Project Summary'!$A$3:$H$52,8,FALSE)&amp;"'!$c:$r"),13,FALSE)&amp;"*"),VLOOKUP(Backend!E25,INDIRECT("'"&amp;VLOOKUP($Q$25,'Project Summary'!$A$3:$H$52,8,FALSE)&amp;"'!$c:$r"),13,FALSE)))</f>
        <v>Missing Batch #</v>
      </c>
      <c r="U27" s="66" t="str">
        <f ca="1">IF(ISBLANK('Project Summary'!$A$8),"Missing Batch #",IF(OR(VLOOKUP(Backend!F25,INDIRECT("'"&amp;VLOOKUP($Q$25,'Project Summary'!$A$3:$H$52,8,FALSE)&amp;"'!$c:$r"),14,FALSE)&lt;85,VLOOKUP(Backend!F25,INDIRECT("'"&amp;VLOOKUP($Q$25,'Project Summary'!$A$3:$H$52,8,FALSE)&amp;"'!$c:$r"),14,FALSE)&gt;115),(VLOOKUP(Backend!F25,INDIRECT("'"&amp;VLOOKUP($Q$25,'Project Summary'!$A$3:$H$52,8,FALSE)&amp;"'!$c:$r"),14,FALSE)&amp;"*"),VLOOKUP(Backend!F25,INDIRECT("'"&amp;VLOOKUP($Q$25,'Project Summary'!$A$3:$H$52,8,FALSE)&amp;"'!$c:$r"),14,FALSE)))</f>
        <v>Missing Batch #</v>
      </c>
      <c r="V27" s="66" t="str">
        <f ca="1">IF(ISBLANK('Project Summary'!$A$8),"Missing Batch #",IF(OR(VLOOKUP(Backend!G25,INDIRECT("'"&amp;VLOOKUP($Q$25,'Project Summary'!$A$3:$H$52,8,FALSE)&amp;"'!$c:$r"),14,FALSE)&lt;85,VLOOKUP(Backend!G25,INDIRECT("'"&amp;VLOOKUP($Q$25,'Project Summary'!$A$3:$H$52,8,FALSE)&amp;"'!$c:$r"),14,FALSE)&gt;115),(VLOOKUP(Backend!G25,INDIRECT("'"&amp;VLOOKUP($Q$25,'Project Summary'!$A$3:$H$52,8,FALSE)&amp;"'!$c:$r"),13,FALSE)&amp;"*"),VLOOKUP(Backend!G25,INDIRECT("'"&amp;VLOOKUP($Q$25,'Project Summary'!$A$3:$H$52,8,FALSE)&amp;"'!$c:$r"),13,FALSE)))</f>
        <v>Missing Batch #</v>
      </c>
      <c r="W27" s="66" t="str">
        <f ca="1">IF(ISBLANK('Project Summary'!$A$8),"Missing Batch #",IF(OR(VLOOKUP(Backend!H25,INDIRECT("'"&amp;VLOOKUP($Q$25,'Project Summary'!$A$3:$H$52,8,FALSE)&amp;"'!$c:$r"),14,FALSE)&lt;85,VLOOKUP(Backend!H25,INDIRECT("'"&amp;VLOOKUP($Q$25,'Project Summary'!$A$3:$H$52,8,FALSE)&amp;"'!$c:$r"),14,FALSE)&gt;115),(VLOOKUP(Backend!H25,INDIRECT("'"&amp;VLOOKUP($Q$25,'Project Summary'!$A$3:$H$52,8,FALSE)&amp;"'!$c:$r"),14,FALSE)&amp;"*"),VLOOKUP(Backend!H25,INDIRECT("'"&amp;VLOOKUP($Q$25,'Project Summary'!$A$3:$H$52,8,FALSE)&amp;"'!$c:$r"),14,FALSE)))</f>
        <v>Missing Batch #</v>
      </c>
      <c r="X27" s="100"/>
    </row>
    <row r="28" spans="6:24" ht="24" customHeight="1" x14ac:dyDescent="0.25">
      <c r="F28" s="8" t="str">
        <f>IF(ISBLANK('Project Summary'!A15),"DELETE ME",'Project Summary'!A15)</f>
        <v>DELETE ME</v>
      </c>
      <c r="G28" s="66" t="str">
        <f ca="1">IF(ISBLANK('Project Summary'!$A15),"Missing Batch #",IF(OR(VLOOKUP(Backend!C$2,INDIRECT("'"&amp;VLOOKUP($F28,'Project Summary'!$A$3:$H$52,8,FALSE)&amp;"'!$c:$r"),14,FALSE)&lt;85,VLOOKUP(Backend!C$2,INDIRECT("'"&amp;VLOOKUP($F28,'Project Summary'!$A$3:$H$52,8,FALSE)&amp;"'!$c:$r"),14,FALSE)&gt;115),(VLOOKUP(Backend!C$2,INDIRECT("'"&amp;VLOOKUP($F28,'Project Summary'!$A$3:$H$52,8,FALSE)&amp;"'!$c:$r"),13,FALSE)&amp;"*"),VLOOKUP(Backend!C$2,INDIRECT("'"&amp;VLOOKUP($F28,'Project Summary'!$A$3:$H$52,8,FALSE)&amp;"'!$c:$r"),13,FALSE)))</f>
        <v>Missing Batch #</v>
      </c>
      <c r="H28" s="66" t="str">
        <f ca="1">IF(ISBLANK('Project Summary'!$A15),"Missing Batch #",IF(OR(VLOOKUP(Backend!D$2,INDIRECT("'"&amp;VLOOKUP($F28,'Project Summary'!$A$3:$H$52,8,FALSE)&amp;"'!$c:$r"),14,FALSE)&lt;85,VLOOKUP(Backend!D$2,INDIRECT("'"&amp;VLOOKUP($F28,'Project Summary'!$A$3:$H$52,8,FALSE)&amp;"'!$c:$r"),14,FALSE)&gt;115),(VLOOKUP(Backend!D$2,INDIRECT("'"&amp;VLOOKUP($F28,'Project Summary'!$A$3:$H$52,8,FALSE)&amp;"'!$c:$r"),13,FALSE)&amp;"*"),VLOOKUP(Backend!D$2,INDIRECT("'"&amp;VLOOKUP($F28,'Project Summary'!$A$3:$H$52,8,FALSE)&amp;"'!$c:$r"),13,FALSE)))</f>
        <v>Missing Batch #</v>
      </c>
      <c r="I28" s="66" t="str">
        <f ca="1">IF(ISBLANK('Project Summary'!$A15),"Missing Batch #",IF(OR(VLOOKUP(Backend!E$2,INDIRECT("'"&amp;VLOOKUP($F28,'Project Summary'!$A$3:$H$52,8,FALSE)&amp;"'!$c:$r"),14,FALSE)&lt;85,VLOOKUP(Backend!E$2,INDIRECT("'"&amp;VLOOKUP($F28,'Project Summary'!$A$3:$H$52,8,FALSE)&amp;"'!$c:$r"),14,FALSE)&gt;115),(VLOOKUP(Backend!E$2,INDIRECT("'"&amp;VLOOKUP($F28,'Project Summary'!$A$3:$H$52,8,FALSE)&amp;"'!$c:$r"),13,FALSE)&amp;"*"),VLOOKUP(Backend!E$2,INDIRECT("'"&amp;VLOOKUP($F28,'Project Summary'!$A$3:$H$52,8,FALSE)&amp;"'!$c:$r"),13,FALSE)))</f>
        <v>Missing Batch #</v>
      </c>
      <c r="J28" s="66" t="str">
        <f ca="1">IF(ISBLANK('Project Summary'!$A15),"Missing Batch #",IF(OR(VLOOKUP(Backend!F$2,INDIRECT("'"&amp;VLOOKUP($F28,'Project Summary'!$A$3:$H$52,8,FALSE)&amp;"'!$c:$r"),14,FALSE)&lt;85,VLOOKUP(Backend!F$2,INDIRECT("'"&amp;VLOOKUP($F28,'Project Summary'!$A$3:$H$52,8,FALSE)&amp;"'!$c:$r"),14,FALSE)&gt;115),(VLOOKUP(Backend!F$2,INDIRECT("'"&amp;VLOOKUP($F28,'Project Summary'!$A$3:$H$52,8,FALSE)&amp;"'!$c:$r"),13,FALSE)&amp;"*"),VLOOKUP(Backend!F$2,INDIRECT("'"&amp;VLOOKUP($F28,'Project Summary'!$A$3:$H$52,8,FALSE)&amp;"'!$c:$r"),13,FALSE)))</f>
        <v>Missing Batch #</v>
      </c>
      <c r="K28" s="66" t="str">
        <f ca="1">IF(ISBLANK('Project Summary'!$A15),"Missing Batch #",IF(OR(VLOOKUP(Backend!G$2,INDIRECT("'"&amp;VLOOKUP($F28,'Project Summary'!$A$3:$H$52,8,FALSE)&amp;"'!$c:$r"),14,FALSE)&lt;85,VLOOKUP(Backend!G$2,INDIRECT("'"&amp;VLOOKUP($F28,'Project Summary'!$A$3:$H$52,8,FALSE)&amp;"'!$c:$r"),14,FALSE)&gt;115),(VLOOKUP(Backend!G$2,INDIRECT("'"&amp;VLOOKUP($F28,'Project Summary'!$A$3:$H$52,8,FALSE)&amp;"'!$c:$r"),13,FALSE)&amp;"*"),VLOOKUP(Backend!G$2,INDIRECT("'"&amp;VLOOKUP($F28,'Project Summary'!$A$3:$H$52,8,FALSE)&amp;"'!$c:$r"),13,FALSE)))</f>
        <v>Missing Batch #</v>
      </c>
      <c r="L28" s="66" t="str">
        <f ca="1">IF(ISBLANK('Project Summary'!$A15),"Missing Batch #",IF(OR(VLOOKUP(Backend!H$2,INDIRECT("'"&amp;VLOOKUP($F28,'Project Summary'!$A$3:$H$52,8,FALSE)&amp;"'!$c:$r"),14,FALSE)&lt;85,VLOOKUP(Backend!H$2,INDIRECT("'"&amp;VLOOKUP($F28,'Project Summary'!$A$3:$H$52,8,FALSE)&amp;"'!$c:$r"),14,FALSE)&gt;115),(VLOOKUP(Backend!H$2,INDIRECT("'"&amp;VLOOKUP($F28,'Project Summary'!$A$3:$H$52,8,FALSE)&amp;"'!$c:$r"),13,FALSE)&amp;"*"),VLOOKUP(Backend!H$2,INDIRECT("'"&amp;VLOOKUP($F28,'Project Summary'!$A$3:$H$52,8,FALSE)&amp;"'!$c:$r"),13,FALSE)))</f>
        <v>Missing Batch #</v>
      </c>
      <c r="M28" s="66" t="str">
        <f ca="1">IF(ISBLANK('Project Summary'!$A15),"Missing Batch #",IF(OR(VLOOKUP(Backend!I$2,INDIRECT("'"&amp;VLOOKUP($F28,'Project Summary'!$A$3:$H$52,8,FALSE)&amp;"'!$c:$r"),14,FALSE)&lt;85,VLOOKUP(Backend!I$2,INDIRECT("'"&amp;VLOOKUP($F28,'Project Summary'!$A$3:$H$52,8,FALSE)&amp;"'!$c:$r"),14,FALSE)&gt;115),(VLOOKUP(Backend!I$2,INDIRECT("'"&amp;VLOOKUP($F28,'Project Summary'!$A$3:$H$52,8,FALSE)&amp;"'!$c:$r"),13,FALSE)&amp;"*"),VLOOKUP(Backend!I$2,INDIRECT("'"&amp;VLOOKUP($F28,'Project Summary'!$A$3:$H$52,8,FALSE)&amp;"'!$c:$r"),13,FALSE)))</f>
        <v>Missing Batch #</v>
      </c>
      <c r="N28" s="66" t="str">
        <f ca="1">IF(ISBLANK('Project Summary'!$A15),"Missing Batch #",IF(OR(VLOOKUP(Backend!J$2,INDIRECT("'"&amp;VLOOKUP($F28,'Project Summary'!$A$3:$H$52,8,FALSE)&amp;"'!$c:$r"),14,FALSE)&lt;85,VLOOKUP(Backend!J$2,INDIRECT("'"&amp;VLOOKUP($F28,'Project Summary'!$A$3:$H$52,8,FALSE)&amp;"'!$c:$r"),14,FALSE)&gt;115),(VLOOKUP(Backend!J$2,INDIRECT("'"&amp;VLOOKUP($F28,'Project Summary'!$A$3:$H$52,8,FALSE)&amp;"'!$c:$r"),13,FALSE)&amp;"*"),VLOOKUP(Backend!J$2,INDIRECT("'"&amp;VLOOKUP($F28,'Project Summary'!$A$3:$H$52,8,FALSE)&amp;"'!$c:$r"),13,FALSE)))</f>
        <v>Missing Batch #</v>
      </c>
      <c r="O28" s="99" t="str">
        <f ca="1">IF(COUNT(G28:N28)&gt;=6,COUNT(G28:N28)&amp;" of "&amp;COUNTA($G$4:$N$4)&amp;" - Pass",COUNT(G28:N28)&amp;" of "&amp;COUNTA($G$4:$N$4)&amp;" - Fail")</f>
        <v>0 of 8 - Fail</v>
      </c>
      <c r="Q28" s="98"/>
      <c r="R28" s="66" t="str">
        <f ca="1">IF(ISBLANK('Project Summary'!$A$8),"Missing Batch #",IF(OR(VLOOKUP(Backend!C26,INDIRECT("'"&amp;VLOOKUP($Q$25,'Project Summary'!$A$3:$H$52,8,FALSE)&amp;"'!$c:$r"),14,FALSE)&lt;85,VLOOKUP(Backend!C26,INDIRECT("'"&amp;VLOOKUP($Q$25,'Project Summary'!$A$3:$H$52,8,FALSE)&amp;"'!$c:$r"),14,FALSE)&gt;115),(VLOOKUP(Backend!C26,INDIRECT("'"&amp;VLOOKUP($Q$25,'Project Summary'!$A$3:$H$52,8,FALSE)&amp;"'!$c:$r"),13,FALSE)&amp;"*"),VLOOKUP(Backend!C26,INDIRECT("'"&amp;VLOOKUP($Q$25,'Project Summary'!$A$3:$H$52,8,FALSE)&amp;"'!$c:$r"),13,FALSE)))</f>
        <v>Missing Batch #</v>
      </c>
      <c r="S28" s="66" t="str">
        <f ca="1">IF(ISBLANK('Project Summary'!$A$8),"Missing Batch #",IF(OR(VLOOKUP(Backend!D26,INDIRECT("'"&amp;VLOOKUP($Q$25,'Project Summary'!$A$3:$H$52,8,FALSE)&amp;"'!$c:$r"),14,FALSE)&lt;85,VLOOKUP(Backend!D26,INDIRECT("'"&amp;VLOOKUP($Q$25,'Project Summary'!$A$3:$H$52,8,FALSE)&amp;"'!$c:$r"),14,FALSE)&gt;115),(VLOOKUP(Backend!D26,INDIRECT("'"&amp;VLOOKUP($Q$25,'Project Summary'!$A$3:$H$52,8,FALSE)&amp;"'!$c:$r"),14,FALSE)&amp;"*"),VLOOKUP(Backend!D26,INDIRECT("'"&amp;VLOOKUP($Q$25,'Project Summary'!$A$3:$H$52,8,FALSE)&amp;"'!$c:$r"),14,FALSE)))</f>
        <v>Missing Batch #</v>
      </c>
      <c r="T28" s="66" t="str">
        <f ca="1">IF(ISBLANK('Project Summary'!$A$8),"Missing Batch #",IF(OR(VLOOKUP(Backend!E26,INDIRECT("'"&amp;VLOOKUP($Q$25,'Project Summary'!$A$3:$H$52,8,FALSE)&amp;"'!$c:$r"),14,FALSE)&lt;85,VLOOKUP(Backend!E26,INDIRECT("'"&amp;VLOOKUP($Q$25,'Project Summary'!$A$3:$H$52,8,FALSE)&amp;"'!$c:$r"),14,FALSE)&gt;115),(VLOOKUP(Backend!E26,INDIRECT("'"&amp;VLOOKUP($Q$25,'Project Summary'!$A$3:$H$52,8,FALSE)&amp;"'!$c:$r"),13,FALSE)&amp;"*"),VLOOKUP(Backend!E26,INDIRECT("'"&amp;VLOOKUP($Q$25,'Project Summary'!$A$3:$H$52,8,FALSE)&amp;"'!$c:$r"),13,FALSE)))</f>
        <v>Missing Batch #</v>
      </c>
      <c r="U28" s="66" t="str">
        <f ca="1">IF(ISBLANK('Project Summary'!$A$8),"Missing Batch #",IF(OR(VLOOKUP(Backend!F26,INDIRECT("'"&amp;VLOOKUP($Q$25,'Project Summary'!$A$3:$H$52,8,FALSE)&amp;"'!$c:$r"),14,FALSE)&lt;85,VLOOKUP(Backend!F26,INDIRECT("'"&amp;VLOOKUP($Q$25,'Project Summary'!$A$3:$H$52,8,FALSE)&amp;"'!$c:$r"),14,FALSE)&gt;115),(VLOOKUP(Backend!F26,INDIRECT("'"&amp;VLOOKUP($Q$25,'Project Summary'!$A$3:$H$52,8,FALSE)&amp;"'!$c:$r"),14,FALSE)&amp;"*"),VLOOKUP(Backend!F26,INDIRECT("'"&amp;VLOOKUP($Q$25,'Project Summary'!$A$3:$H$52,8,FALSE)&amp;"'!$c:$r"),14,FALSE)))</f>
        <v>Missing Batch #</v>
      </c>
      <c r="V28" s="66" t="str">
        <f ca="1">IF(ISBLANK('Project Summary'!$A$8),"Missing Batch #",IF(OR(VLOOKUP(Backend!G26,INDIRECT("'"&amp;VLOOKUP($Q$25,'Project Summary'!$A$3:$H$52,8,FALSE)&amp;"'!$c:$r"),14,FALSE)&lt;85,VLOOKUP(Backend!G26,INDIRECT("'"&amp;VLOOKUP($Q$25,'Project Summary'!$A$3:$H$52,8,FALSE)&amp;"'!$c:$r"),14,FALSE)&gt;115),(VLOOKUP(Backend!G26,INDIRECT("'"&amp;VLOOKUP($Q$25,'Project Summary'!$A$3:$H$52,8,FALSE)&amp;"'!$c:$r"),13,FALSE)&amp;"*"),VLOOKUP(Backend!G26,INDIRECT("'"&amp;VLOOKUP($Q$25,'Project Summary'!$A$3:$H$52,8,FALSE)&amp;"'!$c:$r"),13,FALSE)))</f>
        <v>Missing Batch #</v>
      </c>
      <c r="W28" s="66" t="str">
        <f ca="1">IF(ISBLANK('Project Summary'!$A$8),"Missing Batch #",IF(OR(VLOOKUP(Backend!H26,INDIRECT("'"&amp;VLOOKUP($Q$25,'Project Summary'!$A$3:$H$52,8,FALSE)&amp;"'!$c:$r"),14,FALSE)&lt;85,VLOOKUP(Backend!H26,INDIRECT("'"&amp;VLOOKUP($Q$25,'Project Summary'!$A$3:$H$52,8,FALSE)&amp;"'!$c:$r"),14,FALSE)&gt;115),(VLOOKUP(Backend!H26,INDIRECT("'"&amp;VLOOKUP($Q$25,'Project Summary'!$A$3:$H$52,8,FALSE)&amp;"'!$c:$r"),14,FALSE)&amp;"*"),VLOOKUP(Backend!H26,INDIRECT("'"&amp;VLOOKUP($Q$25,'Project Summary'!$A$3:$H$52,8,FALSE)&amp;"'!$c:$r"),14,FALSE)))</f>
        <v>Missing Batch #</v>
      </c>
      <c r="X28" s="101"/>
    </row>
    <row r="29" spans="6:24" ht="24" customHeight="1" x14ac:dyDescent="0.25">
      <c r="F29" s="8" t="s">
        <v>73</v>
      </c>
      <c r="G29" s="66" t="str">
        <f ca="1">IF(ISBLANK('Project Summary'!$A15),"Missing Batch #",IF(OR(VLOOKUP(Backend!C$2,INDIRECT("'"&amp;VLOOKUP($F28,'Project Summary'!$A$3:$H$52,8,FALSE)&amp;"'!$c:$r"),14,FALSE)&lt;85,VLOOKUP(Backend!C$2,INDIRECT("'"&amp;VLOOKUP($F28,'Project Summary'!$A$3:$H$52,8,FALSE)&amp;"'!$c:$r"),14,FALSE)&gt;115),(VLOOKUP(Backend!C$2,INDIRECT("'"&amp;VLOOKUP($F28,'Project Summary'!$A$3:$H$52,8,FALSE)&amp;"'!$c:$r"),14,FALSE)&amp;"*"),VLOOKUP(Backend!C$2,INDIRECT("'"&amp;VLOOKUP($F28,'Project Summary'!$A$3:$H$52,8,FALSE)&amp;"'!$c:$r"),14,FALSE)))</f>
        <v>Missing Batch #</v>
      </c>
      <c r="H29" s="66" t="str">
        <f ca="1">IF(ISBLANK('Project Summary'!$A15),"Missing Batch #",IF(OR(VLOOKUP(Backend!D$2,INDIRECT("'"&amp;VLOOKUP($F28,'Project Summary'!$A$3:$H$52,8,FALSE)&amp;"'!$c:$r"),14,FALSE)&lt;85,VLOOKUP(Backend!D$2,INDIRECT("'"&amp;VLOOKUP($F28,'Project Summary'!$A$3:$H$52,8,FALSE)&amp;"'!$c:$r"),14,FALSE)&gt;115),(VLOOKUP(Backend!D$2,INDIRECT("'"&amp;VLOOKUP($F28,'Project Summary'!$A$3:$H$52,8,FALSE)&amp;"'!$c:$r"),14,FALSE)&amp;"*"),VLOOKUP(Backend!D$2,INDIRECT("'"&amp;VLOOKUP($F28,'Project Summary'!$A$3:$H$52,8,FALSE)&amp;"'!$c:$r"),14,FALSE)))</f>
        <v>Missing Batch #</v>
      </c>
      <c r="I29" s="66" t="str">
        <f ca="1">IF(ISBLANK('Project Summary'!$A15),"Missing Batch #",IF(OR(VLOOKUP(Backend!E$2,INDIRECT("'"&amp;VLOOKUP($F28,'Project Summary'!$A$3:$H$52,8,FALSE)&amp;"'!$c:$r"),14,FALSE)&lt;85,VLOOKUP(Backend!E$2,INDIRECT("'"&amp;VLOOKUP($F28,'Project Summary'!$A$3:$H$52,8,FALSE)&amp;"'!$c:$r"),14,FALSE)&gt;115),(VLOOKUP(Backend!E$2,INDIRECT("'"&amp;VLOOKUP($F28,'Project Summary'!$A$3:$H$52,8,FALSE)&amp;"'!$c:$r"),14,FALSE)&amp;"*"),VLOOKUP(Backend!E$2,INDIRECT("'"&amp;VLOOKUP($F28,'Project Summary'!$A$3:$H$52,8,FALSE)&amp;"'!$c:$r"),14,FALSE)))</f>
        <v>Missing Batch #</v>
      </c>
      <c r="J29" s="66" t="str">
        <f ca="1">IF(ISBLANK('Project Summary'!$A15),"Missing Batch #",IF(OR(VLOOKUP(Backend!F$2,INDIRECT("'"&amp;VLOOKUP($F28,'Project Summary'!$A$3:$H$52,8,FALSE)&amp;"'!$c:$r"),14,FALSE)&lt;85,VLOOKUP(Backend!F$2,INDIRECT("'"&amp;VLOOKUP($F28,'Project Summary'!$A$3:$H$52,8,FALSE)&amp;"'!$c:$r"),14,FALSE)&gt;115),(VLOOKUP(Backend!F$2,INDIRECT("'"&amp;VLOOKUP($F28,'Project Summary'!$A$3:$H$52,8,FALSE)&amp;"'!$c:$r"),14,FALSE)&amp;"*"),VLOOKUP(Backend!F$2,INDIRECT("'"&amp;VLOOKUP($F28,'Project Summary'!$A$3:$H$52,8,FALSE)&amp;"'!$c:$r"),14,FALSE)))</f>
        <v>Missing Batch #</v>
      </c>
      <c r="K29" s="66" t="str">
        <f ca="1">IF(ISBLANK('Project Summary'!$A15),"Missing Batch #",IF(OR(VLOOKUP(Backend!G$2,INDIRECT("'"&amp;VLOOKUP($F28,'Project Summary'!$A$3:$H$52,8,FALSE)&amp;"'!$c:$r"),14,FALSE)&lt;85,VLOOKUP(Backend!G$2,INDIRECT("'"&amp;VLOOKUP($F28,'Project Summary'!$A$3:$H$52,8,FALSE)&amp;"'!$c:$r"),14,FALSE)&gt;115),(VLOOKUP(Backend!G$2,INDIRECT("'"&amp;VLOOKUP($F28,'Project Summary'!$A$3:$H$52,8,FALSE)&amp;"'!$c:$r"),14,FALSE)&amp;"*"),VLOOKUP(Backend!G$2,INDIRECT("'"&amp;VLOOKUP($F28,'Project Summary'!$A$3:$H$52,8,FALSE)&amp;"'!$c:$r"),14,FALSE)))</f>
        <v>Missing Batch #</v>
      </c>
      <c r="L29" s="66" t="str">
        <f ca="1">IF(ISBLANK('Project Summary'!$A15),"Missing Batch #",IF(OR(VLOOKUP(Backend!H$2,INDIRECT("'"&amp;VLOOKUP($F28,'Project Summary'!$A$3:$H$52,8,FALSE)&amp;"'!$c:$r"),14,FALSE)&lt;85,VLOOKUP(Backend!H$2,INDIRECT("'"&amp;VLOOKUP($F28,'Project Summary'!$A$3:$H$52,8,FALSE)&amp;"'!$c:$r"),14,FALSE)&gt;115),(VLOOKUP(Backend!H$2,INDIRECT("'"&amp;VLOOKUP($F28,'Project Summary'!$A$3:$H$52,8,FALSE)&amp;"'!$c:$r"),14,FALSE)&amp;"*"),VLOOKUP(Backend!H$2,INDIRECT("'"&amp;VLOOKUP($F28,'Project Summary'!$A$3:$H$52,8,FALSE)&amp;"'!$c:$r"),14,FALSE)))</f>
        <v>Missing Batch #</v>
      </c>
      <c r="M29" s="66" t="str">
        <f ca="1">IF(ISBLANK('Project Summary'!$A15),"Missing Batch #",IF(OR(VLOOKUP(Backend!I$2,INDIRECT("'"&amp;VLOOKUP($F28,'Project Summary'!$A$3:$H$52,8,FALSE)&amp;"'!$c:$r"),14,FALSE)&lt;85,VLOOKUP(Backend!I$2,INDIRECT("'"&amp;VLOOKUP($F28,'Project Summary'!$A$3:$H$52,8,FALSE)&amp;"'!$c:$r"),14,FALSE)&gt;115),(VLOOKUP(Backend!I$2,INDIRECT("'"&amp;VLOOKUP($F28,'Project Summary'!$A$3:$H$52,8,FALSE)&amp;"'!$c:$r"),14,FALSE)&amp;"*"),VLOOKUP(Backend!I$2,INDIRECT("'"&amp;VLOOKUP($F28,'Project Summary'!$A$3:$H$52,8,FALSE)&amp;"'!$c:$r"),14,FALSE)))</f>
        <v>Missing Batch #</v>
      </c>
      <c r="N29" s="66" t="str">
        <f ca="1">IF(ISBLANK('Project Summary'!$A15),"Missing Batch #",IF(OR(VLOOKUP(Backend!J$2,INDIRECT("'"&amp;VLOOKUP($F28,'Project Summary'!$A$3:$H$52,8,FALSE)&amp;"'!$c:$r"),14,FALSE)&lt;85,VLOOKUP(Backend!J$2,INDIRECT("'"&amp;VLOOKUP($F28,'Project Summary'!$A$3:$H$52,8,FALSE)&amp;"'!$c:$r"),14,FALSE)&gt;115),(VLOOKUP(Backend!J$2,INDIRECT("'"&amp;VLOOKUP($F28,'Project Summary'!$A$3:$H$52,8,FALSE)&amp;"'!$c:$r"),14,FALSE)&amp;"*"),VLOOKUP(Backend!J$2,INDIRECT("'"&amp;VLOOKUP($F28,'Project Summary'!$A$3:$H$52,8,FALSE)&amp;"'!$c:$r"),14,FALSE)))</f>
        <v>Missing Batch #</v>
      </c>
      <c r="O29" s="101"/>
      <c r="Q29" s="98">
        <v>7</v>
      </c>
      <c r="R29" s="66" t="str">
        <f ca="1">IF(ISBLANK('Project Summary'!$A$9),"Missing Batch #",IF(OR(VLOOKUP(Backend!C27,INDIRECT("'"&amp;VLOOKUP($Q$29,'Project Summary'!$A$3:$H$52,8,FALSE)&amp;"'!$c:$r"),14,FALSE)&lt;85,VLOOKUP(Backend!C27,INDIRECT("'"&amp;VLOOKUP($Q$29,'Project Summary'!$A$3:$H$52,8,FALSE)&amp;"'!$c:$r"),14,FALSE)&gt;115),(VLOOKUP(Backend!C27,INDIRECT("'"&amp;VLOOKUP($Q$29,'Project Summary'!$A$3:$H$52,8,FALSE)&amp;"'!$c:$r"),13,FALSE)&amp;"*"),VLOOKUP(Backend!C27,INDIRECT("'"&amp;VLOOKUP($Q$29,'Project Summary'!$A$3:$H$52,8,FALSE)&amp;"'!$c:$r"),13,FALSE)))</f>
        <v>Missing Batch #</v>
      </c>
      <c r="S29" s="66" t="str">
        <f ca="1">IF(ISBLANK('Project Summary'!$A$9),"Missing Batch #",IF(OR(VLOOKUP(Backend!D27,INDIRECT("'"&amp;VLOOKUP($Q$29,'Project Summary'!$A$3:$H$52,8,FALSE)&amp;"'!$c:$r"),14,FALSE)&lt;85,VLOOKUP(Backend!D27,INDIRECT("'"&amp;VLOOKUP($Q$29,'Project Summary'!$A$3:$H$52,8,FALSE)&amp;"'!$c:$r"),14,FALSE)&gt;115),(VLOOKUP(Backend!D27,INDIRECT("'"&amp;VLOOKUP($Q$29,'Project Summary'!$A$3:$H$52,8,FALSE)&amp;"'!$c:$r"),14,FALSE)&amp;"*"),VLOOKUP(Backend!D27,INDIRECT("'"&amp;VLOOKUP($Q$29,'Project Summary'!$A$3:$H$52,8,FALSE)&amp;"'!$c:$r"),14,FALSE)))</f>
        <v>Missing Batch #</v>
      </c>
      <c r="T29" s="66" t="str">
        <f ca="1">IF(ISBLANK('Project Summary'!$A$9),"Missing Batch #",IF(OR(VLOOKUP(Backend!E27,INDIRECT("'"&amp;VLOOKUP($Q$29,'Project Summary'!$A$3:$H$52,8,FALSE)&amp;"'!$c:$r"),14,FALSE)&lt;85,VLOOKUP(Backend!E27,INDIRECT("'"&amp;VLOOKUP($Q$29,'Project Summary'!$A$3:$H$52,8,FALSE)&amp;"'!$c:$r"),14,FALSE)&gt;115),(VLOOKUP(Backend!E27,INDIRECT("'"&amp;VLOOKUP($Q$29,'Project Summary'!$A$3:$H$52,8,FALSE)&amp;"'!$c:$r"),13,FALSE)&amp;"*"),VLOOKUP(Backend!E27,INDIRECT("'"&amp;VLOOKUP($Q$29,'Project Summary'!$A$3:$H$52,8,FALSE)&amp;"'!$c:$r"),13,FALSE)))</f>
        <v>Missing Batch #</v>
      </c>
      <c r="U29" s="66" t="str">
        <f ca="1">IF(ISBLANK('Project Summary'!$A$9),"Missing Batch #",IF(OR(VLOOKUP(Backend!F27,INDIRECT("'"&amp;VLOOKUP($Q$29,'Project Summary'!$A$3:$H$52,8,FALSE)&amp;"'!$c:$r"),14,FALSE)&lt;85,VLOOKUP(Backend!F27,INDIRECT("'"&amp;VLOOKUP($Q$29,'Project Summary'!$A$3:$H$52,8,FALSE)&amp;"'!$c:$r"),14,FALSE)&gt;115),(VLOOKUP(Backend!F27,INDIRECT("'"&amp;VLOOKUP($Q$29,'Project Summary'!$A$3:$H$52,8,FALSE)&amp;"'!$c:$r"),14,FALSE)&amp;"*"),VLOOKUP(Backend!F27,INDIRECT("'"&amp;VLOOKUP($Q$29,'Project Summary'!$A$3:$H$52,8,FALSE)&amp;"'!$c:$r"),14,FALSE)))</f>
        <v>Missing Batch #</v>
      </c>
      <c r="V29" s="66" t="str">
        <f ca="1">IF(ISBLANK('Project Summary'!$A$9),"Missing Batch #",IF(OR(VLOOKUP(Backend!G27,INDIRECT("'"&amp;VLOOKUP($Q$29,'Project Summary'!$A$3:$H$52,8,FALSE)&amp;"'!$c:$r"),14,FALSE)&lt;85,VLOOKUP(Backend!G27,INDIRECT("'"&amp;VLOOKUP($Q$29,'Project Summary'!$A$3:$H$52,8,FALSE)&amp;"'!$c:$r"),14,FALSE)&gt;115),(VLOOKUP(Backend!G27,INDIRECT("'"&amp;VLOOKUP($Q$29,'Project Summary'!$A$3:$H$52,8,FALSE)&amp;"'!$c:$r"),13,FALSE)&amp;"*"),VLOOKUP(Backend!G27,INDIRECT("'"&amp;VLOOKUP($Q$29,'Project Summary'!$A$3:$H$52,8,FALSE)&amp;"'!$c:$r"),13,FALSE)))</f>
        <v>Missing Batch #</v>
      </c>
      <c r="W29" s="66" t="str">
        <f ca="1">IF(ISBLANK('Project Summary'!$A$9),"Missing Batch #",IF(OR(VLOOKUP(Backend!H27,INDIRECT("'"&amp;VLOOKUP($Q$29,'Project Summary'!$A$3:$H$52,8,FALSE)&amp;"'!$c:$r"),14,FALSE)&lt;85,VLOOKUP(Backend!H27,INDIRECT("'"&amp;VLOOKUP($Q$29,'Project Summary'!$A$3:$H$52,8,FALSE)&amp;"'!$c:$r"),14,FALSE)&gt;115),(VLOOKUP(Backend!H27,INDIRECT("'"&amp;VLOOKUP($Q$29,'Project Summary'!$A$3:$H$52,8,FALSE)&amp;"'!$c:$r"),14,FALSE)&amp;"*"),VLOOKUP(Backend!H27,INDIRECT("'"&amp;VLOOKUP($Q$29,'Project Summary'!$A$3:$H$52,8,FALSE)&amp;"'!$c:$r"),14,FALSE)))</f>
        <v>Missing Batch #</v>
      </c>
      <c r="X29" s="99" t="str">
        <f t="shared" ca="1" si="2"/>
        <v>0 of 12 - Fail</v>
      </c>
    </row>
    <row r="30" spans="6:24" ht="24" customHeight="1" x14ac:dyDescent="0.25">
      <c r="F30" s="8" t="str">
        <f>IF(ISBLANK('Project Summary'!A16),"DELETE ME",'Project Summary'!A16)</f>
        <v>DELETE ME</v>
      </c>
      <c r="G30" s="66" t="str">
        <f ca="1">IF(ISBLANK('Project Summary'!$A16),"Missing Batch #",IF(OR(VLOOKUP(Backend!C$2,INDIRECT("'"&amp;VLOOKUP($F30,'Project Summary'!$A$3:$H$52,8,FALSE)&amp;"'!$c:$r"),14,FALSE)&lt;85,VLOOKUP(Backend!C$2,INDIRECT("'"&amp;VLOOKUP($F30,'Project Summary'!$A$3:$H$52,8,FALSE)&amp;"'!$c:$r"),14,FALSE)&gt;115),(VLOOKUP(Backend!C$2,INDIRECT("'"&amp;VLOOKUP($F30,'Project Summary'!$A$3:$H$52,8,FALSE)&amp;"'!$c:$r"),13,FALSE)&amp;"*"),VLOOKUP(Backend!C$2,INDIRECT("'"&amp;VLOOKUP($F30,'Project Summary'!$A$3:$H$52,8,FALSE)&amp;"'!$c:$r"),13,FALSE)))</f>
        <v>Missing Batch #</v>
      </c>
      <c r="H30" s="66" t="str">
        <f ca="1">IF(ISBLANK('Project Summary'!$A16),"Missing Batch #",IF(OR(VLOOKUP(Backend!D$2,INDIRECT("'"&amp;VLOOKUP($F30,'Project Summary'!$A$3:$H$52,8,FALSE)&amp;"'!$c:$r"),14,FALSE)&lt;85,VLOOKUP(Backend!D$2,INDIRECT("'"&amp;VLOOKUP($F30,'Project Summary'!$A$3:$H$52,8,FALSE)&amp;"'!$c:$r"),14,FALSE)&gt;115),(VLOOKUP(Backend!D$2,INDIRECT("'"&amp;VLOOKUP($F30,'Project Summary'!$A$3:$H$52,8,FALSE)&amp;"'!$c:$r"),13,FALSE)&amp;"*"),VLOOKUP(Backend!D$2,INDIRECT("'"&amp;VLOOKUP($F30,'Project Summary'!$A$3:$H$52,8,FALSE)&amp;"'!$c:$r"),13,FALSE)))</f>
        <v>Missing Batch #</v>
      </c>
      <c r="I30" s="66" t="str">
        <f ca="1">IF(ISBLANK('Project Summary'!$A16),"Missing Batch #",IF(OR(VLOOKUP(Backend!E$2,INDIRECT("'"&amp;VLOOKUP($F30,'Project Summary'!$A$3:$H$52,8,FALSE)&amp;"'!$c:$r"),14,FALSE)&lt;85,VLOOKUP(Backend!E$2,INDIRECT("'"&amp;VLOOKUP($F30,'Project Summary'!$A$3:$H$52,8,FALSE)&amp;"'!$c:$r"),14,FALSE)&gt;115),(VLOOKUP(Backend!E$2,INDIRECT("'"&amp;VLOOKUP($F30,'Project Summary'!$A$3:$H$52,8,FALSE)&amp;"'!$c:$r"),13,FALSE)&amp;"*"),VLOOKUP(Backend!E$2,INDIRECT("'"&amp;VLOOKUP($F30,'Project Summary'!$A$3:$H$52,8,FALSE)&amp;"'!$c:$r"),13,FALSE)))</f>
        <v>Missing Batch #</v>
      </c>
      <c r="J30" s="66" t="str">
        <f ca="1">IF(ISBLANK('Project Summary'!$A16),"Missing Batch #",IF(OR(VLOOKUP(Backend!F$2,INDIRECT("'"&amp;VLOOKUP($F30,'Project Summary'!$A$3:$H$52,8,FALSE)&amp;"'!$c:$r"),14,FALSE)&lt;85,VLOOKUP(Backend!F$2,INDIRECT("'"&amp;VLOOKUP($F30,'Project Summary'!$A$3:$H$52,8,FALSE)&amp;"'!$c:$r"),14,FALSE)&gt;115),(VLOOKUP(Backend!F$2,INDIRECT("'"&amp;VLOOKUP($F30,'Project Summary'!$A$3:$H$52,8,FALSE)&amp;"'!$c:$r"),13,FALSE)&amp;"*"),VLOOKUP(Backend!F$2,INDIRECT("'"&amp;VLOOKUP($F30,'Project Summary'!$A$3:$H$52,8,FALSE)&amp;"'!$c:$r"),13,FALSE)))</f>
        <v>Missing Batch #</v>
      </c>
      <c r="K30" s="66" t="str">
        <f ca="1">IF(ISBLANK('Project Summary'!$A16),"Missing Batch #",IF(OR(VLOOKUP(Backend!G$2,INDIRECT("'"&amp;VLOOKUP($F30,'Project Summary'!$A$3:$H$52,8,FALSE)&amp;"'!$c:$r"),14,FALSE)&lt;85,VLOOKUP(Backend!G$2,INDIRECT("'"&amp;VLOOKUP($F30,'Project Summary'!$A$3:$H$52,8,FALSE)&amp;"'!$c:$r"),14,FALSE)&gt;115),(VLOOKUP(Backend!G$2,INDIRECT("'"&amp;VLOOKUP($F30,'Project Summary'!$A$3:$H$52,8,FALSE)&amp;"'!$c:$r"),13,FALSE)&amp;"*"),VLOOKUP(Backend!G$2,INDIRECT("'"&amp;VLOOKUP($F30,'Project Summary'!$A$3:$H$52,8,FALSE)&amp;"'!$c:$r"),13,FALSE)))</f>
        <v>Missing Batch #</v>
      </c>
      <c r="L30" s="66" t="str">
        <f ca="1">IF(ISBLANK('Project Summary'!$A16),"Missing Batch #",IF(OR(VLOOKUP(Backend!H$2,INDIRECT("'"&amp;VLOOKUP($F30,'Project Summary'!$A$3:$H$52,8,FALSE)&amp;"'!$c:$r"),14,FALSE)&lt;85,VLOOKUP(Backend!H$2,INDIRECT("'"&amp;VLOOKUP($F30,'Project Summary'!$A$3:$H$52,8,FALSE)&amp;"'!$c:$r"),14,FALSE)&gt;115),(VLOOKUP(Backend!H$2,INDIRECT("'"&amp;VLOOKUP($F30,'Project Summary'!$A$3:$H$52,8,FALSE)&amp;"'!$c:$r"),13,FALSE)&amp;"*"),VLOOKUP(Backend!H$2,INDIRECT("'"&amp;VLOOKUP($F30,'Project Summary'!$A$3:$H$52,8,FALSE)&amp;"'!$c:$r"),13,FALSE)))</f>
        <v>Missing Batch #</v>
      </c>
      <c r="M30" s="66" t="str">
        <f ca="1">IF(ISBLANK('Project Summary'!$A16),"Missing Batch #",IF(OR(VLOOKUP(Backend!I$2,INDIRECT("'"&amp;VLOOKUP($F30,'Project Summary'!$A$3:$H$52,8,FALSE)&amp;"'!$c:$r"),14,FALSE)&lt;85,VLOOKUP(Backend!I$2,INDIRECT("'"&amp;VLOOKUP($F30,'Project Summary'!$A$3:$H$52,8,FALSE)&amp;"'!$c:$r"),14,FALSE)&gt;115),(VLOOKUP(Backend!I$2,INDIRECT("'"&amp;VLOOKUP($F30,'Project Summary'!$A$3:$H$52,8,FALSE)&amp;"'!$c:$r"),13,FALSE)&amp;"*"),VLOOKUP(Backend!I$2,INDIRECT("'"&amp;VLOOKUP($F30,'Project Summary'!$A$3:$H$52,8,FALSE)&amp;"'!$c:$r"),13,FALSE)))</f>
        <v>Missing Batch #</v>
      </c>
      <c r="N30" s="66" t="str">
        <f ca="1">IF(ISBLANK('Project Summary'!$A16),"Missing Batch #",IF(OR(VLOOKUP(Backend!J$2,INDIRECT("'"&amp;VLOOKUP($F30,'Project Summary'!$A$3:$H$52,8,FALSE)&amp;"'!$c:$r"),14,FALSE)&lt;85,VLOOKUP(Backend!J$2,INDIRECT("'"&amp;VLOOKUP($F30,'Project Summary'!$A$3:$H$52,8,FALSE)&amp;"'!$c:$r"),14,FALSE)&gt;115),(VLOOKUP(Backend!J$2,INDIRECT("'"&amp;VLOOKUP($F30,'Project Summary'!$A$3:$H$52,8,FALSE)&amp;"'!$c:$r"),13,FALSE)&amp;"*"),VLOOKUP(Backend!J$2,INDIRECT("'"&amp;VLOOKUP($F30,'Project Summary'!$A$3:$H$52,8,FALSE)&amp;"'!$c:$r"),13,FALSE)))</f>
        <v>Missing Batch #</v>
      </c>
      <c r="O30" s="99" t="str">
        <f ca="1">IF(COUNT(G30:N30)&gt;=6,COUNT(G30:N30)&amp;" of "&amp;COUNTA($G$4:$N$4)&amp;" - Pass",COUNT(G30:N30)&amp;" of "&amp;COUNTA($G$4:$N$4)&amp;" - Fail")</f>
        <v>0 of 8 - Fail</v>
      </c>
      <c r="Q30" s="98"/>
      <c r="R30" s="66" t="str">
        <f ca="1">IF(ISBLANK('Project Summary'!$A$9),"Missing Batch #",IF(OR(VLOOKUP(Backend!C28,INDIRECT("'"&amp;VLOOKUP($Q$29,'Project Summary'!$A$3:$H$52,8,FALSE)&amp;"'!$c:$r"),14,FALSE)&lt;85,VLOOKUP(Backend!C28,INDIRECT("'"&amp;VLOOKUP($Q$29,'Project Summary'!$A$3:$H$52,8,FALSE)&amp;"'!$c:$r"),14,FALSE)&gt;115),(VLOOKUP(Backend!C28,INDIRECT("'"&amp;VLOOKUP($Q$29,'Project Summary'!$A$3:$H$52,8,FALSE)&amp;"'!$c:$r"),13,FALSE)&amp;"*"),VLOOKUP(Backend!C28,INDIRECT("'"&amp;VLOOKUP($Q$29,'Project Summary'!$A$3:$H$52,8,FALSE)&amp;"'!$c:$r"),13,FALSE)))</f>
        <v>Missing Batch #</v>
      </c>
      <c r="S30" s="66" t="str">
        <f ca="1">IF(ISBLANK('Project Summary'!$A$9),"Missing Batch #",IF(OR(VLOOKUP(Backend!D28,INDIRECT("'"&amp;VLOOKUP($Q$29,'Project Summary'!$A$3:$H$52,8,FALSE)&amp;"'!$c:$r"),14,FALSE)&lt;85,VLOOKUP(Backend!D28,INDIRECT("'"&amp;VLOOKUP($Q$29,'Project Summary'!$A$3:$H$52,8,FALSE)&amp;"'!$c:$r"),14,FALSE)&gt;115),(VLOOKUP(Backend!D28,INDIRECT("'"&amp;VLOOKUP($Q$29,'Project Summary'!$A$3:$H$52,8,FALSE)&amp;"'!$c:$r"),14,FALSE)&amp;"*"),VLOOKUP(Backend!D28,INDIRECT("'"&amp;VLOOKUP($Q$29,'Project Summary'!$A$3:$H$52,8,FALSE)&amp;"'!$c:$r"),14,FALSE)))</f>
        <v>Missing Batch #</v>
      </c>
      <c r="T30" s="66" t="str">
        <f ca="1">IF(ISBLANK('Project Summary'!$A$9),"Missing Batch #",IF(OR(VLOOKUP(Backend!E28,INDIRECT("'"&amp;VLOOKUP($Q$29,'Project Summary'!$A$3:$H$52,8,FALSE)&amp;"'!$c:$r"),14,FALSE)&lt;85,VLOOKUP(Backend!E28,INDIRECT("'"&amp;VLOOKUP($Q$29,'Project Summary'!$A$3:$H$52,8,FALSE)&amp;"'!$c:$r"),14,FALSE)&gt;115),(VLOOKUP(Backend!E28,INDIRECT("'"&amp;VLOOKUP($Q$29,'Project Summary'!$A$3:$H$52,8,FALSE)&amp;"'!$c:$r"),13,FALSE)&amp;"*"),VLOOKUP(Backend!E28,INDIRECT("'"&amp;VLOOKUP($Q$29,'Project Summary'!$A$3:$H$52,8,FALSE)&amp;"'!$c:$r"),13,FALSE)))</f>
        <v>Missing Batch #</v>
      </c>
      <c r="U30" s="66" t="str">
        <f ca="1">IF(ISBLANK('Project Summary'!$A$9),"Missing Batch #",IF(OR(VLOOKUP(Backend!F28,INDIRECT("'"&amp;VLOOKUP($Q$29,'Project Summary'!$A$3:$H$52,8,FALSE)&amp;"'!$c:$r"),14,FALSE)&lt;85,VLOOKUP(Backend!F28,INDIRECT("'"&amp;VLOOKUP($Q$29,'Project Summary'!$A$3:$H$52,8,FALSE)&amp;"'!$c:$r"),14,FALSE)&gt;115),(VLOOKUP(Backend!F28,INDIRECT("'"&amp;VLOOKUP($Q$29,'Project Summary'!$A$3:$H$52,8,FALSE)&amp;"'!$c:$r"),14,FALSE)&amp;"*"),VLOOKUP(Backend!F28,INDIRECT("'"&amp;VLOOKUP($Q$29,'Project Summary'!$A$3:$H$52,8,FALSE)&amp;"'!$c:$r"),14,FALSE)))</f>
        <v>Missing Batch #</v>
      </c>
      <c r="V30" s="66" t="str">
        <f ca="1">IF(ISBLANK('Project Summary'!$A$9),"Missing Batch #",IF(OR(VLOOKUP(Backend!G28,INDIRECT("'"&amp;VLOOKUP($Q$29,'Project Summary'!$A$3:$H$52,8,FALSE)&amp;"'!$c:$r"),14,FALSE)&lt;85,VLOOKUP(Backend!G28,INDIRECT("'"&amp;VLOOKUP($Q$29,'Project Summary'!$A$3:$H$52,8,FALSE)&amp;"'!$c:$r"),14,FALSE)&gt;115),(VLOOKUP(Backend!G28,INDIRECT("'"&amp;VLOOKUP($Q$29,'Project Summary'!$A$3:$H$52,8,FALSE)&amp;"'!$c:$r"),13,FALSE)&amp;"*"),VLOOKUP(Backend!G28,INDIRECT("'"&amp;VLOOKUP($Q$29,'Project Summary'!$A$3:$H$52,8,FALSE)&amp;"'!$c:$r"),13,FALSE)))</f>
        <v>Missing Batch #</v>
      </c>
      <c r="W30" s="66" t="str">
        <f ca="1">IF(ISBLANK('Project Summary'!$A$9),"Missing Batch #",IF(OR(VLOOKUP(Backend!H28,INDIRECT("'"&amp;VLOOKUP($Q$29,'Project Summary'!$A$3:$H$52,8,FALSE)&amp;"'!$c:$r"),14,FALSE)&lt;85,VLOOKUP(Backend!H28,INDIRECT("'"&amp;VLOOKUP($Q$29,'Project Summary'!$A$3:$H$52,8,FALSE)&amp;"'!$c:$r"),14,FALSE)&gt;115),(VLOOKUP(Backend!H28,INDIRECT("'"&amp;VLOOKUP($Q$29,'Project Summary'!$A$3:$H$52,8,FALSE)&amp;"'!$c:$r"),14,FALSE)&amp;"*"),VLOOKUP(Backend!H28,INDIRECT("'"&amp;VLOOKUP($Q$29,'Project Summary'!$A$3:$H$52,8,FALSE)&amp;"'!$c:$r"),14,FALSE)))</f>
        <v>Missing Batch #</v>
      </c>
      <c r="X30" s="100"/>
    </row>
    <row r="31" spans="6:24" ht="24" customHeight="1" x14ac:dyDescent="0.25">
      <c r="F31" s="8" t="s">
        <v>73</v>
      </c>
      <c r="G31" s="66" t="str">
        <f ca="1">IF(ISBLANK('Project Summary'!$A16),"Missing Batch #",IF(OR(VLOOKUP(Backend!C$2,INDIRECT("'"&amp;VLOOKUP($F30,'Project Summary'!$A$3:$H$52,8,FALSE)&amp;"'!$c:$r"),14,FALSE)&lt;85,VLOOKUP(Backend!C$2,INDIRECT("'"&amp;VLOOKUP($F30,'Project Summary'!$A$3:$H$52,8,FALSE)&amp;"'!$c:$r"),14,FALSE)&gt;115),(VLOOKUP(Backend!C$2,INDIRECT("'"&amp;VLOOKUP($F30,'Project Summary'!$A$3:$H$52,8,FALSE)&amp;"'!$c:$r"),14,FALSE)&amp;"*"),VLOOKUP(Backend!C$2,INDIRECT("'"&amp;VLOOKUP($F30,'Project Summary'!$A$3:$H$52,8,FALSE)&amp;"'!$c:$r"),14,FALSE)))</f>
        <v>Missing Batch #</v>
      </c>
      <c r="H31" s="66" t="str">
        <f ca="1">IF(ISBLANK('Project Summary'!$A16),"Missing Batch #",IF(OR(VLOOKUP(Backend!D$2,INDIRECT("'"&amp;VLOOKUP($F30,'Project Summary'!$A$3:$H$52,8,FALSE)&amp;"'!$c:$r"),14,FALSE)&lt;85,VLOOKUP(Backend!D$2,INDIRECT("'"&amp;VLOOKUP($F30,'Project Summary'!$A$3:$H$52,8,FALSE)&amp;"'!$c:$r"),14,FALSE)&gt;115),(VLOOKUP(Backend!D$2,INDIRECT("'"&amp;VLOOKUP($F30,'Project Summary'!$A$3:$H$52,8,FALSE)&amp;"'!$c:$r"),14,FALSE)&amp;"*"),VLOOKUP(Backend!D$2,INDIRECT("'"&amp;VLOOKUP($F30,'Project Summary'!$A$3:$H$52,8,FALSE)&amp;"'!$c:$r"),14,FALSE)))</f>
        <v>Missing Batch #</v>
      </c>
      <c r="I31" s="66" t="str">
        <f ca="1">IF(ISBLANK('Project Summary'!$A16),"Missing Batch #",IF(OR(VLOOKUP(Backend!E$2,INDIRECT("'"&amp;VLOOKUP($F30,'Project Summary'!$A$3:$H$52,8,FALSE)&amp;"'!$c:$r"),14,FALSE)&lt;85,VLOOKUP(Backend!E$2,INDIRECT("'"&amp;VLOOKUP($F30,'Project Summary'!$A$3:$H$52,8,FALSE)&amp;"'!$c:$r"),14,FALSE)&gt;115),(VLOOKUP(Backend!E$2,INDIRECT("'"&amp;VLOOKUP($F30,'Project Summary'!$A$3:$H$52,8,FALSE)&amp;"'!$c:$r"),14,FALSE)&amp;"*"),VLOOKUP(Backend!E$2,INDIRECT("'"&amp;VLOOKUP($F30,'Project Summary'!$A$3:$H$52,8,FALSE)&amp;"'!$c:$r"),14,FALSE)))</f>
        <v>Missing Batch #</v>
      </c>
      <c r="J31" s="66" t="str">
        <f ca="1">IF(ISBLANK('Project Summary'!$A16),"Missing Batch #",IF(OR(VLOOKUP(Backend!F$2,INDIRECT("'"&amp;VLOOKUP($F30,'Project Summary'!$A$3:$H$52,8,FALSE)&amp;"'!$c:$r"),14,FALSE)&lt;85,VLOOKUP(Backend!F$2,INDIRECT("'"&amp;VLOOKUP($F30,'Project Summary'!$A$3:$H$52,8,FALSE)&amp;"'!$c:$r"),14,FALSE)&gt;115),(VLOOKUP(Backend!F$2,INDIRECT("'"&amp;VLOOKUP($F30,'Project Summary'!$A$3:$H$52,8,FALSE)&amp;"'!$c:$r"),14,FALSE)&amp;"*"),VLOOKUP(Backend!F$2,INDIRECT("'"&amp;VLOOKUP($F30,'Project Summary'!$A$3:$H$52,8,FALSE)&amp;"'!$c:$r"),14,FALSE)))</f>
        <v>Missing Batch #</v>
      </c>
      <c r="K31" s="66" t="str">
        <f ca="1">IF(ISBLANK('Project Summary'!$A16),"Missing Batch #",IF(OR(VLOOKUP(Backend!G$2,INDIRECT("'"&amp;VLOOKUP($F30,'Project Summary'!$A$3:$H$52,8,FALSE)&amp;"'!$c:$r"),14,FALSE)&lt;85,VLOOKUP(Backend!G$2,INDIRECT("'"&amp;VLOOKUP($F30,'Project Summary'!$A$3:$H$52,8,FALSE)&amp;"'!$c:$r"),14,FALSE)&gt;115),(VLOOKUP(Backend!G$2,INDIRECT("'"&amp;VLOOKUP($F30,'Project Summary'!$A$3:$H$52,8,FALSE)&amp;"'!$c:$r"),14,FALSE)&amp;"*"),VLOOKUP(Backend!G$2,INDIRECT("'"&amp;VLOOKUP($F30,'Project Summary'!$A$3:$H$52,8,FALSE)&amp;"'!$c:$r"),14,FALSE)))</f>
        <v>Missing Batch #</v>
      </c>
      <c r="L31" s="66" t="str">
        <f ca="1">IF(ISBLANK('Project Summary'!$A16),"Missing Batch #",IF(OR(VLOOKUP(Backend!H$2,INDIRECT("'"&amp;VLOOKUP($F30,'Project Summary'!$A$3:$H$52,8,FALSE)&amp;"'!$c:$r"),14,FALSE)&lt;85,VLOOKUP(Backend!H$2,INDIRECT("'"&amp;VLOOKUP($F30,'Project Summary'!$A$3:$H$52,8,FALSE)&amp;"'!$c:$r"),14,FALSE)&gt;115),(VLOOKUP(Backend!H$2,INDIRECT("'"&amp;VLOOKUP($F30,'Project Summary'!$A$3:$H$52,8,FALSE)&amp;"'!$c:$r"),14,FALSE)&amp;"*"),VLOOKUP(Backend!H$2,INDIRECT("'"&amp;VLOOKUP($F30,'Project Summary'!$A$3:$H$52,8,FALSE)&amp;"'!$c:$r"),14,FALSE)))</f>
        <v>Missing Batch #</v>
      </c>
      <c r="M31" s="66" t="str">
        <f ca="1">IF(ISBLANK('Project Summary'!$A16),"Missing Batch #",IF(OR(VLOOKUP(Backend!I$2,INDIRECT("'"&amp;VLOOKUP($F30,'Project Summary'!$A$3:$H$52,8,FALSE)&amp;"'!$c:$r"),14,FALSE)&lt;85,VLOOKUP(Backend!I$2,INDIRECT("'"&amp;VLOOKUP($F30,'Project Summary'!$A$3:$H$52,8,FALSE)&amp;"'!$c:$r"),14,FALSE)&gt;115),(VLOOKUP(Backend!I$2,INDIRECT("'"&amp;VLOOKUP($F30,'Project Summary'!$A$3:$H$52,8,FALSE)&amp;"'!$c:$r"),14,FALSE)&amp;"*"),VLOOKUP(Backend!I$2,INDIRECT("'"&amp;VLOOKUP($F30,'Project Summary'!$A$3:$H$52,8,FALSE)&amp;"'!$c:$r"),14,FALSE)))</f>
        <v>Missing Batch #</v>
      </c>
      <c r="N31" s="66" t="str">
        <f ca="1">IF(ISBLANK('Project Summary'!$A16),"Missing Batch #",IF(OR(VLOOKUP(Backend!J$2,INDIRECT("'"&amp;VLOOKUP($F30,'Project Summary'!$A$3:$H$52,8,FALSE)&amp;"'!$c:$r"),14,FALSE)&lt;85,VLOOKUP(Backend!J$2,INDIRECT("'"&amp;VLOOKUP($F30,'Project Summary'!$A$3:$H$52,8,FALSE)&amp;"'!$c:$r"),14,FALSE)&gt;115),(VLOOKUP(Backend!J$2,INDIRECT("'"&amp;VLOOKUP($F30,'Project Summary'!$A$3:$H$52,8,FALSE)&amp;"'!$c:$r"),14,FALSE)&amp;"*"),VLOOKUP(Backend!J$2,INDIRECT("'"&amp;VLOOKUP($F30,'Project Summary'!$A$3:$H$52,8,FALSE)&amp;"'!$c:$r"),14,FALSE)))</f>
        <v>Missing Batch #</v>
      </c>
      <c r="O31" s="101"/>
      <c r="Q31" s="98"/>
      <c r="R31" s="66" t="str">
        <f ca="1">IF(ISBLANK('Project Summary'!$A$9),"Missing Batch #",IF(OR(VLOOKUP(Backend!C29,INDIRECT("'"&amp;VLOOKUP($Q$29,'Project Summary'!$A$3:$H$52,8,FALSE)&amp;"'!$c:$r"),14,FALSE)&lt;85,VLOOKUP(Backend!C29,INDIRECT("'"&amp;VLOOKUP($Q$29,'Project Summary'!$A$3:$H$52,8,FALSE)&amp;"'!$c:$r"),14,FALSE)&gt;115),(VLOOKUP(Backend!C29,INDIRECT("'"&amp;VLOOKUP($Q$29,'Project Summary'!$A$3:$H$52,8,FALSE)&amp;"'!$c:$r"),13,FALSE)&amp;"*"),VLOOKUP(Backend!C29,INDIRECT("'"&amp;VLOOKUP($Q$29,'Project Summary'!$A$3:$H$52,8,FALSE)&amp;"'!$c:$r"),13,FALSE)))</f>
        <v>Missing Batch #</v>
      </c>
      <c r="S31" s="66" t="str">
        <f ca="1">IF(ISBLANK('Project Summary'!$A$9),"Missing Batch #",IF(OR(VLOOKUP(Backend!D29,INDIRECT("'"&amp;VLOOKUP($Q$29,'Project Summary'!$A$3:$H$52,8,FALSE)&amp;"'!$c:$r"),14,FALSE)&lt;85,VLOOKUP(Backend!D29,INDIRECT("'"&amp;VLOOKUP($Q$29,'Project Summary'!$A$3:$H$52,8,FALSE)&amp;"'!$c:$r"),14,FALSE)&gt;115),(VLOOKUP(Backend!D29,INDIRECT("'"&amp;VLOOKUP($Q$29,'Project Summary'!$A$3:$H$52,8,FALSE)&amp;"'!$c:$r"),14,FALSE)&amp;"*"),VLOOKUP(Backend!D29,INDIRECT("'"&amp;VLOOKUP($Q$29,'Project Summary'!$A$3:$H$52,8,FALSE)&amp;"'!$c:$r"),14,FALSE)))</f>
        <v>Missing Batch #</v>
      </c>
      <c r="T31" s="66" t="str">
        <f ca="1">IF(ISBLANK('Project Summary'!$A$9),"Missing Batch #",IF(OR(VLOOKUP(Backend!E29,INDIRECT("'"&amp;VLOOKUP($Q$29,'Project Summary'!$A$3:$H$52,8,FALSE)&amp;"'!$c:$r"),14,FALSE)&lt;85,VLOOKUP(Backend!E29,INDIRECT("'"&amp;VLOOKUP($Q$29,'Project Summary'!$A$3:$H$52,8,FALSE)&amp;"'!$c:$r"),14,FALSE)&gt;115),(VLOOKUP(Backend!E29,INDIRECT("'"&amp;VLOOKUP($Q$29,'Project Summary'!$A$3:$H$52,8,FALSE)&amp;"'!$c:$r"),13,FALSE)&amp;"*"),VLOOKUP(Backend!E29,INDIRECT("'"&amp;VLOOKUP($Q$29,'Project Summary'!$A$3:$H$52,8,FALSE)&amp;"'!$c:$r"),13,FALSE)))</f>
        <v>Missing Batch #</v>
      </c>
      <c r="U31" s="66" t="str">
        <f ca="1">IF(ISBLANK('Project Summary'!$A$9),"Missing Batch #",IF(OR(VLOOKUP(Backend!F29,INDIRECT("'"&amp;VLOOKUP($Q$29,'Project Summary'!$A$3:$H$52,8,FALSE)&amp;"'!$c:$r"),14,FALSE)&lt;85,VLOOKUP(Backend!F29,INDIRECT("'"&amp;VLOOKUP($Q$29,'Project Summary'!$A$3:$H$52,8,FALSE)&amp;"'!$c:$r"),14,FALSE)&gt;115),(VLOOKUP(Backend!F29,INDIRECT("'"&amp;VLOOKUP($Q$29,'Project Summary'!$A$3:$H$52,8,FALSE)&amp;"'!$c:$r"),14,FALSE)&amp;"*"),VLOOKUP(Backend!F29,INDIRECT("'"&amp;VLOOKUP($Q$29,'Project Summary'!$A$3:$H$52,8,FALSE)&amp;"'!$c:$r"),14,FALSE)))</f>
        <v>Missing Batch #</v>
      </c>
      <c r="V31" s="66" t="str">
        <f ca="1">IF(ISBLANK('Project Summary'!$A$9),"Missing Batch #",IF(OR(VLOOKUP(Backend!G29,INDIRECT("'"&amp;VLOOKUP($Q$29,'Project Summary'!$A$3:$H$52,8,FALSE)&amp;"'!$c:$r"),14,FALSE)&lt;85,VLOOKUP(Backend!G29,INDIRECT("'"&amp;VLOOKUP($Q$29,'Project Summary'!$A$3:$H$52,8,FALSE)&amp;"'!$c:$r"),14,FALSE)&gt;115),(VLOOKUP(Backend!G29,INDIRECT("'"&amp;VLOOKUP($Q$29,'Project Summary'!$A$3:$H$52,8,FALSE)&amp;"'!$c:$r"),13,FALSE)&amp;"*"),VLOOKUP(Backend!G29,INDIRECT("'"&amp;VLOOKUP($Q$29,'Project Summary'!$A$3:$H$52,8,FALSE)&amp;"'!$c:$r"),13,FALSE)))</f>
        <v>Missing Batch #</v>
      </c>
      <c r="W31" s="66" t="str">
        <f ca="1">IF(ISBLANK('Project Summary'!$A$9),"Missing Batch #",IF(OR(VLOOKUP(Backend!H29,INDIRECT("'"&amp;VLOOKUP($Q$29,'Project Summary'!$A$3:$H$52,8,FALSE)&amp;"'!$c:$r"),14,FALSE)&lt;85,VLOOKUP(Backend!H29,INDIRECT("'"&amp;VLOOKUP($Q$29,'Project Summary'!$A$3:$H$52,8,FALSE)&amp;"'!$c:$r"),14,FALSE)&gt;115),(VLOOKUP(Backend!H29,INDIRECT("'"&amp;VLOOKUP($Q$29,'Project Summary'!$A$3:$H$52,8,FALSE)&amp;"'!$c:$r"),14,FALSE)&amp;"*"),VLOOKUP(Backend!H29,INDIRECT("'"&amp;VLOOKUP($Q$29,'Project Summary'!$A$3:$H$52,8,FALSE)&amp;"'!$c:$r"),14,FALSE)))</f>
        <v>Missing Batch #</v>
      </c>
      <c r="X31" s="100"/>
    </row>
    <row r="32" spans="6:24" ht="24" customHeight="1" x14ac:dyDescent="0.25">
      <c r="F32" s="8" t="str">
        <f>IF(ISBLANK('Project Summary'!A17),"DELETE ME",'Project Summary'!A17)</f>
        <v>DELETE ME</v>
      </c>
      <c r="G32" s="66" t="str">
        <f ca="1">IF(ISBLANK('Project Summary'!$A17),"Missing Batch #",IF(OR(VLOOKUP(Backend!C$2,INDIRECT("'"&amp;VLOOKUP($F32,'Project Summary'!$A$3:$H$52,8,FALSE)&amp;"'!$c:$r"),14,FALSE)&lt;85,VLOOKUP(Backend!C$2,INDIRECT("'"&amp;VLOOKUP($F32,'Project Summary'!$A$3:$H$52,8,FALSE)&amp;"'!$c:$r"),14,FALSE)&gt;115),(VLOOKUP(Backend!C$2,INDIRECT("'"&amp;VLOOKUP($F32,'Project Summary'!$A$3:$H$52,8,FALSE)&amp;"'!$c:$r"),13,FALSE)&amp;"*"),VLOOKUP(Backend!C$2,INDIRECT("'"&amp;VLOOKUP($F32,'Project Summary'!$A$3:$H$52,8,FALSE)&amp;"'!$c:$r"),13,FALSE)))</f>
        <v>Missing Batch #</v>
      </c>
      <c r="H32" s="66" t="str">
        <f ca="1">IF(ISBLANK('Project Summary'!$A17),"Missing Batch #",IF(OR(VLOOKUP(Backend!D$2,INDIRECT("'"&amp;VLOOKUP($F32,'Project Summary'!$A$3:$H$52,8,FALSE)&amp;"'!$c:$r"),14,FALSE)&lt;85,VLOOKUP(Backend!D$2,INDIRECT("'"&amp;VLOOKUP($F32,'Project Summary'!$A$3:$H$52,8,FALSE)&amp;"'!$c:$r"),14,FALSE)&gt;115),(VLOOKUP(Backend!D$2,INDIRECT("'"&amp;VLOOKUP($F32,'Project Summary'!$A$3:$H$52,8,FALSE)&amp;"'!$c:$r"),13,FALSE)&amp;"*"),VLOOKUP(Backend!D$2,INDIRECT("'"&amp;VLOOKUP($F32,'Project Summary'!$A$3:$H$52,8,FALSE)&amp;"'!$c:$r"),13,FALSE)))</f>
        <v>Missing Batch #</v>
      </c>
      <c r="I32" s="66" t="str">
        <f ca="1">IF(ISBLANK('Project Summary'!$A17),"Missing Batch #",IF(OR(VLOOKUP(Backend!E$2,INDIRECT("'"&amp;VLOOKUP($F32,'Project Summary'!$A$3:$H$52,8,FALSE)&amp;"'!$c:$r"),14,FALSE)&lt;85,VLOOKUP(Backend!E$2,INDIRECT("'"&amp;VLOOKUP($F32,'Project Summary'!$A$3:$H$52,8,FALSE)&amp;"'!$c:$r"),14,FALSE)&gt;115),(VLOOKUP(Backend!E$2,INDIRECT("'"&amp;VLOOKUP($F32,'Project Summary'!$A$3:$H$52,8,FALSE)&amp;"'!$c:$r"),13,FALSE)&amp;"*"),VLOOKUP(Backend!E$2,INDIRECT("'"&amp;VLOOKUP($F32,'Project Summary'!$A$3:$H$52,8,FALSE)&amp;"'!$c:$r"),13,FALSE)))</f>
        <v>Missing Batch #</v>
      </c>
      <c r="J32" s="66" t="str">
        <f ca="1">IF(ISBLANK('Project Summary'!$A17),"Missing Batch #",IF(OR(VLOOKUP(Backend!F$2,INDIRECT("'"&amp;VLOOKUP($F32,'Project Summary'!$A$3:$H$52,8,FALSE)&amp;"'!$c:$r"),14,FALSE)&lt;85,VLOOKUP(Backend!F$2,INDIRECT("'"&amp;VLOOKUP($F32,'Project Summary'!$A$3:$H$52,8,FALSE)&amp;"'!$c:$r"),14,FALSE)&gt;115),(VLOOKUP(Backend!F$2,INDIRECT("'"&amp;VLOOKUP($F32,'Project Summary'!$A$3:$H$52,8,FALSE)&amp;"'!$c:$r"),13,FALSE)&amp;"*"),VLOOKUP(Backend!F$2,INDIRECT("'"&amp;VLOOKUP($F32,'Project Summary'!$A$3:$H$52,8,FALSE)&amp;"'!$c:$r"),13,FALSE)))</f>
        <v>Missing Batch #</v>
      </c>
      <c r="K32" s="66" t="str">
        <f ca="1">IF(ISBLANK('Project Summary'!$A17),"Missing Batch #",IF(OR(VLOOKUP(Backend!G$2,INDIRECT("'"&amp;VLOOKUP($F32,'Project Summary'!$A$3:$H$52,8,FALSE)&amp;"'!$c:$r"),14,FALSE)&lt;85,VLOOKUP(Backend!G$2,INDIRECT("'"&amp;VLOOKUP($F32,'Project Summary'!$A$3:$H$52,8,FALSE)&amp;"'!$c:$r"),14,FALSE)&gt;115),(VLOOKUP(Backend!G$2,INDIRECT("'"&amp;VLOOKUP($F32,'Project Summary'!$A$3:$H$52,8,FALSE)&amp;"'!$c:$r"),13,FALSE)&amp;"*"),VLOOKUP(Backend!G$2,INDIRECT("'"&amp;VLOOKUP($F32,'Project Summary'!$A$3:$H$52,8,FALSE)&amp;"'!$c:$r"),13,FALSE)))</f>
        <v>Missing Batch #</v>
      </c>
      <c r="L32" s="66" t="str">
        <f ca="1">IF(ISBLANK('Project Summary'!$A17),"Missing Batch #",IF(OR(VLOOKUP(Backend!H$2,INDIRECT("'"&amp;VLOOKUP($F32,'Project Summary'!$A$3:$H$52,8,FALSE)&amp;"'!$c:$r"),14,FALSE)&lt;85,VLOOKUP(Backend!H$2,INDIRECT("'"&amp;VLOOKUP($F32,'Project Summary'!$A$3:$H$52,8,FALSE)&amp;"'!$c:$r"),14,FALSE)&gt;115),(VLOOKUP(Backend!H$2,INDIRECT("'"&amp;VLOOKUP($F32,'Project Summary'!$A$3:$H$52,8,FALSE)&amp;"'!$c:$r"),13,FALSE)&amp;"*"),VLOOKUP(Backend!H$2,INDIRECT("'"&amp;VLOOKUP($F32,'Project Summary'!$A$3:$H$52,8,FALSE)&amp;"'!$c:$r"),13,FALSE)))</f>
        <v>Missing Batch #</v>
      </c>
      <c r="M32" s="66" t="str">
        <f ca="1">IF(ISBLANK('Project Summary'!$A17),"Missing Batch #",IF(OR(VLOOKUP(Backend!I$2,INDIRECT("'"&amp;VLOOKUP($F32,'Project Summary'!$A$3:$H$52,8,FALSE)&amp;"'!$c:$r"),14,FALSE)&lt;85,VLOOKUP(Backend!I$2,INDIRECT("'"&amp;VLOOKUP($F32,'Project Summary'!$A$3:$H$52,8,FALSE)&amp;"'!$c:$r"),14,FALSE)&gt;115),(VLOOKUP(Backend!I$2,INDIRECT("'"&amp;VLOOKUP($F32,'Project Summary'!$A$3:$H$52,8,FALSE)&amp;"'!$c:$r"),13,FALSE)&amp;"*"),VLOOKUP(Backend!I$2,INDIRECT("'"&amp;VLOOKUP($F32,'Project Summary'!$A$3:$H$52,8,FALSE)&amp;"'!$c:$r"),13,FALSE)))</f>
        <v>Missing Batch #</v>
      </c>
      <c r="N32" s="66" t="str">
        <f ca="1">IF(ISBLANK('Project Summary'!$A17),"Missing Batch #",IF(OR(VLOOKUP(Backend!J$2,INDIRECT("'"&amp;VLOOKUP($F32,'Project Summary'!$A$3:$H$52,8,FALSE)&amp;"'!$c:$r"),14,FALSE)&lt;85,VLOOKUP(Backend!J$2,INDIRECT("'"&amp;VLOOKUP($F32,'Project Summary'!$A$3:$H$52,8,FALSE)&amp;"'!$c:$r"),14,FALSE)&gt;115),(VLOOKUP(Backend!J$2,INDIRECT("'"&amp;VLOOKUP($F32,'Project Summary'!$A$3:$H$52,8,FALSE)&amp;"'!$c:$r"),13,FALSE)&amp;"*"),VLOOKUP(Backend!J$2,INDIRECT("'"&amp;VLOOKUP($F32,'Project Summary'!$A$3:$H$52,8,FALSE)&amp;"'!$c:$r"),13,FALSE)))</f>
        <v>Missing Batch #</v>
      </c>
      <c r="O32" s="99" t="str">
        <f ca="1">IF(COUNT(G32:N32)&gt;=6,COUNT(G32:N32)&amp;" of "&amp;COUNTA($G$4:$N$4)&amp;" - Pass",COUNT(G32:N32)&amp;" of "&amp;COUNTA($G$4:$N$4)&amp;" - Fail")</f>
        <v>0 of 8 - Fail</v>
      </c>
      <c r="Q32" s="98"/>
      <c r="R32" s="66" t="str">
        <f ca="1">IF(ISBLANK('Project Summary'!$A$9),"Missing Batch #",IF(OR(VLOOKUP(Backend!C30,INDIRECT("'"&amp;VLOOKUP($Q$29,'Project Summary'!$A$3:$H$52,8,FALSE)&amp;"'!$c:$r"),14,FALSE)&lt;85,VLOOKUP(Backend!C30,INDIRECT("'"&amp;VLOOKUP($Q$29,'Project Summary'!$A$3:$H$52,8,FALSE)&amp;"'!$c:$r"),14,FALSE)&gt;115),(VLOOKUP(Backend!C30,INDIRECT("'"&amp;VLOOKUP($Q$29,'Project Summary'!$A$3:$H$52,8,FALSE)&amp;"'!$c:$r"),13,FALSE)&amp;"*"),VLOOKUP(Backend!C30,INDIRECT("'"&amp;VLOOKUP($Q$29,'Project Summary'!$A$3:$H$52,8,FALSE)&amp;"'!$c:$r"),13,FALSE)))</f>
        <v>Missing Batch #</v>
      </c>
      <c r="S32" s="66" t="str">
        <f ca="1">IF(ISBLANK('Project Summary'!$A$9),"Missing Batch #",IF(OR(VLOOKUP(Backend!D30,INDIRECT("'"&amp;VLOOKUP($Q$29,'Project Summary'!$A$3:$H$52,8,FALSE)&amp;"'!$c:$r"),14,FALSE)&lt;85,VLOOKUP(Backend!D30,INDIRECT("'"&amp;VLOOKUP($Q$29,'Project Summary'!$A$3:$H$52,8,FALSE)&amp;"'!$c:$r"),14,FALSE)&gt;115),(VLOOKUP(Backend!D30,INDIRECT("'"&amp;VLOOKUP($Q$29,'Project Summary'!$A$3:$H$52,8,FALSE)&amp;"'!$c:$r"),14,FALSE)&amp;"*"),VLOOKUP(Backend!D30,INDIRECT("'"&amp;VLOOKUP($Q$29,'Project Summary'!$A$3:$H$52,8,FALSE)&amp;"'!$c:$r"),14,FALSE)))</f>
        <v>Missing Batch #</v>
      </c>
      <c r="T32" s="66" t="str">
        <f ca="1">IF(ISBLANK('Project Summary'!$A$9),"Missing Batch #",IF(OR(VLOOKUP(Backend!E30,INDIRECT("'"&amp;VLOOKUP($Q$29,'Project Summary'!$A$3:$H$52,8,FALSE)&amp;"'!$c:$r"),14,FALSE)&lt;85,VLOOKUP(Backend!E30,INDIRECT("'"&amp;VLOOKUP($Q$29,'Project Summary'!$A$3:$H$52,8,FALSE)&amp;"'!$c:$r"),14,FALSE)&gt;115),(VLOOKUP(Backend!E30,INDIRECT("'"&amp;VLOOKUP($Q$29,'Project Summary'!$A$3:$H$52,8,FALSE)&amp;"'!$c:$r"),13,FALSE)&amp;"*"),VLOOKUP(Backend!E30,INDIRECT("'"&amp;VLOOKUP($Q$29,'Project Summary'!$A$3:$H$52,8,FALSE)&amp;"'!$c:$r"),13,FALSE)))</f>
        <v>Missing Batch #</v>
      </c>
      <c r="U32" s="66" t="str">
        <f ca="1">IF(ISBLANK('Project Summary'!$A$9),"Missing Batch #",IF(OR(VLOOKUP(Backend!F30,INDIRECT("'"&amp;VLOOKUP($Q$29,'Project Summary'!$A$3:$H$52,8,FALSE)&amp;"'!$c:$r"),14,FALSE)&lt;85,VLOOKUP(Backend!F30,INDIRECT("'"&amp;VLOOKUP($Q$29,'Project Summary'!$A$3:$H$52,8,FALSE)&amp;"'!$c:$r"),14,FALSE)&gt;115),(VLOOKUP(Backend!F30,INDIRECT("'"&amp;VLOOKUP($Q$29,'Project Summary'!$A$3:$H$52,8,FALSE)&amp;"'!$c:$r"),14,FALSE)&amp;"*"),VLOOKUP(Backend!F30,INDIRECT("'"&amp;VLOOKUP($Q$29,'Project Summary'!$A$3:$H$52,8,FALSE)&amp;"'!$c:$r"),14,FALSE)))</f>
        <v>Missing Batch #</v>
      </c>
      <c r="V32" s="66" t="str">
        <f ca="1">IF(ISBLANK('Project Summary'!$A$9),"Missing Batch #",IF(OR(VLOOKUP(Backend!G30,INDIRECT("'"&amp;VLOOKUP($Q$29,'Project Summary'!$A$3:$H$52,8,FALSE)&amp;"'!$c:$r"),14,FALSE)&lt;85,VLOOKUP(Backend!G30,INDIRECT("'"&amp;VLOOKUP($Q$29,'Project Summary'!$A$3:$H$52,8,FALSE)&amp;"'!$c:$r"),14,FALSE)&gt;115),(VLOOKUP(Backend!G30,INDIRECT("'"&amp;VLOOKUP($Q$29,'Project Summary'!$A$3:$H$52,8,FALSE)&amp;"'!$c:$r"),13,FALSE)&amp;"*"),VLOOKUP(Backend!G30,INDIRECT("'"&amp;VLOOKUP($Q$29,'Project Summary'!$A$3:$H$52,8,FALSE)&amp;"'!$c:$r"),13,FALSE)))</f>
        <v>Missing Batch #</v>
      </c>
      <c r="W32" s="66" t="str">
        <f ca="1">IF(ISBLANK('Project Summary'!$A$9),"Missing Batch #",IF(OR(VLOOKUP(Backend!H30,INDIRECT("'"&amp;VLOOKUP($Q$29,'Project Summary'!$A$3:$H$52,8,FALSE)&amp;"'!$c:$r"),14,FALSE)&lt;85,VLOOKUP(Backend!H30,INDIRECT("'"&amp;VLOOKUP($Q$29,'Project Summary'!$A$3:$H$52,8,FALSE)&amp;"'!$c:$r"),14,FALSE)&gt;115),(VLOOKUP(Backend!H30,INDIRECT("'"&amp;VLOOKUP($Q$29,'Project Summary'!$A$3:$H$52,8,FALSE)&amp;"'!$c:$r"),14,FALSE)&amp;"*"),VLOOKUP(Backend!H30,INDIRECT("'"&amp;VLOOKUP($Q$29,'Project Summary'!$A$3:$H$52,8,FALSE)&amp;"'!$c:$r"),14,FALSE)))</f>
        <v>Missing Batch #</v>
      </c>
      <c r="X32" s="101"/>
    </row>
    <row r="33" spans="6:24" ht="24" customHeight="1" x14ac:dyDescent="0.25">
      <c r="F33" s="8" t="s">
        <v>73</v>
      </c>
      <c r="G33" s="66" t="str">
        <f ca="1">IF(ISBLANK('Project Summary'!$A17),"Missing Batch #",IF(OR(VLOOKUP(Backend!C$2,INDIRECT("'"&amp;VLOOKUP($F32,'Project Summary'!$A$3:$H$52,8,FALSE)&amp;"'!$c:$r"),14,FALSE)&lt;85,VLOOKUP(Backend!C$2,INDIRECT("'"&amp;VLOOKUP($F32,'Project Summary'!$A$3:$H$52,8,FALSE)&amp;"'!$c:$r"),14,FALSE)&gt;115),(VLOOKUP(Backend!C$2,INDIRECT("'"&amp;VLOOKUP($F32,'Project Summary'!$A$3:$H$52,8,FALSE)&amp;"'!$c:$r"),14,FALSE)&amp;"*"),VLOOKUP(Backend!C$2,INDIRECT("'"&amp;VLOOKUP($F32,'Project Summary'!$A$3:$H$52,8,FALSE)&amp;"'!$c:$r"),14,FALSE)))</f>
        <v>Missing Batch #</v>
      </c>
      <c r="H33" s="66" t="str">
        <f ca="1">IF(ISBLANK('Project Summary'!$A17),"Missing Batch #",IF(OR(VLOOKUP(Backend!D$2,INDIRECT("'"&amp;VLOOKUP($F32,'Project Summary'!$A$3:$H$52,8,FALSE)&amp;"'!$c:$r"),14,FALSE)&lt;85,VLOOKUP(Backend!D$2,INDIRECT("'"&amp;VLOOKUP($F32,'Project Summary'!$A$3:$H$52,8,FALSE)&amp;"'!$c:$r"),14,FALSE)&gt;115),(VLOOKUP(Backend!D$2,INDIRECT("'"&amp;VLOOKUP($F32,'Project Summary'!$A$3:$H$52,8,FALSE)&amp;"'!$c:$r"),14,FALSE)&amp;"*"),VLOOKUP(Backend!D$2,INDIRECT("'"&amp;VLOOKUP($F32,'Project Summary'!$A$3:$H$52,8,FALSE)&amp;"'!$c:$r"),14,FALSE)))</f>
        <v>Missing Batch #</v>
      </c>
      <c r="I33" s="66" t="str">
        <f ca="1">IF(ISBLANK('Project Summary'!$A17),"Missing Batch #",IF(OR(VLOOKUP(Backend!E$2,INDIRECT("'"&amp;VLOOKUP($F32,'Project Summary'!$A$3:$H$52,8,FALSE)&amp;"'!$c:$r"),14,FALSE)&lt;85,VLOOKUP(Backend!E$2,INDIRECT("'"&amp;VLOOKUP($F32,'Project Summary'!$A$3:$H$52,8,FALSE)&amp;"'!$c:$r"),14,FALSE)&gt;115),(VLOOKUP(Backend!E$2,INDIRECT("'"&amp;VLOOKUP($F32,'Project Summary'!$A$3:$H$52,8,FALSE)&amp;"'!$c:$r"),14,FALSE)&amp;"*"),VLOOKUP(Backend!E$2,INDIRECT("'"&amp;VLOOKUP($F32,'Project Summary'!$A$3:$H$52,8,FALSE)&amp;"'!$c:$r"),14,FALSE)))</f>
        <v>Missing Batch #</v>
      </c>
      <c r="J33" s="66" t="str">
        <f ca="1">IF(ISBLANK('Project Summary'!$A17),"Missing Batch #",IF(OR(VLOOKUP(Backend!F$2,INDIRECT("'"&amp;VLOOKUP($F32,'Project Summary'!$A$3:$H$52,8,FALSE)&amp;"'!$c:$r"),14,FALSE)&lt;85,VLOOKUP(Backend!F$2,INDIRECT("'"&amp;VLOOKUP($F32,'Project Summary'!$A$3:$H$52,8,FALSE)&amp;"'!$c:$r"),14,FALSE)&gt;115),(VLOOKUP(Backend!F$2,INDIRECT("'"&amp;VLOOKUP($F32,'Project Summary'!$A$3:$H$52,8,FALSE)&amp;"'!$c:$r"),14,FALSE)&amp;"*"),VLOOKUP(Backend!F$2,INDIRECT("'"&amp;VLOOKUP($F32,'Project Summary'!$A$3:$H$52,8,FALSE)&amp;"'!$c:$r"),14,FALSE)))</f>
        <v>Missing Batch #</v>
      </c>
      <c r="K33" s="66" t="str">
        <f ca="1">IF(ISBLANK('Project Summary'!$A17),"Missing Batch #",IF(OR(VLOOKUP(Backend!G$2,INDIRECT("'"&amp;VLOOKUP($F32,'Project Summary'!$A$3:$H$52,8,FALSE)&amp;"'!$c:$r"),14,FALSE)&lt;85,VLOOKUP(Backend!G$2,INDIRECT("'"&amp;VLOOKUP($F32,'Project Summary'!$A$3:$H$52,8,FALSE)&amp;"'!$c:$r"),14,FALSE)&gt;115),(VLOOKUP(Backend!G$2,INDIRECT("'"&amp;VLOOKUP($F32,'Project Summary'!$A$3:$H$52,8,FALSE)&amp;"'!$c:$r"),14,FALSE)&amp;"*"),VLOOKUP(Backend!G$2,INDIRECT("'"&amp;VLOOKUP($F32,'Project Summary'!$A$3:$H$52,8,FALSE)&amp;"'!$c:$r"),14,FALSE)))</f>
        <v>Missing Batch #</v>
      </c>
      <c r="L33" s="66" t="str">
        <f ca="1">IF(ISBLANK('Project Summary'!$A17),"Missing Batch #",IF(OR(VLOOKUP(Backend!H$2,INDIRECT("'"&amp;VLOOKUP($F32,'Project Summary'!$A$3:$H$52,8,FALSE)&amp;"'!$c:$r"),14,FALSE)&lt;85,VLOOKUP(Backend!H$2,INDIRECT("'"&amp;VLOOKUP($F32,'Project Summary'!$A$3:$H$52,8,FALSE)&amp;"'!$c:$r"),14,FALSE)&gt;115),(VLOOKUP(Backend!H$2,INDIRECT("'"&amp;VLOOKUP($F32,'Project Summary'!$A$3:$H$52,8,FALSE)&amp;"'!$c:$r"),14,FALSE)&amp;"*"),VLOOKUP(Backend!H$2,INDIRECT("'"&amp;VLOOKUP($F32,'Project Summary'!$A$3:$H$52,8,FALSE)&amp;"'!$c:$r"),14,FALSE)))</f>
        <v>Missing Batch #</v>
      </c>
      <c r="M33" s="66" t="str">
        <f ca="1">IF(ISBLANK('Project Summary'!$A17),"Missing Batch #",IF(OR(VLOOKUP(Backend!I$2,INDIRECT("'"&amp;VLOOKUP($F32,'Project Summary'!$A$3:$H$52,8,FALSE)&amp;"'!$c:$r"),14,FALSE)&lt;85,VLOOKUP(Backend!I$2,INDIRECT("'"&amp;VLOOKUP($F32,'Project Summary'!$A$3:$H$52,8,FALSE)&amp;"'!$c:$r"),14,FALSE)&gt;115),(VLOOKUP(Backend!I$2,INDIRECT("'"&amp;VLOOKUP($F32,'Project Summary'!$A$3:$H$52,8,FALSE)&amp;"'!$c:$r"),14,FALSE)&amp;"*"),VLOOKUP(Backend!I$2,INDIRECT("'"&amp;VLOOKUP($F32,'Project Summary'!$A$3:$H$52,8,FALSE)&amp;"'!$c:$r"),14,FALSE)))</f>
        <v>Missing Batch #</v>
      </c>
      <c r="N33" s="66" t="str">
        <f ca="1">IF(ISBLANK('Project Summary'!$A17),"Missing Batch #",IF(OR(VLOOKUP(Backend!J$2,INDIRECT("'"&amp;VLOOKUP($F32,'Project Summary'!$A$3:$H$52,8,FALSE)&amp;"'!$c:$r"),14,FALSE)&lt;85,VLOOKUP(Backend!J$2,INDIRECT("'"&amp;VLOOKUP($F32,'Project Summary'!$A$3:$H$52,8,FALSE)&amp;"'!$c:$r"),14,FALSE)&gt;115),(VLOOKUP(Backend!J$2,INDIRECT("'"&amp;VLOOKUP($F32,'Project Summary'!$A$3:$H$52,8,FALSE)&amp;"'!$c:$r"),14,FALSE)&amp;"*"),VLOOKUP(Backend!J$2,INDIRECT("'"&amp;VLOOKUP($F32,'Project Summary'!$A$3:$H$52,8,FALSE)&amp;"'!$c:$r"),14,FALSE)))</f>
        <v>Missing Batch #</v>
      </c>
      <c r="O33" s="101"/>
      <c r="Q33" s="98">
        <v>8</v>
      </c>
      <c r="R33" s="66" t="str">
        <f ca="1">IF(ISBLANK('Project Summary'!$A$10),"Missing Batch #",IF(OR(VLOOKUP(Backend!C31,INDIRECT("'"&amp;VLOOKUP($Q$33,'Project Summary'!$A$3:$H$52,8,FALSE)&amp;"'!$c:$r"),14,FALSE)&lt;85,VLOOKUP(Backend!C31,INDIRECT("'"&amp;VLOOKUP($Q$33,'Project Summary'!$A$3:$H$52,8,FALSE)&amp;"'!$c:$r"),14,FALSE)&gt;115),(VLOOKUP(Backend!C31,INDIRECT("'"&amp;VLOOKUP($Q$33,'Project Summary'!$A$3:$H$52,8,FALSE)&amp;"'!$c:$r"),13,FALSE)&amp;"*"),VLOOKUP(Backend!C31,INDIRECT("'"&amp;VLOOKUP($Q$33,'Project Summary'!$A$3:$H$52,8,FALSE)&amp;"'!$c:$r"),13,FALSE)))</f>
        <v>Missing Batch #</v>
      </c>
      <c r="S33" s="66" t="str">
        <f ca="1">IF(ISBLANK('Project Summary'!$A$10),"Missing Batch #",IF(OR(VLOOKUP(Backend!D31,INDIRECT("'"&amp;VLOOKUP($Q$33,'Project Summary'!$A$3:$H$52,8,FALSE)&amp;"'!$c:$r"),14,FALSE)&lt;85,VLOOKUP(Backend!D31,INDIRECT("'"&amp;VLOOKUP($Q$33,'Project Summary'!$A$3:$H$52,8,FALSE)&amp;"'!$c:$r"),14,FALSE)&gt;115),(VLOOKUP(Backend!D31,INDIRECT("'"&amp;VLOOKUP($Q$33,'Project Summary'!$A$3:$H$52,8,FALSE)&amp;"'!$c:$r"),14,FALSE)&amp;"*"),VLOOKUP(Backend!D31,INDIRECT("'"&amp;VLOOKUP($Q$33,'Project Summary'!$A$3:$H$52,8,FALSE)&amp;"'!$c:$r"),14,FALSE)))</f>
        <v>Missing Batch #</v>
      </c>
      <c r="T33" s="66" t="str">
        <f ca="1">IF(ISBLANK('Project Summary'!$A$10),"Missing Batch #",IF(OR(VLOOKUP(Backend!E31,INDIRECT("'"&amp;VLOOKUP($Q$33,'Project Summary'!$A$3:$H$52,8,FALSE)&amp;"'!$c:$r"),14,FALSE)&lt;85,VLOOKUP(Backend!E31,INDIRECT("'"&amp;VLOOKUP($Q$33,'Project Summary'!$A$3:$H$52,8,FALSE)&amp;"'!$c:$r"),14,FALSE)&gt;115),(VLOOKUP(Backend!E31,INDIRECT("'"&amp;VLOOKUP($Q$33,'Project Summary'!$A$3:$H$52,8,FALSE)&amp;"'!$c:$r"),13,FALSE)&amp;"*"),VLOOKUP(Backend!E31,INDIRECT("'"&amp;VLOOKUP($Q$33,'Project Summary'!$A$3:$H$52,8,FALSE)&amp;"'!$c:$r"),13,FALSE)))</f>
        <v>Missing Batch #</v>
      </c>
      <c r="U33" s="66" t="str">
        <f ca="1">IF(ISBLANK('Project Summary'!$A$10),"Missing Batch #",IF(OR(VLOOKUP(Backend!F31,INDIRECT("'"&amp;VLOOKUP($Q$33,'Project Summary'!$A$3:$H$52,8,FALSE)&amp;"'!$c:$r"),14,FALSE)&lt;85,VLOOKUP(Backend!F31,INDIRECT("'"&amp;VLOOKUP($Q$33,'Project Summary'!$A$3:$H$52,8,FALSE)&amp;"'!$c:$r"),14,FALSE)&gt;115),(VLOOKUP(Backend!F31,INDIRECT("'"&amp;VLOOKUP($Q$33,'Project Summary'!$A$3:$H$52,8,FALSE)&amp;"'!$c:$r"),14,FALSE)&amp;"*"),VLOOKUP(Backend!F31,INDIRECT("'"&amp;VLOOKUP($Q$33,'Project Summary'!$A$3:$H$52,8,FALSE)&amp;"'!$c:$r"),14,FALSE)))</f>
        <v>Missing Batch #</v>
      </c>
      <c r="V33" s="66" t="str">
        <f ca="1">IF(ISBLANK('Project Summary'!$A$10),"Missing Batch #",IF(OR(VLOOKUP(Backend!G31,INDIRECT("'"&amp;VLOOKUP($Q$33,'Project Summary'!$A$3:$H$52,8,FALSE)&amp;"'!$c:$r"),14,FALSE)&lt;85,VLOOKUP(Backend!G31,INDIRECT("'"&amp;VLOOKUP($Q$33,'Project Summary'!$A$3:$H$52,8,FALSE)&amp;"'!$c:$r"),14,FALSE)&gt;115),(VLOOKUP(Backend!G31,INDIRECT("'"&amp;VLOOKUP($Q$33,'Project Summary'!$A$3:$H$52,8,FALSE)&amp;"'!$c:$r"),13,FALSE)&amp;"*"),VLOOKUP(Backend!G31,INDIRECT("'"&amp;VLOOKUP($Q$33,'Project Summary'!$A$3:$H$52,8,FALSE)&amp;"'!$c:$r"),13,FALSE)))</f>
        <v>Missing Batch #</v>
      </c>
      <c r="W33" s="66" t="str">
        <f ca="1">IF(ISBLANK('Project Summary'!$A$10),"Missing Batch #",IF(OR(VLOOKUP(Backend!H31,INDIRECT("'"&amp;VLOOKUP($Q$33,'Project Summary'!$A$3:$H$52,8,FALSE)&amp;"'!$c:$r"),14,FALSE)&lt;85,VLOOKUP(Backend!H31,INDIRECT("'"&amp;VLOOKUP($Q$33,'Project Summary'!$A$3:$H$52,8,FALSE)&amp;"'!$c:$r"),14,FALSE)&gt;115),(VLOOKUP(Backend!H31,INDIRECT("'"&amp;VLOOKUP($Q$33,'Project Summary'!$A$3:$H$52,8,FALSE)&amp;"'!$c:$r"),14,FALSE)&amp;"*"),VLOOKUP(Backend!H31,INDIRECT("'"&amp;VLOOKUP($Q$33,'Project Summary'!$A$3:$H$52,8,FALSE)&amp;"'!$c:$r"),14,FALSE)))</f>
        <v>Missing Batch #</v>
      </c>
      <c r="X33" s="99" t="str">
        <f t="shared" ref="X33" ca="1" si="3">IF(COUNT(R33:W36)&gt;=6,COUNT(R33:W36)/2&amp;" of "&amp;COUNTA(R33:W36)/2&amp;" - Pass",COUNT(R33:W36)/2&amp;" of "&amp;COUNTA(R33:W36)/2&amp;" - Fail")</f>
        <v>0 of 12 - Fail</v>
      </c>
    </row>
    <row r="34" spans="6:24" ht="24" customHeight="1" x14ac:dyDescent="0.25">
      <c r="F34" s="8" t="str">
        <f>IF(ISBLANK('Project Summary'!A18),"DELETE ME",'Project Summary'!A18)</f>
        <v>DELETE ME</v>
      </c>
      <c r="G34" s="66" t="str">
        <f ca="1">IF(ISBLANK('Project Summary'!$A18),"Missing Batch #",IF(OR(VLOOKUP(Backend!C$2,INDIRECT("'"&amp;VLOOKUP($F34,'Project Summary'!$A$3:$H$52,8,FALSE)&amp;"'!$c:$r"),14,FALSE)&lt;85,VLOOKUP(Backend!C$2,INDIRECT("'"&amp;VLOOKUP($F34,'Project Summary'!$A$3:$H$52,8,FALSE)&amp;"'!$c:$r"),14,FALSE)&gt;115),(VLOOKUP(Backend!C$2,INDIRECT("'"&amp;VLOOKUP($F34,'Project Summary'!$A$3:$H$52,8,FALSE)&amp;"'!$c:$r"),13,FALSE)&amp;"*"),VLOOKUP(Backend!C$2,INDIRECT("'"&amp;VLOOKUP($F34,'Project Summary'!$A$3:$H$52,8,FALSE)&amp;"'!$c:$r"),13,FALSE)))</f>
        <v>Missing Batch #</v>
      </c>
      <c r="H34" s="66" t="str">
        <f ca="1">IF(ISBLANK('Project Summary'!$A18),"Missing Batch #",IF(OR(VLOOKUP(Backend!D$2,INDIRECT("'"&amp;VLOOKUP($F34,'Project Summary'!$A$3:$H$52,8,FALSE)&amp;"'!$c:$r"),14,FALSE)&lt;85,VLOOKUP(Backend!D$2,INDIRECT("'"&amp;VLOOKUP($F34,'Project Summary'!$A$3:$H$52,8,FALSE)&amp;"'!$c:$r"),14,FALSE)&gt;115),(VLOOKUP(Backend!D$2,INDIRECT("'"&amp;VLOOKUP($F34,'Project Summary'!$A$3:$H$52,8,FALSE)&amp;"'!$c:$r"),13,FALSE)&amp;"*"),VLOOKUP(Backend!D$2,INDIRECT("'"&amp;VLOOKUP($F34,'Project Summary'!$A$3:$H$52,8,FALSE)&amp;"'!$c:$r"),13,FALSE)))</f>
        <v>Missing Batch #</v>
      </c>
      <c r="I34" s="66" t="str">
        <f ca="1">IF(ISBLANK('Project Summary'!$A18),"Missing Batch #",IF(OR(VLOOKUP(Backend!E$2,INDIRECT("'"&amp;VLOOKUP($F34,'Project Summary'!$A$3:$H$52,8,FALSE)&amp;"'!$c:$r"),14,FALSE)&lt;85,VLOOKUP(Backend!E$2,INDIRECT("'"&amp;VLOOKUP($F34,'Project Summary'!$A$3:$H$52,8,FALSE)&amp;"'!$c:$r"),14,FALSE)&gt;115),(VLOOKUP(Backend!E$2,INDIRECT("'"&amp;VLOOKUP($F34,'Project Summary'!$A$3:$H$52,8,FALSE)&amp;"'!$c:$r"),13,FALSE)&amp;"*"),VLOOKUP(Backend!E$2,INDIRECT("'"&amp;VLOOKUP($F34,'Project Summary'!$A$3:$H$52,8,FALSE)&amp;"'!$c:$r"),13,FALSE)))</f>
        <v>Missing Batch #</v>
      </c>
      <c r="J34" s="66" t="str">
        <f ca="1">IF(ISBLANK('Project Summary'!$A18),"Missing Batch #",IF(OR(VLOOKUP(Backend!F$2,INDIRECT("'"&amp;VLOOKUP($F34,'Project Summary'!$A$3:$H$52,8,FALSE)&amp;"'!$c:$r"),14,FALSE)&lt;85,VLOOKUP(Backend!F$2,INDIRECT("'"&amp;VLOOKUP($F34,'Project Summary'!$A$3:$H$52,8,FALSE)&amp;"'!$c:$r"),14,FALSE)&gt;115),(VLOOKUP(Backend!F$2,INDIRECT("'"&amp;VLOOKUP($F34,'Project Summary'!$A$3:$H$52,8,FALSE)&amp;"'!$c:$r"),13,FALSE)&amp;"*"),VLOOKUP(Backend!F$2,INDIRECT("'"&amp;VLOOKUP($F34,'Project Summary'!$A$3:$H$52,8,FALSE)&amp;"'!$c:$r"),13,FALSE)))</f>
        <v>Missing Batch #</v>
      </c>
      <c r="K34" s="66" t="str">
        <f ca="1">IF(ISBLANK('Project Summary'!$A18),"Missing Batch #",IF(OR(VLOOKUP(Backend!G$2,INDIRECT("'"&amp;VLOOKUP($F34,'Project Summary'!$A$3:$H$52,8,FALSE)&amp;"'!$c:$r"),14,FALSE)&lt;85,VLOOKUP(Backend!G$2,INDIRECT("'"&amp;VLOOKUP($F34,'Project Summary'!$A$3:$H$52,8,FALSE)&amp;"'!$c:$r"),14,FALSE)&gt;115),(VLOOKUP(Backend!G$2,INDIRECT("'"&amp;VLOOKUP($F34,'Project Summary'!$A$3:$H$52,8,FALSE)&amp;"'!$c:$r"),13,FALSE)&amp;"*"),VLOOKUP(Backend!G$2,INDIRECT("'"&amp;VLOOKUP($F34,'Project Summary'!$A$3:$H$52,8,FALSE)&amp;"'!$c:$r"),13,FALSE)))</f>
        <v>Missing Batch #</v>
      </c>
      <c r="L34" s="66" t="str">
        <f ca="1">IF(ISBLANK('Project Summary'!$A18),"Missing Batch #",IF(OR(VLOOKUP(Backend!H$2,INDIRECT("'"&amp;VLOOKUP($F34,'Project Summary'!$A$3:$H$52,8,FALSE)&amp;"'!$c:$r"),14,FALSE)&lt;85,VLOOKUP(Backend!H$2,INDIRECT("'"&amp;VLOOKUP($F34,'Project Summary'!$A$3:$H$52,8,FALSE)&amp;"'!$c:$r"),14,FALSE)&gt;115),(VLOOKUP(Backend!H$2,INDIRECT("'"&amp;VLOOKUP($F34,'Project Summary'!$A$3:$H$52,8,FALSE)&amp;"'!$c:$r"),13,FALSE)&amp;"*"),VLOOKUP(Backend!H$2,INDIRECT("'"&amp;VLOOKUP($F34,'Project Summary'!$A$3:$H$52,8,FALSE)&amp;"'!$c:$r"),13,FALSE)))</f>
        <v>Missing Batch #</v>
      </c>
      <c r="M34" s="66" t="str">
        <f ca="1">IF(ISBLANK('Project Summary'!$A18),"Missing Batch #",IF(OR(VLOOKUP(Backend!I$2,INDIRECT("'"&amp;VLOOKUP($F34,'Project Summary'!$A$3:$H$52,8,FALSE)&amp;"'!$c:$r"),14,FALSE)&lt;85,VLOOKUP(Backend!I$2,INDIRECT("'"&amp;VLOOKUP($F34,'Project Summary'!$A$3:$H$52,8,FALSE)&amp;"'!$c:$r"),14,FALSE)&gt;115),(VLOOKUP(Backend!I$2,INDIRECT("'"&amp;VLOOKUP($F34,'Project Summary'!$A$3:$H$52,8,FALSE)&amp;"'!$c:$r"),13,FALSE)&amp;"*"),VLOOKUP(Backend!I$2,INDIRECT("'"&amp;VLOOKUP($F34,'Project Summary'!$A$3:$H$52,8,FALSE)&amp;"'!$c:$r"),13,FALSE)))</f>
        <v>Missing Batch #</v>
      </c>
      <c r="N34" s="66" t="str">
        <f ca="1">IF(ISBLANK('Project Summary'!$A18),"Missing Batch #",IF(OR(VLOOKUP(Backend!J$2,INDIRECT("'"&amp;VLOOKUP($F34,'Project Summary'!$A$3:$H$52,8,FALSE)&amp;"'!$c:$r"),14,FALSE)&lt;85,VLOOKUP(Backend!J$2,INDIRECT("'"&amp;VLOOKUP($F34,'Project Summary'!$A$3:$H$52,8,FALSE)&amp;"'!$c:$r"),14,FALSE)&gt;115),(VLOOKUP(Backend!J$2,INDIRECT("'"&amp;VLOOKUP($F34,'Project Summary'!$A$3:$H$52,8,FALSE)&amp;"'!$c:$r"),13,FALSE)&amp;"*"),VLOOKUP(Backend!J$2,INDIRECT("'"&amp;VLOOKUP($F34,'Project Summary'!$A$3:$H$52,8,FALSE)&amp;"'!$c:$r"),13,FALSE)))</f>
        <v>Missing Batch #</v>
      </c>
      <c r="O34" s="99" t="str">
        <f ca="1">IF(COUNT(G34:N34)&gt;=6,COUNT(G34:N34)&amp;" of "&amp;COUNTA($G$4:$N$4)&amp;" - Pass",COUNT(G34:N34)&amp;" of "&amp;COUNTA($G$4:$N$4)&amp;" - Fail")</f>
        <v>0 of 8 - Fail</v>
      </c>
      <c r="Q34" s="98"/>
      <c r="R34" s="66" t="str">
        <f ca="1">IF(ISBLANK('Project Summary'!$A$10),"Missing Batch #",IF(OR(VLOOKUP(Backend!C32,INDIRECT("'"&amp;VLOOKUP($Q$33,'Project Summary'!$A$3:$H$52,8,FALSE)&amp;"'!$c:$r"),14,FALSE)&lt;85,VLOOKUP(Backend!C32,INDIRECT("'"&amp;VLOOKUP($Q$33,'Project Summary'!$A$3:$H$52,8,FALSE)&amp;"'!$c:$r"),14,FALSE)&gt;115),(VLOOKUP(Backend!C32,INDIRECT("'"&amp;VLOOKUP($Q$33,'Project Summary'!$A$3:$H$52,8,FALSE)&amp;"'!$c:$r"),13,FALSE)&amp;"*"),VLOOKUP(Backend!C32,INDIRECT("'"&amp;VLOOKUP($Q$33,'Project Summary'!$A$3:$H$52,8,FALSE)&amp;"'!$c:$r"),13,FALSE)))</f>
        <v>Missing Batch #</v>
      </c>
      <c r="S34" s="66" t="str">
        <f ca="1">IF(ISBLANK('Project Summary'!$A$10),"Missing Batch #",IF(OR(VLOOKUP(Backend!D32,INDIRECT("'"&amp;VLOOKUP($Q$33,'Project Summary'!$A$3:$H$52,8,FALSE)&amp;"'!$c:$r"),14,FALSE)&lt;85,VLOOKUP(Backend!D32,INDIRECT("'"&amp;VLOOKUP($Q$33,'Project Summary'!$A$3:$H$52,8,FALSE)&amp;"'!$c:$r"),14,FALSE)&gt;115),(VLOOKUP(Backend!D32,INDIRECT("'"&amp;VLOOKUP($Q$33,'Project Summary'!$A$3:$H$52,8,FALSE)&amp;"'!$c:$r"),14,FALSE)&amp;"*"),VLOOKUP(Backend!D32,INDIRECT("'"&amp;VLOOKUP($Q$33,'Project Summary'!$A$3:$H$52,8,FALSE)&amp;"'!$c:$r"),14,FALSE)))</f>
        <v>Missing Batch #</v>
      </c>
      <c r="T34" s="66" t="str">
        <f ca="1">IF(ISBLANK('Project Summary'!$A$10),"Missing Batch #",IF(OR(VLOOKUP(Backend!E32,INDIRECT("'"&amp;VLOOKUP($Q$33,'Project Summary'!$A$3:$H$52,8,FALSE)&amp;"'!$c:$r"),14,FALSE)&lt;85,VLOOKUP(Backend!E32,INDIRECT("'"&amp;VLOOKUP($Q$33,'Project Summary'!$A$3:$H$52,8,FALSE)&amp;"'!$c:$r"),14,FALSE)&gt;115),(VLOOKUP(Backend!E32,INDIRECT("'"&amp;VLOOKUP($Q$33,'Project Summary'!$A$3:$H$52,8,FALSE)&amp;"'!$c:$r"),13,FALSE)&amp;"*"),VLOOKUP(Backend!E32,INDIRECT("'"&amp;VLOOKUP($Q$33,'Project Summary'!$A$3:$H$52,8,FALSE)&amp;"'!$c:$r"),13,FALSE)))</f>
        <v>Missing Batch #</v>
      </c>
      <c r="U34" s="66" t="str">
        <f ca="1">IF(ISBLANK('Project Summary'!$A$10),"Missing Batch #",IF(OR(VLOOKUP(Backend!F32,INDIRECT("'"&amp;VLOOKUP($Q$33,'Project Summary'!$A$3:$H$52,8,FALSE)&amp;"'!$c:$r"),14,FALSE)&lt;85,VLOOKUP(Backend!F32,INDIRECT("'"&amp;VLOOKUP($Q$33,'Project Summary'!$A$3:$H$52,8,FALSE)&amp;"'!$c:$r"),14,FALSE)&gt;115),(VLOOKUP(Backend!F32,INDIRECT("'"&amp;VLOOKUP($Q$33,'Project Summary'!$A$3:$H$52,8,FALSE)&amp;"'!$c:$r"),14,FALSE)&amp;"*"),VLOOKUP(Backend!F32,INDIRECT("'"&amp;VLOOKUP($Q$33,'Project Summary'!$A$3:$H$52,8,FALSE)&amp;"'!$c:$r"),14,FALSE)))</f>
        <v>Missing Batch #</v>
      </c>
      <c r="V34" s="66" t="str">
        <f ca="1">IF(ISBLANK('Project Summary'!$A$10),"Missing Batch #",IF(OR(VLOOKUP(Backend!G32,INDIRECT("'"&amp;VLOOKUP($Q$33,'Project Summary'!$A$3:$H$52,8,FALSE)&amp;"'!$c:$r"),14,FALSE)&lt;85,VLOOKUP(Backend!G32,INDIRECT("'"&amp;VLOOKUP($Q$33,'Project Summary'!$A$3:$H$52,8,FALSE)&amp;"'!$c:$r"),14,FALSE)&gt;115),(VLOOKUP(Backend!G32,INDIRECT("'"&amp;VLOOKUP($Q$33,'Project Summary'!$A$3:$H$52,8,FALSE)&amp;"'!$c:$r"),13,FALSE)&amp;"*"),VLOOKUP(Backend!G32,INDIRECT("'"&amp;VLOOKUP($Q$33,'Project Summary'!$A$3:$H$52,8,FALSE)&amp;"'!$c:$r"),13,FALSE)))</f>
        <v>Missing Batch #</v>
      </c>
      <c r="W34" s="66" t="str">
        <f ca="1">IF(ISBLANK('Project Summary'!$A$10),"Missing Batch #",IF(OR(VLOOKUP(Backend!H32,INDIRECT("'"&amp;VLOOKUP($Q$33,'Project Summary'!$A$3:$H$52,8,FALSE)&amp;"'!$c:$r"),14,FALSE)&lt;85,VLOOKUP(Backend!H32,INDIRECT("'"&amp;VLOOKUP($Q$33,'Project Summary'!$A$3:$H$52,8,FALSE)&amp;"'!$c:$r"),14,FALSE)&gt;115),(VLOOKUP(Backend!H32,INDIRECT("'"&amp;VLOOKUP($Q$33,'Project Summary'!$A$3:$H$52,8,FALSE)&amp;"'!$c:$r"),14,FALSE)&amp;"*"),VLOOKUP(Backend!H32,INDIRECT("'"&amp;VLOOKUP($Q$33,'Project Summary'!$A$3:$H$52,8,FALSE)&amp;"'!$c:$r"),14,FALSE)))</f>
        <v>Missing Batch #</v>
      </c>
      <c r="X34" s="100"/>
    </row>
    <row r="35" spans="6:24" ht="24" customHeight="1" x14ac:dyDescent="0.25">
      <c r="F35" s="8" t="s">
        <v>73</v>
      </c>
      <c r="G35" s="66" t="str">
        <f ca="1">IF(ISBLANK('Project Summary'!$A18),"Missing Batch #",IF(OR(VLOOKUP(Backend!C$2,INDIRECT("'"&amp;VLOOKUP($F34,'Project Summary'!$A$3:$H$52,8,FALSE)&amp;"'!$c:$r"),14,FALSE)&lt;85,VLOOKUP(Backend!C$2,INDIRECT("'"&amp;VLOOKUP($F34,'Project Summary'!$A$3:$H$52,8,FALSE)&amp;"'!$c:$r"),14,FALSE)&gt;115),(VLOOKUP(Backend!C$2,INDIRECT("'"&amp;VLOOKUP($F34,'Project Summary'!$A$3:$H$52,8,FALSE)&amp;"'!$c:$r"),14,FALSE)&amp;"*"),VLOOKUP(Backend!C$2,INDIRECT("'"&amp;VLOOKUP($F34,'Project Summary'!$A$3:$H$52,8,FALSE)&amp;"'!$c:$r"),14,FALSE)))</f>
        <v>Missing Batch #</v>
      </c>
      <c r="H35" s="66" t="str">
        <f ca="1">IF(ISBLANK('Project Summary'!$A18),"Missing Batch #",IF(OR(VLOOKUP(Backend!D$2,INDIRECT("'"&amp;VLOOKUP($F34,'Project Summary'!$A$3:$H$52,8,FALSE)&amp;"'!$c:$r"),14,FALSE)&lt;85,VLOOKUP(Backend!D$2,INDIRECT("'"&amp;VLOOKUP($F34,'Project Summary'!$A$3:$H$52,8,FALSE)&amp;"'!$c:$r"),14,FALSE)&gt;115),(VLOOKUP(Backend!D$2,INDIRECT("'"&amp;VLOOKUP($F34,'Project Summary'!$A$3:$H$52,8,FALSE)&amp;"'!$c:$r"),14,FALSE)&amp;"*"),VLOOKUP(Backend!D$2,INDIRECT("'"&amp;VLOOKUP($F34,'Project Summary'!$A$3:$H$52,8,FALSE)&amp;"'!$c:$r"),14,FALSE)))</f>
        <v>Missing Batch #</v>
      </c>
      <c r="I35" s="66" t="str">
        <f ca="1">IF(ISBLANK('Project Summary'!$A18),"Missing Batch #",IF(OR(VLOOKUP(Backend!E$2,INDIRECT("'"&amp;VLOOKUP($F34,'Project Summary'!$A$3:$H$52,8,FALSE)&amp;"'!$c:$r"),14,FALSE)&lt;85,VLOOKUP(Backend!E$2,INDIRECT("'"&amp;VLOOKUP($F34,'Project Summary'!$A$3:$H$52,8,FALSE)&amp;"'!$c:$r"),14,FALSE)&gt;115),(VLOOKUP(Backend!E$2,INDIRECT("'"&amp;VLOOKUP($F34,'Project Summary'!$A$3:$H$52,8,FALSE)&amp;"'!$c:$r"),14,FALSE)&amp;"*"),VLOOKUP(Backend!E$2,INDIRECT("'"&amp;VLOOKUP($F34,'Project Summary'!$A$3:$H$52,8,FALSE)&amp;"'!$c:$r"),14,FALSE)))</f>
        <v>Missing Batch #</v>
      </c>
      <c r="J35" s="66" t="str">
        <f ca="1">IF(ISBLANK('Project Summary'!$A18),"Missing Batch #",IF(OR(VLOOKUP(Backend!F$2,INDIRECT("'"&amp;VLOOKUP($F34,'Project Summary'!$A$3:$H$52,8,FALSE)&amp;"'!$c:$r"),14,FALSE)&lt;85,VLOOKUP(Backend!F$2,INDIRECT("'"&amp;VLOOKUP($F34,'Project Summary'!$A$3:$H$52,8,FALSE)&amp;"'!$c:$r"),14,FALSE)&gt;115),(VLOOKUP(Backend!F$2,INDIRECT("'"&amp;VLOOKUP($F34,'Project Summary'!$A$3:$H$52,8,FALSE)&amp;"'!$c:$r"),14,FALSE)&amp;"*"),VLOOKUP(Backend!F$2,INDIRECT("'"&amp;VLOOKUP($F34,'Project Summary'!$A$3:$H$52,8,FALSE)&amp;"'!$c:$r"),14,FALSE)))</f>
        <v>Missing Batch #</v>
      </c>
      <c r="K35" s="66" t="str">
        <f ca="1">IF(ISBLANK('Project Summary'!$A18),"Missing Batch #",IF(OR(VLOOKUP(Backend!G$2,INDIRECT("'"&amp;VLOOKUP($F34,'Project Summary'!$A$3:$H$52,8,FALSE)&amp;"'!$c:$r"),14,FALSE)&lt;85,VLOOKUP(Backend!G$2,INDIRECT("'"&amp;VLOOKUP($F34,'Project Summary'!$A$3:$H$52,8,FALSE)&amp;"'!$c:$r"),14,FALSE)&gt;115),(VLOOKUP(Backend!G$2,INDIRECT("'"&amp;VLOOKUP($F34,'Project Summary'!$A$3:$H$52,8,FALSE)&amp;"'!$c:$r"),14,FALSE)&amp;"*"),VLOOKUP(Backend!G$2,INDIRECT("'"&amp;VLOOKUP($F34,'Project Summary'!$A$3:$H$52,8,FALSE)&amp;"'!$c:$r"),14,FALSE)))</f>
        <v>Missing Batch #</v>
      </c>
      <c r="L35" s="66" t="str">
        <f ca="1">IF(ISBLANK('Project Summary'!$A18),"Missing Batch #",IF(OR(VLOOKUP(Backend!H$2,INDIRECT("'"&amp;VLOOKUP($F34,'Project Summary'!$A$3:$H$52,8,FALSE)&amp;"'!$c:$r"),14,FALSE)&lt;85,VLOOKUP(Backend!H$2,INDIRECT("'"&amp;VLOOKUP($F34,'Project Summary'!$A$3:$H$52,8,FALSE)&amp;"'!$c:$r"),14,FALSE)&gt;115),(VLOOKUP(Backend!H$2,INDIRECT("'"&amp;VLOOKUP($F34,'Project Summary'!$A$3:$H$52,8,FALSE)&amp;"'!$c:$r"),14,FALSE)&amp;"*"),VLOOKUP(Backend!H$2,INDIRECT("'"&amp;VLOOKUP($F34,'Project Summary'!$A$3:$H$52,8,FALSE)&amp;"'!$c:$r"),14,FALSE)))</f>
        <v>Missing Batch #</v>
      </c>
      <c r="M35" s="66" t="str">
        <f ca="1">IF(ISBLANK('Project Summary'!$A18),"Missing Batch #",IF(OR(VLOOKUP(Backend!I$2,INDIRECT("'"&amp;VLOOKUP($F34,'Project Summary'!$A$3:$H$52,8,FALSE)&amp;"'!$c:$r"),14,FALSE)&lt;85,VLOOKUP(Backend!I$2,INDIRECT("'"&amp;VLOOKUP($F34,'Project Summary'!$A$3:$H$52,8,FALSE)&amp;"'!$c:$r"),14,FALSE)&gt;115),(VLOOKUP(Backend!I$2,INDIRECT("'"&amp;VLOOKUP($F34,'Project Summary'!$A$3:$H$52,8,FALSE)&amp;"'!$c:$r"),14,FALSE)&amp;"*"),VLOOKUP(Backend!I$2,INDIRECT("'"&amp;VLOOKUP($F34,'Project Summary'!$A$3:$H$52,8,FALSE)&amp;"'!$c:$r"),14,FALSE)))</f>
        <v>Missing Batch #</v>
      </c>
      <c r="N35" s="66" t="str">
        <f ca="1">IF(ISBLANK('Project Summary'!$A18),"Missing Batch #",IF(OR(VLOOKUP(Backend!J$2,INDIRECT("'"&amp;VLOOKUP($F34,'Project Summary'!$A$3:$H$52,8,FALSE)&amp;"'!$c:$r"),14,FALSE)&lt;85,VLOOKUP(Backend!J$2,INDIRECT("'"&amp;VLOOKUP($F34,'Project Summary'!$A$3:$H$52,8,FALSE)&amp;"'!$c:$r"),14,FALSE)&gt;115),(VLOOKUP(Backend!J$2,INDIRECT("'"&amp;VLOOKUP($F34,'Project Summary'!$A$3:$H$52,8,FALSE)&amp;"'!$c:$r"),14,FALSE)&amp;"*"),VLOOKUP(Backend!J$2,INDIRECT("'"&amp;VLOOKUP($F34,'Project Summary'!$A$3:$H$52,8,FALSE)&amp;"'!$c:$r"),14,FALSE)))</f>
        <v>Missing Batch #</v>
      </c>
      <c r="O35" s="101"/>
      <c r="Q35" s="98"/>
      <c r="R35" s="66" t="str">
        <f ca="1">IF(ISBLANK('Project Summary'!$A$10),"Missing Batch #",IF(OR(VLOOKUP(Backend!C33,INDIRECT("'"&amp;VLOOKUP($Q$33,'Project Summary'!$A$3:$H$52,8,FALSE)&amp;"'!$c:$r"),14,FALSE)&lt;85,VLOOKUP(Backend!C33,INDIRECT("'"&amp;VLOOKUP($Q$33,'Project Summary'!$A$3:$H$52,8,FALSE)&amp;"'!$c:$r"),14,FALSE)&gt;115),(VLOOKUP(Backend!C33,INDIRECT("'"&amp;VLOOKUP($Q$33,'Project Summary'!$A$3:$H$52,8,FALSE)&amp;"'!$c:$r"),13,FALSE)&amp;"*"),VLOOKUP(Backend!C33,INDIRECT("'"&amp;VLOOKUP($Q$33,'Project Summary'!$A$3:$H$52,8,FALSE)&amp;"'!$c:$r"),13,FALSE)))</f>
        <v>Missing Batch #</v>
      </c>
      <c r="S35" s="66" t="str">
        <f ca="1">IF(ISBLANK('Project Summary'!$A$10),"Missing Batch #",IF(OR(VLOOKUP(Backend!D33,INDIRECT("'"&amp;VLOOKUP($Q$33,'Project Summary'!$A$3:$H$52,8,FALSE)&amp;"'!$c:$r"),14,FALSE)&lt;85,VLOOKUP(Backend!D33,INDIRECT("'"&amp;VLOOKUP($Q$33,'Project Summary'!$A$3:$H$52,8,FALSE)&amp;"'!$c:$r"),14,FALSE)&gt;115),(VLOOKUP(Backend!D33,INDIRECT("'"&amp;VLOOKUP($Q$33,'Project Summary'!$A$3:$H$52,8,FALSE)&amp;"'!$c:$r"),14,FALSE)&amp;"*"),VLOOKUP(Backend!D33,INDIRECT("'"&amp;VLOOKUP($Q$33,'Project Summary'!$A$3:$H$52,8,FALSE)&amp;"'!$c:$r"),14,FALSE)))</f>
        <v>Missing Batch #</v>
      </c>
      <c r="T35" s="66" t="str">
        <f ca="1">IF(ISBLANK('Project Summary'!$A$10),"Missing Batch #",IF(OR(VLOOKUP(Backend!E33,INDIRECT("'"&amp;VLOOKUP($Q$33,'Project Summary'!$A$3:$H$52,8,FALSE)&amp;"'!$c:$r"),14,FALSE)&lt;85,VLOOKUP(Backend!E33,INDIRECT("'"&amp;VLOOKUP($Q$33,'Project Summary'!$A$3:$H$52,8,FALSE)&amp;"'!$c:$r"),14,FALSE)&gt;115),(VLOOKUP(Backend!E33,INDIRECT("'"&amp;VLOOKUP($Q$33,'Project Summary'!$A$3:$H$52,8,FALSE)&amp;"'!$c:$r"),13,FALSE)&amp;"*"),VLOOKUP(Backend!E33,INDIRECT("'"&amp;VLOOKUP($Q$33,'Project Summary'!$A$3:$H$52,8,FALSE)&amp;"'!$c:$r"),13,FALSE)))</f>
        <v>Missing Batch #</v>
      </c>
      <c r="U35" s="66" t="str">
        <f ca="1">IF(ISBLANK('Project Summary'!$A$10),"Missing Batch #",IF(OR(VLOOKUP(Backend!F33,INDIRECT("'"&amp;VLOOKUP($Q$33,'Project Summary'!$A$3:$H$52,8,FALSE)&amp;"'!$c:$r"),14,FALSE)&lt;85,VLOOKUP(Backend!F33,INDIRECT("'"&amp;VLOOKUP($Q$33,'Project Summary'!$A$3:$H$52,8,FALSE)&amp;"'!$c:$r"),14,FALSE)&gt;115),(VLOOKUP(Backend!F33,INDIRECT("'"&amp;VLOOKUP($Q$33,'Project Summary'!$A$3:$H$52,8,FALSE)&amp;"'!$c:$r"),14,FALSE)&amp;"*"),VLOOKUP(Backend!F33,INDIRECT("'"&amp;VLOOKUP($Q$33,'Project Summary'!$A$3:$H$52,8,FALSE)&amp;"'!$c:$r"),14,FALSE)))</f>
        <v>Missing Batch #</v>
      </c>
      <c r="V35" s="66" t="str">
        <f ca="1">IF(ISBLANK('Project Summary'!$A$10),"Missing Batch #",IF(OR(VLOOKUP(Backend!G33,INDIRECT("'"&amp;VLOOKUP($Q$33,'Project Summary'!$A$3:$H$52,8,FALSE)&amp;"'!$c:$r"),14,FALSE)&lt;85,VLOOKUP(Backend!G33,INDIRECT("'"&amp;VLOOKUP($Q$33,'Project Summary'!$A$3:$H$52,8,FALSE)&amp;"'!$c:$r"),14,FALSE)&gt;115),(VLOOKUP(Backend!G33,INDIRECT("'"&amp;VLOOKUP($Q$33,'Project Summary'!$A$3:$H$52,8,FALSE)&amp;"'!$c:$r"),13,FALSE)&amp;"*"),VLOOKUP(Backend!G33,INDIRECT("'"&amp;VLOOKUP($Q$33,'Project Summary'!$A$3:$H$52,8,FALSE)&amp;"'!$c:$r"),13,FALSE)))</f>
        <v>Missing Batch #</v>
      </c>
      <c r="W35" s="66" t="str">
        <f ca="1">IF(ISBLANK('Project Summary'!$A$10),"Missing Batch #",IF(OR(VLOOKUP(Backend!H33,INDIRECT("'"&amp;VLOOKUP($Q$33,'Project Summary'!$A$3:$H$52,8,FALSE)&amp;"'!$c:$r"),14,FALSE)&lt;85,VLOOKUP(Backend!H33,INDIRECT("'"&amp;VLOOKUP($Q$33,'Project Summary'!$A$3:$H$52,8,FALSE)&amp;"'!$c:$r"),14,FALSE)&gt;115),(VLOOKUP(Backend!H33,INDIRECT("'"&amp;VLOOKUP($Q$33,'Project Summary'!$A$3:$H$52,8,FALSE)&amp;"'!$c:$r"),14,FALSE)&amp;"*"),VLOOKUP(Backend!H33,INDIRECT("'"&amp;VLOOKUP($Q$33,'Project Summary'!$A$3:$H$52,8,FALSE)&amp;"'!$c:$r"),14,FALSE)))</f>
        <v>Missing Batch #</v>
      </c>
      <c r="X35" s="100"/>
    </row>
    <row r="36" spans="6:24" ht="24" customHeight="1" x14ac:dyDescent="0.25">
      <c r="F36" s="8" t="str">
        <f>IF(ISBLANK('Project Summary'!A19),"DELETE ME",'Project Summary'!A19)</f>
        <v>DELETE ME</v>
      </c>
      <c r="G36" s="66" t="str">
        <f ca="1">IF(ISBLANK('Project Summary'!$A19),"Missing Batch #",IF(OR(VLOOKUP(Backend!C$2,INDIRECT("'"&amp;VLOOKUP($F36,'Project Summary'!$A$3:$H$52,8,FALSE)&amp;"'!$c:$r"),14,FALSE)&lt;85,VLOOKUP(Backend!C$2,INDIRECT("'"&amp;VLOOKUP($F36,'Project Summary'!$A$3:$H$52,8,FALSE)&amp;"'!$c:$r"),14,FALSE)&gt;115),(VLOOKUP(Backend!C$2,INDIRECT("'"&amp;VLOOKUP($F36,'Project Summary'!$A$3:$H$52,8,FALSE)&amp;"'!$c:$r"),13,FALSE)&amp;"*"),VLOOKUP(Backend!C$2,INDIRECT("'"&amp;VLOOKUP($F36,'Project Summary'!$A$3:$H$52,8,FALSE)&amp;"'!$c:$r"),13,FALSE)))</f>
        <v>Missing Batch #</v>
      </c>
      <c r="H36" s="66" t="str">
        <f ca="1">IF(ISBLANK('Project Summary'!$A19),"Missing Batch #",IF(OR(VLOOKUP(Backend!D$2,INDIRECT("'"&amp;VLOOKUP($F36,'Project Summary'!$A$3:$H$52,8,FALSE)&amp;"'!$c:$r"),14,FALSE)&lt;85,VLOOKUP(Backend!D$2,INDIRECT("'"&amp;VLOOKUP($F36,'Project Summary'!$A$3:$H$52,8,FALSE)&amp;"'!$c:$r"),14,FALSE)&gt;115),(VLOOKUP(Backend!D$2,INDIRECT("'"&amp;VLOOKUP($F36,'Project Summary'!$A$3:$H$52,8,FALSE)&amp;"'!$c:$r"),13,FALSE)&amp;"*"),VLOOKUP(Backend!D$2,INDIRECT("'"&amp;VLOOKUP($F36,'Project Summary'!$A$3:$H$52,8,FALSE)&amp;"'!$c:$r"),13,FALSE)))</f>
        <v>Missing Batch #</v>
      </c>
      <c r="I36" s="66" t="str">
        <f ca="1">IF(ISBLANK('Project Summary'!$A19),"Missing Batch #",IF(OR(VLOOKUP(Backend!E$2,INDIRECT("'"&amp;VLOOKUP($F36,'Project Summary'!$A$3:$H$52,8,FALSE)&amp;"'!$c:$r"),14,FALSE)&lt;85,VLOOKUP(Backend!E$2,INDIRECT("'"&amp;VLOOKUP($F36,'Project Summary'!$A$3:$H$52,8,FALSE)&amp;"'!$c:$r"),14,FALSE)&gt;115),(VLOOKUP(Backend!E$2,INDIRECT("'"&amp;VLOOKUP($F36,'Project Summary'!$A$3:$H$52,8,FALSE)&amp;"'!$c:$r"),13,FALSE)&amp;"*"),VLOOKUP(Backend!E$2,INDIRECT("'"&amp;VLOOKUP($F36,'Project Summary'!$A$3:$H$52,8,FALSE)&amp;"'!$c:$r"),13,FALSE)))</f>
        <v>Missing Batch #</v>
      </c>
      <c r="J36" s="66" t="str">
        <f ca="1">IF(ISBLANK('Project Summary'!$A19),"Missing Batch #",IF(OR(VLOOKUP(Backend!F$2,INDIRECT("'"&amp;VLOOKUP($F36,'Project Summary'!$A$3:$H$52,8,FALSE)&amp;"'!$c:$r"),14,FALSE)&lt;85,VLOOKUP(Backend!F$2,INDIRECT("'"&amp;VLOOKUP($F36,'Project Summary'!$A$3:$H$52,8,FALSE)&amp;"'!$c:$r"),14,FALSE)&gt;115),(VLOOKUP(Backend!F$2,INDIRECT("'"&amp;VLOOKUP($F36,'Project Summary'!$A$3:$H$52,8,FALSE)&amp;"'!$c:$r"),13,FALSE)&amp;"*"),VLOOKUP(Backend!F$2,INDIRECT("'"&amp;VLOOKUP($F36,'Project Summary'!$A$3:$H$52,8,FALSE)&amp;"'!$c:$r"),13,FALSE)))</f>
        <v>Missing Batch #</v>
      </c>
      <c r="K36" s="66" t="str">
        <f ca="1">IF(ISBLANK('Project Summary'!$A19),"Missing Batch #",IF(OR(VLOOKUP(Backend!G$2,INDIRECT("'"&amp;VLOOKUP($F36,'Project Summary'!$A$3:$H$52,8,FALSE)&amp;"'!$c:$r"),14,FALSE)&lt;85,VLOOKUP(Backend!G$2,INDIRECT("'"&amp;VLOOKUP($F36,'Project Summary'!$A$3:$H$52,8,FALSE)&amp;"'!$c:$r"),14,FALSE)&gt;115),(VLOOKUP(Backend!G$2,INDIRECT("'"&amp;VLOOKUP($F36,'Project Summary'!$A$3:$H$52,8,FALSE)&amp;"'!$c:$r"),13,FALSE)&amp;"*"),VLOOKUP(Backend!G$2,INDIRECT("'"&amp;VLOOKUP($F36,'Project Summary'!$A$3:$H$52,8,FALSE)&amp;"'!$c:$r"),13,FALSE)))</f>
        <v>Missing Batch #</v>
      </c>
      <c r="L36" s="66" t="str">
        <f ca="1">IF(ISBLANK('Project Summary'!$A19),"Missing Batch #",IF(OR(VLOOKUP(Backend!H$2,INDIRECT("'"&amp;VLOOKUP($F36,'Project Summary'!$A$3:$H$52,8,FALSE)&amp;"'!$c:$r"),14,FALSE)&lt;85,VLOOKUP(Backend!H$2,INDIRECT("'"&amp;VLOOKUP($F36,'Project Summary'!$A$3:$H$52,8,FALSE)&amp;"'!$c:$r"),14,FALSE)&gt;115),(VLOOKUP(Backend!H$2,INDIRECT("'"&amp;VLOOKUP($F36,'Project Summary'!$A$3:$H$52,8,FALSE)&amp;"'!$c:$r"),13,FALSE)&amp;"*"),VLOOKUP(Backend!H$2,INDIRECT("'"&amp;VLOOKUP($F36,'Project Summary'!$A$3:$H$52,8,FALSE)&amp;"'!$c:$r"),13,FALSE)))</f>
        <v>Missing Batch #</v>
      </c>
      <c r="M36" s="66" t="str">
        <f ca="1">IF(ISBLANK('Project Summary'!$A19),"Missing Batch #",IF(OR(VLOOKUP(Backend!I$2,INDIRECT("'"&amp;VLOOKUP($F36,'Project Summary'!$A$3:$H$52,8,FALSE)&amp;"'!$c:$r"),14,FALSE)&lt;85,VLOOKUP(Backend!I$2,INDIRECT("'"&amp;VLOOKUP($F36,'Project Summary'!$A$3:$H$52,8,FALSE)&amp;"'!$c:$r"),14,FALSE)&gt;115),(VLOOKUP(Backend!I$2,INDIRECT("'"&amp;VLOOKUP($F36,'Project Summary'!$A$3:$H$52,8,FALSE)&amp;"'!$c:$r"),13,FALSE)&amp;"*"),VLOOKUP(Backend!I$2,INDIRECT("'"&amp;VLOOKUP($F36,'Project Summary'!$A$3:$H$52,8,FALSE)&amp;"'!$c:$r"),13,FALSE)))</f>
        <v>Missing Batch #</v>
      </c>
      <c r="N36" s="66" t="str">
        <f ca="1">IF(ISBLANK('Project Summary'!$A19),"Missing Batch #",IF(OR(VLOOKUP(Backend!J$2,INDIRECT("'"&amp;VLOOKUP($F36,'Project Summary'!$A$3:$H$52,8,FALSE)&amp;"'!$c:$r"),14,FALSE)&lt;85,VLOOKUP(Backend!J$2,INDIRECT("'"&amp;VLOOKUP($F36,'Project Summary'!$A$3:$H$52,8,FALSE)&amp;"'!$c:$r"),14,FALSE)&gt;115),(VLOOKUP(Backend!J$2,INDIRECT("'"&amp;VLOOKUP($F36,'Project Summary'!$A$3:$H$52,8,FALSE)&amp;"'!$c:$r"),13,FALSE)&amp;"*"),VLOOKUP(Backend!J$2,INDIRECT("'"&amp;VLOOKUP($F36,'Project Summary'!$A$3:$H$52,8,FALSE)&amp;"'!$c:$r"),13,FALSE)))</f>
        <v>Missing Batch #</v>
      </c>
      <c r="O36" s="99" t="str">
        <f ca="1">IF(COUNT(G36:N36)&gt;=6,COUNT(G36:N36)&amp;" of "&amp;COUNTA($G$4:$N$4)&amp;" - Pass",COUNT(G36:N36)&amp;" of "&amp;COUNTA($G$4:$N$4)&amp;" - Fail")</f>
        <v>0 of 8 - Fail</v>
      </c>
      <c r="Q36" s="98"/>
      <c r="R36" s="66" t="str">
        <f ca="1">IF(ISBLANK('Project Summary'!$A$10),"Missing Batch #",IF(OR(VLOOKUP(Backend!C34,INDIRECT("'"&amp;VLOOKUP($Q$33,'Project Summary'!$A$3:$H$52,8,FALSE)&amp;"'!$c:$r"),14,FALSE)&lt;85,VLOOKUP(Backend!C34,INDIRECT("'"&amp;VLOOKUP($Q$33,'Project Summary'!$A$3:$H$52,8,FALSE)&amp;"'!$c:$r"),14,FALSE)&gt;115),(VLOOKUP(Backend!C34,INDIRECT("'"&amp;VLOOKUP($Q$33,'Project Summary'!$A$3:$H$52,8,FALSE)&amp;"'!$c:$r"),13,FALSE)&amp;"*"),VLOOKUP(Backend!C34,INDIRECT("'"&amp;VLOOKUP($Q$33,'Project Summary'!$A$3:$H$52,8,FALSE)&amp;"'!$c:$r"),13,FALSE)))</f>
        <v>Missing Batch #</v>
      </c>
      <c r="S36" s="66" t="str">
        <f ca="1">IF(ISBLANK('Project Summary'!$A$10),"Missing Batch #",IF(OR(VLOOKUP(Backend!D34,INDIRECT("'"&amp;VLOOKUP($Q$33,'Project Summary'!$A$3:$H$52,8,FALSE)&amp;"'!$c:$r"),14,FALSE)&lt;85,VLOOKUP(Backend!D34,INDIRECT("'"&amp;VLOOKUP($Q$33,'Project Summary'!$A$3:$H$52,8,FALSE)&amp;"'!$c:$r"),14,FALSE)&gt;115),(VLOOKUP(Backend!D34,INDIRECT("'"&amp;VLOOKUP($Q$33,'Project Summary'!$A$3:$H$52,8,FALSE)&amp;"'!$c:$r"),14,FALSE)&amp;"*"),VLOOKUP(Backend!D34,INDIRECT("'"&amp;VLOOKUP($Q$33,'Project Summary'!$A$3:$H$52,8,FALSE)&amp;"'!$c:$r"),14,FALSE)))</f>
        <v>Missing Batch #</v>
      </c>
      <c r="T36" s="66" t="str">
        <f ca="1">IF(ISBLANK('Project Summary'!$A$10),"Missing Batch #",IF(OR(VLOOKUP(Backend!E34,INDIRECT("'"&amp;VLOOKUP($Q$33,'Project Summary'!$A$3:$H$52,8,FALSE)&amp;"'!$c:$r"),14,FALSE)&lt;85,VLOOKUP(Backend!E34,INDIRECT("'"&amp;VLOOKUP($Q$33,'Project Summary'!$A$3:$H$52,8,FALSE)&amp;"'!$c:$r"),14,FALSE)&gt;115),(VLOOKUP(Backend!E34,INDIRECT("'"&amp;VLOOKUP($Q$33,'Project Summary'!$A$3:$H$52,8,FALSE)&amp;"'!$c:$r"),13,FALSE)&amp;"*"),VLOOKUP(Backend!E34,INDIRECT("'"&amp;VLOOKUP($Q$33,'Project Summary'!$A$3:$H$52,8,FALSE)&amp;"'!$c:$r"),13,FALSE)))</f>
        <v>Missing Batch #</v>
      </c>
      <c r="U36" s="66" t="str">
        <f ca="1">IF(ISBLANK('Project Summary'!$A$10),"Missing Batch #",IF(OR(VLOOKUP(Backend!F34,INDIRECT("'"&amp;VLOOKUP($Q$33,'Project Summary'!$A$3:$H$52,8,FALSE)&amp;"'!$c:$r"),14,FALSE)&lt;85,VLOOKUP(Backend!F34,INDIRECT("'"&amp;VLOOKUP($Q$33,'Project Summary'!$A$3:$H$52,8,FALSE)&amp;"'!$c:$r"),14,FALSE)&gt;115),(VLOOKUP(Backend!F34,INDIRECT("'"&amp;VLOOKUP($Q$33,'Project Summary'!$A$3:$H$52,8,FALSE)&amp;"'!$c:$r"),14,FALSE)&amp;"*"),VLOOKUP(Backend!F34,INDIRECT("'"&amp;VLOOKUP($Q$33,'Project Summary'!$A$3:$H$52,8,FALSE)&amp;"'!$c:$r"),14,FALSE)))</f>
        <v>Missing Batch #</v>
      </c>
      <c r="V36" s="66" t="str">
        <f ca="1">IF(ISBLANK('Project Summary'!$A$10),"Missing Batch #",IF(OR(VLOOKUP(Backend!G34,INDIRECT("'"&amp;VLOOKUP($Q$33,'Project Summary'!$A$3:$H$52,8,FALSE)&amp;"'!$c:$r"),14,FALSE)&lt;85,VLOOKUP(Backend!G34,INDIRECT("'"&amp;VLOOKUP($Q$33,'Project Summary'!$A$3:$H$52,8,FALSE)&amp;"'!$c:$r"),14,FALSE)&gt;115),(VLOOKUP(Backend!G34,INDIRECT("'"&amp;VLOOKUP($Q$33,'Project Summary'!$A$3:$H$52,8,FALSE)&amp;"'!$c:$r"),13,FALSE)&amp;"*"),VLOOKUP(Backend!G34,INDIRECT("'"&amp;VLOOKUP($Q$33,'Project Summary'!$A$3:$H$52,8,FALSE)&amp;"'!$c:$r"),13,FALSE)))</f>
        <v>Missing Batch #</v>
      </c>
      <c r="W36" s="66" t="str">
        <f ca="1">IF(ISBLANK('Project Summary'!$A$10),"Missing Batch #",IF(OR(VLOOKUP(Backend!H34,INDIRECT("'"&amp;VLOOKUP($Q$33,'Project Summary'!$A$3:$H$52,8,FALSE)&amp;"'!$c:$r"),14,FALSE)&lt;85,VLOOKUP(Backend!H34,INDIRECT("'"&amp;VLOOKUP($Q$33,'Project Summary'!$A$3:$H$52,8,FALSE)&amp;"'!$c:$r"),14,FALSE)&gt;115),(VLOOKUP(Backend!H34,INDIRECT("'"&amp;VLOOKUP($Q$33,'Project Summary'!$A$3:$H$52,8,FALSE)&amp;"'!$c:$r"),14,FALSE)&amp;"*"),VLOOKUP(Backend!H34,INDIRECT("'"&amp;VLOOKUP($Q$33,'Project Summary'!$A$3:$H$52,8,FALSE)&amp;"'!$c:$r"),14,FALSE)))</f>
        <v>Missing Batch #</v>
      </c>
      <c r="X36" s="101"/>
    </row>
    <row r="37" spans="6:24" ht="24" customHeight="1" x14ac:dyDescent="0.25">
      <c r="F37" s="8" t="s">
        <v>73</v>
      </c>
      <c r="G37" s="66" t="str">
        <f ca="1">IF(ISBLANK('Project Summary'!$A19),"Missing Batch #",IF(OR(VLOOKUP(Backend!C$2,INDIRECT("'"&amp;VLOOKUP($F36,'Project Summary'!$A$3:$H$52,8,FALSE)&amp;"'!$c:$r"),14,FALSE)&lt;85,VLOOKUP(Backend!C$2,INDIRECT("'"&amp;VLOOKUP($F36,'Project Summary'!$A$3:$H$52,8,FALSE)&amp;"'!$c:$r"),14,FALSE)&gt;115),(VLOOKUP(Backend!C$2,INDIRECT("'"&amp;VLOOKUP($F36,'Project Summary'!$A$3:$H$52,8,FALSE)&amp;"'!$c:$r"),14,FALSE)&amp;"*"),VLOOKUP(Backend!C$2,INDIRECT("'"&amp;VLOOKUP($F36,'Project Summary'!$A$3:$H$52,8,FALSE)&amp;"'!$c:$r"),14,FALSE)))</f>
        <v>Missing Batch #</v>
      </c>
      <c r="H37" s="66" t="str">
        <f ca="1">IF(ISBLANK('Project Summary'!$A19),"Missing Batch #",IF(OR(VLOOKUP(Backend!D$2,INDIRECT("'"&amp;VLOOKUP($F36,'Project Summary'!$A$3:$H$52,8,FALSE)&amp;"'!$c:$r"),14,FALSE)&lt;85,VLOOKUP(Backend!D$2,INDIRECT("'"&amp;VLOOKUP($F36,'Project Summary'!$A$3:$H$52,8,FALSE)&amp;"'!$c:$r"),14,FALSE)&gt;115),(VLOOKUP(Backend!D$2,INDIRECT("'"&amp;VLOOKUP($F36,'Project Summary'!$A$3:$H$52,8,FALSE)&amp;"'!$c:$r"),14,FALSE)&amp;"*"),VLOOKUP(Backend!D$2,INDIRECT("'"&amp;VLOOKUP($F36,'Project Summary'!$A$3:$H$52,8,FALSE)&amp;"'!$c:$r"),14,FALSE)))</f>
        <v>Missing Batch #</v>
      </c>
      <c r="I37" s="66" t="str">
        <f ca="1">IF(ISBLANK('Project Summary'!$A19),"Missing Batch #",IF(OR(VLOOKUP(Backend!E$2,INDIRECT("'"&amp;VLOOKUP($F36,'Project Summary'!$A$3:$H$52,8,FALSE)&amp;"'!$c:$r"),14,FALSE)&lt;85,VLOOKUP(Backend!E$2,INDIRECT("'"&amp;VLOOKUP($F36,'Project Summary'!$A$3:$H$52,8,FALSE)&amp;"'!$c:$r"),14,FALSE)&gt;115),(VLOOKUP(Backend!E$2,INDIRECT("'"&amp;VLOOKUP($F36,'Project Summary'!$A$3:$H$52,8,FALSE)&amp;"'!$c:$r"),14,FALSE)&amp;"*"),VLOOKUP(Backend!E$2,INDIRECT("'"&amp;VLOOKUP($F36,'Project Summary'!$A$3:$H$52,8,FALSE)&amp;"'!$c:$r"),14,FALSE)))</f>
        <v>Missing Batch #</v>
      </c>
      <c r="J37" s="66" t="str">
        <f ca="1">IF(ISBLANK('Project Summary'!$A19),"Missing Batch #",IF(OR(VLOOKUP(Backend!F$2,INDIRECT("'"&amp;VLOOKUP($F36,'Project Summary'!$A$3:$H$52,8,FALSE)&amp;"'!$c:$r"),14,FALSE)&lt;85,VLOOKUP(Backend!F$2,INDIRECT("'"&amp;VLOOKUP($F36,'Project Summary'!$A$3:$H$52,8,FALSE)&amp;"'!$c:$r"),14,FALSE)&gt;115),(VLOOKUP(Backend!F$2,INDIRECT("'"&amp;VLOOKUP($F36,'Project Summary'!$A$3:$H$52,8,FALSE)&amp;"'!$c:$r"),14,FALSE)&amp;"*"),VLOOKUP(Backend!F$2,INDIRECT("'"&amp;VLOOKUP($F36,'Project Summary'!$A$3:$H$52,8,FALSE)&amp;"'!$c:$r"),14,FALSE)))</f>
        <v>Missing Batch #</v>
      </c>
      <c r="K37" s="66" t="str">
        <f ca="1">IF(ISBLANK('Project Summary'!$A19),"Missing Batch #",IF(OR(VLOOKUP(Backend!G$2,INDIRECT("'"&amp;VLOOKUP($F36,'Project Summary'!$A$3:$H$52,8,FALSE)&amp;"'!$c:$r"),14,FALSE)&lt;85,VLOOKUP(Backend!G$2,INDIRECT("'"&amp;VLOOKUP($F36,'Project Summary'!$A$3:$H$52,8,FALSE)&amp;"'!$c:$r"),14,FALSE)&gt;115),(VLOOKUP(Backend!G$2,INDIRECT("'"&amp;VLOOKUP($F36,'Project Summary'!$A$3:$H$52,8,FALSE)&amp;"'!$c:$r"),14,FALSE)&amp;"*"),VLOOKUP(Backend!G$2,INDIRECT("'"&amp;VLOOKUP($F36,'Project Summary'!$A$3:$H$52,8,FALSE)&amp;"'!$c:$r"),14,FALSE)))</f>
        <v>Missing Batch #</v>
      </c>
      <c r="L37" s="66" t="str">
        <f ca="1">IF(ISBLANK('Project Summary'!$A19),"Missing Batch #",IF(OR(VLOOKUP(Backend!H$2,INDIRECT("'"&amp;VLOOKUP($F36,'Project Summary'!$A$3:$H$52,8,FALSE)&amp;"'!$c:$r"),14,FALSE)&lt;85,VLOOKUP(Backend!H$2,INDIRECT("'"&amp;VLOOKUP($F36,'Project Summary'!$A$3:$H$52,8,FALSE)&amp;"'!$c:$r"),14,FALSE)&gt;115),(VLOOKUP(Backend!H$2,INDIRECT("'"&amp;VLOOKUP($F36,'Project Summary'!$A$3:$H$52,8,FALSE)&amp;"'!$c:$r"),14,FALSE)&amp;"*"),VLOOKUP(Backend!H$2,INDIRECT("'"&amp;VLOOKUP($F36,'Project Summary'!$A$3:$H$52,8,FALSE)&amp;"'!$c:$r"),14,FALSE)))</f>
        <v>Missing Batch #</v>
      </c>
      <c r="M37" s="66" t="str">
        <f ca="1">IF(ISBLANK('Project Summary'!$A19),"Missing Batch #",IF(OR(VLOOKUP(Backend!I$2,INDIRECT("'"&amp;VLOOKUP($F36,'Project Summary'!$A$3:$H$52,8,FALSE)&amp;"'!$c:$r"),14,FALSE)&lt;85,VLOOKUP(Backend!I$2,INDIRECT("'"&amp;VLOOKUP($F36,'Project Summary'!$A$3:$H$52,8,FALSE)&amp;"'!$c:$r"),14,FALSE)&gt;115),(VLOOKUP(Backend!I$2,INDIRECT("'"&amp;VLOOKUP($F36,'Project Summary'!$A$3:$H$52,8,FALSE)&amp;"'!$c:$r"),14,FALSE)&amp;"*"),VLOOKUP(Backend!I$2,INDIRECT("'"&amp;VLOOKUP($F36,'Project Summary'!$A$3:$H$52,8,FALSE)&amp;"'!$c:$r"),14,FALSE)))</f>
        <v>Missing Batch #</v>
      </c>
      <c r="N37" s="66" t="str">
        <f ca="1">IF(ISBLANK('Project Summary'!$A19),"Missing Batch #",IF(OR(VLOOKUP(Backend!J$2,INDIRECT("'"&amp;VLOOKUP($F36,'Project Summary'!$A$3:$H$52,8,FALSE)&amp;"'!$c:$r"),14,FALSE)&lt;85,VLOOKUP(Backend!J$2,INDIRECT("'"&amp;VLOOKUP($F36,'Project Summary'!$A$3:$H$52,8,FALSE)&amp;"'!$c:$r"),14,FALSE)&gt;115),(VLOOKUP(Backend!J$2,INDIRECT("'"&amp;VLOOKUP($F36,'Project Summary'!$A$3:$H$52,8,FALSE)&amp;"'!$c:$r"),14,FALSE)&amp;"*"),VLOOKUP(Backend!J$2,INDIRECT("'"&amp;VLOOKUP($F36,'Project Summary'!$A$3:$H$52,8,FALSE)&amp;"'!$c:$r"),14,FALSE)))</f>
        <v>Missing Batch #</v>
      </c>
      <c r="O37" s="101"/>
      <c r="Q37" s="98">
        <v>9</v>
      </c>
      <c r="R37" s="66" t="str">
        <f ca="1">IF(ISBLANK('Project Summary'!$A$11),"Missing Batch #",IF(OR(VLOOKUP(Backend!C35,INDIRECT("'"&amp;VLOOKUP($Q$37,'Project Summary'!$A$3:$H$52,8,FALSE)&amp;"'!$c:$r"),14,FALSE)&lt;85,VLOOKUP(Backend!C35,INDIRECT("'"&amp;VLOOKUP($Q$37,'Project Summary'!$A$3:$H$52,8,FALSE)&amp;"'!$c:$r"),14,FALSE)&gt;115),(VLOOKUP(Backend!C35,INDIRECT("'"&amp;VLOOKUP($Q$37,'Project Summary'!$A$3:$H$52,8,FALSE)&amp;"'!$c:$r"),13,FALSE)&amp;"*"),VLOOKUP(Backend!C35,INDIRECT("'"&amp;VLOOKUP($Q$37,'Project Summary'!$A$3:$H$52,8,FALSE)&amp;"'!$c:$r"),13,FALSE)))</f>
        <v>Missing Batch #</v>
      </c>
      <c r="S37" s="66" t="str">
        <f ca="1">IF(ISBLANK('Project Summary'!$A$11),"Missing Batch #",IF(OR(VLOOKUP(Backend!D35,INDIRECT("'"&amp;VLOOKUP($Q$37,'Project Summary'!$A$3:$H$52,8,FALSE)&amp;"'!$c:$r"),14,FALSE)&lt;85,VLOOKUP(Backend!D35,INDIRECT("'"&amp;VLOOKUP($Q$37,'Project Summary'!$A$3:$H$52,8,FALSE)&amp;"'!$c:$r"),14,FALSE)&gt;115),(VLOOKUP(Backend!D35,INDIRECT("'"&amp;VLOOKUP($Q$37,'Project Summary'!$A$3:$H$52,8,FALSE)&amp;"'!$c:$r"),14,FALSE)&amp;"*"),VLOOKUP(Backend!D35,INDIRECT("'"&amp;VLOOKUP($Q$37,'Project Summary'!$A$3:$H$52,8,FALSE)&amp;"'!$c:$r"),14,FALSE)))</f>
        <v>Missing Batch #</v>
      </c>
      <c r="T37" s="66" t="str">
        <f ca="1">IF(ISBLANK('Project Summary'!$A$11),"Missing Batch #",IF(OR(VLOOKUP(Backend!E35,INDIRECT("'"&amp;VLOOKUP($Q$37,'Project Summary'!$A$3:$H$52,8,FALSE)&amp;"'!$c:$r"),14,FALSE)&lt;85,VLOOKUP(Backend!E35,INDIRECT("'"&amp;VLOOKUP($Q$37,'Project Summary'!$A$3:$H$52,8,FALSE)&amp;"'!$c:$r"),14,FALSE)&gt;115),(VLOOKUP(Backend!E35,INDIRECT("'"&amp;VLOOKUP($Q$37,'Project Summary'!$A$3:$H$52,8,FALSE)&amp;"'!$c:$r"),13,FALSE)&amp;"*"),VLOOKUP(Backend!E35,INDIRECT("'"&amp;VLOOKUP($Q$37,'Project Summary'!$A$3:$H$52,8,FALSE)&amp;"'!$c:$r"),13,FALSE)))</f>
        <v>Missing Batch #</v>
      </c>
      <c r="U37" s="66" t="str">
        <f ca="1">IF(ISBLANK('Project Summary'!$A$11),"Missing Batch #",IF(OR(VLOOKUP(Backend!F35,INDIRECT("'"&amp;VLOOKUP($Q$37,'Project Summary'!$A$3:$H$52,8,FALSE)&amp;"'!$c:$r"),14,FALSE)&lt;85,VLOOKUP(Backend!F35,INDIRECT("'"&amp;VLOOKUP($Q$37,'Project Summary'!$A$3:$H$52,8,FALSE)&amp;"'!$c:$r"),14,FALSE)&gt;115),(VLOOKUP(Backend!F35,INDIRECT("'"&amp;VLOOKUP($Q$37,'Project Summary'!$A$3:$H$52,8,FALSE)&amp;"'!$c:$r"),14,FALSE)&amp;"*"),VLOOKUP(Backend!F35,INDIRECT("'"&amp;VLOOKUP($Q$37,'Project Summary'!$A$3:$H$52,8,FALSE)&amp;"'!$c:$r"),14,FALSE)))</f>
        <v>Missing Batch #</v>
      </c>
      <c r="V37" s="66" t="str">
        <f ca="1">IF(ISBLANK('Project Summary'!$A$11),"Missing Batch #",IF(OR(VLOOKUP(Backend!G35,INDIRECT("'"&amp;VLOOKUP($Q$37,'Project Summary'!$A$3:$H$52,8,FALSE)&amp;"'!$c:$r"),14,FALSE)&lt;85,VLOOKUP(Backend!G35,INDIRECT("'"&amp;VLOOKUP($Q$37,'Project Summary'!$A$3:$H$52,8,FALSE)&amp;"'!$c:$r"),14,FALSE)&gt;115),(VLOOKUP(Backend!G35,INDIRECT("'"&amp;VLOOKUP($Q$37,'Project Summary'!$A$3:$H$52,8,FALSE)&amp;"'!$c:$r"),13,FALSE)&amp;"*"),VLOOKUP(Backend!G35,INDIRECT("'"&amp;VLOOKUP($Q$37,'Project Summary'!$A$3:$H$52,8,FALSE)&amp;"'!$c:$r"),13,FALSE)))</f>
        <v>Missing Batch #</v>
      </c>
      <c r="W37" s="66" t="str">
        <f ca="1">IF(ISBLANK('Project Summary'!$A$11),"Missing Batch #",IF(OR(VLOOKUP(Backend!H35,INDIRECT("'"&amp;VLOOKUP($Q$37,'Project Summary'!$A$3:$H$52,8,FALSE)&amp;"'!$c:$r"),14,FALSE)&lt;85,VLOOKUP(Backend!H35,INDIRECT("'"&amp;VLOOKUP($Q$37,'Project Summary'!$A$3:$H$52,8,FALSE)&amp;"'!$c:$r"),14,FALSE)&gt;115),(VLOOKUP(Backend!H35,INDIRECT("'"&amp;VLOOKUP($Q$37,'Project Summary'!$A$3:$H$52,8,FALSE)&amp;"'!$c:$r"),14,FALSE)&amp;"*"),VLOOKUP(Backend!H35,INDIRECT("'"&amp;VLOOKUP($Q$37,'Project Summary'!$A$3:$H$52,8,FALSE)&amp;"'!$c:$r"),14,FALSE)))</f>
        <v>Missing Batch #</v>
      </c>
      <c r="X37" s="99" t="str">
        <f t="shared" ref="X37:X45" ca="1" si="4">IF(COUNT(R37:W40)&gt;=6,COUNT(R37:W40)/2&amp;" of "&amp;COUNTA(R37:W40)/2&amp;" - Pass",COUNT(R37:W40)/2&amp;" of "&amp;COUNTA(R37:W40)/2&amp;" - Fail")</f>
        <v>0 of 12 - Fail</v>
      </c>
    </row>
    <row r="38" spans="6:24" ht="24" customHeight="1" x14ac:dyDescent="0.25">
      <c r="F38" s="8" t="str">
        <f>IF(ISBLANK('Project Summary'!A20),"DELETE ME",'Project Summary'!A20)</f>
        <v>DELETE ME</v>
      </c>
      <c r="G38" s="66" t="str">
        <f ca="1">IF(ISBLANK('Project Summary'!$A20),"Missing Batch #",IF(OR(VLOOKUP(Backend!C$2,INDIRECT("'"&amp;VLOOKUP($F38,'Project Summary'!$A$3:$H$52,8,FALSE)&amp;"'!$c:$r"),14,FALSE)&lt;85,VLOOKUP(Backend!C$2,INDIRECT("'"&amp;VLOOKUP($F38,'Project Summary'!$A$3:$H$52,8,FALSE)&amp;"'!$c:$r"),14,FALSE)&gt;115),(VLOOKUP(Backend!C$2,INDIRECT("'"&amp;VLOOKUP($F38,'Project Summary'!$A$3:$H$52,8,FALSE)&amp;"'!$c:$r"),13,FALSE)&amp;"*"),VLOOKUP(Backend!C$2,INDIRECT("'"&amp;VLOOKUP($F38,'Project Summary'!$A$3:$H$52,8,FALSE)&amp;"'!$c:$r"),13,FALSE)))</f>
        <v>Missing Batch #</v>
      </c>
      <c r="H38" s="66" t="str">
        <f ca="1">IF(ISBLANK('Project Summary'!$A20),"Missing Batch #",IF(OR(VLOOKUP(Backend!D$2,INDIRECT("'"&amp;VLOOKUP($F38,'Project Summary'!$A$3:$H$52,8,FALSE)&amp;"'!$c:$r"),14,FALSE)&lt;85,VLOOKUP(Backend!D$2,INDIRECT("'"&amp;VLOOKUP($F38,'Project Summary'!$A$3:$H$52,8,FALSE)&amp;"'!$c:$r"),14,FALSE)&gt;115),(VLOOKUP(Backend!D$2,INDIRECT("'"&amp;VLOOKUP($F38,'Project Summary'!$A$3:$H$52,8,FALSE)&amp;"'!$c:$r"),13,FALSE)&amp;"*"),VLOOKUP(Backend!D$2,INDIRECT("'"&amp;VLOOKUP($F38,'Project Summary'!$A$3:$H$52,8,FALSE)&amp;"'!$c:$r"),13,FALSE)))</f>
        <v>Missing Batch #</v>
      </c>
      <c r="I38" s="66" t="str">
        <f ca="1">IF(ISBLANK('Project Summary'!$A20),"Missing Batch #",IF(OR(VLOOKUP(Backend!E$2,INDIRECT("'"&amp;VLOOKUP($F38,'Project Summary'!$A$3:$H$52,8,FALSE)&amp;"'!$c:$r"),14,FALSE)&lt;85,VLOOKUP(Backend!E$2,INDIRECT("'"&amp;VLOOKUP($F38,'Project Summary'!$A$3:$H$52,8,FALSE)&amp;"'!$c:$r"),14,FALSE)&gt;115),(VLOOKUP(Backend!E$2,INDIRECT("'"&amp;VLOOKUP($F38,'Project Summary'!$A$3:$H$52,8,FALSE)&amp;"'!$c:$r"),13,FALSE)&amp;"*"),VLOOKUP(Backend!E$2,INDIRECT("'"&amp;VLOOKUP($F38,'Project Summary'!$A$3:$H$52,8,FALSE)&amp;"'!$c:$r"),13,FALSE)))</f>
        <v>Missing Batch #</v>
      </c>
      <c r="J38" s="66" t="str">
        <f ca="1">IF(ISBLANK('Project Summary'!$A20),"Missing Batch #",IF(OR(VLOOKUP(Backend!F$2,INDIRECT("'"&amp;VLOOKUP($F38,'Project Summary'!$A$3:$H$52,8,FALSE)&amp;"'!$c:$r"),14,FALSE)&lt;85,VLOOKUP(Backend!F$2,INDIRECT("'"&amp;VLOOKUP($F38,'Project Summary'!$A$3:$H$52,8,FALSE)&amp;"'!$c:$r"),14,FALSE)&gt;115),(VLOOKUP(Backend!F$2,INDIRECT("'"&amp;VLOOKUP($F38,'Project Summary'!$A$3:$H$52,8,FALSE)&amp;"'!$c:$r"),13,FALSE)&amp;"*"),VLOOKUP(Backend!F$2,INDIRECT("'"&amp;VLOOKUP($F38,'Project Summary'!$A$3:$H$52,8,FALSE)&amp;"'!$c:$r"),13,FALSE)))</f>
        <v>Missing Batch #</v>
      </c>
      <c r="K38" s="66" t="str">
        <f ca="1">IF(ISBLANK('Project Summary'!$A20),"Missing Batch #",IF(OR(VLOOKUP(Backend!G$2,INDIRECT("'"&amp;VLOOKUP($F38,'Project Summary'!$A$3:$H$52,8,FALSE)&amp;"'!$c:$r"),14,FALSE)&lt;85,VLOOKUP(Backend!G$2,INDIRECT("'"&amp;VLOOKUP($F38,'Project Summary'!$A$3:$H$52,8,FALSE)&amp;"'!$c:$r"),14,FALSE)&gt;115),(VLOOKUP(Backend!G$2,INDIRECT("'"&amp;VLOOKUP($F38,'Project Summary'!$A$3:$H$52,8,FALSE)&amp;"'!$c:$r"),13,FALSE)&amp;"*"),VLOOKUP(Backend!G$2,INDIRECT("'"&amp;VLOOKUP($F38,'Project Summary'!$A$3:$H$52,8,FALSE)&amp;"'!$c:$r"),13,FALSE)))</f>
        <v>Missing Batch #</v>
      </c>
      <c r="L38" s="66" t="str">
        <f ca="1">IF(ISBLANK('Project Summary'!$A20),"Missing Batch #",IF(OR(VLOOKUP(Backend!H$2,INDIRECT("'"&amp;VLOOKUP($F38,'Project Summary'!$A$3:$H$52,8,FALSE)&amp;"'!$c:$r"),14,FALSE)&lt;85,VLOOKUP(Backend!H$2,INDIRECT("'"&amp;VLOOKUP($F38,'Project Summary'!$A$3:$H$52,8,FALSE)&amp;"'!$c:$r"),14,FALSE)&gt;115),(VLOOKUP(Backend!H$2,INDIRECT("'"&amp;VLOOKUP($F38,'Project Summary'!$A$3:$H$52,8,FALSE)&amp;"'!$c:$r"),13,FALSE)&amp;"*"),VLOOKUP(Backend!H$2,INDIRECT("'"&amp;VLOOKUP($F38,'Project Summary'!$A$3:$H$52,8,FALSE)&amp;"'!$c:$r"),13,FALSE)))</f>
        <v>Missing Batch #</v>
      </c>
      <c r="M38" s="66" t="str">
        <f ca="1">IF(ISBLANK('Project Summary'!$A20),"Missing Batch #",IF(OR(VLOOKUP(Backend!I$2,INDIRECT("'"&amp;VLOOKUP($F38,'Project Summary'!$A$3:$H$52,8,FALSE)&amp;"'!$c:$r"),14,FALSE)&lt;85,VLOOKUP(Backend!I$2,INDIRECT("'"&amp;VLOOKUP($F38,'Project Summary'!$A$3:$H$52,8,FALSE)&amp;"'!$c:$r"),14,FALSE)&gt;115),(VLOOKUP(Backend!I$2,INDIRECT("'"&amp;VLOOKUP($F38,'Project Summary'!$A$3:$H$52,8,FALSE)&amp;"'!$c:$r"),13,FALSE)&amp;"*"),VLOOKUP(Backend!I$2,INDIRECT("'"&amp;VLOOKUP($F38,'Project Summary'!$A$3:$H$52,8,FALSE)&amp;"'!$c:$r"),13,FALSE)))</f>
        <v>Missing Batch #</v>
      </c>
      <c r="N38" s="66" t="str">
        <f ca="1">IF(ISBLANK('Project Summary'!$A20),"Missing Batch #",IF(OR(VLOOKUP(Backend!J$2,INDIRECT("'"&amp;VLOOKUP($F38,'Project Summary'!$A$3:$H$52,8,FALSE)&amp;"'!$c:$r"),14,FALSE)&lt;85,VLOOKUP(Backend!J$2,INDIRECT("'"&amp;VLOOKUP($F38,'Project Summary'!$A$3:$H$52,8,FALSE)&amp;"'!$c:$r"),14,FALSE)&gt;115),(VLOOKUP(Backend!J$2,INDIRECT("'"&amp;VLOOKUP($F38,'Project Summary'!$A$3:$H$52,8,FALSE)&amp;"'!$c:$r"),13,FALSE)&amp;"*"),VLOOKUP(Backend!J$2,INDIRECT("'"&amp;VLOOKUP($F38,'Project Summary'!$A$3:$H$52,8,FALSE)&amp;"'!$c:$r"),13,FALSE)))</f>
        <v>Missing Batch #</v>
      </c>
      <c r="O38" s="99" t="str">
        <f ca="1">IF(COUNT(G38:N38)&gt;=6,COUNT(G38:N38)&amp;" of "&amp;COUNTA($G$4:$N$4)&amp;" - Pass",COUNT(G38:N38)&amp;" of "&amp;COUNTA($G$4:$N$4)&amp;" - Fail")</f>
        <v>0 of 8 - Fail</v>
      </c>
      <c r="Q38" s="98"/>
      <c r="R38" s="66" t="str">
        <f ca="1">IF(ISBLANK('Project Summary'!$A$11),"Missing Batch #",IF(OR(VLOOKUP(Backend!C36,INDIRECT("'"&amp;VLOOKUP($Q$37,'Project Summary'!$A$3:$H$52,8,FALSE)&amp;"'!$c:$r"),14,FALSE)&lt;85,VLOOKUP(Backend!C36,INDIRECT("'"&amp;VLOOKUP($Q$37,'Project Summary'!$A$3:$H$52,8,FALSE)&amp;"'!$c:$r"),14,FALSE)&gt;115),(VLOOKUP(Backend!C36,INDIRECT("'"&amp;VLOOKUP($Q$37,'Project Summary'!$A$3:$H$52,8,FALSE)&amp;"'!$c:$r"),13,FALSE)&amp;"*"),VLOOKUP(Backend!C36,INDIRECT("'"&amp;VLOOKUP($Q$37,'Project Summary'!$A$3:$H$52,8,FALSE)&amp;"'!$c:$r"),13,FALSE)))</f>
        <v>Missing Batch #</v>
      </c>
      <c r="S38" s="66" t="str">
        <f ca="1">IF(ISBLANK('Project Summary'!$A$11),"Missing Batch #",IF(OR(VLOOKUP(Backend!D36,INDIRECT("'"&amp;VLOOKUP($Q$37,'Project Summary'!$A$3:$H$52,8,FALSE)&amp;"'!$c:$r"),14,FALSE)&lt;85,VLOOKUP(Backend!D36,INDIRECT("'"&amp;VLOOKUP($Q$37,'Project Summary'!$A$3:$H$52,8,FALSE)&amp;"'!$c:$r"),14,FALSE)&gt;115),(VLOOKUP(Backend!D36,INDIRECT("'"&amp;VLOOKUP($Q$37,'Project Summary'!$A$3:$H$52,8,FALSE)&amp;"'!$c:$r"),14,FALSE)&amp;"*"),VLOOKUP(Backend!D36,INDIRECT("'"&amp;VLOOKUP($Q$37,'Project Summary'!$A$3:$H$52,8,FALSE)&amp;"'!$c:$r"),14,FALSE)))</f>
        <v>Missing Batch #</v>
      </c>
      <c r="T38" s="66" t="str">
        <f ca="1">IF(ISBLANK('Project Summary'!$A$11),"Missing Batch #",IF(OR(VLOOKUP(Backend!E36,INDIRECT("'"&amp;VLOOKUP($Q$37,'Project Summary'!$A$3:$H$52,8,FALSE)&amp;"'!$c:$r"),14,FALSE)&lt;85,VLOOKUP(Backend!E36,INDIRECT("'"&amp;VLOOKUP($Q$37,'Project Summary'!$A$3:$H$52,8,FALSE)&amp;"'!$c:$r"),14,FALSE)&gt;115),(VLOOKUP(Backend!E36,INDIRECT("'"&amp;VLOOKUP($Q$37,'Project Summary'!$A$3:$H$52,8,FALSE)&amp;"'!$c:$r"),13,FALSE)&amp;"*"),VLOOKUP(Backend!E36,INDIRECT("'"&amp;VLOOKUP($Q$37,'Project Summary'!$A$3:$H$52,8,FALSE)&amp;"'!$c:$r"),13,FALSE)))</f>
        <v>Missing Batch #</v>
      </c>
      <c r="U38" s="66" t="str">
        <f ca="1">IF(ISBLANK('Project Summary'!$A$11),"Missing Batch #",IF(OR(VLOOKUP(Backend!F36,INDIRECT("'"&amp;VLOOKUP($Q$37,'Project Summary'!$A$3:$H$52,8,FALSE)&amp;"'!$c:$r"),14,FALSE)&lt;85,VLOOKUP(Backend!F36,INDIRECT("'"&amp;VLOOKUP($Q$37,'Project Summary'!$A$3:$H$52,8,FALSE)&amp;"'!$c:$r"),14,FALSE)&gt;115),(VLOOKUP(Backend!F36,INDIRECT("'"&amp;VLOOKUP($Q$37,'Project Summary'!$A$3:$H$52,8,FALSE)&amp;"'!$c:$r"),14,FALSE)&amp;"*"),VLOOKUP(Backend!F36,INDIRECT("'"&amp;VLOOKUP($Q$37,'Project Summary'!$A$3:$H$52,8,FALSE)&amp;"'!$c:$r"),14,FALSE)))</f>
        <v>Missing Batch #</v>
      </c>
      <c r="V38" s="66" t="str">
        <f ca="1">IF(ISBLANK('Project Summary'!$A$11),"Missing Batch #",IF(OR(VLOOKUP(Backend!G36,INDIRECT("'"&amp;VLOOKUP($Q$37,'Project Summary'!$A$3:$H$52,8,FALSE)&amp;"'!$c:$r"),14,FALSE)&lt;85,VLOOKUP(Backend!G36,INDIRECT("'"&amp;VLOOKUP($Q$37,'Project Summary'!$A$3:$H$52,8,FALSE)&amp;"'!$c:$r"),14,FALSE)&gt;115),(VLOOKUP(Backend!G36,INDIRECT("'"&amp;VLOOKUP($Q$37,'Project Summary'!$A$3:$H$52,8,FALSE)&amp;"'!$c:$r"),13,FALSE)&amp;"*"),VLOOKUP(Backend!G36,INDIRECT("'"&amp;VLOOKUP($Q$37,'Project Summary'!$A$3:$H$52,8,FALSE)&amp;"'!$c:$r"),13,FALSE)))</f>
        <v>Missing Batch #</v>
      </c>
      <c r="W38" s="66" t="str">
        <f ca="1">IF(ISBLANK('Project Summary'!$A$11),"Missing Batch #",IF(OR(VLOOKUP(Backend!H36,INDIRECT("'"&amp;VLOOKUP($Q$37,'Project Summary'!$A$3:$H$52,8,FALSE)&amp;"'!$c:$r"),14,FALSE)&lt;85,VLOOKUP(Backend!H36,INDIRECT("'"&amp;VLOOKUP($Q$37,'Project Summary'!$A$3:$H$52,8,FALSE)&amp;"'!$c:$r"),14,FALSE)&gt;115),(VLOOKUP(Backend!H36,INDIRECT("'"&amp;VLOOKUP($Q$37,'Project Summary'!$A$3:$H$52,8,FALSE)&amp;"'!$c:$r"),14,FALSE)&amp;"*"),VLOOKUP(Backend!H36,INDIRECT("'"&amp;VLOOKUP($Q$37,'Project Summary'!$A$3:$H$52,8,FALSE)&amp;"'!$c:$r"),14,FALSE)))</f>
        <v>Missing Batch #</v>
      </c>
      <c r="X38" s="100"/>
    </row>
    <row r="39" spans="6:24" ht="24" customHeight="1" x14ac:dyDescent="0.25">
      <c r="F39" s="8" t="s">
        <v>73</v>
      </c>
      <c r="G39" s="66" t="str">
        <f ca="1">IF(ISBLANK('Project Summary'!$A20),"Missing Batch #",IF(OR(VLOOKUP(Backend!C$2,INDIRECT("'"&amp;VLOOKUP($F38,'Project Summary'!$A$3:$H$52,8,FALSE)&amp;"'!$c:$r"),14,FALSE)&lt;85,VLOOKUP(Backend!C$2,INDIRECT("'"&amp;VLOOKUP($F38,'Project Summary'!$A$3:$H$52,8,FALSE)&amp;"'!$c:$r"),14,FALSE)&gt;115),(VLOOKUP(Backend!C$2,INDIRECT("'"&amp;VLOOKUP($F38,'Project Summary'!$A$3:$H$52,8,FALSE)&amp;"'!$c:$r"),14,FALSE)&amp;"*"),VLOOKUP(Backend!C$2,INDIRECT("'"&amp;VLOOKUP($F38,'Project Summary'!$A$3:$H$52,8,FALSE)&amp;"'!$c:$r"),14,FALSE)))</f>
        <v>Missing Batch #</v>
      </c>
      <c r="H39" s="66" t="str">
        <f ca="1">IF(ISBLANK('Project Summary'!$A20),"Missing Batch #",IF(OR(VLOOKUP(Backend!D$2,INDIRECT("'"&amp;VLOOKUP($F38,'Project Summary'!$A$3:$H$52,8,FALSE)&amp;"'!$c:$r"),14,FALSE)&lt;85,VLOOKUP(Backend!D$2,INDIRECT("'"&amp;VLOOKUP($F38,'Project Summary'!$A$3:$H$52,8,FALSE)&amp;"'!$c:$r"),14,FALSE)&gt;115),(VLOOKUP(Backend!D$2,INDIRECT("'"&amp;VLOOKUP($F38,'Project Summary'!$A$3:$H$52,8,FALSE)&amp;"'!$c:$r"),14,FALSE)&amp;"*"),VLOOKUP(Backend!D$2,INDIRECT("'"&amp;VLOOKUP($F38,'Project Summary'!$A$3:$H$52,8,FALSE)&amp;"'!$c:$r"),14,FALSE)))</f>
        <v>Missing Batch #</v>
      </c>
      <c r="I39" s="66" t="str">
        <f ca="1">IF(ISBLANK('Project Summary'!$A20),"Missing Batch #",IF(OR(VLOOKUP(Backend!E$2,INDIRECT("'"&amp;VLOOKUP($F38,'Project Summary'!$A$3:$H$52,8,FALSE)&amp;"'!$c:$r"),14,FALSE)&lt;85,VLOOKUP(Backend!E$2,INDIRECT("'"&amp;VLOOKUP($F38,'Project Summary'!$A$3:$H$52,8,FALSE)&amp;"'!$c:$r"),14,FALSE)&gt;115),(VLOOKUP(Backend!E$2,INDIRECT("'"&amp;VLOOKUP($F38,'Project Summary'!$A$3:$H$52,8,FALSE)&amp;"'!$c:$r"),14,FALSE)&amp;"*"),VLOOKUP(Backend!E$2,INDIRECT("'"&amp;VLOOKUP($F38,'Project Summary'!$A$3:$H$52,8,FALSE)&amp;"'!$c:$r"),14,FALSE)))</f>
        <v>Missing Batch #</v>
      </c>
      <c r="J39" s="66" t="str">
        <f ca="1">IF(ISBLANK('Project Summary'!$A20),"Missing Batch #",IF(OR(VLOOKUP(Backend!F$2,INDIRECT("'"&amp;VLOOKUP($F38,'Project Summary'!$A$3:$H$52,8,FALSE)&amp;"'!$c:$r"),14,FALSE)&lt;85,VLOOKUP(Backend!F$2,INDIRECT("'"&amp;VLOOKUP($F38,'Project Summary'!$A$3:$H$52,8,FALSE)&amp;"'!$c:$r"),14,FALSE)&gt;115),(VLOOKUP(Backend!F$2,INDIRECT("'"&amp;VLOOKUP($F38,'Project Summary'!$A$3:$H$52,8,FALSE)&amp;"'!$c:$r"),14,FALSE)&amp;"*"),VLOOKUP(Backend!F$2,INDIRECT("'"&amp;VLOOKUP($F38,'Project Summary'!$A$3:$H$52,8,FALSE)&amp;"'!$c:$r"),14,FALSE)))</f>
        <v>Missing Batch #</v>
      </c>
      <c r="K39" s="66" t="str">
        <f ca="1">IF(ISBLANK('Project Summary'!$A20),"Missing Batch #",IF(OR(VLOOKUP(Backend!G$2,INDIRECT("'"&amp;VLOOKUP($F38,'Project Summary'!$A$3:$H$52,8,FALSE)&amp;"'!$c:$r"),14,FALSE)&lt;85,VLOOKUP(Backend!G$2,INDIRECT("'"&amp;VLOOKUP($F38,'Project Summary'!$A$3:$H$52,8,FALSE)&amp;"'!$c:$r"),14,FALSE)&gt;115),(VLOOKUP(Backend!G$2,INDIRECT("'"&amp;VLOOKUP($F38,'Project Summary'!$A$3:$H$52,8,FALSE)&amp;"'!$c:$r"),14,FALSE)&amp;"*"),VLOOKUP(Backend!G$2,INDIRECT("'"&amp;VLOOKUP($F38,'Project Summary'!$A$3:$H$52,8,FALSE)&amp;"'!$c:$r"),14,FALSE)))</f>
        <v>Missing Batch #</v>
      </c>
      <c r="L39" s="66" t="str">
        <f ca="1">IF(ISBLANK('Project Summary'!$A20),"Missing Batch #",IF(OR(VLOOKUP(Backend!H$2,INDIRECT("'"&amp;VLOOKUP($F38,'Project Summary'!$A$3:$H$52,8,FALSE)&amp;"'!$c:$r"),14,FALSE)&lt;85,VLOOKUP(Backend!H$2,INDIRECT("'"&amp;VLOOKUP($F38,'Project Summary'!$A$3:$H$52,8,FALSE)&amp;"'!$c:$r"),14,FALSE)&gt;115),(VLOOKUP(Backend!H$2,INDIRECT("'"&amp;VLOOKUP($F38,'Project Summary'!$A$3:$H$52,8,FALSE)&amp;"'!$c:$r"),14,FALSE)&amp;"*"),VLOOKUP(Backend!H$2,INDIRECT("'"&amp;VLOOKUP($F38,'Project Summary'!$A$3:$H$52,8,FALSE)&amp;"'!$c:$r"),14,FALSE)))</f>
        <v>Missing Batch #</v>
      </c>
      <c r="M39" s="66" t="str">
        <f ca="1">IF(ISBLANK('Project Summary'!$A20),"Missing Batch #",IF(OR(VLOOKUP(Backend!I$2,INDIRECT("'"&amp;VLOOKUP($F38,'Project Summary'!$A$3:$H$52,8,FALSE)&amp;"'!$c:$r"),14,FALSE)&lt;85,VLOOKUP(Backend!I$2,INDIRECT("'"&amp;VLOOKUP($F38,'Project Summary'!$A$3:$H$52,8,FALSE)&amp;"'!$c:$r"),14,FALSE)&gt;115),(VLOOKUP(Backend!I$2,INDIRECT("'"&amp;VLOOKUP($F38,'Project Summary'!$A$3:$H$52,8,FALSE)&amp;"'!$c:$r"),14,FALSE)&amp;"*"),VLOOKUP(Backend!I$2,INDIRECT("'"&amp;VLOOKUP($F38,'Project Summary'!$A$3:$H$52,8,FALSE)&amp;"'!$c:$r"),14,FALSE)))</f>
        <v>Missing Batch #</v>
      </c>
      <c r="N39" s="66" t="str">
        <f ca="1">IF(ISBLANK('Project Summary'!$A20),"Missing Batch #",IF(OR(VLOOKUP(Backend!J$2,INDIRECT("'"&amp;VLOOKUP($F38,'Project Summary'!$A$3:$H$52,8,FALSE)&amp;"'!$c:$r"),14,FALSE)&lt;85,VLOOKUP(Backend!J$2,INDIRECT("'"&amp;VLOOKUP($F38,'Project Summary'!$A$3:$H$52,8,FALSE)&amp;"'!$c:$r"),14,FALSE)&gt;115),(VLOOKUP(Backend!J$2,INDIRECT("'"&amp;VLOOKUP($F38,'Project Summary'!$A$3:$H$52,8,FALSE)&amp;"'!$c:$r"),14,FALSE)&amp;"*"),VLOOKUP(Backend!J$2,INDIRECT("'"&amp;VLOOKUP($F38,'Project Summary'!$A$3:$H$52,8,FALSE)&amp;"'!$c:$r"),14,FALSE)))</f>
        <v>Missing Batch #</v>
      </c>
      <c r="O39" s="101"/>
      <c r="Q39" s="98"/>
      <c r="R39" s="66" t="str">
        <f ca="1">IF(ISBLANK('Project Summary'!$A$11),"Missing Batch #",IF(OR(VLOOKUP(Backend!C37,INDIRECT("'"&amp;VLOOKUP($Q$37,'Project Summary'!$A$3:$H$52,8,FALSE)&amp;"'!$c:$r"),14,FALSE)&lt;85,VLOOKUP(Backend!C37,INDIRECT("'"&amp;VLOOKUP($Q$37,'Project Summary'!$A$3:$H$52,8,FALSE)&amp;"'!$c:$r"),14,FALSE)&gt;115),(VLOOKUP(Backend!C37,INDIRECT("'"&amp;VLOOKUP($Q$37,'Project Summary'!$A$3:$H$52,8,FALSE)&amp;"'!$c:$r"),13,FALSE)&amp;"*"),VLOOKUP(Backend!C37,INDIRECT("'"&amp;VLOOKUP($Q$37,'Project Summary'!$A$3:$H$52,8,FALSE)&amp;"'!$c:$r"),13,FALSE)))</f>
        <v>Missing Batch #</v>
      </c>
      <c r="S39" s="66" t="str">
        <f ca="1">IF(ISBLANK('Project Summary'!$A$11),"Missing Batch #",IF(OR(VLOOKUP(Backend!D37,INDIRECT("'"&amp;VLOOKUP($Q$37,'Project Summary'!$A$3:$H$52,8,FALSE)&amp;"'!$c:$r"),14,FALSE)&lt;85,VLOOKUP(Backend!D37,INDIRECT("'"&amp;VLOOKUP($Q$37,'Project Summary'!$A$3:$H$52,8,FALSE)&amp;"'!$c:$r"),14,FALSE)&gt;115),(VLOOKUP(Backend!D37,INDIRECT("'"&amp;VLOOKUP($Q$37,'Project Summary'!$A$3:$H$52,8,FALSE)&amp;"'!$c:$r"),14,FALSE)&amp;"*"),VLOOKUP(Backend!D37,INDIRECT("'"&amp;VLOOKUP($Q$37,'Project Summary'!$A$3:$H$52,8,FALSE)&amp;"'!$c:$r"),14,FALSE)))</f>
        <v>Missing Batch #</v>
      </c>
      <c r="T39" s="66" t="str">
        <f ca="1">IF(ISBLANK('Project Summary'!$A$11),"Missing Batch #",IF(OR(VLOOKUP(Backend!E37,INDIRECT("'"&amp;VLOOKUP($Q$37,'Project Summary'!$A$3:$H$52,8,FALSE)&amp;"'!$c:$r"),14,FALSE)&lt;85,VLOOKUP(Backend!E37,INDIRECT("'"&amp;VLOOKUP($Q$37,'Project Summary'!$A$3:$H$52,8,FALSE)&amp;"'!$c:$r"),14,FALSE)&gt;115),(VLOOKUP(Backend!E37,INDIRECT("'"&amp;VLOOKUP($Q$37,'Project Summary'!$A$3:$H$52,8,FALSE)&amp;"'!$c:$r"),13,FALSE)&amp;"*"),VLOOKUP(Backend!E37,INDIRECT("'"&amp;VLOOKUP($Q$37,'Project Summary'!$A$3:$H$52,8,FALSE)&amp;"'!$c:$r"),13,FALSE)))</f>
        <v>Missing Batch #</v>
      </c>
      <c r="U39" s="66" t="str">
        <f ca="1">IF(ISBLANK('Project Summary'!$A$11),"Missing Batch #",IF(OR(VLOOKUP(Backend!F37,INDIRECT("'"&amp;VLOOKUP($Q$37,'Project Summary'!$A$3:$H$52,8,FALSE)&amp;"'!$c:$r"),14,FALSE)&lt;85,VLOOKUP(Backend!F37,INDIRECT("'"&amp;VLOOKUP($Q$37,'Project Summary'!$A$3:$H$52,8,FALSE)&amp;"'!$c:$r"),14,FALSE)&gt;115),(VLOOKUP(Backend!F37,INDIRECT("'"&amp;VLOOKUP($Q$37,'Project Summary'!$A$3:$H$52,8,FALSE)&amp;"'!$c:$r"),14,FALSE)&amp;"*"),VLOOKUP(Backend!F37,INDIRECT("'"&amp;VLOOKUP($Q$37,'Project Summary'!$A$3:$H$52,8,FALSE)&amp;"'!$c:$r"),14,FALSE)))</f>
        <v>Missing Batch #</v>
      </c>
      <c r="V39" s="66" t="str">
        <f ca="1">IF(ISBLANK('Project Summary'!$A$11),"Missing Batch #",IF(OR(VLOOKUP(Backend!G37,INDIRECT("'"&amp;VLOOKUP($Q$37,'Project Summary'!$A$3:$H$52,8,FALSE)&amp;"'!$c:$r"),14,FALSE)&lt;85,VLOOKUP(Backend!G37,INDIRECT("'"&amp;VLOOKUP($Q$37,'Project Summary'!$A$3:$H$52,8,FALSE)&amp;"'!$c:$r"),14,FALSE)&gt;115),(VLOOKUP(Backend!G37,INDIRECT("'"&amp;VLOOKUP($Q$37,'Project Summary'!$A$3:$H$52,8,FALSE)&amp;"'!$c:$r"),13,FALSE)&amp;"*"),VLOOKUP(Backend!G37,INDIRECT("'"&amp;VLOOKUP($Q$37,'Project Summary'!$A$3:$H$52,8,FALSE)&amp;"'!$c:$r"),13,FALSE)))</f>
        <v>Missing Batch #</v>
      </c>
      <c r="W39" s="66" t="str">
        <f ca="1">IF(ISBLANK('Project Summary'!$A$11),"Missing Batch #",IF(OR(VLOOKUP(Backend!H37,INDIRECT("'"&amp;VLOOKUP($Q$37,'Project Summary'!$A$3:$H$52,8,FALSE)&amp;"'!$c:$r"),14,FALSE)&lt;85,VLOOKUP(Backend!H37,INDIRECT("'"&amp;VLOOKUP($Q$37,'Project Summary'!$A$3:$H$52,8,FALSE)&amp;"'!$c:$r"),14,FALSE)&gt;115),(VLOOKUP(Backend!H37,INDIRECT("'"&amp;VLOOKUP($Q$37,'Project Summary'!$A$3:$H$52,8,FALSE)&amp;"'!$c:$r"),14,FALSE)&amp;"*"),VLOOKUP(Backend!H37,INDIRECT("'"&amp;VLOOKUP($Q$37,'Project Summary'!$A$3:$H$52,8,FALSE)&amp;"'!$c:$r"),14,FALSE)))</f>
        <v>Missing Batch #</v>
      </c>
      <c r="X39" s="100"/>
    </row>
    <row r="40" spans="6:24" ht="24" customHeight="1" x14ac:dyDescent="0.25">
      <c r="F40" s="8" t="str">
        <f>IF(ISBLANK('Project Summary'!A21),"DELETE ME",'Project Summary'!A21)</f>
        <v>DELETE ME</v>
      </c>
      <c r="G40" s="66" t="str">
        <f ca="1">IF(ISBLANK('Project Summary'!$A21),"Missing Batch #",IF(OR(VLOOKUP(Backend!C$2,INDIRECT("'"&amp;VLOOKUP($F40,'Project Summary'!$A$3:$H$52,8,FALSE)&amp;"'!$c:$r"),14,FALSE)&lt;85,VLOOKUP(Backend!C$2,INDIRECT("'"&amp;VLOOKUP($F40,'Project Summary'!$A$3:$H$52,8,FALSE)&amp;"'!$c:$r"),14,FALSE)&gt;115),(VLOOKUP(Backend!C$2,INDIRECT("'"&amp;VLOOKUP($F40,'Project Summary'!$A$3:$H$52,8,FALSE)&amp;"'!$c:$r"),13,FALSE)&amp;"*"),VLOOKUP(Backend!C$2,INDIRECT("'"&amp;VLOOKUP($F40,'Project Summary'!$A$3:$H$52,8,FALSE)&amp;"'!$c:$r"),13,FALSE)))</f>
        <v>Missing Batch #</v>
      </c>
      <c r="H40" s="66" t="str">
        <f ca="1">IF(ISBLANK('Project Summary'!$A21),"Missing Batch #",IF(OR(VLOOKUP(Backend!D$2,INDIRECT("'"&amp;VLOOKUP($F40,'Project Summary'!$A$3:$H$52,8,FALSE)&amp;"'!$c:$r"),14,FALSE)&lt;85,VLOOKUP(Backend!D$2,INDIRECT("'"&amp;VLOOKUP($F40,'Project Summary'!$A$3:$H$52,8,FALSE)&amp;"'!$c:$r"),14,FALSE)&gt;115),(VLOOKUP(Backend!D$2,INDIRECT("'"&amp;VLOOKUP($F40,'Project Summary'!$A$3:$H$52,8,FALSE)&amp;"'!$c:$r"),13,FALSE)&amp;"*"),VLOOKUP(Backend!D$2,INDIRECT("'"&amp;VLOOKUP($F40,'Project Summary'!$A$3:$H$52,8,FALSE)&amp;"'!$c:$r"),13,FALSE)))</f>
        <v>Missing Batch #</v>
      </c>
      <c r="I40" s="66" t="str">
        <f ca="1">IF(ISBLANK('Project Summary'!$A21),"Missing Batch #",IF(OR(VLOOKUP(Backend!E$2,INDIRECT("'"&amp;VLOOKUP($F40,'Project Summary'!$A$3:$H$52,8,FALSE)&amp;"'!$c:$r"),14,FALSE)&lt;85,VLOOKUP(Backend!E$2,INDIRECT("'"&amp;VLOOKUP($F40,'Project Summary'!$A$3:$H$52,8,FALSE)&amp;"'!$c:$r"),14,FALSE)&gt;115),(VLOOKUP(Backend!E$2,INDIRECT("'"&amp;VLOOKUP($F40,'Project Summary'!$A$3:$H$52,8,FALSE)&amp;"'!$c:$r"),13,FALSE)&amp;"*"),VLOOKUP(Backend!E$2,INDIRECT("'"&amp;VLOOKUP($F40,'Project Summary'!$A$3:$H$52,8,FALSE)&amp;"'!$c:$r"),13,FALSE)))</f>
        <v>Missing Batch #</v>
      </c>
      <c r="J40" s="66" t="str">
        <f ca="1">IF(ISBLANK('Project Summary'!$A21),"Missing Batch #",IF(OR(VLOOKUP(Backend!F$2,INDIRECT("'"&amp;VLOOKUP($F40,'Project Summary'!$A$3:$H$52,8,FALSE)&amp;"'!$c:$r"),14,FALSE)&lt;85,VLOOKUP(Backend!F$2,INDIRECT("'"&amp;VLOOKUP($F40,'Project Summary'!$A$3:$H$52,8,FALSE)&amp;"'!$c:$r"),14,FALSE)&gt;115),(VLOOKUP(Backend!F$2,INDIRECT("'"&amp;VLOOKUP($F40,'Project Summary'!$A$3:$H$52,8,FALSE)&amp;"'!$c:$r"),13,FALSE)&amp;"*"),VLOOKUP(Backend!F$2,INDIRECT("'"&amp;VLOOKUP($F40,'Project Summary'!$A$3:$H$52,8,FALSE)&amp;"'!$c:$r"),13,FALSE)))</f>
        <v>Missing Batch #</v>
      </c>
      <c r="K40" s="66" t="str">
        <f ca="1">IF(ISBLANK('Project Summary'!$A21),"Missing Batch #",IF(OR(VLOOKUP(Backend!G$2,INDIRECT("'"&amp;VLOOKUP($F40,'Project Summary'!$A$3:$H$52,8,FALSE)&amp;"'!$c:$r"),14,FALSE)&lt;85,VLOOKUP(Backend!G$2,INDIRECT("'"&amp;VLOOKUP($F40,'Project Summary'!$A$3:$H$52,8,FALSE)&amp;"'!$c:$r"),14,FALSE)&gt;115),(VLOOKUP(Backend!G$2,INDIRECT("'"&amp;VLOOKUP($F40,'Project Summary'!$A$3:$H$52,8,FALSE)&amp;"'!$c:$r"),13,FALSE)&amp;"*"),VLOOKUP(Backend!G$2,INDIRECT("'"&amp;VLOOKUP($F40,'Project Summary'!$A$3:$H$52,8,FALSE)&amp;"'!$c:$r"),13,FALSE)))</f>
        <v>Missing Batch #</v>
      </c>
      <c r="L40" s="66" t="str">
        <f ca="1">IF(ISBLANK('Project Summary'!$A21),"Missing Batch #",IF(OR(VLOOKUP(Backend!H$2,INDIRECT("'"&amp;VLOOKUP($F40,'Project Summary'!$A$3:$H$52,8,FALSE)&amp;"'!$c:$r"),14,FALSE)&lt;85,VLOOKUP(Backend!H$2,INDIRECT("'"&amp;VLOOKUP($F40,'Project Summary'!$A$3:$H$52,8,FALSE)&amp;"'!$c:$r"),14,FALSE)&gt;115),(VLOOKUP(Backend!H$2,INDIRECT("'"&amp;VLOOKUP($F40,'Project Summary'!$A$3:$H$52,8,FALSE)&amp;"'!$c:$r"),13,FALSE)&amp;"*"),VLOOKUP(Backend!H$2,INDIRECT("'"&amp;VLOOKUP($F40,'Project Summary'!$A$3:$H$52,8,FALSE)&amp;"'!$c:$r"),13,FALSE)))</f>
        <v>Missing Batch #</v>
      </c>
      <c r="M40" s="66" t="str">
        <f ca="1">IF(ISBLANK('Project Summary'!$A21),"Missing Batch #",IF(OR(VLOOKUP(Backend!I$2,INDIRECT("'"&amp;VLOOKUP($F40,'Project Summary'!$A$3:$H$52,8,FALSE)&amp;"'!$c:$r"),14,FALSE)&lt;85,VLOOKUP(Backend!I$2,INDIRECT("'"&amp;VLOOKUP($F40,'Project Summary'!$A$3:$H$52,8,FALSE)&amp;"'!$c:$r"),14,FALSE)&gt;115),(VLOOKUP(Backend!I$2,INDIRECT("'"&amp;VLOOKUP($F40,'Project Summary'!$A$3:$H$52,8,FALSE)&amp;"'!$c:$r"),13,FALSE)&amp;"*"),VLOOKUP(Backend!I$2,INDIRECT("'"&amp;VLOOKUP($F40,'Project Summary'!$A$3:$H$52,8,FALSE)&amp;"'!$c:$r"),13,FALSE)))</f>
        <v>Missing Batch #</v>
      </c>
      <c r="N40" s="66" t="str">
        <f ca="1">IF(ISBLANK('Project Summary'!$A21),"Missing Batch #",IF(OR(VLOOKUP(Backend!J$2,INDIRECT("'"&amp;VLOOKUP($F40,'Project Summary'!$A$3:$H$52,8,FALSE)&amp;"'!$c:$r"),14,FALSE)&lt;85,VLOOKUP(Backend!J$2,INDIRECT("'"&amp;VLOOKUP($F40,'Project Summary'!$A$3:$H$52,8,FALSE)&amp;"'!$c:$r"),14,FALSE)&gt;115),(VLOOKUP(Backend!J$2,INDIRECT("'"&amp;VLOOKUP($F40,'Project Summary'!$A$3:$H$52,8,FALSE)&amp;"'!$c:$r"),13,FALSE)&amp;"*"),VLOOKUP(Backend!J$2,INDIRECT("'"&amp;VLOOKUP($F40,'Project Summary'!$A$3:$H$52,8,FALSE)&amp;"'!$c:$r"),13,FALSE)))</f>
        <v>Missing Batch #</v>
      </c>
      <c r="O40" s="99" t="str">
        <f ca="1">IF(COUNT(G40:N40)&gt;=6,COUNT(G40:N40)&amp;" of "&amp;COUNTA($G$4:$N$4)&amp;" - Pass",COUNT(G40:N40)&amp;" of "&amp;COUNTA($G$4:$N$4)&amp;" - Fail")</f>
        <v>0 of 8 - Fail</v>
      </c>
      <c r="Q40" s="98"/>
      <c r="R40" s="66" t="str">
        <f ca="1">IF(ISBLANK('Project Summary'!$A$11),"Missing Batch #",IF(OR(VLOOKUP(Backend!C38,INDIRECT("'"&amp;VLOOKUP($Q$37,'Project Summary'!$A$3:$H$52,8,FALSE)&amp;"'!$c:$r"),14,FALSE)&lt;85,VLOOKUP(Backend!C38,INDIRECT("'"&amp;VLOOKUP($Q$37,'Project Summary'!$A$3:$H$52,8,FALSE)&amp;"'!$c:$r"),14,FALSE)&gt;115),(VLOOKUP(Backend!C38,INDIRECT("'"&amp;VLOOKUP($Q$37,'Project Summary'!$A$3:$H$52,8,FALSE)&amp;"'!$c:$r"),13,FALSE)&amp;"*"),VLOOKUP(Backend!C38,INDIRECT("'"&amp;VLOOKUP($Q$37,'Project Summary'!$A$3:$H$52,8,FALSE)&amp;"'!$c:$r"),13,FALSE)))</f>
        <v>Missing Batch #</v>
      </c>
      <c r="S40" s="66" t="str">
        <f ca="1">IF(ISBLANK('Project Summary'!$A$11),"Missing Batch #",IF(OR(VLOOKUP(Backend!D38,INDIRECT("'"&amp;VLOOKUP($Q$37,'Project Summary'!$A$3:$H$52,8,FALSE)&amp;"'!$c:$r"),14,FALSE)&lt;85,VLOOKUP(Backend!D38,INDIRECT("'"&amp;VLOOKUP($Q$37,'Project Summary'!$A$3:$H$52,8,FALSE)&amp;"'!$c:$r"),14,FALSE)&gt;115),(VLOOKUP(Backend!D38,INDIRECT("'"&amp;VLOOKUP($Q$37,'Project Summary'!$A$3:$H$52,8,FALSE)&amp;"'!$c:$r"),14,FALSE)&amp;"*"),VLOOKUP(Backend!D38,INDIRECT("'"&amp;VLOOKUP($Q$37,'Project Summary'!$A$3:$H$52,8,FALSE)&amp;"'!$c:$r"),14,FALSE)))</f>
        <v>Missing Batch #</v>
      </c>
      <c r="T40" s="66" t="str">
        <f ca="1">IF(ISBLANK('Project Summary'!$A$11),"Missing Batch #",IF(OR(VLOOKUP(Backend!E38,INDIRECT("'"&amp;VLOOKUP($Q$37,'Project Summary'!$A$3:$H$52,8,FALSE)&amp;"'!$c:$r"),14,FALSE)&lt;85,VLOOKUP(Backend!E38,INDIRECT("'"&amp;VLOOKUP($Q$37,'Project Summary'!$A$3:$H$52,8,FALSE)&amp;"'!$c:$r"),14,FALSE)&gt;115),(VLOOKUP(Backend!E38,INDIRECT("'"&amp;VLOOKUP($Q$37,'Project Summary'!$A$3:$H$52,8,FALSE)&amp;"'!$c:$r"),13,FALSE)&amp;"*"),VLOOKUP(Backend!E38,INDIRECT("'"&amp;VLOOKUP($Q$37,'Project Summary'!$A$3:$H$52,8,FALSE)&amp;"'!$c:$r"),13,FALSE)))</f>
        <v>Missing Batch #</v>
      </c>
      <c r="U40" s="66" t="str">
        <f ca="1">IF(ISBLANK('Project Summary'!$A$11),"Missing Batch #",IF(OR(VLOOKUP(Backend!F38,INDIRECT("'"&amp;VLOOKUP($Q$37,'Project Summary'!$A$3:$H$52,8,FALSE)&amp;"'!$c:$r"),14,FALSE)&lt;85,VLOOKUP(Backend!F38,INDIRECT("'"&amp;VLOOKUP($Q$37,'Project Summary'!$A$3:$H$52,8,FALSE)&amp;"'!$c:$r"),14,FALSE)&gt;115),(VLOOKUP(Backend!F38,INDIRECT("'"&amp;VLOOKUP($Q$37,'Project Summary'!$A$3:$H$52,8,FALSE)&amp;"'!$c:$r"),14,FALSE)&amp;"*"),VLOOKUP(Backend!F38,INDIRECT("'"&amp;VLOOKUP($Q$37,'Project Summary'!$A$3:$H$52,8,FALSE)&amp;"'!$c:$r"),14,FALSE)))</f>
        <v>Missing Batch #</v>
      </c>
      <c r="V40" s="66" t="str">
        <f ca="1">IF(ISBLANK('Project Summary'!$A$11),"Missing Batch #",IF(OR(VLOOKUP(Backend!G38,INDIRECT("'"&amp;VLOOKUP($Q$37,'Project Summary'!$A$3:$H$52,8,FALSE)&amp;"'!$c:$r"),14,FALSE)&lt;85,VLOOKUP(Backend!G38,INDIRECT("'"&amp;VLOOKUP($Q$37,'Project Summary'!$A$3:$H$52,8,FALSE)&amp;"'!$c:$r"),14,FALSE)&gt;115),(VLOOKUP(Backend!G38,INDIRECT("'"&amp;VLOOKUP($Q$37,'Project Summary'!$A$3:$H$52,8,FALSE)&amp;"'!$c:$r"),13,FALSE)&amp;"*"),VLOOKUP(Backend!G38,INDIRECT("'"&amp;VLOOKUP($Q$37,'Project Summary'!$A$3:$H$52,8,FALSE)&amp;"'!$c:$r"),13,FALSE)))</f>
        <v>Missing Batch #</v>
      </c>
      <c r="W40" s="66" t="str">
        <f ca="1">IF(ISBLANK('Project Summary'!$A$11),"Missing Batch #",IF(OR(VLOOKUP(Backend!H38,INDIRECT("'"&amp;VLOOKUP($Q$37,'Project Summary'!$A$3:$H$52,8,FALSE)&amp;"'!$c:$r"),14,FALSE)&lt;85,VLOOKUP(Backend!H38,INDIRECT("'"&amp;VLOOKUP($Q$37,'Project Summary'!$A$3:$H$52,8,FALSE)&amp;"'!$c:$r"),14,FALSE)&gt;115),(VLOOKUP(Backend!H38,INDIRECT("'"&amp;VLOOKUP($Q$37,'Project Summary'!$A$3:$H$52,8,FALSE)&amp;"'!$c:$r"),14,FALSE)&amp;"*"),VLOOKUP(Backend!H38,INDIRECT("'"&amp;VLOOKUP($Q$37,'Project Summary'!$A$3:$H$52,8,FALSE)&amp;"'!$c:$r"),14,FALSE)))</f>
        <v>Missing Batch #</v>
      </c>
      <c r="X40" s="101"/>
    </row>
    <row r="41" spans="6:24" ht="24" customHeight="1" x14ac:dyDescent="0.25">
      <c r="F41" s="8" t="s">
        <v>73</v>
      </c>
      <c r="G41" s="66" t="str">
        <f ca="1">IF(ISBLANK('Project Summary'!$A21),"Missing Batch #",IF(OR(VLOOKUP(Backend!C$2,INDIRECT("'"&amp;VLOOKUP($F40,'Project Summary'!$A$3:$H$52,8,FALSE)&amp;"'!$c:$r"),14,FALSE)&lt;85,VLOOKUP(Backend!C$2,INDIRECT("'"&amp;VLOOKUP($F40,'Project Summary'!$A$3:$H$52,8,FALSE)&amp;"'!$c:$r"),14,FALSE)&gt;115),(VLOOKUP(Backend!C$2,INDIRECT("'"&amp;VLOOKUP($F40,'Project Summary'!$A$3:$H$52,8,FALSE)&amp;"'!$c:$r"),14,FALSE)&amp;"*"),VLOOKUP(Backend!C$2,INDIRECT("'"&amp;VLOOKUP($F40,'Project Summary'!$A$3:$H$52,8,FALSE)&amp;"'!$c:$r"),14,FALSE)))</f>
        <v>Missing Batch #</v>
      </c>
      <c r="H41" s="66" t="str">
        <f ca="1">IF(ISBLANK('Project Summary'!$A21),"Missing Batch #",IF(OR(VLOOKUP(Backend!D$2,INDIRECT("'"&amp;VLOOKUP($F40,'Project Summary'!$A$3:$H$52,8,FALSE)&amp;"'!$c:$r"),14,FALSE)&lt;85,VLOOKUP(Backend!D$2,INDIRECT("'"&amp;VLOOKUP($F40,'Project Summary'!$A$3:$H$52,8,FALSE)&amp;"'!$c:$r"),14,FALSE)&gt;115),(VLOOKUP(Backend!D$2,INDIRECT("'"&amp;VLOOKUP($F40,'Project Summary'!$A$3:$H$52,8,FALSE)&amp;"'!$c:$r"),14,FALSE)&amp;"*"),VLOOKUP(Backend!D$2,INDIRECT("'"&amp;VLOOKUP($F40,'Project Summary'!$A$3:$H$52,8,FALSE)&amp;"'!$c:$r"),14,FALSE)))</f>
        <v>Missing Batch #</v>
      </c>
      <c r="I41" s="66" t="str">
        <f ca="1">IF(ISBLANK('Project Summary'!$A21),"Missing Batch #",IF(OR(VLOOKUP(Backend!E$2,INDIRECT("'"&amp;VLOOKUP($F40,'Project Summary'!$A$3:$H$52,8,FALSE)&amp;"'!$c:$r"),14,FALSE)&lt;85,VLOOKUP(Backend!E$2,INDIRECT("'"&amp;VLOOKUP($F40,'Project Summary'!$A$3:$H$52,8,FALSE)&amp;"'!$c:$r"),14,FALSE)&gt;115),(VLOOKUP(Backend!E$2,INDIRECT("'"&amp;VLOOKUP($F40,'Project Summary'!$A$3:$H$52,8,FALSE)&amp;"'!$c:$r"),14,FALSE)&amp;"*"),VLOOKUP(Backend!E$2,INDIRECT("'"&amp;VLOOKUP($F40,'Project Summary'!$A$3:$H$52,8,FALSE)&amp;"'!$c:$r"),14,FALSE)))</f>
        <v>Missing Batch #</v>
      </c>
      <c r="J41" s="66" t="str">
        <f ca="1">IF(ISBLANK('Project Summary'!$A21),"Missing Batch #",IF(OR(VLOOKUP(Backend!F$2,INDIRECT("'"&amp;VLOOKUP($F40,'Project Summary'!$A$3:$H$52,8,FALSE)&amp;"'!$c:$r"),14,FALSE)&lt;85,VLOOKUP(Backend!F$2,INDIRECT("'"&amp;VLOOKUP($F40,'Project Summary'!$A$3:$H$52,8,FALSE)&amp;"'!$c:$r"),14,FALSE)&gt;115),(VLOOKUP(Backend!F$2,INDIRECT("'"&amp;VLOOKUP($F40,'Project Summary'!$A$3:$H$52,8,FALSE)&amp;"'!$c:$r"),14,FALSE)&amp;"*"),VLOOKUP(Backend!F$2,INDIRECT("'"&amp;VLOOKUP($F40,'Project Summary'!$A$3:$H$52,8,FALSE)&amp;"'!$c:$r"),14,FALSE)))</f>
        <v>Missing Batch #</v>
      </c>
      <c r="K41" s="66" t="str">
        <f ca="1">IF(ISBLANK('Project Summary'!$A21),"Missing Batch #",IF(OR(VLOOKUP(Backend!G$2,INDIRECT("'"&amp;VLOOKUP($F40,'Project Summary'!$A$3:$H$52,8,FALSE)&amp;"'!$c:$r"),14,FALSE)&lt;85,VLOOKUP(Backend!G$2,INDIRECT("'"&amp;VLOOKUP($F40,'Project Summary'!$A$3:$H$52,8,FALSE)&amp;"'!$c:$r"),14,FALSE)&gt;115),(VLOOKUP(Backend!G$2,INDIRECT("'"&amp;VLOOKUP($F40,'Project Summary'!$A$3:$H$52,8,FALSE)&amp;"'!$c:$r"),14,FALSE)&amp;"*"),VLOOKUP(Backend!G$2,INDIRECT("'"&amp;VLOOKUP($F40,'Project Summary'!$A$3:$H$52,8,FALSE)&amp;"'!$c:$r"),14,FALSE)))</f>
        <v>Missing Batch #</v>
      </c>
      <c r="L41" s="66" t="str">
        <f ca="1">IF(ISBLANK('Project Summary'!$A21),"Missing Batch #",IF(OR(VLOOKUP(Backend!H$2,INDIRECT("'"&amp;VLOOKUP($F40,'Project Summary'!$A$3:$H$52,8,FALSE)&amp;"'!$c:$r"),14,FALSE)&lt;85,VLOOKUP(Backend!H$2,INDIRECT("'"&amp;VLOOKUP($F40,'Project Summary'!$A$3:$H$52,8,FALSE)&amp;"'!$c:$r"),14,FALSE)&gt;115),(VLOOKUP(Backend!H$2,INDIRECT("'"&amp;VLOOKUP($F40,'Project Summary'!$A$3:$H$52,8,FALSE)&amp;"'!$c:$r"),14,FALSE)&amp;"*"),VLOOKUP(Backend!H$2,INDIRECT("'"&amp;VLOOKUP($F40,'Project Summary'!$A$3:$H$52,8,FALSE)&amp;"'!$c:$r"),14,FALSE)))</f>
        <v>Missing Batch #</v>
      </c>
      <c r="M41" s="66" t="str">
        <f ca="1">IF(ISBLANK('Project Summary'!$A21),"Missing Batch #",IF(OR(VLOOKUP(Backend!I$2,INDIRECT("'"&amp;VLOOKUP($F40,'Project Summary'!$A$3:$H$52,8,FALSE)&amp;"'!$c:$r"),14,FALSE)&lt;85,VLOOKUP(Backend!I$2,INDIRECT("'"&amp;VLOOKUP($F40,'Project Summary'!$A$3:$H$52,8,FALSE)&amp;"'!$c:$r"),14,FALSE)&gt;115),(VLOOKUP(Backend!I$2,INDIRECT("'"&amp;VLOOKUP($F40,'Project Summary'!$A$3:$H$52,8,FALSE)&amp;"'!$c:$r"),14,FALSE)&amp;"*"),VLOOKUP(Backend!I$2,INDIRECT("'"&amp;VLOOKUP($F40,'Project Summary'!$A$3:$H$52,8,FALSE)&amp;"'!$c:$r"),14,FALSE)))</f>
        <v>Missing Batch #</v>
      </c>
      <c r="N41" s="66" t="str">
        <f ca="1">IF(ISBLANK('Project Summary'!$A21),"Missing Batch #",IF(OR(VLOOKUP(Backend!J$2,INDIRECT("'"&amp;VLOOKUP($F40,'Project Summary'!$A$3:$H$52,8,FALSE)&amp;"'!$c:$r"),14,FALSE)&lt;85,VLOOKUP(Backend!J$2,INDIRECT("'"&amp;VLOOKUP($F40,'Project Summary'!$A$3:$H$52,8,FALSE)&amp;"'!$c:$r"),14,FALSE)&gt;115),(VLOOKUP(Backend!J$2,INDIRECT("'"&amp;VLOOKUP($F40,'Project Summary'!$A$3:$H$52,8,FALSE)&amp;"'!$c:$r"),14,FALSE)&amp;"*"),VLOOKUP(Backend!J$2,INDIRECT("'"&amp;VLOOKUP($F40,'Project Summary'!$A$3:$H$52,8,FALSE)&amp;"'!$c:$r"),14,FALSE)))</f>
        <v>Missing Batch #</v>
      </c>
      <c r="O41" s="101"/>
      <c r="Q41" s="98">
        <v>10</v>
      </c>
      <c r="R41" s="66" t="str">
        <f ca="1">IF(ISBLANK('Project Summary'!$A$12),"Missing Batch #",IF(OR(VLOOKUP(Backend!C39,INDIRECT("'"&amp;VLOOKUP($Q$41,'Project Summary'!$A$3:$H$52,8,FALSE)&amp;"'!$c:$r"),14,FALSE)&lt;85,VLOOKUP(Backend!C39,INDIRECT("'"&amp;VLOOKUP($Q$41,'Project Summary'!$A$3:$H$52,8,FALSE)&amp;"'!$c:$r"),14,FALSE)&gt;115),(VLOOKUP(Backend!C39,INDIRECT("'"&amp;VLOOKUP($Q$41,'Project Summary'!$A$3:$H$52,8,FALSE)&amp;"'!$c:$r"),13,FALSE)&amp;"*"),VLOOKUP(Backend!C39,INDIRECT("'"&amp;VLOOKUP($Q$41,'Project Summary'!$A$3:$H$52,8,FALSE)&amp;"'!$c:$r"),13,FALSE)))</f>
        <v>Missing Batch #</v>
      </c>
      <c r="S41" s="66" t="str">
        <f ca="1">IF(ISBLANK('Project Summary'!$A$12),"Missing Batch #",IF(OR(VLOOKUP(Backend!D39,INDIRECT("'"&amp;VLOOKUP($Q$41,'Project Summary'!$A$3:$H$52,8,FALSE)&amp;"'!$c:$r"),14,FALSE)&lt;85,VLOOKUP(Backend!D39,INDIRECT("'"&amp;VLOOKUP($Q$41,'Project Summary'!$A$3:$H$52,8,FALSE)&amp;"'!$c:$r"),14,FALSE)&gt;115),(VLOOKUP(Backend!D39,INDIRECT("'"&amp;VLOOKUP($Q$41,'Project Summary'!$A$3:$H$52,8,FALSE)&amp;"'!$c:$r"),14,FALSE)&amp;"*"),VLOOKUP(Backend!D39,INDIRECT("'"&amp;VLOOKUP($Q$41,'Project Summary'!$A$3:$H$52,8,FALSE)&amp;"'!$c:$r"),14,FALSE)))</f>
        <v>Missing Batch #</v>
      </c>
      <c r="T41" s="66" t="str">
        <f ca="1">IF(ISBLANK('Project Summary'!$A$12),"Missing Batch #",IF(OR(VLOOKUP(Backend!E39,INDIRECT("'"&amp;VLOOKUP($Q$41,'Project Summary'!$A$3:$H$52,8,FALSE)&amp;"'!$c:$r"),14,FALSE)&lt;85,VLOOKUP(Backend!E39,INDIRECT("'"&amp;VLOOKUP($Q$41,'Project Summary'!$A$3:$H$52,8,FALSE)&amp;"'!$c:$r"),14,FALSE)&gt;115),(VLOOKUP(Backend!E39,INDIRECT("'"&amp;VLOOKUP($Q$41,'Project Summary'!$A$3:$H$52,8,FALSE)&amp;"'!$c:$r"),13,FALSE)&amp;"*"),VLOOKUP(Backend!E39,INDIRECT("'"&amp;VLOOKUP($Q$41,'Project Summary'!$A$3:$H$52,8,FALSE)&amp;"'!$c:$r"),13,FALSE)))</f>
        <v>Missing Batch #</v>
      </c>
      <c r="U41" s="66" t="str">
        <f ca="1">IF(ISBLANK('Project Summary'!$A$12),"Missing Batch #",IF(OR(VLOOKUP(Backend!F39,INDIRECT("'"&amp;VLOOKUP($Q$41,'Project Summary'!$A$3:$H$52,8,FALSE)&amp;"'!$c:$r"),14,FALSE)&lt;85,VLOOKUP(Backend!F39,INDIRECT("'"&amp;VLOOKUP($Q$41,'Project Summary'!$A$3:$H$52,8,FALSE)&amp;"'!$c:$r"),14,FALSE)&gt;115),(VLOOKUP(Backend!F39,INDIRECT("'"&amp;VLOOKUP($Q$41,'Project Summary'!$A$3:$H$52,8,FALSE)&amp;"'!$c:$r"),14,FALSE)&amp;"*"),VLOOKUP(Backend!F39,INDIRECT("'"&amp;VLOOKUP($Q$41,'Project Summary'!$A$3:$H$52,8,FALSE)&amp;"'!$c:$r"),14,FALSE)))</f>
        <v>Missing Batch #</v>
      </c>
      <c r="V41" s="66" t="str">
        <f ca="1">IF(ISBLANK('Project Summary'!$A$12),"Missing Batch #",IF(OR(VLOOKUP(Backend!G39,INDIRECT("'"&amp;VLOOKUP($Q$41,'Project Summary'!$A$3:$H$52,8,FALSE)&amp;"'!$c:$r"),14,FALSE)&lt;85,VLOOKUP(Backend!G39,INDIRECT("'"&amp;VLOOKUP($Q$41,'Project Summary'!$A$3:$H$52,8,FALSE)&amp;"'!$c:$r"),14,FALSE)&gt;115),(VLOOKUP(Backend!G39,INDIRECT("'"&amp;VLOOKUP($Q$41,'Project Summary'!$A$3:$H$52,8,FALSE)&amp;"'!$c:$r"),13,FALSE)&amp;"*"),VLOOKUP(Backend!G39,INDIRECT("'"&amp;VLOOKUP($Q$41,'Project Summary'!$A$3:$H$52,8,FALSE)&amp;"'!$c:$r"),13,FALSE)))</f>
        <v>Missing Batch #</v>
      </c>
      <c r="W41" s="66" t="str">
        <f ca="1">IF(ISBLANK('Project Summary'!$A$12),"Missing Batch #",IF(OR(VLOOKUP(Backend!H39,INDIRECT("'"&amp;VLOOKUP($Q$41,'Project Summary'!$A$3:$H$52,8,FALSE)&amp;"'!$c:$r"),14,FALSE)&lt;85,VLOOKUP(Backend!H39,INDIRECT("'"&amp;VLOOKUP($Q$41,'Project Summary'!$A$3:$H$52,8,FALSE)&amp;"'!$c:$r"),14,FALSE)&gt;115),(VLOOKUP(Backend!H39,INDIRECT("'"&amp;VLOOKUP($Q$41,'Project Summary'!$A$3:$H$52,8,FALSE)&amp;"'!$c:$r"),14,FALSE)&amp;"*"),VLOOKUP(Backend!H39,INDIRECT("'"&amp;VLOOKUP($Q$41,'Project Summary'!$A$3:$H$52,8,FALSE)&amp;"'!$c:$r"),14,FALSE)))</f>
        <v>Missing Batch #</v>
      </c>
      <c r="X41" s="99" t="str">
        <f t="shared" ca="1" si="4"/>
        <v>0 of 12 - Fail</v>
      </c>
    </row>
    <row r="42" spans="6:24" ht="24" customHeight="1" x14ac:dyDescent="0.25">
      <c r="F42" s="8" t="str">
        <f>IF(ISBLANK('Project Summary'!A22),"DELETE ME",'Project Summary'!A22)</f>
        <v>DELETE ME</v>
      </c>
      <c r="G42" s="66" t="str">
        <f ca="1">IF(ISBLANK('Project Summary'!$A22),"Missing Batch #",IF(OR(VLOOKUP(Backend!C$2,INDIRECT("'"&amp;VLOOKUP($F42,'Project Summary'!$A$3:$H$52,8,FALSE)&amp;"'!$c:$r"),14,FALSE)&lt;85,VLOOKUP(Backend!C$2,INDIRECT("'"&amp;VLOOKUP($F42,'Project Summary'!$A$3:$H$52,8,FALSE)&amp;"'!$c:$r"),14,FALSE)&gt;115),(VLOOKUP(Backend!C$2,INDIRECT("'"&amp;VLOOKUP($F42,'Project Summary'!$A$3:$H$52,8,FALSE)&amp;"'!$c:$r"),13,FALSE)&amp;"*"),VLOOKUP(Backend!C$2,INDIRECT("'"&amp;VLOOKUP($F42,'Project Summary'!$A$3:$H$52,8,FALSE)&amp;"'!$c:$r"),13,FALSE)))</f>
        <v>Missing Batch #</v>
      </c>
      <c r="H42" s="66" t="str">
        <f ca="1">IF(ISBLANK('Project Summary'!$A22),"Missing Batch #",IF(OR(VLOOKUP(Backend!D$2,INDIRECT("'"&amp;VLOOKUP($F42,'Project Summary'!$A$3:$H$52,8,FALSE)&amp;"'!$c:$r"),14,FALSE)&lt;85,VLOOKUP(Backend!D$2,INDIRECT("'"&amp;VLOOKUP($F42,'Project Summary'!$A$3:$H$52,8,FALSE)&amp;"'!$c:$r"),14,FALSE)&gt;115),(VLOOKUP(Backend!D$2,INDIRECT("'"&amp;VLOOKUP($F42,'Project Summary'!$A$3:$H$52,8,FALSE)&amp;"'!$c:$r"),13,FALSE)&amp;"*"),VLOOKUP(Backend!D$2,INDIRECT("'"&amp;VLOOKUP($F42,'Project Summary'!$A$3:$H$52,8,FALSE)&amp;"'!$c:$r"),13,FALSE)))</f>
        <v>Missing Batch #</v>
      </c>
      <c r="I42" s="66" t="str">
        <f ca="1">IF(ISBLANK('Project Summary'!$A22),"Missing Batch #",IF(OR(VLOOKUP(Backend!E$2,INDIRECT("'"&amp;VLOOKUP($F42,'Project Summary'!$A$3:$H$52,8,FALSE)&amp;"'!$c:$r"),14,FALSE)&lt;85,VLOOKUP(Backend!E$2,INDIRECT("'"&amp;VLOOKUP($F42,'Project Summary'!$A$3:$H$52,8,FALSE)&amp;"'!$c:$r"),14,FALSE)&gt;115),(VLOOKUP(Backend!E$2,INDIRECT("'"&amp;VLOOKUP($F42,'Project Summary'!$A$3:$H$52,8,FALSE)&amp;"'!$c:$r"),13,FALSE)&amp;"*"),VLOOKUP(Backend!E$2,INDIRECT("'"&amp;VLOOKUP($F42,'Project Summary'!$A$3:$H$52,8,FALSE)&amp;"'!$c:$r"),13,FALSE)))</f>
        <v>Missing Batch #</v>
      </c>
      <c r="J42" s="66" t="str">
        <f ca="1">IF(ISBLANK('Project Summary'!$A22),"Missing Batch #",IF(OR(VLOOKUP(Backend!F$2,INDIRECT("'"&amp;VLOOKUP($F42,'Project Summary'!$A$3:$H$52,8,FALSE)&amp;"'!$c:$r"),14,FALSE)&lt;85,VLOOKUP(Backend!F$2,INDIRECT("'"&amp;VLOOKUP($F42,'Project Summary'!$A$3:$H$52,8,FALSE)&amp;"'!$c:$r"),14,FALSE)&gt;115),(VLOOKUP(Backend!F$2,INDIRECT("'"&amp;VLOOKUP($F42,'Project Summary'!$A$3:$H$52,8,FALSE)&amp;"'!$c:$r"),13,FALSE)&amp;"*"),VLOOKUP(Backend!F$2,INDIRECT("'"&amp;VLOOKUP($F42,'Project Summary'!$A$3:$H$52,8,FALSE)&amp;"'!$c:$r"),13,FALSE)))</f>
        <v>Missing Batch #</v>
      </c>
      <c r="K42" s="66" t="str">
        <f ca="1">IF(ISBLANK('Project Summary'!$A22),"Missing Batch #",IF(OR(VLOOKUP(Backend!G$2,INDIRECT("'"&amp;VLOOKUP($F42,'Project Summary'!$A$3:$H$52,8,FALSE)&amp;"'!$c:$r"),14,FALSE)&lt;85,VLOOKUP(Backend!G$2,INDIRECT("'"&amp;VLOOKUP($F42,'Project Summary'!$A$3:$H$52,8,FALSE)&amp;"'!$c:$r"),14,FALSE)&gt;115),(VLOOKUP(Backend!G$2,INDIRECT("'"&amp;VLOOKUP($F42,'Project Summary'!$A$3:$H$52,8,FALSE)&amp;"'!$c:$r"),13,FALSE)&amp;"*"),VLOOKUP(Backend!G$2,INDIRECT("'"&amp;VLOOKUP($F42,'Project Summary'!$A$3:$H$52,8,FALSE)&amp;"'!$c:$r"),13,FALSE)))</f>
        <v>Missing Batch #</v>
      </c>
      <c r="L42" s="66" t="str">
        <f ca="1">IF(ISBLANK('Project Summary'!$A22),"Missing Batch #",IF(OR(VLOOKUP(Backend!H$2,INDIRECT("'"&amp;VLOOKUP($F42,'Project Summary'!$A$3:$H$52,8,FALSE)&amp;"'!$c:$r"),14,FALSE)&lt;85,VLOOKUP(Backend!H$2,INDIRECT("'"&amp;VLOOKUP($F42,'Project Summary'!$A$3:$H$52,8,FALSE)&amp;"'!$c:$r"),14,FALSE)&gt;115),(VLOOKUP(Backend!H$2,INDIRECT("'"&amp;VLOOKUP($F42,'Project Summary'!$A$3:$H$52,8,FALSE)&amp;"'!$c:$r"),13,FALSE)&amp;"*"),VLOOKUP(Backend!H$2,INDIRECT("'"&amp;VLOOKUP($F42,'Project Summary'!$A$3:$H$52,8,FALSE)&amp;"'!$c:$r"),13,FALSE)))</f>
        <v>Missing Batch #</v>
      </c>
      <c r="M42" s="66" t="str">
        <f ca="1">IF(ISBLANK('Project Summary'!$A22),"Missing Batch #",IF(OR(VLOOKUP(Backend!I$2,INDIRECT("'"&amp;VLOOKUP($F42,'Project Summary'!$A$3:$H$52,8,FALSE)&amp;"'!$c:$r"),14,FALSE)&lt;85,VLOOKUP(Backend!I$2,INDIRECT("'"&amp;VLOOKUP($F42,'Project Summary'!$A$3:$H$52,8,FALSE)&amp;"'!$c:$r"),14,FALSE)&gt;115),(VLOOKUP(Backend!I$2,INDIRECT("'"&amp;VLOOKUP($F42,'Project Summary'!$A$3:$H$52,8,FALSE)&amp;"'!$c:$r"),13,FALSE)&amp;"*"),VLOOKUP(Backend!I$2,INDIRECT("'"&amp;VLOOKUP($F42,'Project Summary'!$A$3:$H$52,8,FALSE)&amp;"'!$c:$r"),13,FALSE)))</f>
        <v>Missing Batch #</v>
      </c>
      <c r="N42" s="66" t="str">
        <f ca="1">IF(ISBLANK('Project Summary'!$A22),"Missing Batch #",IF(OR(VLOOKUP(Backend!J$2,INDIRECT("'"&amp;VLOOKUP($F42,'Project Summary'!$A$3:$H$52,8,FALSE)&amp;"'!$c:$r"),14,FALSE)&lt;85,VLOOKUP(Backend!J$2,INDIRECT("'"&amp;VLOOKUP($F42,'Project Summary'!$A$3:$H$52,8,FALSE)&amp;"'!$c:$r"),14,FALSE)&gt;115),(VLOOKUP(Backend!J$2,INDIRECT("'"&amp;VLOOKUP($F42,'Project Summary'!$A$3:$H$52,8,FALSE)&amp;"'!$c:$r"),13,FALSE)&amp;"*"),VLOOKUP(Backend!J$2,INDIRECT("'"&amp;VLOOKUP($F42,'Project Summary'!$A$3:$H$52,8,FALSE)&amp;"'!$c:$r"),13,FALSE)))</f>
        <v>Missing Batch #</v>
      </c>
      <c r="O42" s="99" t="str">
        <f ca="1">IF(COUNT(G42:N42)&gt;=6,COUNT(G42:N42)&amp;" of "&amp;COUNTA($G$4:$N$4)&amp;" - Pass",COUNT(G42:N42)&amp;" of "&amp;COUNTA($G$4:$N$4)&amp;" - Fail")</f>
        <v>0 of 8 - Fail</v>
      </c>
      <c r="Q42" s="98"/>
      <c r="R42" s="66" t="str">
        <f ca="1">IF(ISBLANK('Project Summary'!$A$12),"Missing Batch #",IF(OR(VLOOKUP(Backend!C40,INDIRECT("'"&amp;VLOOKUP($Q$41,'Project Summary'!$A$3:$H$52,8,FALSE)&amp;"'!$c:$r"),14,FALSE)&lt;85,VLOOKUP(Backend!C40,INDIRECT("'"&amp;VLOOKUP($Q$41,'Project Summary'!$A$3:$H$52,8,FALSE)&amp;"'!$c:$r"),14,FALSE)&gt;115),(VLOOKUP(Backend!C40,INDIRECT("'"&amp;VLOOKUP($Q$41,'Project Summary'!$A$3:$H$52,8,FALSE)&amp;"'!$c:$r"),13,FALSE)&amp;"*"),VLOOKUP(Backend!C40,INDIRECT("'"&amp;VLOOKUP($Q$41,'Project Summary'!$A$3:$H$52,8,FALSE)&amp;"'!$c:$r"),13,FALSE)))</f>
        <v>Missing Batch #</v>
      </c>
      <c r="S42" s="66" t="str">
        <f ca="1">IF(ISBLANK('Project Summary'!$A$12),"Missing Batch #",IF(OR(VLOOKUP(Backend!D40,INDIRECT("'"&amp;VLOOKUP($Q$41,'Project Summary'!$A$3:$H$52,8,FALSE)&amp;"'!$c:$r"),14,FALSE)&lt;85,VLOOKUP(Backend!D40,INDIRECT("'"&amp;VLOOKUP($Q$41,'Project Summary'!$A$3:$H$52,8,FALSE)&amp;"'!$c:$r"),14,FALSE)&gt;115),(VLOOKUP(Backend!D40,INDIRECT("'"&amp;VLOOKUP($Q$41,'Project Summary'!$A$3:$H$52,8,FALSE)&amp;"'!$c:$r"),14,FALSE)&amp;"*"),VLOOKUP(Backend!D40,INDIRECT("'"&amp;VLOOKUP($Q$41,'Project Summary'!$A$3:$H$52,8,FALSE)&amp;"'!$c:$r"),14,FALSE)))</f>
        <v>Missing Batch #</v>
      </c>
      <c r="T42" s="66" t="str">
        <f ca="1">IF(ISBLANK('Project Summary'!$A$12),"Missing Batch #",IF(OR(VLOOKUP(Backend!E40,INDIRECT("'"&amp;VLOOKUP($Q$41,'Project Summary'!$A$3:$H$52,8,FALSE)&amp;"'!$c:$r"),14,FALSE)&lt;85,VLOOKUP(Backend!E40,INDIRECT("'"&amp;VLOOKUP($Q$41,'Project Summary'!$A$3:$H$52,8,FALSE)&amp;"'!$c:$r"),14,FALSE)&gt;115),(VLOOKUP(Backend!E40,INDIRECT("'"&amp;VLOOKUP($Q$41,'Project Summary'!$A$3:$H$52,8,FALSE)&amp;"'!$c:$r"),13,FALSE)&amp;"*"),VLOOKUP(Backend!E40,INDIRECT("'"&amp;VLOOKUP($Q$41,'Project Summary'!$A$3:$H$52,8,FALSE)&amp;"'!$c:$r"),13,FALSE)))</f>
        <v>Missing Batch #</v>
      </c>
      <c r="U42" s="66" t="str">
        <f ca="1">IF(ISBLANK('Project Summary'!$A$12),"Missing Batch #",IF(OR(VLOOKUP(Backend!F40,INDIRECT("'"&amp;VLOOKUP($Q$41,'Project Summary'!$A$3:$H$52,8,FALSE)&amp;"'!$c:$r"),14,FALSE)&lt;85,VLOOKUP(Backend!F40,INDIRECT("'"&amp;VLOOKUP($Q$41,'Project Summary'!$A$3:$H$52,8,FALSE)&amp;"'!$c:$r"),14,FALSE)&gt;115),(VLOOKUP(Backend!F40,INDIRECT("'"&amp;VLOOKUP($Q$41,'Project Summary'!$A$3:$H$52,8,FALSE)&amp;"'!$c:$r"),14,FALSE)&amp;"*"),VLOOKUP(Backend!F40,INDIRECT("'"&amp;VLOOKUP($Q$41,'Project Summary'!$A$3:$H$52,8,FALSE)&amp;"'!$c:$r"),14,FALSE)))</f>
        <v>Missing Batch #</v>
      </c>
      <c r="V42" s="66" t="str">
        <f ca="1">IF(ISBLANK('Project Summary'!$A$12),"Missing Batch #",IF(OR(VLOOKUP(Backend!G40,INDIRECT("'"&amp;VLOOKUP($Q$41,'Project Summary'!$A$3:$H$52,8,FALSE)&amp;"'!$c:$r"),14,FALSE)&lt;85,VLOOKUP(Backend!G40,INDIRECT("'"&amp;VLOOKUP($Q$41,'Project Summary'!$A$3:$H$52,8,FALSE)&amp;"'!$c:$r"),14,FALSE)&gt;115),(VLOOKUP(Backend!G40,INDIRECT("'"&amp;VLOOKUP($Q$41,'Project Summary'!$A$3:$H$52,8,FALSE)&amp;"'!$c:$r"),13,FALSE)&amp;"*"),VLOOKUP(Backend!G40,INDIRECT("'"&amp;VLOOKUP($Q$41,'Project Summary'!$A$3:$H$52,8,FALSE)&amp;"'!$c:$r"),13,FALSE)))</f>
        <v>Missing Batch #</v>
      </c>
      <c r="W42" s="66" t="str">
        <f ca="1">IF(ISBLANK('Project Summary'!$A$12),"Missing Batch #",IF(OR(VLOOKUP(Backend!H40,INDIRECT("'"&amp;VLOOKUP($Q$41,'Project Summary'!$A$3:$H$52,8,FALSE)&amp;"'!$c:$r"),14,FALSE)&lt;85,VLOOKUP(Backend!H40,INDIRECT("'"&amp;VLOOKUP($Q$41,'Project Summary'!$A$3:$H$52,8,FALSE)&amp;"'!$c:$r"),14,FALSE)&gt;115),(VLOOKUP(Backend!H40,INDIRECT("'"&amp;VLOOKUP($Q$41,'Project Summary'!$A$3:$H$52,8,FALSE)&amp;"'!$c:$r"),14,FALSE)&amp;"*"),VLOOKUP(Backend!H40,INDIRECT("'"&amp;VLOOKUP($Q$41,'Project Summary'!$A$3:$H$52,8,FALSE)&amp;"'!$c:$r"),14,FALSE)))</f>
        <v>Missing Batch #</v>
      </c>
      <c r="X42" s="100"/>
    </row>
    <row r="43" spans="6:24" ht="24" customHeight="1" x14ac:dyDescent="0.25">
      <c r="F43" s="8" t="s">
        <v>73</v>
      </c>
      <c r="G43" s="66" t="str">
        <f ca="1">IF(ISBLANK('Project Summary'!$A22),"Missing Batch #",IF(OR(VLOOKUP(Backend!C$2,INDIRECT("'"&amp;VLOOKUP($F42,'Project Summary'!$A$3:$H$52,8,FALSE)&amp;"'!$c:$r"),14,FALSE)&lt;85,VLOOKUP(Backend!C$2,INDIRECT("'"&amp;VLOOKUP($F42,'Project Summary'!$A$3:$H$52,8,FALSE)&amp;"'!$c:$r"),14,FALSE)&gt;115),(VLOOKUP(Backend!C$2,INDIRECT("'"&amp;VLOOKUP($F42,'Project Summary'!$A$3:$H$52,8,FALSE)&amp;"'!$c:$r"),14,FALSE)&amp;"*"),VLOOKUP(Backend!C$2,INDIRECT("'"&amp;VLOOKUP($F42,'Project Summary'!$A$3:$H$52,8,FALSE)&amp;"'!$c:$r"),14,FALSE)))</f>
        <v>Missing Batch #</v>
      </c>
      <c r="H43" s="66" t="str">
        <f ca="1">IF(ISBLANK('Project Summary'!$A22),"Missing Batch #",IF(OR(VLOOKUP(Backend!D$2,INDIRECT("'"&amp;VLOOKUP($F42,'Project Summary'!$A$3:$H$52,8,FALSE)&amp;"'!$c:$r"),14,FALSE)&lt;85,VLOOKUP(Backend!D$2,INDIRECT("'"&amp;VLOOKUP($F42,'Project Summary'!$A$3:$H$52,8,FALSE)&amp;"'!$c:$r"),14,FALSE)&gt;115),(VLOOKUP(Backend!D$2,INDIRECT("'"&amp;VLOOKUP($F42,'Project Summary'!$A$3:$H$52,8,FALSE)&amp;"'!$c:$r"),14,FALSE)&amp;"*"),VLOOKUP(Backend!D$2,INDIRECT("'"&amp;VLOOKUP($F42,'Project Summary'!$A$3:$H$52,8,FALSE)&amp;"'!$c:$r"),14,FALSE)))</f>
        <v>Missing Batch #</v>
      </c>
      <c r="I43" s="66" t="str">
        <f ca="1">IF(ISBLANK('Project Summary'!$A22),"Missing Batch #",IF(OR(VLOOKUP(Backend!E$2,INDIRECT("'"&amp;VLOOKUP($F42,'Project Summary'!$A$3:$H$52,8,FALSE)&amp;"'!$c:$r"),14,FALSE)&lt;85,VLOOKUP(Backend!E$2,INDIRECT("'"&amp;VLOOKUP($F42,'Project Summary'!$A$3:$H$52,8,FALSE)&amp;"'!$c:$r"),14,FALSE)&gt;115),(VLOOKUP(Backend!E$2,INDIRECT("'"&amp;VLOOKUP($F42,'Project Summary'!$A$3:$H$52,8,FALSE)&amp;"'!$c:$r"),14,FALSE)&amp;"*"),VLOOKUP(Backend!E$2,INDIRECT("'"&amp;VLOOKUP($F42,'Project Summary'!$A$3:$H$52,8,FALSE)&amp;"'!$c:$r"),14,FALSE)))</f>
        <v>Missing Batch #</v>
      </c>
      <c r="J43" s="66" t="str">
        <f ca="1">IF(ISBLANK('Project Summary'!$A22),"Missing Batch #",IF(OR(VLOOKUP(Backend!F$2,INDIRECT("'"&amp;VLOOKUP($F42,'Project Summary'!$A$3:$H$52,8,FALSE)&amp;"'!$c:$r"),14,FALSE)&lt;85,VLOOKUP(Backend!F$2,INDIRECT("'"&amp;VLOOKUP($F42,'Project Summary'!$A$3:$H$52,8,FALSE)&amp;"'!$c:$r"),14,FALSE)&gt;115),(VLOOKUP(Backend!F$2,INDIRECT("'"&amp;VLOOKUP($F42,'Project Summary'!$A$3:$H$52,8,FALSE)&amp;"'!$c:$r"),14,FALSE)&amp;"*"),VLOOKUP(Backend!F$2,INDIRECT("'"&amp;VLOOKUP($F42,'Project Summary'!$A$3:$H$52,8,FALSE)&amp;"'!$c:$r"),14,FALSE)))</f>
        <v>Missing Batch #</v>
      </c>
      <c r="K43" s="66" t="str">
        <f ca="1">IF(ISBLANK('Project Summary'!$A22),"Missing Batch #",IF(OR(VLOOKUP(Backend!G$2,INDIRECT("'"&amp;VLOOKUP($F42,'Project Summary'!$A$3:$H$52,8,FALSE)&amp;"'!$c:$r"),14,FALSE)&lt;85,VLOOKUP(Backend!G$2,INDIRECT("'"&amp;VLOOKUP($F42,'Project Summary'!$A$3:$H$52,8,FALSE)&amp;"'!$c:$r"),14,FALSE)&gt;115),(VLOOKUP(Backend!G$2,INDIRECT("'"&amp;VLOOKUP($F42,'Project Summary'!$A$3:$H$52,8,FALSE)&amp;"'!$c:$r"),14,FALSE)&amp;"*"),VLOOKUP(Backend!G$2,INDIRECT("'"&amp;VLOOKUP($F42,'Project Summary'!$A$3:$H$52,8,FALSE)&amp;"'!$c:$r"),14,FALSE)))</f>
        <v>Missing Batch #</v>
      </c>
      <c r="L43" s="66" t="str">
        <f ca="1">IF(ISBLANK('Project Summary'!$A22),"Missing Batch #",IF(OR(VLOOKUP(Backend!H$2,INDIRECT("'"&amp;VLOOKUP($F42,'Project Summary'!$A$3:$H$52,8,FALSE)&amp;"'!$c:$r"),14,FALSE)&lt;85,VLOOKUP(Backend!H$2,INDIRECT("'"&amp;VLOOKUP($F42,'Project Summary'!$A$3:$H$52,8,FALSE)&amp;"'!$c:$r"),14,FALSE)&gt;115),(VLOOKUP(Backend!H$2,INDIRECT("'"&amp;VLOOKUP($F42,'Project Summary'!$A$3:$H$52,8,FALSE)&amp;"'!$c:$r"),14,FALSE)&amp;"*"),VLOOKUP(Backend!H$2,INDIRECT("'"&amp;VLOOKUP($F42,'Project Summary'!$A$3:$H$52,8,FALSE)&amp;"'!$c:$r"),14,FALSE)))</f>
        <v>Missing Batch #</v>
      </c>
      <c r="M43" s="66" t="str">
        <f ca="1">IF(ISBLANK('Project Summary'!$A22),"Missing Batch #",IF(OR(VLOOKUP(Backend!I$2,INDIRECT("'"&amp;VLOOKUP($F42,'Project Summary'!$A$3:$H$52,8,FALSE)&amp;"'!$c:$r"),14,FALSE)&lt;85,VLOOKUP(Backend!I$2,INDIRECT("'"&amp;VLOOKUP($F42,'Project Summary'!$A$3:$H$52,8,FALSE)&amp;"'!$c:$r"),14,FALSE)&gt;115),(VLOOKUP(Backend!I$2,INDIRECT("'"&amp;VLOOKUP($F42,'Project Summary'!$A$3:$H$52,8,FALSE)&amp;"'!$c:$r"),14,FALSE)&amp;"*"),VLOOKUP(Backend!I$2,INDIRECT("'"&amp;VLOOKUP($F42,'Project Summary'!$A$3:$H$52,8,FALSE)&amp;"'!$c:$r"),14,FALSE)))</f>
        <v>Missing Batch #</v>
      </c>
      <c r="N43" s="66" t="str">
        <f ca="1">IF(ISBLANK('Project Summary'!$A22),"Missing Batch #",IF(OR(VLOOKUP(Backend!J$2,INDIRECT("'"&amp;VLOOKUP($F42,'Project Summary'!$A$3:$H$52,8,FALSE)&amp;"'!$c:$r"),14,FALSE)&lt;85,VLOOKUP(Backend!J$2,INDIRECT("'"&amp;VLOOKUP($F42,'Project Summary'!$A$3:$H$52,8,FALSE)&amp;"'!$c:$r"),14,FALSE)&gt;115),(VLOOKUP(Backend!J$2,INDIRECT("'"&amp;VLOOKUP($F42,'Project Summary'!$A$3:$H$52,8,FALSE)&amp;"'!$c:$r"),14,FALSE)&amp;"*"),VLOOKUP(Backend!J$2,INDIRECT("'"&amp;VLOOKUP($F42,'Project Summary'!$A$3:$H$52,8,FALSE)&amp;"'!$c:$r"),14,FALSE)))</f>
        <v>Missing Batch #</v>
      </c>
      <c r="O43" s="101"/>
      <c r="Q43" s="98"/>
      <c r="R43" s="66" t="str">
        <f ca="1">IF(ISBLANK('Project Summary'!$A$12),"Missing Batch #",IF(OR(VLOOKUP(Backend!C41,INDIRECT("'"&amp;VLOOKUP($Q$41,'Project Summary'!$A$3:$H$52,8,FALSE)&amp;"'!$c:$r"),14,FALSE)&lt;85,VLOOKUP(Backend!C41,INDIRECT("'"&amp;VLOOKUP($Q$41,'Project Summary'!$A$3:$H$52,8,FALSE)&amp;"'!$c:$r"),14,FALSE)&gt;115),(VLOOKUP(Backend!C41,INDIRECT("'"&amp;VLOOKUP($Q$41,'Project Summary'!$A$3:$H$52,8,FALSE)&amp;"'!$c:$r"),13,FALSE)&amp;"*"),VLOOKUP(Backend!C41,INDIRECT("'"&amp;VLOOKUP($Q$41,'Project Summary'!$A$3:$H$52,8,FALSE)&amp;"'!$c:$r"),13,FALSE)))</f>
        <v>Missing Batch #</v>
      </c>
      <c r="S43" s="66" t="str">
        <f ca="1">IF(ISBLANK('Project Summary'!$A$12),"Missing Batch #",IF(OR(VLOOKUP(Backend!D41,INDIRECT("'"&amp;VLOOKUP($Q$41,'Project Summary'!$A$3:$H$52,8,FALSE)&amp;"'!$c:$r"),14,FALSE)&lt;85,VLOOKUP(Backend!D41,INDIRECT("'"&amp;VLOOKUP($Q$41,'Project Summary'!$A$3:$H$52,8,FALSE)&amp;"'!$c:$r"),14,FALSE)&gt;115),(VLOOKUP(Backend!D41,INDIRECT("'"&amp;VLOOKUP($Q$41,'Project Summary'!$A$3:$H$52,8,FALSE)&amp;"'!$c:$r"),14,FALSE)&amp;"*"),VLOOKUP(Backend!D41,INDIRECT("'"&amp;VLOOKUP($Q$41,'Project Summary'!$A$3:$H$52,8,FALSE)&amp;"'!$c:$r"),14,FALSE)))</f>
        <v>Missing Batch #</v>
      </c>
      <c r="T43" s="66" t="str">
        <f ca="1">IF(ISBLANK('Project Summary'!$A$12),"Missing Batch #",IF(OR(VLOOKUP(Backend!E41,INDIRECT("'"&amp;VLOOKUP($Q$41,'Project Summary'!$A$3:$H$52,8,FALSE)&amp;"'!$c:$r"),14,FALSE)&lt;85,VLOOKUP(Backend!E41,INDIRECT("'"&amp;VLOOKUP($Q$41,'Project Summary'!$A$3:$H$52,8,FALSE)&amp;"'!$c:$r"),14,FALSE)&gt;115),(VLOOKUP(Backend!E41,INDIRECT("'"&amp;VLOOKUP($Q$41,'Project Summary'!$A$3:$H$52,8,FALSE)&amp;"'!$c:$r"),13,FALSE)&amp;"*"),VLOOKUP(Backend!E41,INDIRECT("'"&amp;VLOOKUP($Q$41,'Project Summary'!$A$3:$H$52,8,FALSE)&amp;"'!$c:$r"),13,FALSE)))</f>
        <v>Missing Batch #</v>
      </c>
      <c r="U43" s="66" t="str">
        <f ca="1">IF(ISBLANK('Project Summary'!$A$12),"Missing Batch #",IF(OR(VLOOKUP(Backend!F41,INDIRECT("'"&amp;VLOOKUP($Q$41,'Project Summary'!$A$3:$H$52,8,FALSE)&amp;"'!$c:$r"),14,FALSE)&lt;85,VLOOKUP(Backend!F41,INDIRECT("'"&amp;VLOOKUP($Q$41,'Project Summary'!$A$3:$H$52,8,FALSE)&amp;"'!$c:$r"),14,FALSE)&gt;115),(VLOOKUP(Backend!F41,INDIRECT("'"&amp;VLOOKUP($Q$41,'Project Summary'!$A$3:$H$52,8,FALSE)&amp;"'!$c:$r"),14,FALSE)&amp;"*"),VLOOKUP(Backend!F41,INDIRECT("'"&amp;VLOOKUP($Q$41,'Project Summary'!$A$3:$H$52,8,FALSE)&amp;"'!$c:$r"),14,FALSE)))</f>
        <v>Missing Batch #</v>
      </c>
      <c r="V43" s="66" t="str">
        <f ca="1">IF(ISBLANK('Project Summary'!$A$12),"Missing Batch #",IF(OR(VLOOKUP(Backend!G41,INDIRECT("'"&amp;VLOOKUP($Q$41,'Project Summary'!$A$3:$H$52,8,FALSE)&amp;"'!$c:$r"),14,FALSE)&lt;85,VLOOKUP(Backend!G41,INDIRECT("'"&amp;VLOOKUP($Q$41,'Project Summary'!$A$3:$H$52,8,FALSE)&amp;"'!$c:$r"),14,FALSE)&gt;115),(VLOOKUP(Backend!G41,INDIRECT("'"&amp;VLOOKUP($Q$41,'Project Summary'!$A$3:$H$52,8,FALSE)&amp;"'!$c:$r"),13,FALSE)&amp;"*"),VLOOKUP(Backend!G41,INDIRECT("'"&amp;VLOOKUP($Q$41,'Project Summary'!$A$3:$H$52,8,FALSE)&amp;"'!$c:$r"),13,FALSE)))</f>
        <v>Missing Batch #</v>
      </c>
      <c r="W43" s="66" t="str">
        <f ca="1">IF(ISBLANK('Project Summary'!$A$12),"Missing Batch #",IF(OR(VLOOKUP(Backend!H41,INDIRECT("'"&amp;VLOOKUP($Q$41,'Project Summary'!$A$3:$H$52,8,FALSE)&amp;"'!$c:$r"),14,FALSE)&lt;85,VLOOKUP(Backend!H41,INDIRECT("'"&amp;VLOOKUP($Q$41,'Project Summary'!$A$3:$H$52,8,FALSE)&amp;"'!$c:$r"),14,FALSE)&gt;115),(VLOOKUP(Backend!H41,INDIRECT("'"&amp;VLOOKUP($Q$41,'Project Summary'!$A$3:$H$52,8,FALSE)&amp;"'!$c:$r"),14,FALSE)&amp;"*"),VLOOKUP(Backend!H41,INDIRECT("'"&amp;VLOOKUP($Q$41,'Project Summary'!$A$3:$H$52,8,FALSE)&amp;"'!$c:$r"),14,FALSE)))</f>
        <v>Missing Batch #</v>
      </c>
      <c r="X43" s="100"/>
    </row>
    <row r="44" spans="6:24" ht="24" customHeight="1" x14ac:dyDescent="0.25">
      <c r="Q44" s="98"/>
      <c r="R44" s="66" t="str">
        <f ca="1">IF(ISBLANK('Project Summary'!$A$12),"Missing Batch #",IF(OR(VLOOKUP(Backend!C42,INDIRECT("'"&amp;VLOOKUP($Q$41,'Project Summary'!$A$3:$H$52,8,FALSE)&amp;"'!$c:$r"),14,FALSE)&lt;85,VLOOKUP(Backend!C42,INDIRECT("'"&amp;VLOOKUP($Q$41,'Project Summary'!$A$3:$H$52,8,FALSE)&amp;"'!$c:$r"),14,FALSE)&gt;115),(VLOOKUP(Backend!C42,INDIRECT("'"&amp;VLOOKUP($Q$41,'Project Summary'!$A$3:$H$52,8,FALSE)&amp;"'!$c:$r"),13,FALSE)&amp;"*"),VLOOKUP(Backend!C42,INDIRECT("'"&amp;VLOOKUP($Q$41,'Project Summary'!$A$3:$H$52,8,FALSE)&amp;"'!$c:$r"),13,FALSE)))</f>
        <v>Missing Batch #</v>
      </c>
      <c r="S44" s="66" t="str">
        <f ca="1">IF(ISBLANK('Project Summary'!$A$12),"Missing Batch #",IF(OR(VLOOKUP(Backend!D42,INDIRECT("'"&amp;VLOOKUP($Q$41,'Project Summary'!$A$3:$H$52,8,FALSE)&amp;"'!$c:$r"),14,FALSE)&lt;85,VLOOKUP(Backend!D42,INDIRECT("'"&amp;VLOOKUP($Q$41,'Project Summary'!$A$3:$H$52,8,FALSE)&amp;"'!$c:$r"),14,FALSE)&gt;115),(VLOOKUP(Backend!D42,INDIRECT("'"&amp;VLOOKUP($Q$41,'Project Summary'!$A$3:$H$52,8,FALSE)&amp;"'!$c:$r"),14,FALSE)&amp;"*"),VLOOKUP(Backend!D42,INDIRECT("'"&amp;VLOOKUP($Q$41,'Project Summary'!$A$3:$H$52,8,FALSE)&amp;"'!$c:$r"),14,FALSE)))</f>
        <v>Missing Batch #</v>
      </c>
      <c r="T44" s="66" t="str">
        <f ca="1">IF(ISBLANK('Project Summary'!$A$12),"Missing Batch #",IF(OR(VLOOKUP(Backend!E42,INDIRECT("'"&amp;VLOOKUP($Q$41,'Project Summary'!$A$3:$H$52,8,FALSE)&amp;"'!$c:$r"),14,FALSE)&lt;85,VLOOKUP(Backend!E42,INDIRECT("'"&amp;VLOOKUP($Q$41,'Project Summary'!$A$3:$H$52,8,FALSE)&amp;"'!$c:$r"),14,FALSE)&gt;115),(VLOOKUP(Backend!E42,INDIRECT("'"&amp;VLOOKUP($Q$41,'Project Summary'!$A$3:$H$52,8,FALSE)&amp;"'!$c:$r"),13,FALSE)&amp;"*"),VLOOKUP(Backend!E42,INDIRECT("'"&amp;VLOOKUP($Q$41,'Project Summary'!$A$3:$H$52,8,FALSE)&amp;"'!$c:$r"),13,FALSE)))</f>
        <v>Missing Batch #</v>
      </c>
      <c r="U44" s="66" t="str">
        <f ca="1">IF(ISBLANK('Project Summary'!$A$12),"Missing Batch #",IF(OR(VLOOKUP(Backend!F42,INDIRECT("'"&amp;VLOOKUP($Q$41,'Project Summary'!$A$3:$H$52,8,FALSE)&amp;"'!$c:$r"),14,FALSE)&lt;85,VLOOKUP(Backend!F42,INDIRECT("'"&amp;VLOOKUP($Q$41,'Project Summary'!$A$3:$H$52,8,FALSE)&amp;"'!$c:$r"),14,FALSE)&gt;115),(VLOOKUP(Backend!F42,INDIRECT("'"&amp;VLOOKUP($Q$41,'Project Summary'!$A$3:$H$52,8,FALSE)&amp;"'!$c:$r"),14,FALSE)&amp;"*"),VLOOKUP(Backend!F42,INDIRECT("'"&amp;VLOOKUP($Q$41,'Project Summary'!$A$3:$H$52,8,FALSE)&amp;"'!$c:$r"),14,FALSE)))</f>
        <v>Missing Batch #</v>
      </c>
      <c r="V44" s="66" t="str">
        <f ca="1">IF(ISBLANK('Project Summary'!$A$12),"Missing Batch #",IF(OR(VLOOKUP(Backend!G42,INDIRECT("'"&amp;VLOOKUP($Q$41,'Project Summary'!$A$3:$H$52,8,FALSE)&amp;"'!$c:$r"),14,FALSE)&lt;85,VLOOKUP(Backend!G42,INDIRECT("'"&amp;VLOOKUP($Q$41,'Project Summary'!$A$3:$H$52,8,FALSE)&amp;"'!$c:$r"),14,FALSE)&gt;115),(VLOOKUP(Backend!G42,INDIRECT("'"&amp;VLOOKUP($Q$41,'Project Summary'!$A$3:$H$52,8,FALSE)&amp;"'!$c:$r"),13,FALSE)&amp;"*"),VLOOKUP(Backend!G42,INDIRECT("'"&amp;VLOOKUP($Q$41,'Project Summary'!$A$3:$H$52,8,FALSE)&amp;"'!$c:$r"),13,FALSE)))</f>
        <v>Missing Batch #</v>
      </c>
      <c r="W44" s="66" t="str">
        <f ca="1">IF(ISBLANK('Project Summary'!$A$12),"Missing Batch #",IF(OR(VLOOKUP(Backend!H42,INDIRECT("'"&amp;VLOOKUP($Q$41,'Project Summary'!$A$3:$H$52,8,FALSE)&amp;"'!$c:$r"),14,FALSE)&lt;85,VLOOKUP(Backend!H42,INDIRECT("'"&amp;VLOOKUP($Q$41,'Project Summary'!$A$3:$H$52,8,FALSE)&amp;"'!$c:$r"),14,FALSE)&gt;115),(VLOOKUP(Backend!H42,INDIRECT("'"&amp;VLOOKUP($Q$41,'Project Summary'!$A$3:$H$52,8,FALSE)&amp;"'!$c:$r"),14,FALSE)&amp;"*"),VLOOKUP(Backend!H42,INDIRECT("'"&amp;VLOOKUP($Q$41,'Project Summary'!$A$3:$H$52,8,FALSE)&amp;"'!$c:$r"),14,FALSE)))</f>
        <v>Missing Batch #</v>
      </c>
      <c r="X44" s="101"/>
    </row>
    <row r="45" spans="6:24" ht="24" customHeight="1" x14ac:dyDescent="0.25">
      <c r="Q45" s="98">
        <v>11</v>
      </c>
      <c r="R45" s="66" t="str">
        <f ca="1">IF(ISBLANK('Project Summary'!$A$13),"Missing Batch #",IF(OR(VLOOKUP(Backend!C43,INDIRECT("'"&amp;VLOOKUP($Q$45,'Project Summary'!$A$3:$H$52,8,FALSE)&amp;"'!$c:$r"),14,FALSE)&lt;85,VLOOKUP(Backend!C43,INDIRECT("'"&amp;VLOOKUP($Q$45,'Project Summary'!$A$3:$H$52,8,FALSE)&amp;"'!$c:$r"),14,FALSE)&gt;115),(VLOOKUP(Backend!C43,INDIRECT("'"&amp;VLOOKUP($Q$45,'Project Summary'!$A$3:$H$52,8,FALSE)&amp;"'!$c:$r"),13,FALSE)&amp;"*"),VLOOKUP(Backend!C43,INDIRECT("'"&amp;VLOOKUP($Q$45,'Project Summary'!$A$3:$H$52,8,FALSE)&amp;"'!$c:$r"),13,FALSE)))</f>
        <v>Missing Batch #</v>
      </c>
      <c r="S45" s="66" t="str">
        <f ca="1">IF(ISBLANK('Project Summary'!$A$13),"Missing Batch #",IF(OR(VLOOKUP(Backend!D43,INDIRECT("'"&amp;VLOOKUP($Q$45,'Project Summary'!$A$3:$H$52,8,FALSE)&amp;"'!$c:$r"),14,FALSE)&lt;85,VLOOKUP(Backend!D43,INDIRECT("'"&amp;VLOOKUP($Q$45,'Project Summary'!$A$3:$H$52,8,FALSE)&amp;"'!$c:$r"),14,FALSE)&gt;115),(VLOOKUP(Backend!D43,INDIRECT("'"&amp;VLOOKUP($Q$45,'Project Summary'!$A$3:$H$52,8,FALSE)&amp;"'!$c:$r"),14,FALSE)&amp;"*"),VLOOKUP(Backend!D43,INDIRECT("'"&amp;VLOOKUP($Q$45,'Project Summary'!$A$3:$H$52,8,FALSE)&amp;"'!$c:$r"),14,FALSE)))</f>
        <v>Missing Batch #</v>
      </c>
      <c r="T45" s="66" t="str">
        <f ca="1">IF(ISBLANK('Project Summary'!$A$13),"Missing Batch #",IF(OR(VLOOKUP(Backend!E43,INDIRECT("'"&amp;VLOOKUP($Q$45,'Project Summary'!$A$3:$H$52,8,FALSE)&amp;"'!$c:$r"),14,FALSE)&lt;85,VLOOKUP(Backend!E43,INDIRECT("'"&amp;VLOOKUP($Q$45,'Project Summary'!$A$3:$H$52,8,FALSE)&amp;"'!$c:$r"),14,FALSE)&gt;115),(VLOOKUP(Backend!E43,INDIRECT("'"&amp;VLOOKUP($Q$45,'Project Summary'!$A$3:$H$52,8,FALSE)&amp;"'!$c:$r"),13,FALSE)&amp;"*"),VLOOKUP(Backend!E43,INDIRECT("'"&amp;VLOOKUP($Q$45,'Project Summary'!$A$3:$H$52,8,FALSE)&amp;"'!$c:$r"),13,FALSE)))</f>
        <v>Missing Batch #</v>
      </c>
      <c r="U45" s="66" t="str">
        <f ca="1">IF(ISBLANK('Project Summary'!$A$13),"Missing Batch #",IF(OR(VLOOKUP(Backend!F43,INDIRECT("'"&amp;VLOOKUP($Q$45,'Project Summary'!$A$3:$H$52,8,FALSE)&amp;"'!$c:$r"),14,FALSE)&lt;85,VLOOKUP(Backend!F43,INDIRECT("'"&amp;VLOOKUP($Q$45,'Project Summary'!$A$3:$H$52,8,FALSE)&amp;"'!$c:$r"),14,FALSE)&gt;115),(VLOOKUP(Backend!F43,INDIRECT("'"&amp;VLOOKUP($Q$45,'Project Summary'!$A$3:$H$52,8,FALSE)&amp;"'!$c:$r"),14,FALSE)&amp;"*"),VLOOKUP(Backend!F43,INDIRECT("'"&amp;VLOOKUP($Q$45,'Project Summary'!$A$3:$H$52,8,FALSE)&amp;"'!$c:$r"),14,FALSE)))</f>
        <v>Missing Batch #</v>
      </c>
      <c r="V45" s="66" t="str">
        <f ca="1">IF(ISBLANK('Project Summary'!$A$13),"Missing Batch #",IF(OR(VLOOKUP(Backend!G43,INDIRECT("'"&amp;VLOOKUP($Q$45,'Project Summary'!$A$3:$H$52,8,FALSE)&amp;"'!$c:$r"),14,FALSE)&lt;85,VLOOKUP(Backend!G43,INDIRECT("'"&amp;VLOOKUP($Q$45,'Project Summary'!$A$3:$H$52,8,FALSE)&amp;"'!$c:$r"),14,FALSE)&gt;115),(VLOOKUP(Backend!G43,INDIRECT("'"&amp;VLOOKUP($Q$45,'Project Summary'!$A$3:$H$52,8,FALSE)&amp;"'!$c:$r"),13,FALSE)&amp;"*"),VLOOKUP(Backend!G43,INDIRECT("'"&amp;VLOOKUP($Q$45,'Project Summary'!$A$3:$H$52,8,FALSE)&amp;"'!$c:$r"),13,FALSE)))</f>
        <v>Missing Batch #</v>
      </c>
      <c r="W45" s="66" t="str">
        <f ca="1">IF(ISBLANK('Project Summary'!$A$13),"Missing Batch #",IF(OR(VLOOKUP(Backend!H43,INDIRECT("'"&amp;VLOOKUP($Q$45,'Project Summary'!$A$3:$H$52,8,FALSE)&amp;"'!$c:$r"),14,FALSE)&lt;85,VLOOKUP(Backend!H43,INDIRECT("'"&amp;VLOOKUP($Q$45,'Project Summary'!$A$3:$H$52,8,FALSE)&amp;"'!$c:$r"),14,FALSE)&gt;115),(VLOOKUP(Backend!H43,INDIRECT("'"&amp;VLOOKUP($Q$45,'Project Summary'!$A$3:$H$52,8,FALSE)&amp;"'!$c:$r"),14,FALSE)&amp;"*"),VLOOKUP(Backend!H43,INDIRECT("'"&amp;VLOOKUP($Q$45,'Project Summary'!$A$3:$H$52,8,FALSE)&amp;"'!$c:$r"),14,FALSE)))</f>
        <v>Missing Batch #</v>
      </c>
      <c r="X45" s="99" t="str">
        <f t="shared" ca="1" si="4"/>
        <v>0 of 12 - Fail</v>
      </c>
    </row>
    <row r="46" spans="6:24" ht="24" customHeight="1" x14ac:dyDescent="0.25">
      <c r="G46" s="73"/>
      <c r="Q46" s="98"/>
      <c r="R46" s="66" t="str">
        <f ca="1">IF(ISBLANK('Project Summary'!$A$13),"Missing Batch #",IF(OR(VLOOKUP(Backend!C44,INDIRECT("'"&amp;VLOOKUP($Q$45,'Project Summary'!$A$3:$H$52,8,FALSE)&amp;"'!$c:$r"),14,FALSE)&lt;85,VLOOKUP(Backend!C44,INDIRECT("'"&amp;VLOOKUP($Q$45,'Project Summary'!$A$3:$H$52,8,FALSE)&amp;"'!$c:$r"),14,FALSE)&gt;115),(VLOOKUP(Backend!C44,INDIRECT("'"&amp;VLOOKUP($Q$45,'Project Summary'!$A$3:$H$52,8,FALSE)&amp;"'!$c:$r"),13,FALSE)&amp;"*"),VLOOKUP(Backend!C44,INDIRECT("'"&amp;VLOOKUP($Q$45,'Project Summary'!$A$3:$H$52,8,FALSE)&amp;"'!$c:$r"),13,FALSE)))</f>
        <v>Missing Batch #</v>
      </c>
      <c r="S46" s="66" t="str">
        <f ca="1">IF(ISBLANK('Project Summary'!$A$13),"Missing Batch #",IF(OR(VLOOKUP(Backend!D44,INDIRECT("'"&amp;VLOOKUP($Q$45,'Project Summary'!$A$3:$H$52,8,FALSE)&amp;"'!$c:$r"),14,FALSE)&lt;85,VLOOKUP(Backend!D44,INDIRECT("'"&amp;VLOOKUP($Q$45,'Project Summary'!$A$3:$H$52,8,FALSE)&amp;"'!$c:$r"),14,FALSE)&gt;115),(VLOOKUP(Backend!D44,INDIRECT("'"&amp;VLOOKUP($Q$45,'Project Summary'!$A$3:$H$52,8,FALSE)&amp;"'!$c:$r"),14,FALSE)&amp;"*"),VLOOKUP(Backend!D44,INDIRECT("'"&amp;VLOOKUP($Q$45,'Project Summary'!$A$3:$H$52,8,FALSE)&amp;"'!$c:$r"),14,FALSE)))</f>
        <v>Missing Batch #</v>
      </c>
      <c r="T46" s="66" t="str">
        <f ca="1">IF(ISBLANK('Project Summary'!$A$13),"Missing Batch #",IF(OR(VLOOKUP(Backend!E44,INDIRECT("'"&amp;VLOOKUP($Q$45,'Project Summary'!$A$3:$H$52,8,FALSE)&amp;"'!$c:$r"),14,FALSE)&lt;85,VLOOKUP(Backend!E44,INDIRECT("'"&amp;VLOOKUP($Q$45,'Project Summary'!$A$3:$H$52,8,FALSE)&amp;"'!$c:$r"),14,FALSE)&gt;115),(VLOOKUP(Backend!E44,INDIRECT("'"&amp;VLOOKUP($Q$45,'Project Summary'!$A$3:$H$52,8,FALSE)&amp;"'!$c:$r"),13,FALSE)&amp;"*"),VLOOKUP(Backend!E44,INDIRECT("'"&amp;VLOOKUP($Q$45,'Project Summary'!$A$3:$H$52,8,FALSE)&amp;"'!$c:$r"),13,FALSE)))</f>
        <v>Missing Batch #</v>
      </c>
      <c r="U46" s="66" t="str">
        <f ca="1">IF(ISBLANK('Project Summary'!$A$13),"Missing Batch #",IF(OR(VLOOKUP(Backend!F44,INDIRECT("'"&amp;VLOOKUP($Q$45,'Project Summary'!$A$3:$H$52,8,FALSE)&amp;"'!$c:$r"),14,FALSE)&lt;85,VLOOKUP(Backend!F44,INDIRECT("'"&amp;VLOOKUP($Q$45,'Project Summary'!$A$3:$H$52,8,FALSE)&amp;"'!$c:$r"),14,FALSE)&gt;115),(VLOOKUP(Backend!F44,INDIRECT("'"&amp;VLOOKUP($Q$45,'Project Summary'!$A$3:$H$52,8,FALSE)&amp;"'!$c:$r"),14,FALSE)&amp;"*"),VLOOKUP(Backend!F44,INDIRECT("'"&amp;VLOOKUP($Q$45,'Project Summary'!$A$3:$H$52,8,FALSE)&amp;"'!$c:$r"),14,FALSE)))</f>
        <v>Missing Batch #</v>
      </c>
      <c r="V46" s="66" t="str">
        <f ca="1">IF(ISBLANK('Project Summary'!$A$13),"Missing Batch #",IF(OR(VLOOKUP(Backend!G44,INDIRECT("'"&amp;VLOOKUP($Q$45,'Project Summary'!$A$3:$H$52,8,FALSE)&amp;"'!$c:$r"),14,FALSE)&lt;85,VLOOKUP(Backend!G44,INDIRECT("'"&amp;VLOOKUP($Q$45,'Project Summary'!$A$3:$H$52,8,FALSE)&amp;"'!$c:$r"),14,FALSE)&gt;115),(VLOOKUP(Backend!G44,INDIRECT("'"&amp;VLOOKUP($Q$45,'Project Summary'!$A$3:$H$52,8,FALSE)&amp;"'!$c:$r"),13,FALSE)&amp;"*"),VLOOKUP(Backend!G44,INDIRECT("'"&amp;VLOOKUP($Q$45,'Project Summary'!$A$3:$H$52,8,FALSE)&amp;"'!$c:$r"),13,FALSE)))</f>
        <v>Missing Batch #</v>
      </c>
      <c r="W46" s="66" t="str">
        <f ca="1">IF(ISBLANK('Project Summary'!$A$13),"Missing Batch #",IF(OR(VLOOKUP(Backend!H44,INDIRECT("'"&amp;VLOOKUP($Q$45,'Project Summary'!$A$3:$H$52,8,FALSE)&amp;"'!$c:$r"),14,FALSE)&lt;85,VLOOKUP(Backend!H44,INDIRECT("'"&amp;VLOOKUP($Q$45,'Project Summary'!$A$3:$H$52,8,FALSE)&amp;"'!$c:$r"),14,FALSE)&gt;115),(VLOOKUP(Backend!H44,INDIRECT("'"&amp;VLOOKUP($Q$45,'Project Summary'!$A$3:$H$52,8,FALSE)&amp;"'!$c:$r"),14,FALSE)&amp;"*"),VLOOKUP(Backend!H44,INDIRECT("'"&amp;VLOOKUP($Q$45,'Project Summary'!$A$3:$H$52,8,FALSE)&amp;"'!$c:$r"),14,FALSE)))</f>
        <v>Missing Batch #</v>
      </c>
      <c r="X46" s="100"/>
    </row>
    <row r="47" spans="6:24" ht="24" customHeight="1" x14ac:dyDescent="0.25">
      <c r="F47" t="s">
        <v>74</v>
      </c>
      <c r="G47" s="73" t="e">
        <f ca="1">AVERAGE(G4,G6,G8,G10,G12,G14,G16,G18,G20,G22,G24,G26,G28,G30,G32,G34,G36,G38,G40,G42)</f>
        <v>#REF!</v>
      </c>
      <c r="H47" s="73" t="e">
        <f t="shared" ref="H47:N47" ca="1" si="5">AVERAGE(H4,H6,H8,H10,H12,H14,H16,H18,H20,H22,H24,H26,H28,H30,H32,H34,H36,H38,H40,H42)</f>
        <v>#REF!</v>
      </c>
      <c r="I47" s="73" t="e">
        <f t="shared" ca="1" si="5"/>
        <v>#REF!</v>
      </c>
      <c r="J47" s="73" t="e">
        <f t="shared" ca="1" si="5"/>
        <v>#REF!</v>
      </c>
      <c r="K47" s="73" t="e">
        <f t="shared" ca="1" si="5"/>
        <v>#REF!</v>
      </c>
      <c r="L47" s="73" t="e">
        <f t="shared" ca="1" si="5"/>
        <v>#REF!</v>
      </c>
      <c r="M47" s="73" t="e">
        <f t="shared" ca="1" si="5"/>
        <v>#REF!</v>
      </c>
      <c r="N47" s="73" t="e">
        <f t="shared" ca="1" si="5"/>
        <v>#REF!</v>
      </c>
      <c r="Q47" s="98"/>
      <c r="R47" s="66" t="str">
        <f ca="1">IF(ISBLANK('Project Summary'!$A$13),"Missing Batch #",IF(OR(VLOOKUP(Backend!C45,INDIRECT("'"&amp;VLOOKUP($Q$45,'Project Summary'!$A$3:$H$52,8,FALSE)&amp;"'!$c:$r"),14,FALSE)&lt;85,VLOOKUP(Backend!C45,INDIRECT("'"&amp;VLOOKUP($Q$45,'Project Summary'!$A$3:$H$52,8,FALSE)&amp;"'!$c:$r"),14,FALSE)&gt;115),(VLOOKUP(Backend!C45,INDIRECT("'"&amp;VLOOKUP($Q$45,'Project Summary'!$A$3:$H$52,8,FALSE)&amp;"'!$c:$r"),13,FALSE)&amp;"*"),VLOOKUP(Backend!C45,INDIRECT("'"&amp;VLOOKUP($Q$45,'Project Summary'!$A$3:$H$52,8,FALSE)&amp;"'!$c:$r"),13,FALSE)))</f>
        <v>Missing Batch #</v>
      </c>
      <c r="S47" s="66" t="str">
        <f ca="1">IF(ISBLANK('Project Summary'!$A$13),"Missing Batch #",IF(OR(VLOOKUP(Backend!D45,INDIRECT("'"&amp;VLOOKUP($Q$45,'Project Summary'!$A$3:$H$52,8,FALSE)&amp;"'!$c:$r"),14,FALSE)&lt;85,VLOOKUP(Backend!D45,INDIRECT("'"&amp;VLOOKUP($Q$45,'Project Summary'!$A$3:$H$52,8,FALSE)&amp;"'!$c:$r"),14,FALSE)&gt;115),(VLOOKUP(Backend!D45,INDIRECT("'"&amp;VLOOKUP($Q$45,'Project Summary'!$A$3:$H$52,8,FALSE)&amp;"'!$c:$r"),14,FALSE)&amp;"*"),VLOOKUP(Backend!D45,INDIRECT("'"&amp;VLOOKUP($Q$45,'Project Summary'!$A$3:$H$52,8,FALSE)&amp;"'!$c:$r"),14,FALSE)))</f>
        <v>Missing Batch #</v>
      </c>
      <c r="T47" s="66" t="str">
        <f ca="1">IF(ISBLANK('Project Summary'!$A$13),"Missing Batch #",IF(OR(VLOOKUP(Backend!E45,INDIRECT("'"&amp;VLOOKUP($Q$45,'Project Summary'!$A$3:$H$52,8,FALSE)&amp;"'!$c:$r"),14,FALSE)&lt;85,VLOOKUP(Backend!E45,INDIRECT("'"&amp;VLOOKUP($Q$45,'Project Summary'!$A$3:$H$52,8,FALSE)&amp;"'!$c:$r"),14,FALSE)&gt;115),(VLOOKUP(Backend!E45,INDIRECT("'"&amp;VLOOKUP($Q$45,'Project Summary'!$A$3:$H$52,8,FALSE)&amp;"'!$c:$r"),13,FALSE)&amp;"*"),VLOOKUP(Backend!E45,INDIRECT("'"&amp;VLOOKUP($Q$45,'Project Summary'!$A$3:$H$52,8,FALSE)&amp;"'!$c:$r"),13,FALSE)))</f>
        <v>Missing Batch #</v>
      </c>
      <c r="U47" s="66" t="str">
        <f ca="1">IF(ISBLANK('Project Summary'!$A$13),"Missing Batch #",IF(OR(VLOOKUP(Backend!F45,INDIRECT("'"&amp;VLOOKUP($Q$45,'Project Summary'!$A$3:$H$52,8,FALSE)&amp;"'!$c:$r"),14,FALSE)&lt;85,VLOOKUP(Backend!F45,INDIRECT("'"&amp;VLOOKUP($Q$45,'Project Summary'!$A$3:$H$52,8,FALSE)&amp;"'!$c:$r"),14,FALSE)&gt;115),(VLOOKUP(Backend!F45,INDIRECT("'"&amp;VLOOKUP($Q$45,'Project Summary'!$A$3:$H$52,8,FALSE)&amp;"'!$c:$r"),14,FALSE)&amp;"*"),VLOOKUP(Backend!F45,INDIRECT("'"&amp;VLOOKUP($Q$45,'Project Summary'!$A$3:$H$52,8,FALSE)&amp;"'!$c:$r"),14,FALSE)))</f>
        <v>Missing Batch #</v>
      </c>
      <c r="V47" s="66" t="str">
        <f ca="1">IF(ISBLANK('Project Summary'!$A$13),"Missing Batch #",IF(OR(VLOOKUP(Backend!G45,INDIRECT("'"&amp;VLOOKUP($Q$45,'Project Summary'!$A$3:$H$52,8,FALSE)&amp;"'!$c:$r"),14,FALSE)&lt;85,VLOOKUP(Backend!G45,INDIRECT("'"&amp;VLOOKUP($Q$45,'Project Summary'!$A$3:$H$52,8,FALSE)&amp;"'!$c:$r"),14,FALSE)&gt;115),(VLOOKUP(Backend!G45,INDIRECT("'"&amp;VLOOKUP($Q$45,'Project Summary'!$A$3:$H$52,8,FALSE)&amp;"'!$c:$r"),13,FALSE)&amp;"*"),VLOOKUP(Backend!G45,INDIRECT("'"&amp;VLOOKUP($Q$45,'Project Summary'!$A$3:$H$52,8,FALSE)&amp;"'!$c:$r"),13,FALSE)))</f>
        <v>Missing Batch #</v>
      </c>
      <c r="W47" s="66" t="str">
        <f ca="1">IF(ISBLANK('Project Summary'!$A$13),"Missing Batch #",IF(OR(VLOOKUP(Backend!H45,INDIRECT("'"&amp;VLOOKUP($Q$45,'Project Summary'!$A$3:$H$52,8,FALSE)&amp;"'!$c:$r"),14,FALSE)&lt;85,VLOOKUP(Backend!H45,INDIRECT("'"&amp;VLOOKUP($Q$45,'Project Summary'!$A$3:$H$52,8,FALSE)&amp;"'!$c:$r"),14,FALSE)&gt;115),(VLOOKUP(Backend!H45,INDIRECT("'"&amp;VLOOKUP($Q$45,'Project Summary'!$A$3:$H$52,8,FALSE)&amp;"'!$c:$r"),14,FALSE)&amp;"*"),VLOOKUP(Backend!H45,INDIRECT("'"&amp;VLOOKUP($Q$45,'Project Summary'!$A$3:$H$52,8,FALSE)&amp;"'!$c:$r"),14,FALSE)))</f>
        <v>Missing Batch #</v>
      </c>
      <c r="X47" s="100"/>
    </row>
    <row r="48" spans="6:24" ht="24" customHeight="1" x14ac:dyDescent="0.25">
      <c r="F48" t="s">
        <v>75</v>
      </c>
      <c r="G48" s="73" t="e">
        <f ca="1">STDEV(G4,G6,G8,G10,G12,G14,G16,G18,G20,G22,G24,G26,G28,G30,G32,G34,G36,G38,G40,G42)</f>
        <v>#REF!</v>
      </c>
      <c r="H48" s="73" t="e">
        <f t="shared" ref="H48:N48" ca="1" si="6">STDEV(H4,H6,H8,H10,H12,H14,H16,H18,H20,H22,H24,H26,H28,H30,H32,H34,H36,H38,H40,H42)</f>
        <v>#REF!</v>
      </c>
      <c r="I48" s="73" t="e">
        <f t="shared" ca="1" si="6"/>
        <v>#REF!</v>
      </c>
      <c r="J48" s="73" t="e">
        <f t="shared" ca="1" si="6"/>
        <v>#REF!</v>
      </c>
      <c r="K48" s="73" t="e">
        <f t="shared" ca="1" si="6"/>
        <v>#REF!</v>
      </c>
      <c r="L48" s="73" t="e">
        <f t="shared" ca="1" si="6"/>
        <v>#REF!</v>
      </c>
      <c r="M48" s="73" t="e">
        <f t="shared" ca="1" si="6"/>
        <v>#REF!</v>
      </c>
      <c r="N48" s="73" t="e">
        <f t="shared" ca="1" si="6"/>
        <v>#REF!</v>
      </c>
      <c r="Q48" s="98"/>
      <c r="R48" s="66" t="str">
        <f ca="1">IF(ISBLANK('Project Summary'!$A$13),"Missing Batch #",IF(OR(VLOOKUP(Backend!C46,INDIRECT("'"&amp;VLOOKUP($Q$45,'Project Summary'!$A$3:$H$52,8,FALSE)&amp;"'!$c:$r"),14,FALSE)&lt;85,VLOOKUP(Backend!C46,INDIRECT("'"&amp;VLOOKUP($Q$45,'Project Summary'!$A$3:$H$52,8,FALSE)&amp;"'!$c:$r"),14,FALSE)&gt;115),(VLOOKUP(Backend!C46,INDIRECT("'"&amp;VLOOKUP($Q$45,'Project Summary'!$A$3:$H$52,8,FALSE)&amp;"'!$c:$r"),13,FALSE)&amp;"*"),VLOOKUP(Backend!C46,INDIRECT("'"&amp;VLOOKUP($Q$45,'Project Summary'!$A$3:$H$52,8,FALSE)&amp;"'!$c:$r"),13,FALSE)))</f>
        <v>Missing Batch #</v>
      </c>
      <c r="S48" s="66" t="str">
        <f ca="1">IF(ISBLANK('Project Summary'!$A$13),"Missing Batch #",IF(OR(VLOOKUP(Backend!D46,INDIRECT("'"&amp;VLOOKUP($Q$45,'Project Summary'!$A$3:$H$52,8,FALSE)&amp;"'!$c:$r"),14,FALSE)&lt;85,VLOOKUP(Backend!D46,INDIRECT("'"&amp;VLOOKUP($Q$45,'Project Summary'!$A$3:$H$52,8,FALSE)&amp;"'!$c:$r"),14,FALSE)&gt;115),(VLOOKUP(Backend!D46,INDIRECT("'"&amp;VLOOKUP($Q$45,'Project Summary'!$A$3:$H$52,8,FALSE)&amp;"'!$c:$r"),14,FALSE)&amp;"*"),VLOOKUP(Backend!D46,INDIRECT("'"&amp;VLOOKUP($Q$45,'Project Summary'!$A$3:$H$52,8,FALSE)&amp;"'!$c:$r"),14,FALSE)))</f>
        <v>Missing Batch #</v>
      </c>
      <c r="T48" s="66" t="str">
        <f ca="1">IF(ISBLANK('Project Summary'!$A$13),"Missing Batch #",IF(OR(VLOOKUP(Backend!E46,INDIRECT("'"&amp;VLOOKUP($Q$45,'Project Summary'!$A$3:$H$52,8,FALSE)&amp;"'!$c:$r"),14,FALSE)&lt;85,VLOOKUP(Backend!E46,INDIRECT("'"&amp;VLOOKUP($Q$45,'Project Summary'!$A$3:$H$52,8,FALSE)&amp;"'!$c:$r"),14,FALSE)&gt;115),(VLOOKUP(Backend!E46,INDIRECT("'"&amp;VLOOKUP($Q$45,'Project Summary'!$A$3:$H$52,8,FALSE)&amp;"'!$c:$r"),13,FALSE)&amp;"*"),VLOOKUP(Backend!E46,INDIRECT("'"&amp;VLOOKUP($Q$45,'Project Summary'!$A$3:$H$52,8,FALSE)&amp;"'!$c:$r"),13,FALSE)))</f>
        <v>Missing Batch #</v>
      </c>
      <c r="U48" s="66" t="str">
        <f ca="1">IF(ISBLANK('Project Summary'!$A$13),"Missing Batch #",IF(OR(VLOOKUP(Backend!F46,INDIRECT("'"&amp;VLOOKUP($Q$45,'Project Summary'!$A$3:$H$52,8,FALSE)&amp;"'!$c:$r"),14,FALSE)&lt;85,VLOOKUP(Backend!F46,INDIRECT("'"&amp;VLOOKUP($Q$45,'Project Summary'!$A$3:$H$52,8,FALSE)&amp;"'!$c:$r"),14,FALSE)&gt;115),(VLOOKUP(Backend!F46,INDIRECT("'"&amp;VLOOKUP($Q$45,'Project Summary'!$A$3:$H$52,8,FALSE)&amp;"'!$c:$r"),14,FALSE)&amp;"*"),VLOOKUP(Backend!F46,INDIRECT("'"&amp;VLOOKUP($Q$45,'Project Summary'!$A$3:$H$52,8,FALSE)&amp;"'!$c:$r"),14,FALSE)))</f>
        <v>Missing Batch #</v>
      </c>
      <c r="V48" s="66" t="str">
        <f ca="1">IF(ISBLANK('Project Summary'!$A$13),"Missing Batch #",IF(OR(VLOOKUP(Backend!G46,INDIRECT("'"&amp;VLOOKUP($Q$45,'Project Summary'!$A$3:$H$52,8,FALSE)&amp;"'!$c:$r"),14,FALSE)&lt;85,VLOOKUP(Backend!G46,INDIRECT("'"&amp;VLOOKUP($Q$45,'Project Summary'!$A$3:$H$52,8,FALSE)&amp;"'!$c:$r"),14,FALSE)&gt;115),(VLOOKUP(Backend!G46,INDIRECT("'"&amp;VLOOKUP($Q$45,'Project Summary'!$A$3:$H$52,8,FALSE)&amp;"'!$c:$r"),13,FALSE)&amp;"*"),VLOOKUP(Backend!G46,INDIRECT("'"&amp;VLOOKUP($Q$45,'Project Summary'!$A$3:$H$52,8,FALSE)&amp;"'!$c:$r"),13,FALSE)))</f>
        <v>Missing Batch #</v>
      </c>
      <c r="W48" s="66" t="str">
        <f ca="1">IF(ISBLANK('Project Summary'!$A$13),"Missing Batch #",IF(OR(VLOOKUP(Backend!H46,INDIRECT("'"&amp;VLOOKUP($Q$45,'Project Summary'!$A$3:$H$52,8,FALSE)&amp;"'!$c:$r"),14,FALSE)&lt;85,VLOOKUP(Backend!H46,INDIRECT("'"&amp;VLOOKUP($Q$45,'Project Summary'!$A$3:$H$52,8,FALSE)&amp;"'!$c:$r"),14,FALSE)&gt;115),(VLOOKUP(Backend!H46,INDIRECT("'"&amp;VLOOKUP($Q$45,'Project Summary'!$A$3:$H$52,8,FALSE)&amp;"'!$c:$r"),14,FALSE)&amp;"*"),VLOOKUP(Backend!H46,INDIRECT("'"&amp;VLOOKUP($Q$45,'Project Summary'!$A$3:$H$52,8,FALSE)&amp;"'!$c:$r"),14,FALSE)))</f>
        <v>Missing Batch #</v>
      </c>
      <c r="X48" s="101"/>
    </row>
    <row r="49" spans="6:24" ht="24" customHeight="1" x14ac:dyDescent="0.25">
      <c r="F49" t="s">
        <v>76</v>
      </c>
      <c r="G49" s="75" t="e">
        <f ca="1">G48/G47*100</f>
        <v>#REF!</v>
      </c>
      <c r="H49" s="75" t="e">
        <f t="shared" ref="H49:N49" ca="1" si="7">H48/H47*100</f>
        <v>#REF!</v>
      </c>
      <c r="I49" s="75" t="e">
        <f t="shared" ca="1" si="7"/>
        <v>#REF!</v>
      </c>
      <c r="J49" s="75" t="e">
        <f t="shared" ca="1" si="7"/>
        <v>#REF!</v>
      </c>
      <c r="K49" s="75" t="e">
        <f t="shared" ca="1" si="7"/>
        <v>#REF!</v>
      </c>
      <c r="L49" s="75" t="e">
        <f t="shared" ca="1" si="7"/>
        <v>#REF!</v>
      </c>
      <c r="M49" s="75" t="e">
        <f t="shared" ca="1" si="7"/>
        <v>#REF!</v>
      </c>
      <c r="N49" s="75" t="e">
        <f t="shared" ca="1" si="7"/>
        <v>#REF!</v>
      </c>
      <c r="Q49" s="98">
        <v>12</v>
      </c>
      <c r="R49" s="66" t="str">
        <f ca="1">IF(ISBLANK('Project Summary'!$A$14),"Missing Batch #",IF(OR(VLOOKUP(Backend!C47,INDIRECT("'"&amp;VLOOKUP($Q$49,'Project Summary'!$A$3:$H$52,8,FALSE)&amp;"'!$c:$r"),14,FALSE)&lt;85,VLOOKUP(Backend!C47,INDIRECT("'"&amp;VLOOKUP($Q$49,'Project Summary'!$A$3:$H$52,8,FALSE)&amp;"'!$c:$r"),14,FALSE)&gt;115),(VLOOKUP(Backend!C47,INDIRECT("'"&amp;VLOOKUP($Q$49,'Project Summary'!$A$3:$H$52,8,FALSE)&amp;"'!$c:$r"),13,FALSE)&amp;"*"),VLOOKUP(Backend!C47,INDIRECT("'"&amp;VLOOKUP($Q$49,'Project Summary'!$A$3:$H$52,8,FALSE)&amp;"'!$c:$r"),13,FALSE)))</f>
        <v>Missing Batch #</v>
      </c>
      <c r="S49" s="66" t="str">
        <f ca="1">IF(ISBLANK('Project Summary'!$A$14),"Missing Batch #",IF(OR(VLOOKUP(Backend!D47,INDIRECT("'"&amp;VLOOKUP($Q$49,'Project Summary'!$A$3:$H$52,8,FALSE)&amp;"'!$c:$r"),14,FALSE)&lt;85,VLOOKUP(Backend!D47,INDIRECT("'"&amp;VLOOKUP($Q$49,'Project Summary'!$A$3:$H$52,8,FALSE)&amp;"'!$c:$r"),14,FALSE)&gt;115),(VLOOKUP(Backend!D47,INDIRECT("'"&amp;VLOOKUP($Q$49,'Project Summary'!$A$3:$H$52,8,FALSE)&amp;"'!$c:$r"),14,FALSE)&amp;"*"),VLOOKUP(Backend!D47,INDIRECT("'"&amp;VLOOKUP($Q$49,'Project Summary'!$A$3:$H$52,8,FALSE)&amp;"'!$c:$r"),14,FALSE)))</f>
        <v>Missing Batch #</v>
      </c>
      <c r="T49" s="66" t="str">
        <f ca="1">IF(ISBLANK('Project Summary'!$A$14),"Missing Batch #",IF(OR(VLOOKUP(Backend!E47,INDIRECT("'"&amp;VLOOKUP($Q$49,'Project Summary'!$A$3:$H$52,8,FALSE)&amp;"'!$c:$r"),14,FALSE)&lt;85,VLOOKUP(Backend!E47,INDIRECT("'"&amp;VLOOKUP($Q$49,'Project Summary'!$A$3:$H$52,8,FALSE)&amp;"'!$c:$r"),14,FALSE)&gt;115),(VLOOKUP(Backend!E47,INDIRECT("'"&amp;VLOOKUP($Q$49,'Project Summary'!$A$3:$H$52,8,FALSE)&amp;"'!$c:$r"),13,FALSE)&amp;"*"),VLOOKUP(Backend!E47,INDIRECT("'"&amp;VLOOKUP($Q$49,'Project Summary'!$A$3:$H$52,8,FALSE)&amp;"'!$c:$r"),13,FALSE)))</f>
        <v>Missing Batch #</v>
      </c>
      <c r="U49" s="66" t="str">
        <f ca="1">IF(ISBLANK('Project Summary'!$A$14),"Missing Batch #",IF(OR(VLOOKUP(Backend!F47,INDIRECT("'"&amp;VLOOKUP($Q$49,'Project Summary'!$A$3:$H$52,8,FALSE)&amp;"'!$c:$r"),14,FALSE)&lt;85,VLOOKUP(Backend!F47,INDIRECT("'"&amp;VLOOKUP($Q$49,'Project Summary'!$A$3:$H$52,8,FALSE)&amp;"'!$c:$r"),14,FALSE)&gt;115),(VLOOKUP(Backend!F47,INDIRECT("'"&amp;VLOOKUP($Q$49,'Project Summary'!$A$3:$H$52,8,FALSE)&amp;"'!$c:$r"),14,FALSE)&amp;"*"),VLOOKUP(Backend!F47,INDIRECT("'"&amp;VLOOKUP($Q$49,'Project Summary'!$A$3:$H$52,8,FALSE)&amp;"'!$c:$r"),14,FALSE)))</f>
        <v>Missing Batch #</v>
      </c>
      <c r="V49" s="66" t="str">
        <f ca="1">IF(ISBLANK('Project Summary'!$A$14),"Missing Batch #",IF(OR(VLOOKUP(Backend!G47,INDIRECT("'"&amp;VLOOKUP($Q$49,'Project Summary'!$A$3:$H$52,8,FALSE)&amp;"'!$c:$r"),14,FALSE)&lt;85,VLOOKUP(Backend!G47,INDIRECT("'"&amp;VLOOKUP($Q$49,'Project Summary'!$A$3:$H$52,8,FALSE)&amp;"'!$c:$r"),14,FALSE)&gt;115),(VLOOKUP(Backend!G47,INDIRECT("'"&amp;VLOOKUP($Q$49,'Project Summary'!$A$3:$H$52,8,FALSE)&amp;"'!$c:$r"),13,FALSE)&amp;"*"),VLOOKUP(Backend!G47,INDIRECT("'"&amp;VLOOKUP($Q$49,'Project Summary'!$A$3:$H$52,8,FALSE)&amp;"'!$c:$r"),13,FALSE)))</f>
        <v>Missing Batch #</v>
      </c>
      <c r="W49" s="66" t="str">
        <f ca="1">IF(ISBLANK('Project Summary'!$A$14),"Missing Batch #",IF(OR(VLOOKUP(Backend!H47,INDIRECT("'"&amp;VLOOKUP($Q$49,'Project Summary'!$A$3:$H$52,8,FALSE)&amp;"'!$c:$r"),14,FALSE)&lt;85,VLOOKUP(Backend!H47,INDIRECT("'"&amp;VLOOKUP($Q$49,'Project Summary'!$A$3:$H$52,8,FALSE)&amp;"'!$c:$r"),14,FALSE)&gt;115),(VLOOKUP(Backend!H47,INDIRECT("'"&amp;VLOOKUP($Q$49,'Project Summary'!$A$3:$H$52,8,FALSE)&amp;"'!$c:$r"),14,FALSE)&amp;"*"),VLOOKUP(Backend!H47,INDIRECT("'"&amp;VLOOKUP($Q$49,'Project Summary'!$A$3:$H$52,8,FALSE)&amp;"'!$c:$r"),14,FALSE)))</f>
        <v>Missing Batch #</v>
      </c>
      <c r="X49" s="99" t="str">
        <f t="shared" ref="X49" ca="1" si="8">IF(COUNT(R49:W52)&gt;=6,COUNT(R49:W52)/2&amp;" of "&amp;COUNTA(R49:W52)/2&amp;" - Pass",COUNT(R49:W52)/2&amp;" of "&amp;COUNTA(R49:W52)/2&amp;" - Fail")</f>
        <v>0 of 12 - Fail</v>
      </c>
    </row>
    <row r="50" spans="6:24" ht="24" customHeight="1" x14ac:dyDescent="0.25">
      <c r="Q50" s="98"/>
      <c r="R50" s="66" t="str">
        <f ca="1">IF(ISBLANK('Project Summary'!$A$14),"Missing Batch #",IF(OR(VLOOKUP(Backend!C48,INDIRECT("'"&amp;VLOOKUP($Q$49,'Project Summary'!$A$3:$H$52,8,FALSE)&amp;"'!$c:$r"),14,FALSE)&lt;85,VLOOKUP(Backend!C48,INDIRECT("'"&amp;VLOOKUP($Q$49,'Project Summary'!$A$3:$H$52,8,FALSE)&amp;"'!$c:$r"),14,FALSE)&gt;115),(VLOOKUP(Backend!C48,INDIRECT("'"&amp;VLOOKUP($Q$49,'Project Summary'!$A$3:$H$52,8,FALSE)&amp;"'!$c:$r"),13,FALSE)&amp;"*"),VLOOKUP(Backend!C48,INDIRECT("'"&amp;VLOOKUP($Q$49,'Project Summary'!$A$3:$H$52,8,FALSE)&amp;"'!$c:$r"),13,FALSE)))</f>
        <v>Missing Batch #</v>
      </c>
      <c r="S50" s="66" t="str">
        <f ca="1">IF(ISBLANK('Project Summary'!$A$14),"Missing Batch #",IF(OR(VLOOKUP(Backend!D48,INDIRECT("'"&amp;VLOOKUP($Q$49,'Project Summary'!$A$3:$H$52,8,FALSE)&amp;"'!$c:$r"),14,FALSE)&lt;85,VLOOKUP(Backend!D48,INDIRECT("'"&amp;VLOOKUP($Q$49,'Project Summary'!$A$3:$H$52,8,FALSE)&amp;"'!$c:$r"),14,FALSE)&gt;115),(VLOOKUP(Backend!D48,INDIRECT("'"&amp;VLOOKUP($Q$49,'Project Summary'!$A$3:$H$52,8,FALSE)&amp;"'!$c:$r"),14,FALSE)&amp;"*"),VLOOKUP(Backend!D48,INDIRECT("'"&amp;VLOOKUP($Q$49,'Project Summary'!$A$3:$H$52,8,FALSE)&amp;"'!$c:$r"),14,FALSE)))</f>
        <v>Missing Batch #</v>
      </c>
      <c r="T50" s="66" t="str">
        <f ca="1">IF(ISBLANK('Project Summary'!$A$14),"Missing Batch #",IF(OR(VLOOKUP(Backend!E48,INDIRECT("'"&amp;VLOOKUP($Q$49,'Project Summary'!$A$3:$H$52,8,FALSE)&amp;"'!$c:$r"),14,FALSE)&lt;85,VLOOKUP(Backend!E48,INDIRECT("'"&amp;VLOOKUP($Q$49,'Project Summary'!$A$3:$H$52,8,FALSE)&amp;"'!$c:$r"),14,FALSE)&gt;115),(VLOOKUP(Backend!E48,INDIRECT("'"&amp;VLOOKUP($Q$49,'Project Summary'!$A$3:$H$52,8,FALSE)&amp;"'!$c:$r"),13,FALSE)&amp;"*"),VLOOKUP(Backend!E48,INDIRECT("'"&amp;VLOOKUP($Q$49,'Project Summary'!$A$3:$H$52,8,FALSE)&amp;"'!$c:$r"),13,FALSE)))</f>
        <v>Missing Batch #</v>
      </c>
      <c r="U50" s="66" t="str">
        <f ca="1">IF(ISBLANK('Project Summary'!$A$14),"Missing Batch #",IF(OR(VLOOKUP(Backend!F48,INDIRECT("'"&amp;VLOOKUP($Q$49,'Project Summary'!$A$3:$H$52,8,FALSE)&amp;"'!$c:$r"),14,FALSE)&lt;85,VLOOKUP(Backend!F48,INDIRECT("'"&amp;VLOOKUP($Q$49,'Project Summary'!$A$3:$H$52,8,FALSE)&amp;"'!$c:$r"),14,FALSE)&gt;115),(VLOOKUP(Backend!F48,INDIRECT("'"&amp;VLOOKUP($Q$49,'Project Summary'!$A$3:$H$52,8,FALSE)&amp;"'!$c:$r"),14,FALSE)&amp;"*"),VLOOKUP(Backend!F48,INDIRECT("'"&amp;VLOOKUP($Q$49,'Project Summary'!$A$3:$H$52,8,FALSE)&amp;"'!$c:$r"),14,FALSE)))</f>
        <v>Missing Batch #</v>
      </c>
      <c r="V50" s="66" t="str">
        <f ca="1">IF(ISBLANK('Project Summary'!$A$14),"Missing Batch #",IF(OR(VLOOKUP(Backend!G48,INDIRECT("'"&amp;VLOOKUP($Q$49,'Project Summary'!$A$3:$H$52,8,FALSE)&amp;"'!$c:$r"),14,FALSE)&lt;85,VLOOKUP(Backend!G48,INDIRECT("'"&amp;VLOOKUP($Q$49,'Project Summary'!$A$3:$H$52,8,FALSE)&amp;"'!$c:$r"),14,FALSE)&gt;115),(VLOOKUP(Backend!G48,INDIRECT("'"&amp;VLOOKUP($Q$49,'Project Summary'!$A$3:$H$52,8,FALSE)&amp;"'!$c:$r"),13,FALSE)&amp;"*"),VLOOKUP(Backend!G48,INDIRECT("'"&amp;VLOOKUP($Q$49,'Project Summary'!$A$3:$H$52,8,FALSE)&amp;"'!$c:$r"),13,FALSE)))</f>
        <v>Missing Batch #</v>
      </c>
      <c r="W50" s="66" t="str">
        <f ca="1">IF(ISBLANK('Project Summary'!$A$14),"Missing Batch #",IF(OR(VLOOKUP(Backend!H48,INDIRECT("'"&amp;VLOOKUP($Q$49,'Project Summary'!$A$3:$H$52,8,FALSE)&amp;"'!$c:$r"),14,FALSE)&lt;85,VLOOKUP(Backend!H48,INDIRECT("'"&amp;VLOOKUP($Q$49,'Project Summary'!$A$3:$H$52,8,FALSE)&amp;"'!$c:$r"),14,FALSE)&gt;115),(VLOOKUP(Backend!H48,INDIRECT("'"&amp;VLOOKUP($Q$49,'Project Summary'!$A$3:$H$52,8,FALSE)&amp;"'!$c:$r"),14,FALSE)&amp;"*"),VLOOKUP(Backend!H48,INDIRECT("'"&amp;VLOOKUP($Q$49,'Project Summary'!$A$3:$H$52,8,FALSE)&amp;"'!$c:$r"),14,FALSE)))</f>
        <v>Missing Batch #</v>
      </c>
      <c r="X50" s="100"/>
    </row>
    <row r="51" spans="6:24" ht="24" customHeight="1" x14ac:dyDescent="0.25">
      <c r="Q51" s="98"/>
      <c r="R51" s="66" t="str">
        <f ca="1">IF(ISBLANK('Project Summary'!$A$14),"Missing Batch #",IF(OR(VLOOKUP(Backend!C49,INDIRECT("'"&amp;VLOOKUP($Q$49,'Project Summary'!$A$3:$H$52,8,FALSE)&amp;"'!$c:$r"),14,FALSE)&lt;85,VLOOKUP(Backend!C49,INDIRECT("'"&amp;VLOOKUP($Q$49,'Project Summary'!$A$3:$H$52,8,FALSE)&amp;"'!$c:$r"),14,FALSE)&gt;115),(VLOOKUP(Backend!C49,INDIRECT("'"&amp;VLOOKUP($Q$49,'Project Summary'!$A$3:$H$52,8,FALSE)&amp;"'!$c:$r"),13,FALSE)&amp;"*"),VLOOKUP(Backend!C49,INDIRECT("'"&amp;VLOOKUP($Q$49,'Project Summary'!$A$3:$H$52,8,FALSE)&amp;"'!$c:$r"),13,FALSE)))</f>
        <v>Missing Batch #</v>
      </c>
      <c r="S51" s="66" t="str">
        <f ca="1">IF(ISBLANK('Project Summary'!$A$14),"Missing Batch #",IF(OR(VLOOKUP(Backend!D49,INDIRECT("'"&amp;VLOOKUP($Q$49,'Project Summary'!$A$3:$H$52,8,FALSE)&amp;"'!$c:$r"),14,FALSE)&lt;85,VLOOKUP(Backend!D49,INDIRECT("'"&amp;VLOOKUP($Q$49,'Project Summary'!$A$3:$H$52,8,FALSE)&amp;"'!$c:$r"),14,FALSE)&gt;115),(VLOOKUP(Backend!D49,INDIRECT("'"&amp;VLOOKUP($Q$49,'Project Summary'!$A$3:$H$52,8,FALSE)&amp;"'!$c:$r"),14,FALSE)&amp;"*"),VLOOKUP(Backend!D49,INDIRECT("'"&amp;VLOOKUP($Q$49,'Project Summary'!$A$3:$H$52,8,FALSE)&amp;"'!$c:$r"),14,FALSE)))</f>
        <v>Missing Batch #</v>
      </c>
      <c r="T51" s="66" t="str">
        <f ca="1">IF(ISBLANK('Project Summary'!$A$14),"Missing Batch #",IF(OR(VLOOKUP(Backend!E49,INDIRECT("'"&amp;VLOOKUP($Q$49,'Project Summary'!$A$3:$H$52,8,FALSE)&amp;"'!$c:$r"),14,FALSE)&lt;85,VLOOKUP(Backend!E49,INDIRECT("'"&amp;VLOOKUP($Q$49,'Project Summary'!$A$3:$H$52,8,FALSE)&amp;"'!$c:$r"),14,FALSE)&gt;115),(VLOOKUP(Backend!E49,INDIRECT("'"&amp;VLOOKUP($Q$49,'Project Summary'!$A$3:$H$52,8,FALSE)&amp;"'!$c:$r"),13,FALSE)&amp;"*"),VLOOKUP(Backend!E49,INDIRECT("'"&amp;VLOOKUP($Q$49,'Project Summary'!$A$3:$H$52,8,FALSE)&amp;"'!$c:$r"),13,FALSE)))</f>
        <v>Missing Batch #</v>
      </c>
      <c r="U51" s="66" t="str">
        <f ca="1">IF(ISBLANK('Project Summary'!$A$14),"Missing Batch #",IF(OR(VLOOKUP(Backend!F49,INDIRECT("'"&amp;VLOOKUP($Q$49,'Project Summary'!$A$3:$H$52,8,FALSE)&amp;"'!$c:$r"),14,FALSE)&lt;85,VLOOKUP(Backend!F49,INDIRECT("'"&amp;VLOOKUP($Q$49,'Project Summary'!$A$3:$H$52,8,FALSE)&amp;"'!$c:$r"),14,FALSE)&gt;115),(VLOOKUP(Backend!F49,INDIRECT("'"&amp;VLOOKUP($Q$49,'Project Summary'!$A$3:$H$52,8,FALSE)&amp;"'!$c:$r"),14,FALSE)&amp;"*"),VLOOKUP(Backend!F49,INDIRECT("'"&amp;VLOOKUP($Q$49,'Project Summary'!$A$3:$H$52,8,FALSE)&amp;"'!$c:$r"),14,FALSE)))</f>
        <v>Missing Batch #</v>
      </c>
      <c r="V51" s="66" t="str">
        <f ca="1">IF(ISBLANK('Project Summary'!$A$14),"Missing Batch #",IF(OR(VLOOKUP(Backend!G49,INDIRECT("'"&amp;VLOOKUP($Q$49,'Project Summary'!$A$3:$H$52,8,FALSE)&amp;"'!$c:$r"),14,FALSE)&lt;85,VLOOKUP(Backend!G49,INDIRECT("'"&amp;VLOOKUP($Q$49,'Project Summary'!$A$3:$H$52,8,FALSE)&amp;"'!$c:$r"),14,FALSE)&gt;115),(VLOOKUP(Backend!G49,INDIRECT("'"&amp;VLOOKUP($Q$49,'Project Summary'!$A$3:$H$52,8,FALSE)&amp;"'!$c:$r"),13,FALSE)&amp;"*"),VLOOKUP(Backend!G49,INDIRECT("'"&amp;VLOOKUP($Q$49,'Project Summary'!$A$3:$H$52,8,FALSE)&amp;"'!$c:$r"),13,FALSE)))</f>
        <v>Missing Batch #</v>
      </c>
      <c r="W51" s="66" t="str">
        <f ca="1">IF(ISBLANK('Project Summary'!$A$14),"Missing Batch #",IF(OR(VLOOKUP(Backend!H49,INDIRECT("'"&amp;VLOOKUP($Q$49,'Project Summary'!$A$3:$H$52,8,FALSE)&amp;"'!$c:$r"),14,FALSE)&lt;85,VLOOKUP(Backend!H49,INDIRECT("'"&amp;VLOOKUP($Q$49,'Project Summary'!$A$3:$H$52,8,FALSE)&amp;"'!$c:$r"),14,FALSE)&gt;115),(VLOOKUP(Backend!H49,INDIRECT("'"&amp;VLOOKUP($Q$49,'Project Summary'!$A$3:$H$52,8,FALSE)&amp;"'!$c:$r"),14,FALSE)&amp;"*"),VLOOKUP(Backend!H49,INDIRECT("'"&amp;VLOOKUP($Q$49,'Project Summary'!$A$3:$H$52,8,FALSE)&amp;"'!$c:$r"),14,FALSE)))</f>
        <v>Missing Batch #</v>
      </c>
      <c r="X51" s="100"/>
    </row>
    <row r="52" spans="6:24" ht="24" customHeight="1" x14ac:dyDescent="0.25">
      <c r="Q52" s="98"/>
      <c r="R52" s="66" t="str">
        <f ca="1">IF(ISBLANK('Project Summary'!$A$14),"Missing Batch #",IF(OR(VLOOKUP(Backend!C50,INDIRECT("'"&amp;VLOOKUP($Q$49,'Project Summary'!$A$3:$H$52,8,FALSE)&amp;"'!$c:$r"),14,FALSE)&lt;85,VLOOKUP(Backend!C50,INDIRECT("'"&amp;VLOOKUP($Q$49,'Project Summary'!$A$3:$H$52,8,FALSE)&amp;"'!$c:$r"),14,FALSE)&gt;115),(VLOOKUP(Backend!C50,INDIRECT("'"&amp;VLOOKUP($Q$49,'Project Summary'!$A$3:$H$52,8,FALSE)&amp;"'!$c:$r"),13,FALSE)&amp;"*"),VLOOKUP(Backend!C50,INDIRECT("'"&amp;VLOOKUP($Q$49,'Project Summary'!$A$3:$H$52,8,FALSE)&amp;"'!$c:$r"),13,FALSE)))</f>
        <v>Missing Batch #</v>
      </c>
      <c r="S52" s="66" t="str">
        <f ca="1">IF(ISBLANK('Project Summary'!$A$14),"Missing Batch #",IF(OR(VLOOKUP(Backend!D50,INDIRECT("'"&amp;VLOOKUP($Q$49,'Project Summary'!$A$3:$H$52,8,FALSE)&amp;"'!$c:$r"),14,FALSE)&lt;85,VLOOKUP(Backend!D50,INDIRECT("'"&amp;VLOOKUP($Q$49,'Project Summary'!$A$3:$H$52,8,FALSE)&amp;"'!$c:$r"),14,FALSE)&gt;115),(VLOOKUP(Backend!D50,INDIRECT("'"&amp;VLOOKUP($Q$49,'Project Summary'!$A$3:$H$52,8,FALSE)&amp;"'!$c:$r"),14,FALSE)&amp;"*"),VLOOKUP(Backend!D50,INDIRECT("'"&amp;VLOOKUP($Q$49,'Project Summary'!$A$3:$H$52,8,FALSE)&amp;"'!$c:$r"),14,FALSE)))</f>
        <v>Missing Batch #</v>
      </c>
      <c r="T52" s="66" t="str">
        <f ca="1">IF(ISBLANK('Project Summary'!$A$14),"Missing Batch #",IF(OR(VLOOKUP(Backend!E50,INDIRECT("'"&amp;VLOOKUP($Q$49,'Project Summary'!$A$3:$H$52,8,FALSE)&amp;"'!$c:$r"),14,FALSE)&lt;85,VLOOKUP(Backend!E50,INDIRECT("'"&amp;VLOOKUP($Q$49,'Project Summary'!$A$3:$H$52,8,FALSE)&amp;"'!$c:$r"),14,FALSE)&gt;115),(VLOOKUP(Backend!E50,INDIRECT("'"&amp;VLOOKUP($Q$49,'Project Summary'!$A$3:$H$52,8,FALSE)&amp;"'!$c:$r"),13,FALSE)&amp;"*"),VLOOKUP(Backend!E50,INDIRECT("'"&amp;VLOOKUP($Q$49,'Project Summary'!$A$3:$H$52,8,FALSE)&amp;"'!$c:$r"),13,FALSE)))</f>
        <v>Missing Batch #</v>
      </c>
      <c r="U52" s="66" t="str">
        <f ca="1">IF(ISBLANK('Project Summary'!$A$14),"Missing Batch #",IF(OR(VLOOKUP(Backend!F50,INDIRECT("'"&amp;VLOOKUP($Q$49,'Project Summary'!$A$3:$H$52,8,FALSE)&amp;"'!$c:$r"),14,FALSE)&lt;85,VLOOKUP(Backend!F50,INDIRECT("'"&amp;VLOOKUP($Q$49,'Project Summary'!$A$3:$H$52,8,FALSE)&amp;"'!$c:$r"),14,FALSE)&gt;115),(VLOOKUP(Backend!F50,INDIRECT("'"&amp;VLOOKUP($Q$49,'Project Summary'!$A$3:$H$52,8,FALSE)&amp;"'!$c:$r"),14,FALSE)&amp;"*"),VLOOKUP(Backend!F50,INDIRECT("'"&amp;VLOOKUP($Q$49,'Project Summary'!$A$3:$H$52,8,FALSE)&amp;"'!$c:$r"),14,FALSE)))</f>
        <v>Missing Batch #</v>
      </c>
      <c r="V52" s="66" t="str">
        <f ca="1">IF(ISBLANK('Project Summary'!$A$14),"Missing Batch #",IF(OR(VLOOKUP(Backend!G50,INDIRECT("'"&amp;VLOOKUP($Q$49,'Project Summary'!$A$3:$H$52,8,FALSE)&amp;"'!$c:$r"),14,FALSE)&lt;85,VLOOKUP(Backend!G50,INDIRECT("'"&amp;VLOOKUP($Q$49,'Project Summary'!$A$3:$H$52,8,FALSE)&amp;"'!$c:$r"),14,FALSE)&gt;115),(VLOOKUP(Backend!G50,INDIRECT("'"&amp;VLOOKUP($Q$49,'Project Summary'!$A$3:$H$52,8,FALSE)&amp;"'!$c:$r"),13,FALSE)&amp;"*"),VLOOKUP(Backend!G50,INDIRECT("'"&amp;VLOOKUP($Q$49,'Project Summary'!$A$3:$H$52,8,FALSE)&amp;"'!$c:$r"),13,FALSE)))</f>
        <v>Missing Batch #</v>
      </c>
      <c r="W52" s="66" t="str">
        <f ca="1">IF(ISBLANK('Project Summary'!$A$14),"Missing Batch #",IF(OR(VLOOKUP(Backend!H50,INDIRECT("'"&amp;VLOOKUP($Q$49,'Project Summary'!$A$3:$H$52,8,FALSE)&amp;"'!$c:$r"),14,FALSE)&lt;85,VLOOKUP(Backend!H50,INDIRECT("'"&amp;VLOOKUP($Q$49,'Project Summary'!$A$3:$H$52,8,FALSE)&amp;"'!$c:$r"),14,FALSE)&gt;115),(VLOOKUP(Backend!H50,INDIRECT("'"&amp;VLOOKUP($Q$49,'Project Summary'!$A$3:$H$52,8,FALSE)&amp;"'!$c:$r"),14,FALSE)&amp;"*"),VLOOKUP(Backend!H50,INDIRECT("'"&amp;VLOOKUP($Q$49,'Project Summary'!$A$3:$H$52,8,FALSE)&amp;"'!$c:$r"),14,FALSE)))</f>
        <v>Missing Batch #</v>
      </c>
      <c r="X52" s="101"/>
    </row>
    <row r="53" spans="6:24" ht="24" customHeight="1" x14ac:dyDescent="0.25">
      <c r="Q53" s="98">
        <v>13</v>
      </c>
      <c r="R53" s="66" t="str">
        <f ca="1">IF(ISBLANK('Project Summary'!$A$15),"Missing Batch #",IF(OR(VLOOKUP(Backend!C51,INDIRECT("'"&amp;VLOOKUP($Q$53,'Project Summary'!$A$3:$H$52,8,FALSE)&amp;"'!$c:$r"),14,FALSE)&lt;85,VLOOKUP(Backend!C51,INDIRECT("'"&amp;VLOOKUP($Q$53,'Project Summary'!$A$3:$H$52,8,FALSE)&amp;"'!$c:$r"),14,FALSE)&gt;115),(VLOOKUP(Backend!C51,INDIRECT("'"&amp;VLOOKUP($Q$53,'Project Summary'!$A$3:$H$52,8,FALSE)&amp;"'!$c:$r"),13,FALSE)&amp;"*"),VLOOKUP(Backend!C51,INDIRECT("'"&amp;VLOOKUP($Q$53,'Project Summary'!$A$3:$H$52,8,FALSE)&amp;"'!$c:$r"),13,FALSE)))</f>
        <v>Missing Batch #</v>
      </c>
      <c r="S53" s="66" t="str">
        <f ca="1">IF(ISBLANK('Project Summary'!$A$15),"Missing Batch #",IF(OR(VLOOKUP(Backend!D51,INDIRECT("'"&amp;VLOOKUP($Q$53,'Project Summary'!$A$3:$H$52,8,FALSE)&amp;"'!$c:$r"),14,FALSE)&lt;85,VLOOKUP(Backend!D51,INDIRECT("'"&amp;VLOOKUP($Q$53,'Project Summary'!$A$3:$H$52,8,FALSE)&amp;"'!$c:$r"),14,FALSE)&gt;115),(VLOOKUP(Backend!D51,INDIRECT("'"&amp;VLOOKUP($Q$53,'Project Summary'!$A$3:$H$52,8,FALSE)&amp;"'!$c:$r"),14,FALSE)&amp;"*"),VLOOKUP(Backend!D51,INDIRECT("'"&amp;VLOOKUP($Q$53,'Project Summary'!$A$3:$H$52,8,FALSE)&amp;"'!$c:$r"),14,FALSE)))</f>
        <v>Missing Batch #</v>
      </c>
      <c r="T53" s="66" t="str">
        <f ca="1">IF(ISBLANK('Project Summary'!$A$15),"Missing Batch #",IF(OR(VLOOKUP(Backend!E51,INDIRECT("'"&amp;VLOOKUP($Q$53,'Project Summary'!$A$3:$H$52,8,FALSE)&amp;"'!$c:$r"),14,FALSE)&lt;85,VLOOKUP(Backend!E51,INDIRECT("'"&amp;VLOOKUP($Q$53,'Project Summary'!$A$3:$H$52,8,FALSE)&amp;"'!$c:$r"),14,FALSE)&gt;115),(VLOOKUP(Backend!E51,INDIRECT("'"&amp;VLOOKUP($Q$53,'Project Summary'!$A$3:$H$52,8,FALSE)&amp;"'!$c:$r"),13,FALSE)&amp;"*"),VLOOKUP(Backend!E51,INDIRECT("'"&amp;VLOOKUP($Q$53,'Project Summary'!$A$3:$H$52,8,FALSE)&amp;"'!$c:$r"),13,FALSE)))</f>
        <v>Missing Batch #</v>
      </c>
      <c r="U53" s="66" t="str">
        <f ca="1">IF(ISBLANK('Project Summary'!$A$15),"Missing Batch #",IF(OR(VLOOKUP(Backend!F51,INDIRECT("'"&amp;VLOOKUP($Q$53,'Project Summary'!$A$3:$H$52,8,FALSE)&amp;"'!$c:$r"),14,FALSE)&lt;85,VLOOKUP(Backend!F51,INDIRECT("'"&amp;VLOOKUP($Q$53,'Project Summary'!$A$3:$H$52,8,FALSE)&amp;"'!$c:$r"),14,FALSE)&gt;115),(VLOOKUP(Backend!F51,INDIRECT("'"&amp;VLOOKUP($Q$53,'Project Summary'!$A$3:$H$52,8,FALSE)&amp;"'!$c:$r"),14,FALSE)&amp;"*"),VLOOKUP(Backend!F51,INDIRECT("'"&amp;VLOOKUP($Q$53,'Project Summary'!$A$3:$H$52,8,FALSE)&amp;"'!$c:$r"),14,FALSE)))</f>
        <v>Missing Batch #</v>
      </c>
      <c r="V53" s="66" t="str">
        <f ca="1">IF(ISBLANK('Project Summary'!$A$15),"Missing Batch #",IF(OR(VLOOKUP(Backend!G51,INDIRECT("'"&amp;VLOOKUP($Q$53,'Project Summary'!$A$3:$H$52,8,FALSE)&amp;"'!$c:$r"),14,FALSE)&lt;85,VLOOKUP(Backend!G51,INDIRECT("'"&amp;VLOOKUP($Q$53,'Project Summary'!$A$3:$H$52,8,FALSE)&amp;"'!$c:$r"),14,FALSE)&gt;115),(VLOOKUP(Backend!G51,INDIRECT("'"&amp;VLOOKUP($Q$53,'Project Summary'!$A$3:$H$52,8,FALSE)&amp;"'!$c:$r"),13,FALSE)&amp;"*"),VLOOKUP(Backend!G51,INDIRECT("'"&amp;VLOOKUP($Q$53,'Project Summary'!$A$3:$H$52,8,FALSE)&amp;"'!$c:$r"),13,FALSE)))</f>
        <v>Missing Batch #</v>
      </c>
      <c r="W53" s="66" t="str">
        <f ca="1">IF(ISBLANK('Project Summary'!$A$15),"Missing Batch #",IF(OR(VLOOKUP(Backend!H51,INDIRECT("'"&amp;VLOOKUP($Q$53,'Project Summary'!$A$3:$H$52,8,FALSE)&amp;"'!$c:$r"),14,FALSE)&lt;85,VLOOKUP(Backend!H51,INDIRECT("'"&amp;VLOOKUP($Q$53,'Project Summary'!$A$3:$H$52,8,FALSE)&amp;"'!$c:$r"),14,FALSE)&gt;115),(VLOOKUP(Backend!H51,INDIRECT("'"&amp;VLOOKUP($Q$53,'Project Summary'!$A$3:$H$52,8,FALSE)&amp;"'!$c:$r"),14,FALSE)&amp;"*"),VLOOKUP(Backend!H51,INDIRECT("'"&amp;VLOOKUP($Q$53,'Project Summary'!$A$3:$H$52,8,FALSE)&amp;"'!$c:$r"),14,FALSE)))</f>
        <v>Missing Batch #</v>
      </c>
      <c r="X53" s="99" t="str">
        <f t="shared" ref="X53:X73" ca="1" si="9">IF(COUNT(R53:W56)&gt;=6,COUNT(R53:W56)/2&amp;" of "&amp;COUNTA(R53:W56)/2&amp;" - Pass",COUNT(R53:W56)/2&amp;" of "&amp;COUNTA(R53:W56)/2&amp;" - Fail")</f>
        <v>0 of 12 - Fail</v>
      </c>
    </row>
    <row r="54" spans="6:24" ht="24" customHeight="1" x14ac:dyDescent="0.25">
      <c r="Q54" s="98"/>
      <c r="R54" s="66" t="str">
        <f ca="1">IF(ISBLANK('Project Summary'!$A$15),"Missing Batch #",IF(OR(VLOOKUP(Backend!C52,INDIRECT("'"&amp;VLOOKUP($Q$53,'Project Summary'!$A$3:$H$52,8,FALSE)&amp;"'!$c:$r"),14,FALSE)&lt;85,VLOOKUP(Backend!C52,INDIRECT("'"&amp;VLOOKUP($Q$53,'Project Summary'!$A$3:$H$52,8,FALSE)&amp;"'!$c:$r"),14,FALSE)&gt;115),(VLOOKUP(Backend!C52,INDIRECT("'"&amp;VLOOKUP($Q$53,'Project Summary'!$A$3:$H$52,8,FALSE)&amp;"'!$c:$r"),13,FALSE)&amp;"*"),VLOOKUP(Backend!C52,INDIRECT("'"&amp;VLOOKUP($Q$53,'Project Summary'!$A$3:$H$52,8,FALSE)&amp;"'!$c:$r"),13,FALSE)))</f>
        <v>Missing Batch #</v>
      </c>
      <c r="S54" s="66" t="str">
        <f ca="1">IF(ISBLANK('Project Summary'!$A$15),"Missing Batch #",IF(OR(VLOOKUP(Backend!D52,INDIRECT("'"&amp;VLOOKUP($Q$53,'Project Summary'!$A$3:$H$52,8,FALSE)&amp;"'!$c:$r"),14,FALSE)&lt;85,VLOOKUP(Backend!D52,INDIRECT("'"&amp;VLOOKUP($Q$53,'Project Summary'!$A$3:$H$52,8,FALSE)&amp;"'!$c:$r"),14,FALSE)&gt;115),(VLOOKUP(Backend!D52,INDIRECT("'"&amp;VLOOKUP($Q$53,'Project Summary'!$A$3:$H$52,8,FALSE)&amp;"'!$c:$r"),14,FALSE)&amp;"*"),VLOOKUP(Backend!D52,INDIRECT("'"&amp;VLOOKUP($Q$53,'Project Summary'!$A$3:$H$52,8,FALSE)&amp;"'!$c:$r"),14,FALSE)))</f>
        <v>Missing Batch #</v>
      </c>
      <c r="T54" s="66" t="str">
        <f ca="1">IF(ISBLANK('Project Summary'!$A$15),"Missing Batch #",IF(OR(VLOOKUP(Backend!E52,INDIRECT("'"&amp;VLOOKUP($Q$53,'Project Summary'!$A$3:$H$52,8,FALSE)&amp;"'!$c:$r"),14,FALSE)&lt;85,VLOOKUP(Backend!E52,INDIRECT("'"&amp;VLOOKUP($Q$53,'Project Summary'!$A$3:$H$52,8,FALSE)&amp;"'!$c:$r"),14,FALSE)&gt;115),(VLOOKUP(Backend!E52,INDIRECT("'"&amp;VLOOKUP($Q$53,'Project Summary'!$A$3:$H$52,8,FALSE)&amp;"'!$c:$r"),13,FALSE)&amp;"*"),VLOOKUP(Backend!E52,INDIRECT("'"&amp;VLOOKUP($Q$53,'Project Summary'!$A$3:$H$52,8,FALSE)&amp;"'!$c:$r"),13,FALSE)))</f>
        <v>Missing Batch #</v>
      </c>
      <c r="U54" s="66" t="str">
        <f ca="1">IF(ISBLANK('Project Summary'!$A$15),"Missing Batch #",IF(OR(VLOOKUP(Backend!F52,INDIRECT("'"&amp;VLOOKUP($Q$53,'Project Summary'!$A$3:$H$52,8,FALSE)&amp;"'!$c:$r"),14,FALSE)&lt;85,VLOOKUP(Backend!F52,INDIRECT("'"&amp;VLOOKUP($Q$53,'Project Summary'!$A$3:$H$52,8,FALSE)&amp;"'!$c:$r"),14,FALSE)&gt;115),(VLOOKUP(Backend!F52,INDIRECT("'"&amp;VLOOKUP($Q$53,'Project Summary'!$A$3:$H$52,8,FALSE)&amp;"'!$c:$r"),14,FALSE)&amp;"*"),VLOOKUP(Backend!F52,INDIRECT("'"&amp;VLOOKUP($Q$53,'Project Summary'!$A$3:$H$52,8,FALSE)&amp;"'!$c:$r"),14,FALSE)))</f>
        <v>Missing Batch #</v>
      </c>
      <c r="V54" s="66" t="str">
        <f ca="1">IF(ISBLANK('Project Summary'!$A$15),"Missing Batch #",IF(OR(VLOOKUP(Backend!G52,INDIRECT("'"&amp;VLOOKUP($Q$53,'Project Summary'!$A$3:$H$52,8,FALSE)&amp;"'!$c:$r"),14,FALSE)&lt;85,VLOOKUP(Backend!G52,INDIRECT("'"&amp;VLOOKUP($Q$53,'Project Summary'!$A$3:$H$52,8,FALSE)&amp;"'!$c:$r"),14,FALSE)&gt;115),(VLOOKUP(Backend!G52,INDIRECT("'"&amp;VLOOKUP($Q$53,'Project Summary'!$A$3:$H$52,8,FALSE)&amp;"'!$c:$r"),13,FALSE)&amp;"*"),VLOOKUP(Backend!G52,INDIRECT("'"&amp;VLOOKUP($Q$53,'Project Summary'!$A$3:$H$52,8,FALSE)&amp;"'!$c:$r"),13,FALSE)))</f>
        <v>Missing Batch #</v>
      </c>
      <c r="W54" s="66" t="str">
        <f ca="1">IF(ISBLANK('Project Summary'!$A$15),"Missing Batch #",IF(OR(VLOOKUP(Backend!H52,INDIRECT("'"&amp;VLOOKUP($Q$53,'Project Summary'!$A$3:$H$52,8,FALSE)&amp;"'!$c:$r"),14,FALSE)&lt;85,VLOOKUP(Backend!H52,INDIRECT("'"&amp;VLOOKUP($Q$53,'Project Summary'!$A$3:$H$52,8,FALSE)&amp;"'!$c:$r"),14,FALSE)&gt;115),(VLOOKUP(Backend!H52,INDIRECT("'"&amp;VLOOKUP($Q$53,'Project Summary'!$A$3:$H$52,8,FALSE)&amp;"'!$c:$r"),14,FALSE)&amp;"*"),VLOOKUP(Backend!H52,INDIRECT("'"&amp;VLOOKUP($Q$53,'Project Summary'!$A$3:$H$52,8,FALSE)&amp;"'!$c:$r"),14,FALSE)))</f>
        <v>Missing Batch #</v>
      </c>
      <c r="X54" s="100"/>
    </row>
    <row r="55" spans="6:24" ht="24" customHeight="1" x14ac:dyDescent="0.25">
      <c r="Q55" s="98"/>
      <c r="R55" s="66" t="str">
        <f ca="1">IF(ISBLANK('Project Summary'!$A$15),"Missing Batch #",IF(OR(VLOOKUP(Backend!C53,INDIRECT("'"&amp;VLOOKUP($Q$53,'Project Summary'!$A$3:$H$52,8,FALSE)&amp;"'!$c:$r"),14,FALSE)&lt;85,VLOOKUP(Backend!C53,INDIRECT("'"&amp;VLOOKUP($Q$53,'Project Summary'!$A$3:$H$52,8,FALSE)&amp;"'!$c:$r"),14,FALSE)&gt;115),(VLOOKUP(Backend!C53,INDIRECT("'"&amp;VLOOKUP($Q$53,'Project Summary'!$A$3:$H$52,8,FALSE)&amp;"'!$c:$r"),13,FALSE)&amp;"*"),VLOOKUP(Backend!C53,INDIRECT("'"&amp;VLOOKUP($Q$53,'Project Summary'!$A$3:$H$52,8,FALSE)&amp;"'!$c:$r"),13,FALSE)))</f>
        <v>Missing Batch #</v>
      </c>
      <c r="S55" s="66" t="str">
        <f ca="1">IF(ISBLANK('Project Summary'!$A$15),"Missing Batch #",IF(OR(VLOOKUP(Backend!D53,INDIRECT("'"&amp;VLOOKUP($Q$53,'Project Summary'!$A$3:$H$52,8,FALSE)&amp;"'!$c:$r"),14,FALSE)&lt;85,VLOOKUP(Backend!D53,INDIRECT("'"&amp;VLOOKUP($Q$53,'Project Summary'!$A$3:$H$52,8,FALSE)&amp;"'!$c:$r"),14,FALSE)&gt;115),(VLOOKUP(Backend!D53,INDIRECT("'"&amp;VLOOKUP($Q$53,'Project Summary'!$A$3:$H$52,8,FALSE)&amp;"'!$c:$r"),14,FALSE)&amp;"*"),VLOOKUP(Backend!D53,INDIRECT("'"&amp;VLOOKUP($Q$53,'Project Summary'!$A$3:$H$52,8,FALSE)&amp;"'!$c:$r"),14,FALSE)))</f>
        <v>Missing Batch #</v>
      </c>
      <c r="T55" s="66" t="str">
        <f ca="1">IF(ISBLANK('Project Summary'!$A$15),"Missing Batch #",IF(OR(VLOOKUP(Backend!E53,INDIRECT("'"&amp;VLOOKUP($Q$53,'Project Summary'!$A$3:$H$52,8,FALSE)&amp;"'!$c:$r"),14,FALSE)&lt;85,VLOOKUP(Backend!E53,INDIRECT("'"&amp;VLOOKUP($Q$53,'Project Summary'!$A$3:$H$52,8,FALSE)&amp;"'!$c:$r"),14,FALSE)&gt;115),(VLOOKUP(Backend!E53,INDIRECT("'"&amp;VLOOKUP($Q$53,'Project Summary'!$A$3:$H$52,8,FALSE)&amp;"'!$c:$r"),13,FALSE)&amp;"*"),VLOOKUP(Backend!E53,INDIRECT("'"&amp;VLOOKUP($Q$53,'Project Summary'!$A$3:$H$52,8,FALSE)&amp;"'!$c:$r"),13,FALSE)))</f>
        <v>Missing Batch #</v>
      </c>
      <c r="U55" s="66" t="str">
        <f ca="1">IF(ISBLANK('Project Summary'!$A$15),"Missing Batch #",IF(OR(VLOOKUP(Backend!F53,INDIRECT("'"&amp;VLOOKUP($Q$53,'Project Summary'!$A$3:$H$52,8,FALSE)&amp;"'!$c:$r"),14,FALSE)&lt;85,VLOOKUP(Backend!F53,INDIRECT("'"&amp;VLOOKUP($Q$53,'Project Summary'!$A$3:$H$52,8,FALSE)&amp;"'!$c:$r"),14,FALSE)&gt;115),(VLOOKUP(Backend!F53,INDIRECT("'"&amp;VLOOKUP($Q$53,'Project Summary'!$A$3:$H$52,8,FALSE)&amp;"'!$c:$r"),14,FALSE)&amp;"*"),VLOOKUP(Backend!F53,INDIRECT("'"&amp;VLOOKUP($Q$53,'Project Summary'!$A$3:$H$52,8,FALSE)&amp;"'!$c:$r"),14,FALSE)))</f>
        <v>Missing Batch #</v>
      </c>
      <c r="V55" s="66" t="str">
        <f ca="1">IF(ISBLANK('Project Summary'!$A$15),"Missing Batch #",IF(OR(VLOOKUP(Backend!G53,INDIRECT("'"&amp;VLOOKUP($Q$53,'Project Summary'!$A$3:$H$52,8,FALSE)&amp;"'!$c:$r"),14,FALSE)&lt;85,VLOOKUP(Backend!G53,INDIRECT("'"&amp;VLOOKUP($Q$53,'Project Summary'!$A$3:$H$52,8,FALSE)&amp;"'!$c:$r"),14,FALSE)&gt;115),(VLOOKUP(Backend!G53,INDIRECT("'"&amp;VLOOKUP($Q$53,'Project Summary'!$A$3:$H$52,8,FALSE)&amp;"'!$c:$r"),13,FALSE)&amp;"*"),VLOOKUP(Backend!G53,INDIRECT("'"&amp;VLOOKUP($Q$53,'Project Summary'!$A$3:$H$52,8,FALSE)&amp;"'!$c:$r"),13,FALSE)))</f>
        <v>Missing Batch #</v>
      </c>
      <c r="W55" s="66" t="str">
        <f ca="1">IF(ISBLANK('Project Summary'!$A$15),"Missing Batch #",IF(OR(VLOOKUP(Backend!H53,INDIRECT("'"&amp;VLOOKUP($Q$53,'Project Summary'!$A$3:$H$52,8,FALSE)&amp;"'!$c:$r"),14,FALSE)&lt;85,VLOOKUP(Backend!H53,INDIRECT("'"&amp;VLOOKUP($Q$53,'Project Summary'!$A$3:$H$52,8,FALSE)&amp;"'!$c:$r"),14,FALSE)&gt;115),(VLOOKUP(Backend!H53,INDIRECT("'"&amp;VLOOKUP($Q$53,'Project Summary'!$A$3:$H$52,8,FALSE)&amp;"'!$c:$r"),14,FALSE)&amp;"*"),VLOOKUP(Backend!H53,INDIRECT("'"&amp;VLOOKUP($Q$53,'Project Summary'!$A$3:$H$52,8,FALSE)&amp;"'!$c:$r"),14,FALSE)))</f>
        <v>Missing Batch #</v>
      </c>
      <c r="X55" s="100"/>
    </row>
    <row r="56" spans="6:24" ht="24" customHeight="1" x14ac:dyDescent="0.25">
      <c r="Q56" s="98"/>
      <c r="R56" s="66" t="str">
        <f ca="1">IF(ISBLANK('Project Summary'!$A$15),"Missing Batch #",IF(OR(VLOOKUP(Backend!C54,INDIRECT("'"&amp;VLOOKUP($Q$53,'Project Summary'!$A$3:$H$52,8,FALSE)&amp;"'!$c:$r"),14,FALSE)&lt;85,VLOOKUP(Backend!C54,INDIRECT("'"&amp;VLOOKUP($Q$53,'Project Summary'!$A$3:$H$52,8,FALSE)&amp;"'!$c:$r"),14,FALSE)&gt;115),(VLOOKUP(Backend!C54,INDIRECT("'"&amp;VLOOKUP($Q$53,'Project Summary'!$A$3:$H$52,8,FALSE)&amp;"'!$c:$r"),13,FALSE)&amp;"*"),VLOOKUP(Backend!C54,INDIRECT("'"&amp;VLOOKUP($Q$53,'Project Summary'!$A$3:$H$52,8,FALSE)&amp;"'!$c:$r"),13,FALSE)))</f>
        <v>Missing Batch #</v>
      </c>
      <c r="S56" s="66" t="str">
        <f ca="1">IF(ISBLANK('Project Summary'!$A$15),"Missing Batch #",IF(OR(VLOOKUP(Backend!D54,INDIRECT("'"&amp;VLOOKUP($Q$53,'Project Summary'!$A$3:$H$52,8,FALSE)&amp;"'!$c:$r"),14,FALSE)&lt;85,VLOOKUP(Backend!D54,INDIRECT("'"&amp;VLOOKUP($Q$53,'Project Summary'!$A$3:$H$52,8,FALSE)&amp;"'!$c:$r"),14,FALSE)&gt;115),(VLOOKUP(Backend!D54,INDIRECT("'"&amp;VLOOKUP($Q$53,'Project Summary'!$A$3:$H$52,8,FALSE)&amp;"'!$c:$r"),14,FALSE)&amp;"*"),VLOOKUP(Backend!D54,INDIRECT("'"&amp;VLOOKUP($Q$53,'Project Summary'!$A$3:$H$52,8,FALSE)&amp;"'!$c:$r"),14,FALSE)))</f>
        <v>Missing Batch #</v>
      </c>
      <c r="T56" s="66" t="str">
        <f ca="1">IF(ISBLANK('Project Summary'!$A$15),"Missing Batch #",IF(OR(VLOOKUP(Backend!E54,INDIRECT("'"&amp;VLOOKUP($Q$53,'Project Summary'!$A$3:$H$52,8,FALSE)&amp;"'!$c:$r"),14,FALSE)&lt;85,VLOOKUP(Backend!E54,INDIRECT("'"&amp;VLOOKUP($Q$53,'Project Summary'!$A$3:$H$52,8,FALSE)&amp;"'!$c:$r"),14,FALSE)&gt;115),(VLOOKUP(Backend!E54,INDIRECT("'"&amp;VLOOKUP($Q$53,'Project Summary'!$A$3:$H$52,8,FALSE)&amp;"'!$c:$r"),13,FALSE)&amp;"*"),VLOOKUP(Backend!E54,INDIRECT("'"&amp;VLOOKUP($Q$53,'Project Summary'!$A$3:$H$52,8,FALSE)&amp;"'!$c:$r"),13,FALSE)))</f>
        <v>Missing Batch #</v>
      </c>
      <c r="U56" s="66" t="str">
        <f ca="1">IF(ISBLANK('Project Summary'!$A$15),"Missing Batch #",IF(OR(VLOOKUP(Backend!F54,INDIRECT("'"&amp;VLOOKUP($Q$53,'Project Summary'!$A$3:$H$52,8,FALSE)&amp;"'!$c:$r"),14,FALSE)&lt;85,VLOOKUP(Backend!F54,INDIRECT("'"&amp;VLOOKUP($Q$53,'Project Summary'!$A$3:$H$52,8,FALSE)&amp;"'!$c:$r"),14,FALSE)&gt;115),(VLOOKUP(Backend!F54,INDIRECT("'"&amp;VLOOKUP($Q$53,'Project Summary'!$A$3:$H$52,8,FALSE)&amp;"'!$c:$r"),14,FALSE)&amp;"*"),VLOOKUP(Backend!F54,INDIRECT("'"&amp;VLOOKUP($Q$53,'Project Summary'!$A$3:$H$52,8,FALSE)&amp;"'!$c:$r"),14,FALSE)))</f>
        <v>Missing Batch #</v>
      </c>
      <c r="V56" s="66" t="str">
        <f ca="1">IF(ISBLANK('Project Summary'!$A$15),"Missing Batch #",IF(OR(VLOOKUP(Backend!G54,INDIRECT("'"&amp;VLOOKUP($Q$53,'Project Summary'!$A$3:$H$52,8,FALSE)&amp;"'!$c:$r"),14,FALSE)&lt;85,VLOOKUP(Backend!G54,INDIRECT("'"&amp;VLOOKUP($Q$53,'Project Summary'!$A$3:$H$52,8,FALSE)&amp;"'!$c:$r"),14,FALSE)&gt;115),(VLOOKUP(Backend!G54,INDIRECT("'"&amp;VLOOKUP($Q$53,'Project Summary'!$A$3:$H$52,8,FALSE)&amp;"'!$c:$r"),13,FALSE)&amp;"*"),VLOOKUP(Backend!G54,INDIRECT("'"&amp;VLOOKUP($Q$53,'Project Summary'!$A$3:$H$52,8,FALSE)&amp;"'!$c:$r"),13,FALSE)))</f>
        <v>Missing Batch #</v>
      </c>
      <c r="W56" s="66" t="str">
        <f ca="1">IF(ISBLANK('Project Summary'!$A$15),"Missing Batch #",IF(OR(VLOOKUP(Backend!H54,INDIRECT("'"&amp;VLOOKUP($Q$53,'Project Summary'!$A$3:$H$52,8,FALSE)&amp;"'!$c:$r"),14,FALSE)&lt;85,VLOOKUP(Backend!H54,INDIRECT("'"&amp;VLOOKUP($Q$53,'Project Summary'!$A$3:$H$52,8,FALSE)&amp;"'!$c:$r"),14,FALSE)&gt;115),(VLOOKUP(Backend!H54,INDIRECT("'"&amp;VLOOKUP($Q$53,'Project Summary'!$A$3:$H$52,8,FALSE)&amp;"'!$c:$r"),14,FALSE)&amp;"*"),VLOOKUP(Backend!H54,INDIRECT("'"&amp;VLOOKUP($Q$53,'Project Summary'!$A$3:$H$52,8,FALSE)&amp;"'!$c:$r"),14,FALSE)))</f>
        <v>Missing Batch #</v>
      </c>
      <c r="X56" s="101"/>
    </row>
    <row r="57" spans="6:24" ht="24" customHeight="1" x14ac:dyDescent="0.25">
      <c r="Q57" s="98">
        <v>14</v>
      </c>
      <c r="R57" s="66" t="str">
        <f ca="1">IF(ISBLANK('Project Summary'!$A$16),"Missing Batch #",IF(OR(VLOOKUP(Backend!C55,INDIRECT("'"&amp;VLOOKUP($Q$57,'Project Summary'!$A$3:$H$52,8,FALSE)&amp;"'!$c:$r"),14,FALSE)&lt;85,VLOOKUP(Backend!C55,INDIRECT("'"&amp;VLOOKUP($Q$57,'Project Summary'!$A$3:$H$52,8,FALSE)&amp;"'!$c:$r"),14,FALSE)&gt;115),(VLOOKUP(Backend!C55,INDIRECT("'"&amp;VLOOKUP($Q$57,'Project Summary'!$A$3:$H$52,8,FALSE)&amp;"'!$c:$r"),13,FALSE)&amp;"*"),VLOOKUP(Backend!C55,INDIRECT("'"&amp;VLOOKUP($Q$57,'Project Summary'!$A$3:$H$52,8,FALSE)&amp;"'!$c:$r"),13,FALSE)))</f>
        <v>Missing Batch #</v>
      </c>
      <c r="S57" s="66" t="str">
        <f ca="1">IF(ISBLANK('Project Summary'!$A$16),"Missing Batch #",IF(OR(VLOOKUP(Backend!D55,INDIRECT("'"&amp;VLOOKUP($Q$57,'Project Summary'!$A$3:$H$52,8,FALSE)&amp;"'!$c:$r"),14,FALSE)&lt;85,VLOOKUP(Backend!D55,INDIRECT("'"&amp;VLOOKUP($Q$57,'Project Summary'!$A$3:$H$52,8,FALSE)&amp;"'!$c:$r"),14,FALSE)&gt;115),(VLOOKUP(Backend!D55,INDIRECT("'"&amp;VLOOKUP($Q$57,'Project Summary'!$A$3:$H$52,8,FALSE)&amp;"'!$c:$r"),14,FALSE)&amp;"*"),VLOOKUP(Backend!D55,INDIRECT("'"&amp;VLOOKUP($Q$57,'Project Summary'!$A$3:$H$52,8,FALSE)&amp;"'!$c:$r"),14,FALSE)))</f>
        <v>Missing Batch #</v>
      </c>
      <c r="T57" s="66" t="str">
        <f ca="1">IF(ISBLANK('Project Summary'!$A$16),"Missing Batch #",IF(OR(VLOOKUP(Backend!E55,INDIRECT("'"&amp;VLOOKUP($Q$57,'Project Summary'!$A$3:$H$52,8,FALSE)&amp;"'!$c:$r"),14,FALSE)&lt;85,VLOOKUP(Backend!E55,INDIRECT("'"&amp;VLOOKUP($Q$57,'Project Summary'!$A$3:$H$52,8,FALSE)&amp;"'!$c:$r"),14,FALSE)&gt;115),(VLOOKUP(Backend!E55,INDIRECT("'"&amp;VLOOKUP($Q$57,'Project Summary'!$A$3:$H$52,8,FALSE)&amp;"'!$c:$r"),13,FALSE)&amp;"*"),VLOOKUP(Backend!E55,INDIRECT("'"&amp;VLOOKUP($Q$57,'Project Summary'!$A$3:$H$52,8,FALSE)&amp;"'!$c:$r"),13,FALSE)))</f>
        <v>Missing Batch #</v>
      </c>
      <c r="U57" s="66" t="str">
        <f ca="1">IF(ISBLANK('Project Summary'!$A$16),"Missing Batch #",IF(OR(VLOOKUP(Backend!F55,INDIRECT("'"&amp;VLOOKUP($Q$57,'Project Summary'!$A$3:$H$52,8,FALSE)&amp;"'!$c:$r"),14,FALSE)&lt;85,VLOOKUP(Backend!F55,INDIRECT("'"&amp;VLOOKUP($Q$57,'Project Summary'!$A$3:$H$52,8,FALSE)&amp;"'!$c:$r"),14,FALSE)&gt;115),(VLOOKUP(Backend!F55,INDIRECT("'"&amp;VLOOKUP($Q$57,'Project Summary'!$A$3:$H$52,8,FALSE)&amp;"'!$c:$r"),14,FALSE)&amp;"*"),VLOOKUP(Backend!F55,INDIRECT("'"&amp;VLOOKUP($Q$57,'Project Summary'!$A$3:$H$52,8,FALSE)&amp;"'!$c:$r"),14,FALSE)))</f>
        <v>Missing Batch #</v>
      </c>
      <c r="V57" s="66" t="str">
        <f ca="1">IF(ISBLANK('Project Summary'!$A$16),"Missing Batch #",IF(OR(VLOOKUP(Backend!G55,INDIRECT("'"&amp;VLOOKUP($Q$57,'Project Summary'!$A$3:$H$52,8,FALSE)&amp;"'!$c:$r"),14,FALSE)&lt;85,VLOOKUP(Backend!G55,INDIRECT("'"&amp;VLOOKUP($Q$57,'Project Summary'!$A$3:$H$52,8,FALSE)&amp;"'!$c:$r"),14,FALSE)&gt;115),(VLOOKUP(Backend!G55,INDIRECT("'"&amp;VLOOKUP($Q$57,'Project Summary'!$A$3:$H$52,8,FALSE)&amp;"'!$c:$r"),13,FALSE)&amp;"*"),VLOOKUP(Backend!G55,INDIRECT("'"&amp;VLOOKUP($Q$57,'Project Summary'!$A$3:$H$52,8,FALSE)&amp;"'!$c:$r"),13,FALSE)))</f>
        <v>Missing Batch #</v>
      </c>
      <c r="W57" s="66" t="str">
        <f ca="1">IF(ISBLANK('Project Summary'!$A$16),"Missing Batch #",IF(OR(VLOOKUP(Backend!H55,INDIRECT("'"&amp;VLOOKUP($Q$57,'Project Summary'!$A$3:$H$52,8,FALSE)&amp;"'!$c:$r"),14,FALSE)&lt;85,VLOOKUP(Backend!H55,INDIRECT("'"&amp;VLOOKUP($Q$57,'Project Summary'!$A$3:$H$52,8,FALSE)&amp;"'!$c:$r"),14,FALSE)&gt;115),(VLOOKUP(Backend!H55,INDIRECT("'"&amp;VLOOKUP($Q$57,'Project Summary'!$A$3:$H$52,8,FALSE)&amp;"'!$c:$r"),14,FALSE)&amp;"*"),VLOOKUP(Backend!H55,INDIRECT("'"&amp;VLOOKUP($Q$57,'Project Summary'!$A$3:$H$52,8,FALSE)&amp;"'!$c:$r"),14,FALSE)))</f>
        <v>Missing Batch #</v>
      </c>
      <c r="X57" s="99" t="str">
        <f t="shared" ca="1" si="9"/>
        <v>0 of 12 - Fail</v>
      </c>
    </row>
    <row r="58" spans="6:24" ht="24" customHeight="1" x14ac:dyDescent="0.25">
      <c r="Q58" s="98"/>
      <c r="R58" s="66" t="str">
        <f ca="1">IF(ISBLANK('Project Summary'!$A$16),"Missing Batch #",IF(OR(VLOOKUP(Backend!C56,INDIRECT("'"&amp;VLOOKUP($Q$57,'Project Summary'!$A$3:$H$52,8,FALSE)&amp;"'!$c:$r"),14,FALSE)&lt;85,VLOOKUP(Backend!C56,INDIRECT("'"&amp;VLOOKUP($Q$57,'Project Summary'!$A$3:$H$52,8,FALSE)&amp;"'!$c:$r"),14,FALSE)&gt;115),(VLOOKUP(Backend!C56,INDIRECT("'"&amp;VLOOKUP($Q$57,'Project Summary'!$A$3:$H$52,8,FALSE)&amp;"'!$c:$r"),13,FALSE)&amp;"*"),VLOOKUP(Backend!C56,INDIRECT("'"&amp;VLOOKUP($Q$57,'Project Summary'!$A$3:$H$52,8,FALSE)&amp;"'!$c:$r"),13,FALSE)))</f>
        <v>Missing Batch #</v>
      </c>
      <c r="S58" s="66" t="str">
        <f ca="1">IF(ISBLANK('Project Summary'!$A$16),"Missing Batch #",IF(OR(VLOOKUP(Backend!D56,INDIRECT("'"&amp;VLOOKUP($Q$57,'Project Summary'!$A$3:$H$52,8,FALSE)&amp;"'!$c:$r"),14,FALSE)&lt;85,VLOOKUP(Backend!D56,INDIRECT("'"&amp;VLOOKUP($Q$57,'Project Summary'!$A$3:$H$52,8,FALSE)&amp;"'!$c:$r"),14,FALSE)&gt;115),(VLOOKUP(Backend!D56,INDIRECT("'"&amp;VLOOKUP($Q$57,'Project Summary'!$A$3:$H$52,8,FALSE)&amp;"'!$c:$r"),14,FALSE)&amp;"*"),VLOOKUP(Backend!D56,INDIRECT("'"&amp;VLOOKUP($Q$57,'Project Summary'!$A$3:$H$52,8,FALSE)&amp;"'!$c:$r"),14,FALSE)))</f>
        <v>Missing Batch #</v>
      </c>
      <c r="T58" s="66" t="str">
        <f ca="1">IF(ISBLANK('Project Summary'!$A$16),"Missing Batch #",IF(OR(VLOOKUP(Backend!E56,INDIRECT("'"&amp;VLOOKUP($Q$57,'Project Summary'!$A$3:$H$52,8,FALSE)&amp;"'!$c:$r"),14,FALSE)&lt;85,VLOOKUP(Backend!E56,INDIRECT("'"&amp;VLOOKUP($Q$57,'Project Summary'!$A$3:$H$52,8,FALSE)&amp;"'!$c:$r"),14,FALSE)&gt;115),(VLOOKUP(Backend!E56,INDIRECT("'"&amp;VLOOKUP($Q$57,'Project Summary'!$A$3:$H$52,8,FALSE)&amp;"'!$c:$r"),13,FALSE)&amp;"*"),VLOOKUP(Backend!E56,INDIRECT("'"&amp;VLOOKUP($Q$57,'Project Summary'!$A$3:$H$52,8,FALSE)&amp;"'!$c:$r"),13,FALSE)))</f>
        <v>Missing Batch #</v>
      </c>
      <c r="U58" s="66" t="str">
        <f ca="1">IF(ISBLANK('Project Summary'!$A$16),"Missing Batch #",IF(OR(VLOOKUP(Backend!F56,INDIRECT("'"&amp;VLOOKUP($Q$57,'Project Summary'!$A$3:$H$52,8,FALSE)&amp;"'!$c:$r"),14,FALSE)&lt;85,VLOOKUP(Backend!F56,INDIRECT("'"&amp;VLOOKUP($Q$57,'Project Summary'!$A$3:$H$52,8,FALSE)&amp;"'!$c:$r"),14,FALSE)&gt;115),(VLOOKUP(Backend!F56,INDIRECT("'"&amp;VLOOKUP($Q$57,'Project Summary'!$A$3:$H$52,8,FALSE)&amp;"'!$c:$r"),14,FALSE)&amp;"*"),VLOOKUP(Backend!F56,INDIRECT("'"&amp;VLOOKUP($Q$57,'Project Summary'!$A$3:$H$52,8,FALSE)&amp;"'!$c:$r"),14,FALSE)))</f>
        <v>Missing Batch #</v>
      </c>
      <c r="V58" s="66" t="str">
        <f ca="1">IF(ISBLANK('Project Summary'!$A$16),"Missing Batch #",IF(OR(VLOOKUP(Backend!G56,INDIRECT("'"&amp;VLOOKUP($Q$57,'Project Summary'!$A$3:$H$52,8,FALSE)&amp;"'!$c:$r"),14,FALSE)&lt;85,VLOOKUP(Backend!G56,INDIRECT("'"&amp;VLOOKUP($Q$57,'Project Summary'!$A$3:$H$52,8,FALSE)&amp;"'!$c:$r"),14,FALSE)&gt;115),(VLOOKUP(Backend!G56,INDIRECT("'"&amp;VLOOKUP($Q$57,'Project Summary'!$A$3:$H$52,8,FALSE)&amp;"'!$c:$r"),13,FALSE)&amp;"*"),VLOOKUP(Backend!G56,INDIRECT("'"&amp;VLOOKUP($Q$57,'Project Summary'!$A$3:$H$52,8,FALSE)&amp;"'!$c:$r"),13,FALSE)))</f>
        <v>Missing Batch #</v>
      </c>
      <c r="W58" s="66" t="str">
        <f ca="1">IF(ISBLANK('Project Summary'!$A$16),"Missing Batch #",IF(OR(VLOOKUP(Backend!H56,INDIRECT("'"&amp;VLOOKUP($Q$57,'Project Summary'!$A$3:$H$52,8,FALSE)&amp;"'!$c:$r"),14,FALSE)&lt;85,VLOOKUP(Backend!H56,INDIRECT("'"&amp;VLOOKUP($Q$57,'Project Summary'!$A$3:$H$52,8,FALSE)&amp;"'!$c:$r"),14,FALSE)&gt;115),(VLOOKUP(Backend!H56,INDIRECT("'"&amp;VLOOKUP($Q$57,'Project Summary'!$A$3:$H$52,8,FALSE)&amp;"'!$c:$r"),14,FALSE)&amp;"*"),VLOOKUP(Backend!H56,INDIRECT("'"&amp;VLOOKUP($Q$57,'Project Summary'!$A$3:$H$52,8,FALSE)&amp;"'!$c:$r"),14,FALSE)))</f>
        <v>Missing Batch #</v>
      </c>
      <c r="X58" s="100"/>
    </row>
    <row r="59" spans="6:24" ht="24" customHeight="1" x14ac:dyDescent="0.25">
      <c r="Q59" s="98"/>
      <c r="R59" s="66" t="str">
        <f ca="1">IF(ISBLANK('Project Summary'!$A$16),"Missing Batch #",IF(OR(VLOOKUP(Backend!C57,INDIRECT("'"&amp;VLOOKUP($Q$57,'Project Summary'!$A$3:$H$52,8,FALSE)&amp;"'!$c:$r"),14,FALSE)&lt;85,VLOOKUP(Backend!C57,INDIRECT("'"&amp;VLOOKUP($Q$57,'Project Summary'!$A$3:$H$52,8,FALSE)&amp;"'!$c:$r"),14,FALSE)&gt;115),(VLOOKUP(Backend!C57,INDIRECT("'"&amp;VLOOKUP($Q$57,'Project Summary'!$A$3:$H$52,8,FALSE)&amp;"'!$c:$r"),13,FALSE)&amp;"*"),VLOOKUP(Backend!C57,INDIRECT("'"&amp;VLOOKUP($Q$57,'Project Summary'!$A$3:$H$52,8,FALSE)&amp;"'!$c:$r"),13,FALSE)))</f>
        <v>Missing Batch #</v>
      </c>
      <c r="S59" s="66" t="str">
        <f ca="1">IF(ISBLANK('Project Summary'!$A$16),"Missing Batch #",IF(OR(VLOOKUP(Backend!D57,INDIRECT("'"&amp;VLOOKUP($Q$57,'Project Summary'!$A$3:$H$52,8,FALSE)&amp;"'!$c:$r"),14,FALSE)&lt;85,VLOOKUP(Backend!D57,INDIRECT("'"&amp;VLOOKUP($Q$57,'Project Summary'!$A$3:$H$52,8,FALSE)&amp;"'!$c:$r"),14,FALSE)&gt;115),(VLOOKUP(Backend!D57,INDIRECT("'"&amp;VLOOKUP($Q$57,'Project Summary'!$A$3:$H$52,8,FALSE)&amp;"'!$c:$r"),14,FALSE)&amp;"*"),VLOOKUP(Backend!D57,INDIRECT("'"&amp;VLOOKUP($Q$57,'Project Summary'!$A$3:$H$52,8,FALSE)&amp;"'!$c:$r"),14,FALSE)))</f>
        <v>Missing Batch #</v>
      </c>
      <c r="T59" s="66" t="str">
        <f ca="1">IF(ISBLANK('Project Summary'!$A$16),"Missing Batch #",IF(OR(VLOOKUP(Backend!E57,INDIRECT("'"&amp;VLOOKUP($Q$57,'Project Summary'!$A$3:$H$52,8,FALSE)&amp;"'!$c:$r"),14,FALSE)&lt;85,VLOOKUP(Backend!E57,INDIRECT("'"&amp;VLOOKUP($Q$57,'Project Summary'!$A$3:$H$52,8,FALSE)&amp;"'!$c:$r"),14,FALSE)&gt;115),(VLOOKUP(Backend!E57,INDIRECT("'"&amp;VLOOKUP($Q$57,'Project Summary'!$A$3:$H$52,8,FALSE)&amp;"'!$c:$r"),13,FALSE)&amp;"*"),VLOOKUP(Backend!E57,INDIRECT("'"&amp;VLOOKUP($Q$57,'Project Summary'!$A$3:$H$52,8,FALSE)&amp;"'!$c:$r"),13,FALSE)))</f>
        <v>Missing Batch #</v>
      </c>
      <c r="U59" s="66" t="str">
        <f ca="1">IF(ISBLANK('Project Summary'!$A$16),"Missing Batch #",IF(OR(VLOOKUP(Backend!F57,INDIRECT("'"&amp;VLOOKUP($Q$57,'Project Summary'!$A$3:$H$52,8,FALSE)&amp;"'!$c:$r"),14,FALSE)&lt;85,VLOOKUP(Backend!F57,INDIRECT("'"&amp;VLOOKUP($Q$57,'Project Summary'!$A$3:$H$52,8,FALSE)&amp;"'!$c:$r"),14,FALSE)&gt;115),(VLOOKUP(Backend!F57,INDIRECT("'"&amp;VLOOKUP($Q$57,'Project Summary'!$A$3:$H$52,8,FALSE)&amp;"'!$c:$r"),14,FALSE)&amp;"*"),VLOOKUP(Backend!F57,INDIRECT("'"&amp;VLOOKUP($Q$57,'Project Summary'!$A$3:$H$52,8,FALSE)&amp;"'!$c:$r"),14,FALSE)))</f>
        <v>Missing Batch #</v>
      </c>
      <c r="V59" s="66" t="str">
        <f ca="1">IF(ISBLANK('Project Summary'!$A$16),"Missing Batch #",IF(OR(VLOOKUP(Backend!G57,INDIRECT("'"&amp;VLOOKUP($Q$57,'Project Summary'!$A$3:$H$52,8,FALSE)&amp;"'!$c:$r"),14,FALSE)&lt;85,VLOOKUP(Backend!G57,INDIRECT("'"&amp;VLOOKUP($Q$57,'Project Summary'!$A$3:$H$52,8,FALSE)&amp;"'!$c:$r"),14,FALSE)&gt;115),(VLOOKUP(Backend!G57,INDIRECT("'"&amp;VLOOKUP($Q$57,'Project Summary'!$A$3:$H$52,8,FALSE)&amp;"'!$c:$r"),13,FALSE)&amp;"*"),VLOOKUP(Backend!G57,INDIRECT("'"&amp;VLOOKUP($Q$57,'Project Summary'!$A$3:$H$52,8,FALSE)&amp;"'!$c:$r"),13,FALSE)))</f>
        <v>Missing Batch #</v>
      </c>
      <c r="W59" s="66" t="str">
        <f ca="1">IF(ISBLANK('Project Summary'!$A$16),"Missing Batch #",IF(OR(VLOOKUP(Backend!H57,INDIRECT("'"&amp;VLOOKUP($Q$57,'Project Summary'!$A$3:$H$52,8,FALSE)&amp;"'!$c:$r"),14,FALSE)&lt;85,VLOOKUP(Backend!H57,INDIRECT("'"&amp;VLOOKUP($Q$57,'Project Summary'!$A$3:$H$52,8,FALSE)&amp;"'!$c:$r"),14,FALSE)&gt;115),(VLOOKUP(Backend!H57,INDIRECT("'"&amp;VLOOKUP($Q$57,'Project Summary'!$A$3:$H$52,8,FALSE)&amp;"'!$c:$r"),14,FALSE)&amp;"*"),VLOOKUP(Backend!H57,INDIRECT("'"&amp;VLOOKUP($Q$57,'Project Summary'!$A$3:$H$52,8,FALSE)&amp;"'!$c:$r"),14,FALSE)))</f>
        <v>Missing Batch #</v>
      </c>
      <c r="X59" s="100"/>
    </row>
    <row r="60" spans="6:24" ht="24" customHeight="1" x14ac:dyDescent="0.25">
      <c r="Q60" s="98"/>
      <c r="R60" s="66" t="str">
        <f ca="1">IF(ISBLANK('Project Summary'!$A$16),"Missing Batch #",IF(OR(VLOOKUP(Backend!C58,INDIRECT("'"&amp;VLOOKUP($Q$57,'Project Summary'!$A$3:$H$52,8,FALSE)&amp;"'!$c:$r"),14,FALSE)&lt;85,VLOOKUP(Backend!C58,INDIRECT("'"&amp;VLOOKUP($Q$57,'Project Summary'!$A$3:$H$52,8,FALSE)&amp;"'!$c:$r"),14,FALSE)&gt;115),(VLOOKUP(Backend!C58,INDIRECT("'"&amp;VLOOKUP($Q$57,'Project Summary'!$A$3:$H$52,8,FALSE)&amp;"'!$c:$r"),13,FALSE)&amp;"*"),VLOOKUP(Backend!C58,INDIRECT("'"&amp;VLOOKUP($Q$57,'Project Summary'!$A$3:$H$52,8,FALSE)&amp;"'!$c:$r"),13,FALSE)))</f>
        <v>Missing Batch #</v>
      </c>
      <c r="S60" s="66" t="str">
        <f ca="1">IF(ISBLANK('Project Summary'!$A$16),"Missing Batch #",IF(OR(VLOOKUP(Backend!D58,INDIRECT("'"&amp;VLOOKUP($Q$57,'Project Summary'!$A$3:$H$52,8,FALSE)&amp;"'!$c:$r"),14,FALSE)&lt;85,VLOOKUP(Backend!D58,INDIRECT("'"&amp;VLOOKUP($Q$57,'Project Summary'!$A$3:$H$52,8,FALSE)&amp;"'!$c:$r"),14,FALSE)&gt;115),(VLOOKUP(Backend!D58,INDIRECT("'"&amp;VLOOKUP($Q$57,'Project Summary'!$A$3:$H$52,8,FALSE)&amp;"'!$c:$r"),14,FALSE)&amp;"*"),VLOOKUP(Backend!D58,INDIRECT("'"&amp;VLOOKUP($Q$57,'Project Summary'!$A$3:$H$52,8,FALSE)&amp;"'!$c:$r"),14,FALSE)))</f>
        <v>Missing Batch #</v>
      </c>
      <c r="T60" s="66" t="str">
        <f ca="1">IF(ISBLANK('Project Summary'!$A$16),"Missing Batch #",IF(OR(VLOOKUP(Backend!E58,INDIRECT("'"&amp;VLOOKUP($Q$57,'Project Summary'!$A$3:$H$52,8,FALSE)&amp;"'!$c:$r"),14,FALSE)&lt;85,VLOOKUP(Backend!E58,INDIRECT("'"&amp;VLOOKUP($Q$57,'Project Summary'!$A$3:$H$52,8,FALSE)&amp;"'!$c:$r"),14,FALSE)&gt;115),(VLOOKUP(Backend!E58,INDIRECT("'"&amp;VLOOKUP($Q$57,'Project Summary'!$A$3:$H$52,8,FALSE)&amp;"'!$c:$r"),13,FALSE)&amp;"*"),VLOOKUP(Backend!E58,INDIRECT("'"&amp;VLOOKUP($Q$57,'Project Summary'!$A$3:$H$52,8,FALSE)&amp;"'!$c:$r"),13,FALSE)))</f>
        <v>Missing Batch #</v>
      </c>
      <c r="U60" s="66" t="str">
        <f ca="1">IF(ISBLANK('Project Summary'!$A$16),"Missing Batch #",IF(OR(VLOOKUP(Backend!F58,INDIRECT("'"&amp;VLOOKUP($Q$57,'Project Summary'!$A$3:$H$52,8,FALSE)&amp;"'!$c:$r"),14,FALSE)&lt;85,VLOOKUP(Backend!F58,INDIRECT("'"&amp;VLOOKUP($Q$57,'Project Summary'!$A$3:$H$52,8,FALSE)&amp;"'!$c:$r"),14,FALSE)&gt;115),(VLOOKUP(Backend!F58,INDIRECT("'"&amp;VLOOKUP($Q$57,'Project Summary'!$A$3:$H$52,8,FALSE)&amp;"'!$c:$r"),14,FALSE)&amp;"*"),VLOOKUP(Backend!F58,INDIRECT("'"&amp;VLOOKUP($Q$57,'Project Summary'!$A$3:$H$52,8,FALSE)&amp;"'!$c:$r"),14,FALSE)))</f>
        <v>Missing Batch #</v>
      </c>
      <c r="V60" s="66" t="str">
        <f ca="1">IF(ISBLANK('Project Summary'!$A$16),"Missing Batch #",IF(OR(VLOOKUP(Backend!G58,INDIRECT("'"&amp;VLOOKUP($Q$57,'Project Summary'!$A$3:$H$52,8,FALSE)&amp;"'!$c:$r"),14,FALSE)&lt;85,VLOOKUP(Backend!G58,INDIRECT("'"&amp;VLOOKUP($Q$57,'Project Summary'!$A$3:$H$52,8,FALSE)&amp;"'!$c:$r"),14,FALSE)&gt;115),(VLOOKUP(Backend!G58,INDIRECT("'"&amp;VLOOKUP($Q$57,'Project Summary'!$A$3:$H$52,8,FALSE)&amp;"'!$c:$r"),13,FALSE)&amp;"*"),VLOOKUP(Backend!G58,INDIRECT("'"&amp;VLOOKUP($Q$57,'Project Summary'!$A$3:$H$52,8,FALSE)&amp;"'!$c:$r"),13,FALSE)))</f>
        <v>Missing Batch #</v>
      </c>
      <c r="W60" s="66" t="str">
        <f ca="1">IF(ISBLANK('Project Summary'!$A$16),"Missing Batch #",IF(OR(VLOOKUP(Backend!H58,INDIRECT("'"&amp;VLOOKUP($Q$57,'Project Summary'!$A$3:$H$52,8,FALSE)&amp;"'!$c:$r"),14,FALSE)&lt;85,VLOOKUP(Backend!H58,INDIRECT("'"&amp;VLOOKUP($Q$57,'Project Summary'!$A$3:$H$52,8,FALSE)&amp;"'!$c:$r"),14,FALSE)&gt;115),(VLOOKUP(Backend!H58,INDIRECT("'"&amp;VLOOKUP($Q$57,'Project Summary'!$A$3:$H$52,8,FALSE)&amp;"'!$c:$r"),14,FALSE)&amp;"*"),VLOOKUP(Backend!H58,INDIRECT("'"&amp;VLOOKUP($Q$57,'Project Summary'!$A$3:$H$52,8,FALSE)&amp;"'!$c:$r"),14,FALSE)))</f>
        <v>Missing Batch #</v>
      </c>
      <c r="X60" s="101"/>
    </row>
    <row r="61" spans="6:24" ht="24" customHeight="1" x14ac:dyDescent="0.25">
      <c r="Q61" s="98">
        <v>15</v>
      </c>
      <c r="R61" s="66" t="str">
        <f ca="1">IF(ISBLANK('Project Summary'!$A$17),"Missing Batch #",IF(OR(VLOOKUP(Backend!C59,INDIRECT("'"&amp;VLOOKUP($Q$61,'Project Summary'!$A$3:$H$52,8,FALSE)&amp;"'!$c:$r"),14,FALSE)&lt;85,VLOOKUP(Backend!C59,INDIRECT("'"&amp;VLOOKUP($Q$61,'Project Summary'!$A$3:$H$52,8,FALSE)&amp;"'!$c:$r"),14,FALSE)&gt;115),(VLOOKUP(Backend!C59,INDIRECT("'"&amp;VLOOKUP($Q$61,'Project Summary'!$A$3:$H$52,8,FALSE)&amp;"'!$c:$r"),13,FALSE)&amp;"*"),VLOOKUP(Backend!C59,INDIRECT("'"&amp;VLOOKUP($Q$61,'Project Summary'!$A$3:$H$52,8,FALSE)&amp;"'!$c:$r"),13,FALSE)))</f>
        <v>Missing Batch #</v>
      </c>
      <c r="S61" s="66" t="str">
        <f ca="1">IF(ISBLANK('Project Summary'!$A$17),"Missing Batch #",IF(OR(VLOOKUP(Backend!D59,INDIRECT("'"&amp;VLOOKUP($Q$61,'Project Summary'!$A$3:$H$52,8,FALSE)&amp;"'!$c:$r"),14,FALSE)&lt;85,VLOOKUP(Backend!D59,INDIRECT("'"&amp;VLOOKUP($Q$61,'Project Summary'!$A$3:$H$52,8,FALSE)&amp;"'!$c:$r"),14,FALSE)&gt;115),(VLOOKUP(Backend!D59,INDIRECT("'"&amp;VLOOKUP($Q$61,'Project Summary'!$A$3:$H$52,8,FALSE)&amp;"'!$c:$r"),14,FALSE)&amp;"*"),VLOOKUP(Backend!D59,INDIRECT("'"&amp;VLOOKUP($Q$61,'Project Summary'!$A$3:$H$52,8,FALSE)&amp;"'!$c:$r"),14,FALSE)))</f>
        <v>Missing Batch #</v>
      </c>
      <c r="T61" s="66" t="str">
        <f ca="1">IF(ISBLANK('Project Summary'!$A$17),"Missing Batch #",IF(OR(VLOOKUP(Backend!E59,INDIRECT("'"&amp;VLOOKUP($Q$61,'Project Summary'!$A$3:$H$52,8,FALSE)&amp;"'!$c:$r"),14,FALSE)&lt;85,VLOOKUP(Backend!E59,INDIRECT("'"&amp;VLOOKUP($Q$61,'Project Summary'!$A$3:$H$52,8,FALSE)&amp;"'!$c:$r"),14,FALSE)&gt;115),(VLOOKUP(Backend!E59,INDIRECT("'"&amp;VLOOKUP($Q$61,'Project Summary'!$A$3:$H$52,8,FALSE)&amp;"'!$c:$r"),13,FALSE)&amp;"*"),VLOOKUP(Backend!E59,INDIRECT("'"&amp;VLOOKUP($Q$61,'Project Summary'!$A$3:$H$52,8,FALSE)&amp;"'!$c:$r"),13,FALSE)))</f>
        <v>Missing Batch #</v>
      </c>
      <c r="U61" s="66" t="str">
        <f ca="1">IF(ISBLANK('Project Summary'!$A$17),"Missing Batch #",IF(OR(VLOOKUP(Backend!F59,INDIRECT("'"&amp;VLOOKUP($Q$61,'Project Summary'!$A$3:$H$52,8,FALSE)&amp;"'!$c:$r"),14,FALSE)&lt;85,VLOOKUP(Backend!F59,INDIRECT("'"&amp;VLOOKUP($Q$61,'Project Summary'!$A$3:$H$52,8,FALSE)&amp;"'!$c:$r"),14,FALSE)&gt;115),(VLOOKUP(Backend!F59,INDIRECT("'"&amp;VLOOKUP($Q$61,'Project Summary'!$A$3:$H$52,8,FALSE)&amp;"'!$c:$r"),14,FALSE)&amp;"*"),VLOOKUP(Backend!F59,INDIRECT("'"&amp;VLOOKUP($Q$61,'Project Summary'!$A$3:$H$52,8,FALSE)&amp;"'!$c:$r"),14,FALSE)))</f>
        <v>Missing Batch #</v>
      </c>
      <c r="V61" s="66" t="str">
        <f ca="1">IF(ISBLANK('Project Summary'!$A$17),"Missing Batch #",IF(OR(VLOOKUP(Backend!G59,INDIRECT("'"&amp;VLOOKUP($Q$61,'Project Summary'!$A$3:$H$52,8,FALSE)&amp;"'!$c:$r"),14,FALSE)&lt;85,VLOOKUP(Backend!G59,INDIRECT("'"&amp;VLOOKUP($Q$61,'Project Summary'!$A$3:$H$52,8,FALSE)&amp;"'!$c:$r"),14,FALSE)&gt;115),(VLOOKUP(Backend!G59,INDIRECT("'"&amp;VLOOKUP($Q$61,'Project Summary'!$A$3:$H$52,8,FALSE)&amp;"'!$c:$r"),13,FALSE)&amp;"*"),VLOOKUP(Backend!G59,INDIRECT("'"&amp;VLOOKUP($Q$61,'Project Summary'!$A$3:$H$52,8,FALSE)&amp;"'!$c:$r"),13,FALSE)))</f>
        <v>Missing Batch #</v>
      </c>
      <c r="W61" s="66" t="str">
        <f ca="1">IF(ISBLANK('Project Summary'!$A$17),"Missing Batch #",IF(OR(VLOOKUP(Backend!H59,INDIRECT("'"&amp;VLOOKUP($Q$61,'Project Summary'!$A$3:$H$52,8,FALSE)&amp;"'!$c:$r"),14,FALSE)&lt;85,VLOOKUP(Backend!H59,INDIRECT("'"&amp;VLOOKUP($Q$61,'Project Summary'!$A$3:$H$52,8,FALSE)&amp;"'!$c:$r"),14,FALSE)&gt;115),(VLOOKUP(Backend!H59,INDIRECT("'"&amp;VLOOKUP($Q$61,'Project Summary'!$A$3:$H$52,8,FALSE)&amp;"'!$c:$r"),14,FALSE)&amp;"*"),VLOOKUP(Backend!H59,INDIRECT("'"&amp;VLOOKUP($Q$61,'Project Summary'!$A$3:$H$52,8,FALSE)&amp;"'!$c:$r"),14,FALSE)))</f>
        <v>Missing Batch #</v>
      </c>
      <c r="X61" s="99" t="str">
        <f t="shared" ca="1" si="9"/>
        <v>0 of 12 - Fail</v>
      </c>
    </row>
    <row r="62" spans="6:24" ht="24" customHeight="1" x14ac:dyDescent="0.25">
      <c r="Q62" s="98"/>
      <c r="R62" s="66" t="str">
        <f ca="1">IF(ISBLANK('Project Summary'!$A$17),"Missing Batch #",IF(OR(VLOOKUP(Backend!C60,INDIRECT("'"&amp;VLOOKUP($Q$61,'Project Summary'!$A$3:$H$52,8,FALSE)&amp;"'!$c:$r"),14,FALSE)&lt;85,VLOOKUP(Backend!C60,INDIRECT("'"&amp;VLOOKUP($Q$61,'Project Summary'!$A$3:$H$52,8,FALSE)&amp;"'!$c:$r"),14,FALSE)&gt;115),(VLOOKUP(Backend!C60,INDIRECT("'"&amp;VLOOKUP($Q$61,'Project Summary'!$A$3:$H$52,8,FALSE)&amp;"'!$c:$r"),13,FALSE)&amp;"*"),VLOOKUP(Backend!C60,INDIRECT("'"&amp;VLOOKUP($Q$61,'Project Summary'!$A$3:$H$52,8,FALSE)&amp;"'!$c:$r"),13,FALSE)))</f>
        <v>Missing Batch #</v>
      </c>
      <c r="S62" s="66" t="str">
        <f ca="1">IF(ISBLANK('Project Summary'!$A$17),"Missing Batch #",IF(OR(VLOOKUP(Backend!D60,INDIRECT("'"&amp;VLOOKUP($Q$61,'Project Summary'!$A$3:$H$52,8,FALSE)&amp;"'!$c:$r"),14,FALSE)&lt;85,VLOOKUP(Backend!D60,INDIRECT("'"&amp;VLOOKUP($Q$61,'Project Summary'!$A$3:$H$52,8,FALSE)&amp;"'!$c:$r"),14,FALSE)&gt;115),(VLOOKUP(Backend!D60,INDIRECT("'"&amp;VLOOKUP($Q$61,'Project Summary'!$A$3:$H$52,8,FALSE)&amp;"'!$c:$r"),14,FALSE)&amp;"*"),VLOOKUP(Backend!D60,INDIRECT("'"&amp;VLOOKUP($Q$61,'Project Summary'!$A$3:$H$52,8,FALSE)&amp;"'!$c:$r"),14,FALSE)))</f>
        <v>Missing Batch #</v>
      </c>
      <c r="T62" s="66" t="str">
        <f ca="1">IF(ISBLANK('Project Summary'!$A$17),"Missing Batch #",IF(OR(VLOOKUP(Backend!E60,INDIRECT("'"&amp;VLOOKUP($Q$61,'Project Summary'!$A$3:$H$52,8,FALSE)&amp;"'!$c:$r"),14,FALSE)&lt;85,VLOOKUP(Backend!E60,INDIRECT("'"&amp;VLOOKUP($Q$61,'Project Summary'!$A$3:$H$52,8,FALSE)&amp;"'!$c:$r"),14,FALSE)&gt;115),(VLOOKUP(Backend!E60,INDIRECT("'"&amp;VLOOKUP($Q$61,'Project Summary'!$A$3:$H$52,8,FALSE)&amp;"'!$c:$r"),13,FALSE)&amp;"*"),VLOOKUP(Backend!E60,INDIRECT("'"&amp;VLOOKUP($Q$61,'Project Summary'!$A$3:$H$52,8,FALSE)&amp;"'!$c:$r"),13,FALSE)))</f>
        <v>Missing Batch #</v>
      </c>
      <c r="U62" s="66" t="str">
        <f ca="1">IF(ISBLANK('Project Summary'!$A$17),"Missing Batch #",IF(OR(VLOOKUP(Backend!F60,INDIRECT("'"&amp;VLOOKUP($Q$61,'Project Summary'!$A$3:$H$52,8,FALSE)&amp;"'!$c:$r"),14,FALSE)&lt;85,VLOOKUP(Backend!F60,INDIRECT("'"&amp;VLOOKUP($Q$61,'Project Summary'!$A$3:$H$52,8,FALSE)&amp;"'!$c:$r"),14,FALSE)&gt;115),(VLOOKUP(Backend!F60,INDIRECT("'"&amp;VLOOKUP($Q$61,'Project Summary'!$A$3:$H$52,8,FALSE)&amp;"'!$c:$r"),14,FALSE)&amp;"*"),VLOOKUP(Backend!F60,INDIRECT("'"&amp;VLOOKUP($Q$61,'Project Summary'!$A$3:$H$52,8,FALSE)&amp;"'!$c:$r"),14,FALSE)))</f>
        <v>Missing Batch #</v>
      </c>
      <c r="V62" s="66" t="str">
        <f ca="1">IF(ISBLANK('Project Summary'!$A$17),"Missing Batch #",IF(OR(VLOOKUP(Backend!G60,INDIRECT("'"&amp;VLOOKUP($Q$61,'Project Summary'!$A$3:$H$52,8,FALSE)&amp;"'!$c:$r"),14,FALSE)&lt;85,VLOOKUP(Backend!G60,INDIRECT("'"&amp;VLOOKUP($Q$61,'Project Summary'!$A$3:$H$52,8,FALSE)&amp;"'!$c:$r"),14,FALSE)&gt;115),(VLOOKUP(Backend!G60,INDIRECT("'"&amp;VLOOKUP($Q$61,'Project Summary'!$A$3:$H$52,8,FALSE)&amp;"'!$c:$r"),13,FALSE)&amp;"*"),VLOOKUP(Backend!G60,INDIRECT("'"&amp;VLOOKUP($Q$61,'Project Summary'!$A$3:$H$52,8,FALSE)&amp;"'!$c:$r"),13,FALSE)))</f>
        <v>Missing Batch #</v>
      </c>
      <c r="W62" s="66" t="str">
        <f ca="1">IF(ISBLANK('Project Summary'!$A$17),"Missing Batch #",IF(OR(VLOOKUP(Backend!H60,INDIRECT("'"&amp;VLOOKUP($Q$61,'Project Summary'!$A$3:$H$52,8,FALSE)&amp;"'!$c:$r"),14,FALSE)&lt;85,VLOOKUP(Backend!H60,INDIRECT("'"&amp;VLOOKUP($Q$61,'Project Summary'!$A$3:$H$52,8,FALSE)&amp;"'!$c:$r"),14,FALSE)&gt;115),(VLOOKUP(Backend!H60,INDIRECT("'"&amp;VLOOKUP($Q$61,'Project Summary'!$A$3:$H$52,8,FALSE)&amp;"'!$c:$r"),14,FALSE)&amp;"*"),VLOOKUP(Backend!H60,INDIRECT("'"&amp;VLOOKUP($Q$61,'Project Summary'!$A$3:$H$52,8,FALSE)&amp;"'!$c:$r"),14,FALSE)))</f>
        <v>Missing Batch #</v>
      </c>
      <c r="X62" s="100"/>
    </row>
    <row r="63" spans="6:24" ht="24" customHeight="1" x14ac:dyDescent="0.25">
      <c r="Q63" s="98"/>
      <c r="R63" s="66" t="str">
        <f ca="1">IF(ISBLANK('Project Summary'!$A$17),"Missing Batch #",IF(OR(VLOOKUP(Backend!C61,INDIRECT("'"&amp;VLOOKUP($Q$61,'Project Summary'!$A$3:$H$52,8,FALSE)&amp;"'!$c:$r"),14,FALSE)&lt;85,VLOOKUP(Backend!C61,INDIRECT("'"&amp;VLOOKUP($Q$61,'Project Summary'!$A$3:$H$52,8,FALSE)&amp;"'!$c:$r"),14,FALSE)&gt;115),(VLOOKUP(Backend!C61,INDIRECT("'"&amp;VLOOKUP($Q$61,'Project Summary'!$A$3:$H$52,8,FALSE)&amp;"'!$c:$r"),13,FALSE)&amp;"*"),VLOOKUP(Backend!C61,INDIRECT("'"&amp;VLOOKUP($Q$61,'Project Summary'!$A$3:$H$52,8,FALSE)&amp;"'!$c:$r"),13,FALSE)))</f>
        <v>Missing Batch #</v>
      </c>
      <c r="S63" s="66" t="str">
        <f ca="1">IF(ISBLANK('Project Summary'!$A$17),"Missing Batch #",IF(OR(VLOOKUP(Backend!D61,INDIRECT("'"&amp;VLOOKUP($Q$61,'Project Summary'!$A$3:$H$52,8,FALSE)&amp;"'!$c:$r"),14,FALSE)&lt;85,VLOOKUP(Backend!D61,INDIRECT("'"&amp;VLOOKUP($Q$61,'Project Summary'!$A$3:$H$52,8,FALSE)&amp;"'!$c:$r"),14,FALSE)&gt;115),(VLOOKUP(Backend!D61,INDIRECT("'"&amp;VLOOKUP($Q$61,'Project Summary'!$A$3:$H$52,8,FALSE)&amp;"'!$c:$r"),14,FALSE)&amp;"*"),VLOOKUP(Backend!D61,INDIRECT("'"&amp;VLOOKUP($Q$61,'Project Summary'!$A$3:$H$52,8,FALSE)&amp;"'!$c:$r"),14,FALSE)))</f>
        <v>Missing Batch #</v>
      </c>
      <c r="T63" s="66" t="str">
        <f ca="1">IF(ISBLANK('Project Summary'!$A$17),"Missing Batch #",IF(OR(VLOOKUP(Backend!E61,INDIRECT("'"&amp;VLOOKUP($Q$61,'Project Summary'!$A$3:$H$52,8,FALSE)&amp;"'!$c:$r"),14,FALSE)&lt;85,VLOOKUP(Backend!E61,INDIRECT("'"&amp;VLOOKUP($Q$61,'Project Summary'!$A$3:$H$52,8,FALSE)&amp;"'!$c:$r"),14,FALSE)&gt;115),(VLOOKUP(Backend!E61,INDIRECT("'"&amp;VLOOKUP($Q$61,'Project Summary'!$A$3:$H$52,8,FALSE)&amp;"'!$c:$r"),13,FALSE)&amp;"*"),VLOOKUP(Backend!E61,INDIRECT("'"&amp;VLOOKUP($Q$61,'Project Summary'!$A$3:$H$52,8,FALSE)&amp;"'!$c:$r"),13,FALSE)))</f>
        <v>Missing Batch #</v>
      </c>
      <c r="U63" s="66" t="str">
        <f ca="1">IF(ISBLANK('Project Summary'!$A$17),"Missing Batch #",IF(OR(VLOOKUP(Backend!F61,INDIRECT("'"&amp;VLOOKUP($Q$61,'Project Summary'!$A$3:$H$52,8,FALSE)&amp;"'!$c:$r"),14,FALSE)&lt;85,VLOOKUP(Backend!F61,INDIRECT("'"&amp;VLOOKUP($Q$61,'Project Summary'!$A$3:$H$52,8,FALSE)&amp;"'!$c:$r"),14,FALSE)&gt;115),(VLOOKUP(Backend!F61,INDIRECT("'"&amp;VLOOKUP($Q$61,'Project Summary'!$A$3:$H$52,8,FALSE)&amp;"'!$c:$r"),14,FALSE)&amp;"*"),VLOOKUP(Backend!F61,INDIRECT("'"&amp;VLOOKUP($Q$61,'Project Summary'!$A$3:$H$52,8,FALSE)&amp;"'!$c:$r"),14,FALSE)))</f>
        <v>Missing Batch #</v>
      </c>
      <c r="V63" s="66" t="str">
        <f ca="1">IF(ISBLANK('Project Summary'!$A$17),"Missing Batch #",IF(OR(VLOOKUP(Backend!G61,INDIRECT("'"&amp;VLOOKUP($Q$61,'Project Summary'!$A$3:$H$52,8,FALSE)&amp;"'!$c:$r"),14,FALSE)&lt;85,VLOOKUP(Backend!G61,INDIRECT("'"&amp;VLOOKUP($Q$61,'Project Summary'!$A$3:$H$52,8,FALSE)&amp;"'!$c:$r"),14,FALSE)&gt;115),(VLOOKUP(Backend!G61,INDIRECT("'"&amp;VLOOKUP($Q$61,'Project Summary'!$A$3:$H$52,8,FALSE)&amp;"'!$c:$r"),13,FALSE)&amp;"*"),VLOOKUP(Backend!G61,INDIRECT("'"&amp;VLOOKUP($Q$61,'Project Summary'!$A$3:$H$52,8,FALSE)&amp;"'!$c:$r"),13,FALSE)))</f>
        <v>Missing Batch #</v>
      </c>
      <c r="W63" s="66" t="str">
        <f ca="1">IF(ISBLANK('Project Summary'!$A$17),"Missing Batch #",IF(OR(VLOOKUP(Backend!H61,INDIRECT("'"&amp;VLOOKUP($Q$61,'Project Summary'!$A$3:$H$52,8,FALSE)&amp;"'!$c:$r"),14,FALSE)&lt;85,VLOOKUP(Backend!H61,INDIRECT("'"&amp;VLOOKUP($Q$61,'Project Summary'!$A$3:$H$52,8,FALSE)&amp;"'!$c:$r"),14,FALSE)&gt;115),(VLOOKUP(Backend!H61,INDIRECT("'"&amp;VLOOKUP($Q$61,'Project Summary'!$A$3:$H$52,8,FALSE)&amp;"'!$c:$r"),14,FALSE)&amp;"*"),VLOOKUP(Backend!H61,INDIRECT("'"&amp;VLOOKUP($Q$61,'Project Summary'!$A$3:$H$52,8,FALSE)&amp;"'!$c:$r"),14,FALSE)))</f>
        <v>Missing Batch #</v>
      </c>
      <c r="X63" s="100"/>
    </row>
    <row r="64" spans="6:24" ht="24" customHeight="1" x14ac:dyDescent="0.25">
      <c r="Q64" s="98"/>
      <c r="R64" s="66" t="str">
        <f ca="1">IF(ISBLANK('Project Summary'!$A$17),"Missing Batch #",IF(OR(VLOOKUP(Backend!C62,INDIRECT("'"&amp;VLOOKUP($Q$61,'Project Summary'!$A$3:$H$52,8,FALSE)&amp;"'!$c:$r"),14,FALSE)&lt;85,VLOOKUP(Backend!C62,INDIRECT("'"&amp;VLOOKUP($Q$61,'Project Summary'!$A$3:$H$52,8,FALSE)&amp;"'!$c:$r"),14,FALSE)&gt;115),(VLOOKUP(Backend!C62,INDIRECT("'"&amp;VLOOKUP($Q$61,'Project Summary'!$A$3:$H$52,8,FALSE)&amp;"'!$c:$r"),13,FALSE)&amp;"*"),VLOOKUP(Backend!C62,INDIRECT("'"&amp;VLOOKUP($Q$61,'Project Summary'!$A$3:$H$52,8,FALSE)&amp;"'!$c:$r"),13,FALSE)))</f>
        <v>Missing Batch #</v>
      </c>
      <c r="S64" s="66" t="str">
        <f ca="1">IF(ISBLANK('Project Summary'!$A$17),"Missing Batch #",IF(OR(VLOOKUP(Backend!D62,INDIRECT("'"&amp;VLOOKUP($Q$61,'Project Summary'!$A$3:$H$52,8,FALSE)&amp;"'!$c:$r"),14,FALSE)&lt;85,VLOOKUP(Backend!D62,INDIRECT("'"&amp;VLOOKUP($Q$61,'Project Summary'!$A$3:$H$52,8,FALSE)&amp;"'!$c:$r"),14,FALSE)&gt;115),(VLOOKUP(Backend!D62,INDIRECT("'"&amp;VLOOKUP($Q$61,'Project Summary'!$A$3:$H$52,8,FALSE)&amp;"'!$c:$r"),14,FALSE)&amp;"*"),VLOOKUP(Backend!D62,INDIRECT("'"&amp;VLOOKUP($Q$61,'Project Summary'!$A$3:$H$52,8,FALSE)&amp;"'!$c:$r"),14,FALSE)))</f>
        <v>Missing Batch #</v>
      </c>
      <c r="T64" s="66" t="str">
        <f ca="1">IF(ISBLANK('Project Summary'!$A$17),"Missing Batch #",IF(OR(VLOOKUP(Backend!E62,INDIRECT("'"&amp;VLOOKUP($Q$61,'Project Summary'!$A$3:$H$52,8,FALSE)&amp;"'!$c:$r"),14,FALSE)&lt;85,VLOOKUP(Backend!E62,INDIRECT("'"&amp;VLOOKUP($Q$61,'Project Summary'!$A$3:$H$52,8,FALSE)&amp;"'!$c:$r"),14,FALSE)&gt;115),(VLOOKUP(Backend!E62,INDIRECT("'"&amp;VLOOKUP($Q$61,'Project Summary'!$A$3:$H$52,8,FALSE)&amp;"'!$c:$r"),13,FALSE)&amp;"*"),VLOOKUP(Backend!E62,INDIRECT("'"&amp;VLOOKUP($Q$61,'Project Summary'!$A$3:$H$52,8,FALSE)&amp;"'!$c:$r"),13,FALSE)))</f>
        <v>Missing Batch #</v>
      </c>
      <c r="U64" s="66" t="str">
        <f ca="1">IF(ISBLANK('Project Summary'!$A$17),"Missing Batch #",IF(OR(VLOOKUP(Backend!F62,INDIRECT("'"&amp;VLOOKUP($Q$61,'Project Summary'!$A$3:$H$52,8,FALSE)&amp;"'!$c:$r"),14,FALSE)&lt;85,VLOOKUP(Backend!F62,INDIRECT("'"&amp;VLOOKUP($Q$61,'Project Summary'!$A$3:$H$52,8,FALSE)&amp;"'!$c:$r"),14,FALSE)&gt;115),(VLOOKUP(Backend!F62,INDIRECT("'"&amp;VLOOKUP($Q$61,'Project Summary'!$A$3:$H$52,8,FALSE)&amp;"'!$c:$r"),14,FALSE)&amp;"*"),VLOOKUP(Backend!F62,INDIRECT("'"&amp;VLOOKUP($Q$61,'Project Summary'!$A$3:$H$52,8,FALSE)&amp;"'!$c:$r"),14,FALSE)))</f>
        <v>Missing Batch #</v>
      </c>
      <c r="V64" s="66" t="str">
        <f ca="1">IF(ISBLANK('Project Summary'!$A$17),"Missing Batch #",IF(OR(VLOOKUP(Backend!G62,INDIRECT("'"&amp;VLOOKUP($Q$61,'Project Summary'!$A$3:$H$52,8,FALSE)&amp;"'!$c:$r"),14,FALSE)&lt;85,VLOOKUP(Backend!G62,INDIRECT("'"&amp;VLOOKUP($Q$61,'Project Summary'!$A$3:$H$52,8,FALSE)&amp;"'!$c:$r"),14,FALSE)&gt;115),(VLOOKUP(Backend!G62,INDIRECT("'"&amp;VLOOKUP($Q$61,'Project Summary'!$A$3:$H$52,8,FALSE)&amp;"'!$c:$r"),13,FALSE)&amp;"*"),VLOOKUP(Backend!G62,INDIRECT("'"&amp;VLOOKUP($Q$61,'Project Summary'!$A$3:$H$52,8,FALSE)&amp;"'!$c:$r"),13,FALSE)))</f>
        <v>Missing Batch #</v>
      </c>
      <c r="W64" s="66" t="str">
        <f ca="1">IF(ISBLANK('Project Summary'!$A$17),"Missing Batch #",IF(OR(VLOOKUP(Backend!H62,INDIRECT("'"&amp;VLOOKUP($Q$61,'Project Summary'!$A$3:$H$52,8,FALSE)&amp;"'!$c:$r"),14,FALSE)&lt;85,VLOOKUP(Backend!H62,INDIRECT("'"&amp;VLOOKUP($Q$61,'Project Summary'!$A$3:$H$52,8,FALSE)&amp;"'!$c:$r"),14,FALSE)&gt;115),(VLOOKUP(Backend!H62,INDIRECT("'"&amp;VLOOKUP($Q$61,'Project Summary'!$A$3:$H$52,8,FALSE)&amp;"'!$c:$r"),14,FALSE)&amp;"*"),VLOOKUP(Backend!H62,INDIRECT("'"&amp;VLOOKUP($Q$61,'Project Summary'!$A$3:$H$52,8,FALSE)&amp;"'!$c:$r"),14,FALSE)))</f>
        <v>Missing Batch #</v>
      </c>
      <c r="X64" s="101"/>
    </row>
    <row r="65" spans="17:24" ht="24" customHeight="1" x14ac:dyDescent="0.25">
      <c r="Q65" s="98">
        <v>16</v>
      </c>
      <c r="R65" s="66" t="str">
        <f ca="1">IF(ISBLANK('Project Summary'!$A$18),"Missing Batch #",IF(OR(VLOOKUP(Backend!C63,INDIRECT("'"&amp;VLOOKUP($Q$65,'Project Summary'!$A$3:$H$52,8,FALSE)&amp;"'!$c:$r"),14,FALSE)&lt;85,VLOOKUP(Backend!C63,INDIRECT("'"&amp;VLOOKUP($Q$65,'Project Summary'!$A$3:$H$52,8,FALSE)&amp;"'!$c:$r"),14,FALSE)&gt;115),(VLOOKUP(Backend!C63,INDIRECT("'"&amp;VLOOKUP($Q$65,'Project Summary'!$A$3:$H$52,8,FALSE)&amp;"'!$c:$r"),13,FALSE)&amp;"*"),VLOOKUP(Backend!C63,INDIRECT("'"&amp;VLOOKUP($Q$65,'Project Summary'!$A$3:$H$52,8,FALSE)&amp;"'!$c:$r"),13,FALSE)))</f>
        <v>Missing Batch #</v>
      </c>
      <c r="S65" s="66" t="str">
        <f ca="1">IF(ISBLANK('Project Summary'!$A$18),"Missing Batch #",IF(OR(VLOOKUP(Backend!D63,INDIRECT("'"&amp;VLOOKUP($Q$65,'Project Summary'!$A$3:$H$52,8,FALSE)&amp;"'!$c:$r"),14,FALSE)&lt;85,VLOOKUP(Backend!D63,INDIRECT("'"&amp;VLOOKUP($Q$65,'Project Summary'!$A$3:$H$52,8,FALSE)&amp;"'!$c:$r"),14,FALSE)&gt;115),(VLOOKUP(Backend!D63,INDIRECT("'"&amp;VLOOKUP($Q$65,'Project Summary'!$A$3:$H$52,8,FALSE)&amp;"'!$c:$r"),14,FALSE)&amp;"*"),VLOOKUP(Backend!D63,INDIRECT("'"&amp;VLOOKUP($Q$65,'Project Summary'!$A$3:$H$52,8,FALSE)&amp;"'!$c:$r"),14,FALSE)))</f>
        <v>Missing Batch #</v>
      </c>
      <c r="T65" s="66" t="str">
        <f ca="1">IF(ISBLANK('Project Summary'!$A$18),"Missing Batch #",IF(OR(VLOOKUP(Backend!E63,INDIRECT("'"&amp;VLOOKUP($Q$65,'Project Summary'!$A$3:$H$52,8,FALSE)&amp;"'!$c:$r"),14,FALSE)&lt;85,VLOOKUP(Backend!E63,INDIRECT("'"&amp;VLOOKUP($Q$65,'Project Summary'!$A$3:$H$52,8,FALSE)&amp;"'!$c:$r"),14,FALSE)&gt;115),(VLOOKUP(Backend!E63,INDIRECT("'"&amp;VLOOKUP($Q$65,'Project Summary'!$A$3:$H$52,8,FALSE)&amp;"'!$c:$r"),13,FALSE)&amp;"*"),VLOOKUP(Backend!E63,INDIRECT("'"&amp;VLOOKUP($Q$65,'Project Summary'!$A$3:$H$52,8,FALSE)&amp;"'!$c:$r"),13,FALSE)))</f>
        <v>Missing Batch #</v>
      </c>
      <c r="U65" s="66" t="str">
        <f ca="1">IF(ISBLANK('Project Summary'!$A$18),"Missing Batch #",IF(OR(VLOOKUP(Backend!F63,INDIRECT("'"&amp;VLOOKUP($Q$65,'Project Summary'!$A$3:$H$52,8,FALSE)&amp;"'!$c:$r"),14,FALSE)&lt;85,VLOOKUP(Backend!F63,INDIRECT("'"&amp;VLOOKUP($Q$65,'Project Summary'!$A$3:$H$52,8,FALSE)&amp;"'!$c:$r"),14,FALSE)&gt;115),(VLOOKUP(Backend!F63,INDIRECT("'"&amp;VLOOKUP($Q$65,'Project Summary'!$A$3:$H$52,8,FALSE)&amp;"'!$c:$r"),14,FALSE)&amp;"*"),VLOOKUP(Backend!F63,INDIRECT("'"&amp;VLOOKUP($Q$65,'Project Summary'!$A$3:$H$52,8,FALSE)&amp;"'!$c:$r"),14,FALSE)))</f>
        <v>Missing Batch #</v>
      </c>
      <c r="V65" s="66" t="str">
        <f ca="1">IF(ISBLANK('Project Summary'!$A$18),"Missing Batch #",IF(OR(VLOOKUP(Backend!G63,INDIRECT("'"&amp;VLOOKUP($Q$65,'Project Summary'!$A$3:$H$52,8,FALSE)&amp;"'!$c:$r"),14,FALSE)&lt;85,VLOOKUP(Backend!G63,INDIRECT("'"&amp;VLOOKUP($Q$65,'Project Summary'!$A$3:$H$52,8,FALSE)&amp;"'!$c:$r"),14,FALSE)&gt;115),(VLOOKUP(Backend!G63,INDIRECT("'"&amp;VLOOKUP($Q$65,'Project Summary'!$A$3:$H$52,8,FALSE)&amp;"'!$c:$r"),13,FALSE)&amp;"*"),VLOOKUP(Backend!G63,INDIRECT("'"&amp;VLOOKUP($Q$65,'Project Summary'!$A$3:$H$52,8,FALSE)&amp;"'!$c:$r"),13,FALSE)))</f>
        <v>Missing Batch #</v>
      </c>
      <c r="W65" s="66" t="str">
        <f ca="1">IF(ISBLANK('Project Summary'!$A$18),"Missing Batch #",IF(OR(VLOOKUP(Backend!H63,INDIRECT("'"&amp;VLOOKUP($Q$65,'Project Summary'!$A$3:$H$52,8,FALSE)&amp;"'!$c:$r"),14,FALSE)&lt;85,VLOOKUP(Backend!H63,INDIRECT("'"&amp;VLOOKUP($Q$65,'Project Summary'!$A$3:$H$52,8,FALSE)&amp;"'!$c:$r"),14,FALSE)&gt;115),(VLOOKUP(Backend!H63,INDIRECT("'"&amp;VLOOKUP($Q$65,'Project Summary'!$A$3:$H$52,8,FALSE)&amp;"'!$c:$r"),14,FALSE)&amp;"*"),VLOOKUP(Backend!H63,INDIRECT("'"&amp;VLOOKUP($Q$65,'Project Summary'!$A$3:$H$52,8,FALSE)&amp;"'!$c:$r"),14,FALSE)))</f>
        <v>Missing Batch #</v>
      </c>
      <c r="X65" s="99" t="str">
        <f t="shared" ca="1" si="9"/>
        <v>0 of 12 - Fail</v>
      </c>
    </row>
    <row r="66" spans="17:24" ht="24" customHeight="1" x14ac:dyDescent="0.25">
      <c r="Q66" s="98"/>
      <c r="R66" s="66" t="str">
        <f ca="1">IF(ISBLANK('Project Summary'!$A$18),"Missing Batch #",IF(OR(VLOOKUP(Backend!C64,INDIRECT("'"&amp;VLOOKUP($Q$65,'Project Summary'!$A$3:$H$52,8,FALSE)&amp;"'!$c:$r"),14,FALSE)&lt;85,VLOOKUP(Backend!C64,INDIRECT("'"&amp;VLOOKUP($Q$65,'Project Summary'!$A$3:$H$52,8,FALSE)&amp;"'!$c:$r"),14,FALSE)&gt;115),(VLOOKUP(Backend!C64,INDIRECT("'"&amp;VLOOKUP($Q$65,'Project Summary'!$A$3:$H$52,8,FALSE)&amp;"'!$c:$r"),13,FALSE)&amp;"*"),VLOOKUP(Backend!C64,INDIRECT("'"&amp;VLOOKUP($Q$65,'Project Summary'!$A$3:$H$52,8,FALSE)&amp;"'!$c:$r"),13,FALSE)))</f>
        <v>Missing Batch #</v>
      </c>
      <c r="S66" s="66" t="str">
        <f ca="1">IF(ISBLANK('Project Summary'!$A$18),"Missing Batch #",IF(OR(VLOOKUP(Backend!D64,INDIRECT("'"&amp;VLOOKUP($Q$65,'Project Summary'!$A$3:$H$52,8,FALSE)&amp;"'!$c:$r"),14,FALSE)&lt;85,VLOOKUP(Backend!D64,INDIRECT("'"&amp;VLOOKUP($Q$65,'Project Summary'!$A$3:$H$52,8,FALSE)&amp;"'!$c:$r"),14,FALSE)&gt;115),(VLOOKUP(Backend!D64,INDIRECT("'"&amp;VLOOKUP($Q$65,'Project Summary'!$A$3:$H$52,8,FALSE)&amp;"'!$c:$r"),14,FALSE)&amp;"*"),VLOOKUP(Backend!D64,INDIRECT("'"&amp;VLOOKUP($Q$65,'Project Summary'!$A$3:$H$52,8,FALSE)&amp;"'!$c:$r"),14,FALSE)))</f>
        <v>Missing Batch #</v>
      </c>
      <c r="T66" s="66" t="str">
        <f ca="1">IF(ISBLANK('Project Summary'!$A$18),"Missing Batch #",IF(OR(VLOOKUP(Backend!E64,INDIRECT("'"&amp;VLOOKUP($Q$65,'Project Summary'!$A$3:$H$52,8,FALSE)&amp;"'!$c:$r"),14,FALSE)&lt;85,VLOOKUP(Backend!E64,INDIRECT("'"&amp;VLOOKUP($Q$65,'Project Summary'!$A$3:$H$52,8,FALSE)&amp;"'!$c:$r"),14,FALSE)&gt;115),(VLOOKUP(Backend!E64,INDIRECT("'"&amp;VLOOKUP($Q$65,'Project Summary'!$A$3:$H$52,8,FALSE)&amp;"'!$c:$r"),13,FALSE)&amp;"*"),VLOOKUP(Backend!E64,INDIRECT("'"&amp;VLOOKUP($Q$65,'Project Summary'!$A$3:$H$52,8,FALSE)&amp;"'!$c:$r"),13,FALSE)))</f>
        <v>Missing Batch #</v>
      </c>
      <c r="U66" s="66" t="str">
        <f ca="1">IF(ISBLANK('Project Summary'!$A$18),"Missing Batch #",IF(OR(VLOOKUP(Backend!F64,INDIRECT("'"&amp;VLOOKUP($Q$65,'Project Summary'!$A$3:$H$52,8,FALSE)&amp;"'!$c:$r"),14,FALSE)&lt;85,VLOOKUP(Backend!F64,INDIRECT("'"&amp;VLOOKUP($Q$65,'Project Summary'!$A$3:$H$52,8,FALSE)&amp;"'!$c:$r"),14,FALSE)&gt;115),(VLOOKUP(Backend!F64,INDIRECT("'"&amp;VLOOKUP($Q$65,'Project Summary'!$A$3:$H$52,8,FALSE)&amp;"'!$c:$r"),14,FALSE)&amp;"*"),VLOOKUP(Backend!F64,INDIRECT("'"&amp;VLOOKUP($Q$65,'Project Summary'!$A$3:$H$52,8,FALSE)&amp;"'!$c:$r"),14,FALSE)))</f>
        <v>Missing Batch #</v>
      </c>
      <c r="V66" s="66" t="str">
        <f ca="1">IF(ISBLANK('Project Summary'!$A$18),"Missing Batch #",IF(OR(VLOOKUP(Backend!G64,INDIRECT("'"&amp;VLOOKUP($Q$65,'Project Summary'!$A$3:$H$52,8,FALSE)&amp;"'!$c:$r"),14,FALSE)&lt;85,VLOOKUP(Backend!G64,INDIRECT("'"&amp;VLOOKUP($Q$65,'Project Summary'!$A$3:$H$52,8,FALSE)&amp;"'!$c:$r"),14,FALSE)&gt;115),(VLOOKUP(Backend!G64,INDIRECT("'"&amp;VLOOKUP($Q$65,'Project Summary'!$A$3:$H$52,8,FALSE)&amp;"'!$c:$r"),13,FALSE)&amp;"*"),VLOOKUP(Backend!G64,INDIRECT("'"&amp;VLOOKUP($Q$65,'Project Summary'!$A$3:$H$52,8,FALSE)&amp;"'!$c:$r"),13,FALSE)))</f>
        <v>Missing Batch #</v>
      </c>
      <c r="W66" s="66" t="str">
        <f ca="1">IF(ISBLANK('Project Summary'!$A$18),"Missing Batch #",IF(OR(VLOOKUP(Backend!H64,INDIRECT("'"&amp;VLOOKUP($Q$65,'Project Summary'!$A$3:$H$52,8,FALSE)&amp;"'!$c:$r"),14,FALSE)&lt;85,VLOOKUP(Backend!H64,INDIRECT("'"&amp;VLOOKUP($Q$65,'Project Summary'!$A$3:$H$52,8,FALSE)&amp;"'!$c:$r"),14,FALSE)&gt;115),(VLOOKUP(Backend!H64,INDIRECT("'"&amp;VLOOKUP($Q$65,'Project Summary'!$A$3:$H$52,8,FALSE)&amp;"'!$c:$r"),14,FALSE)&amp;"*"),VLOOKUP(Backend!H64,INDIRECT("'"&amp;VLOOKUP($Q$65,'Project Summary'!$A$3:$H$52,8,FALSE)&amp;"'!$c:$r"),14,FALSE)))</f>
        <v>Missing Batch #</v>
      </c>
      <c r="X66" s="100"/>
    </row>
    <row r="67" spans="17:24" ht="24" customHeight="1" x14ac:dyDescent="0.25">
      <c r="Q67" s="98"/>
      <c r="R67" s="66" t="str">
        <f ca="1">IF(ISBLANK('Project Summary'!$A$18),"Missing Batch #",IF(OR(VLOOKUP(Backend!C65,INDIRECT("'"&amp;VLOOKUP($Q$65,'Project Summary'!$A$3:$H$52,8,FALSE)&amp;"'!$c:$r"),14,FALSE)&lt;85,VLOOKUP(Backend!C65,INDIRECT("'"&amp;VLOOKUP($Q$65,'Project Summary'!$A$3:$H$52,8,FALSE)&amp;"'!$c:$r"),14,FALSE)&gt;115),(VLOOKUP(Backend!C65,INDIRECT("'"&amp;VLOOKUP($Q$65,'Project Summary'!$A$3:$H$52,8,FALSE)&amp;"'!$c:$r"),13,FALSE)&amp;"*"),VLOOKUP(Backend!C65,INDIRECT("'"&amp;VLOOKUP($Q$65,'Project Summary'!$A$3:$H$52,8,FALSE)&amp;"'!$c:$r"),13,FALSE)))</f>
        <v>Missing Batch #</v>
      </c>
      <c r="S67" s="66" t="str">
        <f ca="1">IF(ISBLANK('Project Summary'!$A$18),"Missing Batch #",IF(OR(VLOOKUP(Backend!D65,INDIRECT("'"&amp;VLOOKUP($Q$65,'Project Summary'!$A$3:$H$52,8,FALSE)&amp;"'!$c:$r"),14,FALSE)&lt;85,VLOOKUP(Backend!D65,INDIRECT("'"&amp;VLOOKUP($Q$65,'Project Summary'!$A$3:$H$52,8,FALSE)&amp;"'!$c:$r"),14,FALSE)&gt;115),(VLOOKUP(Backend!D65,INDIRECT("'"&amp;VLOOKUP($Q$65,'Project Summary'!$A$3:$H$52,8,FALSE)&amp;"'!$c:$r"),14,FALSE)&amp;"*"),VLOOKUP(Backend!D65,INDIRECT("'"&amp;VLOOKUP($Q$65,'Project Summary'!$A$3:$H$52,8,FALSE)&amp;"'!$c:$r"),14,FALSE)))</f>
        <v>Missing Batch #</v>
      </c>
      <c r="T67" s="66" t="str">
        <f ca="1">IF(ISBLANK('Project Summary'!$A$18),"Missing Batch #",IF(OR(VLOOKUP(Backend!E65,INDIRECT("'"&amp;VLOOKUP($Q$65,'Project Summary'!$A$3:$H$52,8,FALSE)&amp;"'!$c:$r"),14,FALSE)&lt;85,VLOOKUP(Backend!E65,INDIRECT("'"&amp;VLOOKUP($Q$65,'Project Summary'!$A$3:$H$52,8,FALSE)&amp;"'!$c:$r"),14,FALSE)&gt;115),(VLOOKUP(Backend!E65,INDIRECT("'"&amp;VLOOKUP($Q$65,'Project Summary'!$A$3:$H$52,8,FALSE)&amp;"'!$c:$r"),13,FALSE)&amp;"*"),VLOOKUP(Backend!E65,INDIRECT("'"&amp;VLOOKUP($Q$65,'Project Summary'!$A$3:$H$52,8,FALSE)&amp;"'!$c:$r"),13,FALSE)))</f>
        <v>Missing Batch #</v>
      </c>
      <c r="U67" s="66" t="str">
        <f ca="1">IF(ISBLANK('Project Summary'!$A$18),"Missing Batch #",IF(OR(VLOOKUP(Backend!F65,INDIRECT("'"&amp;VLOOKUP($Q$65,'Project Summary'!$A$3:$H$52,8,FALSE)&amp;"'!$c:$r"),14,FALSE)&lt;85,VLOOKUP(Backend!F65,INDIRECT("'"&amp;VLOOKUP($Q$65,'Project Summary'!$A$3:$H$52,8,FALSE)&amp;"'!$c:$r"),14,FALSE)&gt;115),(VLOOKUP(Backend!F65,INDIRECT("'"&amp;VLOOKUP($Q$65,'Project Summary'!$A$3:$H$52,8,FALSE)&amp;"'!$c:$r"),14,FALSE)&amp;"*"),VLOOKUP(Backend!F65,INDIRECT("'"&amp;VLOOKUP($Q$65,'Project Summary'!$A$3:$H$52,8,FALSE)&amp;"'!$c:$r"),14,FALSE)))</f>
        <v>Missing Batch #</v>
      </c>
      <c r="V67" s="66" t="str">
        <f ca="1">IF(ISBLANK('Project Summary'!$A$18),"Missing Batch #",IF(OR(VLOOKUP(Backend!G65,INDIRECT("'"&amp;VLOOKUP($Q$65,'Project Summary'!$A$3:$H$52,8,FALSE)&amp;"'!$c:$r"),14,FALSE)&lt;85,VLOOKUP(Backend!G65,INDIRECT("'"&amp;VLOOKUP($Q$65,'Project Summary'!$A$3:$H$52,8,FALSE)&amp;"'!$c:$r"),14,FALSE)&gt;115),(VLOOKUP(Backend!G65,INDIRECT("'"&amp;VLOOKUP($Q$65,'Project Summary'!$A$3:$H$52,8,FALSE)&amp;"'!$c:$r"),13,FALSE)&amp;"*"),VLOOKUP(Backend!G65,INDIRECT("'"&amp;VLOOKUP($Q$65,'Project Summary'!$A$3:$H$52,8,FALSE)&amp;"'!$c:$r"),13,FALSE)))</f>
        <v>Missing Batch #</v>
      </c>
      <c r="W67" s="66" t="str">
        <f ca="1">IF(ISBLANK('Project Summary'!$A$18),"Missing Batch #",IF(OR(VLOOKUP(Backend!H65,INDIRECT("'"&amp;VLOOKUP($Q$65,'Project Summary'!$A$3:$H$52,8,FALSE)&amp;"'!$c:$r"),14,FALSE)&lt;85,VLOOKUP(Backend!H65,INDIRECT("'"&amp;VLOOKUP($Q$65,'Project Summary'!$A$3:$H$52,8,FALSE)&amp;"'!$c:$r"),14,FALSE)&gt;115),(VLOOKUP(Backend!H65,INDIRECT("'"&amp;VLOOKUP($Q$65,'Project Summary'!$A$3:$H$52,8,FALSE)&amp;"'!$c:$r"),14,FALSE)&amp;"*"),VLOOKUP(Backend!H65,INDIRECT("'"&amp;VLOOKUP($Q$65,'Project Summary'!$A$3:$H$52,8,FALSE)&amp;"'!$c:$r"),14,FALSE)))</f>
        <v>Missing Batch #</v>
      </c>
      <c r="X67" s="100"/>
    </row>
    <row r="68" spans="17:24" ht="24" customHeight="1" x14ac:dyDescent="0.25">
      <c r="Q68" s="98"/>
      <c r="R68" s="66" t="str">
        <f ca="1">IF(ISBLANK('Project Summary'!$A$18),"Missing Batch #",IF(OR(VLOOKUP(Backend!C66,INDIRECT("'"&amp;VLOOKUP($Q$65,'Project Summary'!$A$3:$H$52,8,FALSE)&amp;"'!$c:$r"),14,FALSE)&lt;85,VLOOKUP(Backend!C66,INDIRECT("'"&amp;VLOOKUP($Q$65,'Project Summary'!$A$3:$H$52,8,FALSE)&amp;"'!$c:$r"),14,FALSE)&gt;115),(VLOOKUP(Backend!C66,INDIRECT("'"&amp;VLOOKUP($Q$65,'Project Summary'!$A$3:$H$52,8,FALSE)&amp;"'!$c:$r"),13,FALSE)&amp;"*"),VLOOKUP(Backend!C66,INDIRECT("'"&amp;VLOOKUP($Q$65,'Project Summary'!$A$3:$H$52,8,FALSE)&amp;"'!$c:$r"),13,FALSE)))</f>
        <v>Missing Batch #</v>
      </c>
      <c r="S68" s="66" t="str">
        <f ca="1">IF(ISBLANK('Project Summary'!$A$18),"Missing Batch #",IF(OR(VLOOKUP(Backend!D66,INDIRECT("'"&amp;VLOOKUP($Q$65,'Project Summary'!$A$3:$H$52,8,FALSE)&amp;"'!$c:$r"),14,FALSE)&lt;85,VLOOKUP(Backend!D66,INDIRECT("'"&amp;VLOOKUP($Q$65,'Project Summary'!$A$3:$H$52,8,FALSE)&amp;"'!$c:$r"),14,FALSE)&gt;115),(VLOOKUP(Backend!D66,INDIRECT("'"&amp;VLOOKUP($Q$65,'Project Summary'!$A$3:$H$52,8,FALSE)&amp;"'!$c:$r"),14,FALSE)&amp;"*"),VLOOKUP(Backend!D66,INDIRECT("'"&amp;VLOOKUP($Q$65,'Project Summary'!$A$3:$H$52,8,FALSE)&amp;"'!$c:$r"),14,FALSE)))</f>
        <v>Missing Batch #</v>
      </c>
      <c r="T68" s="66" t="str">
        <f ca="1">IF(ISBLANK('Project Summary'!$A$18),"Missing Batch #",IF(OR(VLOOKUP(Backend!E66,INDIRECT("'"&amp;VLOOKUP($Q$65,'Project Summary'!$A$3:$H$52,8,FALSE)&amp;"'!$c:$r"),14,FALSE)&lt;85,VLOOKUP(Backend!E66,INDIRECT("'"&amp;VLOOKUP($Q$65,'Project Summary'!$A$3:$H$52,8,FALSE)&amp;"'!$c:$r"),14,FALSE)&gt;115),(VLOOKUP(Backend!E66,INDIRECT("'"&amp;VLOOKUP($Q$65,'Project Summary'!$A$3:$H$52,8,FALSE)&amp;"'!$c:$r"),13,FALSE)&amp;"*"),VLOOKUP(Backend!E66,INDIRECT("'"&amp;VLOOKUP($Q$65,'Project Summary'!$A$3:$H$52,8,FALSE)&amp;"'!$c:$r"),13,FALSE)))</f>
        <v>Missing Batch #</v>
      </c>
      <c r="U68" s="66" t="str">
        <f ca="1">IF(ISBLANK('Project Summary'!$A$18),"Missing Batch #",IF(OR(VLOOKUP(Backend!F66,INDIRECT("'"&amp;VLOOKUP($Q$65,'Project Summary'!$A$3:$H$52,8,FALSE)&amp;"'!$c:$r"),14,FALSE)&lt;85,VLOOKUP(Backend!F66,INDIRECT("'"&amp;VLOOKUP($Q$65,'Project Summary'!$A$3:$H$52,8,FALSE)&amp;"'!$c:$r"),14,FALSE)&gt;115),(VLOOKUP(Backend!F66,INDIRECT("'"&amp;VLOOKUP($Q$65,'Project Summary'!$A$3:$H$52,8,FALSE)&amp;"'!$c:$r"),14,FALSE)&amp;"*"),VLOOKUP(Backend!F66,INDIRECT("'"&amp;VLOOKUP($Q$65,'Project Summary'!$A$3:$H$52,8,FALSE)&amp;"'!$c:$r"),14,FALSE)))</f>
        <v>Missing Batch #</v>
      </c>
      <c r="V68" s="66" t="str">
        <f ca="1">IF(ISBLANK('Project Summary'!$A$18),"Missing Batch #",IF(OR(VLOOKUP(Backend!G66,INDIRECT("'"&amp;VLOOKUP($Q$65,'Project Summary'!$A$3:$H$52,8,FALSE)&amp;"'!$c:$r"),14,FALSE)&lt;85,VLOOKUP(Backend!G66,INDIRECT("'"&amp;VLOOKUP($Q$65,'Project Summary'!$A$3:$H$52,8,FALSE)&amp;"'!$c:$r"),14,FALSE)&gt;115),(VLOOKUP(Backend!G66,INDIRECT("'"&amp;VLOOKUP($Q$65,'Project Summary'!$A$3:$H$52,8,FALSE)&amp;"'!$c:$r"),13,FALSE)&amp;"*"),VLOOKUP(Backend!G66,INDIRECT("'"&amp;VLOOKUP($Q$65,'Project Summary'!$A$3:$H$52,8,FALSE)&amp;"'!$c:$r"),13,FALSE)))</f>
        <v>Missing Batch #</v>
      </c>
      <c r="W68" s="66" t="str">
        <f ca="1">IF(ISBLANK('Project Summary'!$A$18),"Missing Batch #",IF(OR(VLOOKUP(Backend!H66,INDIRECT("'"&amp;VLOOKUP($Q$65,'Project Summary'!$A$3:$H$52,8,FALSE)&amp;"'!$c:$r"),14,FALSE)&lt;85,VLOOKUP(Backend!H66,INDIRECT("'"&amp;VLOOKUP($Q$65,'Project Summary'!$A$3:$H$52,8,FALSE)&amp;"'!$c:$r"),14,FALSE)&gt;115),(VLOOKUP(Backend!H66,INDIRECT("'"&amp;VLOOKUP($Q$65,'Project Summary'!$A$3:$H$52,8,FALSE)&amp;"'!$c:$r"),14,FALSE)&amp;"*"),VLOOKUP(Backend!H66,INDIRECT("'"&amp;VLOOKUP($Q$65,'Project Summary'!$A$3:$H$52,8,FALSE)&amp;"'!$c:$r"),14,FALSE)))</f>
        <v>Missing Batch #</v>
      </c>
      <c r="X68" s="101"/>
    </row>
    <row r="69" spans="17:24" ht="24" customHeight="1" x14ac:dyDescent="0.25">
      <c r="Q69" s="98">
        <v>17</v>
      </c>
      <c r="R69" s="66" t="str">
        <f ca="1">IF(ISBLANK('Project Summary'!$A$19),"Missing Batch #",IF(OR(VLOOKUP(Backend!C67,INDIRECT("'"&amp;VLOOKUP($Q$69,'Project Summary'!$A$3:$H$52,8,FALSE)&amp;"'!$c:$r"),14,FALSE)&lt;85,VLOOKUP(Backend!C67,INDIRECT("'"&amp;VLOOKUP($Q$69,'Project Summary'!$A$3:$H$52,8,FALSE)&amp;"'!$c:$r"),14,FALSE)&gt;115),(VLOOKUP(Backend!C67,INDIRECT("'"&amp;VLOOKUP($Q$69,'Project Summary'!$A$3:$H$52,8,FALSE)&amp;"'!$c:$r"),13,FALSE)&amp;"*"),VLOOKUP(Backend!C67,INDIRECT("'"&amp;VLOOKUP($Q$69,'Project Summary'!$A$3:$H$52,8,FALSE)&amp;"'!$c:$r"),13,FALSE)))</f>
        <v>Missing Batch #</v>
      </c>
      <c r="S69" s="66" t="str">
        <f ca="1">IF(ISBLANK('Project Summary'!$A$19),"Missing Batch #",IF(OR(VLOOKUP(Backend!D67,INDIRECT("'"&amp;VLOOKUP($Q$69,'Project Summary'!$A$3:$H$52,8,FALSE)&amp;"'!$c:$r"),14,FALSE)&lt;85,VLOOKUP(Backend!D67,INDIRECT("'"&amp;VLOOKUP($Q$69,'Project Summary'!$A$3:$H$52,8,FALSE)&amp;"'!$c:$r"),14,FALSE)&gt;115),(VLOOKUP(Backend!D67,INDIRECT("'"&amp;VLOOKUP($Q$69,'Project Summary'!$A$3:$H$52,8,FALSE)&amp;"'!$c:$r"),14,FALSE)&amp;"*"),VLOOKUP(Backend!D67,INDIRECT("'"&amp;VLOOKUP($Q$69,'Project Summary'!$A$3:$H$52,8,FALSE)&amp;"'!$c:$r"),14,FALSE)))</f>
        <v>Missing Batch #</v>
      </c>
      <c r="T69" s="66" t="str">
        <f ca="1">IF(ISBLANK('Project Summary'!$A$19),"Missing Batch #",IF(OR(VLOOKUP(Backend!E67,INDIRECT("'"&amp;VLOOKUP($Q$69,'Project Summary'!$A$3:$H$52,8,FALSE)&amp;"'!$c:$r"),14,FALSE)&lt;85,VLOOKUP(Backend!E67,INDIRECT("'"&amp;VLOOKUP($Q$69,'Project Summary'!$A$3:$H$52,8,FALSE)&amp;"'!$c:$r"),14,FALSE)&gt;115),(VLOOKUP(Backend!E67,INDIRECT("'"&amp;VLOOKUP($Q$69,'Project Summary'!$A$3:$H$52,8,FALSE)&amp;"'!$c:$r"),13,FALSE)&amp;"*"),VLOOKUP(Backend!E67,INDIRECT("'"&amp;VLOOKUP($Q$69,'Project Summary'!$A$3:$H$52,8,FALSE)&amp;"'!$c:$r"),13,FALSE)))</f>
        <v>Missing Batch #</v>
      </c>
      <c r="U69" s="66" t="str">
        <f ca="1">IF(ISBLANK('Project Summary'!$A$19),"Missing Batch #",IF(OR(VLOOKUP(Backend!F67,INDIRECT("'"&amp;VLOOKUP($Q$69,'Project Summary'!$A$3:$H$52,8,FALSE)&amp;"'!$c:$r"),14,FALSE)&lt;85,VLOOKUP(Backend!F67,INDIRECT("'"&amp;VLOOKUP($Q$69,'Project Summary'!$A$3:$H$52,8,FALSE)&amp;"'!$c:$r"),14,FALSE)&gt;115),(VLOOKUP(Backend!F67,INDIRECT("'"&amp;VLOOKUP($Q$69,'Project Summary'!$A$3:$H$52,8,FALSE)&amp;"'!$c:$r"),14,FALSE)&amp;"*"),VLOOKUP(Backend!F67,INDIRECT("'"&amp;VLOOKUP($Q$69,'Project Summary'!$A$3:$H$52,8,FALSE)&amp;"'!$c:$r"),14,FALSE)))</f>
        <v>Missing Batch #</v>
      </c>
      <c r="V69" s="66" t="str">
        <f ca="1">IF(ISBLANK('Project Summary'!$A$19),"Missing Batch #",IF(OR(VLOOKUP(Backend!G67,INDIRECT("'"&amp;VLOOKUP($Q$69,'Project Summary'!$A$3:$H$52,8,FALSE)&amp;"'!$c:$r"),14,FALSE)&lt;85,VLOOKUP(Backend!G67,INDIRECT("'"&amp;VLOOKUP($Q$69,'Project Summary'!$A$3:$H$52,8,FALSE)&amp;"'!$c:$r"),14,FALSE)&gt;115),(VLOOKUP(Backend!G67,INDIRECT("'"&amp;VLOOKUP($Q$69,'Project Summary'!$A$3:$H$52,8,FALSE)&amp;"'!$c:$r"),13,FALSE)&amp;"*"),VLOOKUP(Backend!G67,INDIRECT("'"&amp;VLOOKUP($Q$69,'Project Summary'!$A$3:$H$52,8,FALSE)&amp;"'!$c:$r"),13,FALSE)))</f>
        <v>Missing Batch #</v>
      </c>
      <c r="W69" s="66" t="str">
        <f ca="1">IF(ISBLANK('Project Summary'!$A$19),"Missing Batch #",IF(OR(VLOOKUP(Backend!H67,INDIRECT("'"&amp;VLOOKUP($Q$69,'Project Summary'!$A$3:$H$52,8,FALSE)&amp;"'!$c:$r"),14,FALSE)&lt;85,VLOOKUP(Backend!H67,INDIRECT("'"&amp;VLOOKUP($Q$69,'Project Summary'!$A$3:$H$52,8,FALSE)&amp;"'!$c:$r"),14,FALSE)&gt;115),(VLOOKUP(Backend!H67,INDIRECT("'"&amp;VLOOKUP($Q$69,'Project Summary'!$A$3:$H$52,8,FALSE)&amp;"'!$c:$r"),14,FALSE)&amp;"*"),VLOOKUP(Backend!H67,INDIRECT("'"&amp;VLOOKUP($Q$69,'Project Summary'!$A$3:$H$52,8,FALSE)&amp;"'!$c:$r"),14,FALSE)))</f>
        <v>Missing Batch #</v>
      </c>
      <c r="X69" s="99" t="str">
        <f t="shared" ca="1" si="9"/>
        <v>0 of 12 - Fail</v>
      </c>
    </row>
    <row r="70" spans="17:24" ht="24" customHeight="1" x14ac:dyDescent="0.25">
      <c r="Q70" s="98"/>
      <c r="R70" s="66" t="str">
        <f ca="1">IF(ISBLANK('Project Summary'!$A$19),"Missing Batch #",IF(OR(VLOOKUP(Backend!C68,INDIRECT("'"&amp;VLOOKUP($Q$69,'Project Summary'!$A$3:$H$52,8,FALSE)&amp;"'!$c:$r"),14,FALSE)&lt;85,VLOOKUP(Backend!C68,INDIRECT("'"&amp;VLOOKUP($Q$69,'Project Summary'!$A$3:$H$52,8,FALSE)&amp;"'!$c:$r"),14,FALSE)&gt;115),(VLOOKUP(Backend!C68,INDIRECT("'"&amp;VLOOKUP($Q$69,'Project Summary'!$A$3:$H$52,8,FALSE)&amp;"'!$c:$r"),13,FALSE)&amp;"*"),VLOOKUP(Backend!C68,INDIRECT("'"&amp;VLOOKUP($Q$69,'Project Summary'!$A$3:$H$52,8,FALSE)&amp;"'!$c:$r"),13,FALSE)))</f>
        <v>Missing Batch #</v>
      </c>
      <c r="S70" s="66" t="str">
        <f ca="1">IF(ISBLANK('Project Summary'!$A$19),"Missing Batch #",IF(OR(VLOOKUP(Backend!D68,INDIRECT("'"&amp;VLOOKUP($Q$69,'Project Summary'!$A$3:$H$52,8,FALSE)&amp;"'!$c:$r"),14,FALSE)&lt;85,VLOOKUP(Backend!D68,INDIRECT("'"&amp;VLOOKUP($Q$69,'Project Summary'!$A$3:$H$52,8,FALSE)&amp;"'!$c:$r"),14,FALSE)&gt;115),(VLOOKUP(Backend!D68,INDIRECT("'"&amp;VLOOKUP($Q$69,'Project Summary'!$A$3:$H$52,8,FALSE)&amp;"'!$c:$r"),14,FALSE)&amp;"*"),VLOOKUP(Backend!D68,INDIRECT("'"&amp;VLOOKUP($Q$69,'Project Summary'!$A$3:$H$52,8,FALSE)&amp;"'!$c:$r"),14,FALSE)))</f>
        <v>Missing Batch #</v>
      </c>
      <c r="T70" s="66" t="str">
        <f ca="1">IF(ISBLANK('Project Summary'!$A$19),"Missing Batch #",IF(OR(VLOOKUP(Backend!E68,INDIRECT("'"&amp;VLOOKUP($Q$69,'Project Summary'!$A$3:$H$52,8,FALSE)&amp;"'!$c:$r"),14,FALSE)&lt;85,VLOOKUP(Backend!E68,INDIRECT("'"&amp;VLOOKUP($Q$69,'Project Summary'!$A$3:$H$52,8,FALSE)&amp;"'!$c:$r"),14,FALSE)&gt;115),(VLOOKUP(Backend!E68,INDIRECT("'"&amp;VLOOKUP($Q$69,'Project Summary'!$A$3:$H$52,8,FALSE)&amp;"'!$c:$r"),13,FALSE)&amp;"*"),VLOOKUP(Backend!E68,INDIRECT("'"&amp;VLOOKUP($Q$69,'Project Summary'!$A$3:$H$52,8,FALSE)&amp;"'!$c:$r"),13,FALSE)))</f>
        <v>Missing Batch #</v>
      </c>
      <c r="U70" s="66" t="str">
        <f ca="1">IF(ISBLANK('Project Summary'!$A$19),"Missing Batch #",IF(OR(VLOOKUP(Backend!F68,INDIRECT("'"&amp;VLOOKUP($Q$69,'Project Summary'!$A$3:$H$52,8,FALSE)&amp;"'!$c:$r"),14,FALSE)&lt;85,VLOOKUP(Backend!F68,INDIRECT("'"&amp;VLOOKUP($Q$69,'Project Summary'!$A$3:$H$52,8,FALSE)&amp;"'!$c:$r"),14,FALSE)&gt;115),(VLOOKUP(Backend!F68,INDIRECT("'"&amp;VLOOKUP($Q$69,'Project Summary'!$A$3:$H$52,8,FALSE)&amp;"'!$c:$r"),14,FALSE)&amp;"*"),VLOOKUP(Backend!F68,INDIRECT("'"&amp;VLOOKUP($Q$69,'Project Summary'!$A$3:$H$52,8,FALSE)&amp;"'!$c:$r"),14,FALSE)))</f>
        <v>Missing Batch #</v>
      </c>
      <c r="V70" s="66" t="str">
        <f ca="1">IF(ISBLANK('Project Summary'!$A$19),"Missing Batch #",IF(OR(VLOOKUP(Backend!G68,INDIRECT("'"&amp;VLOOKUP($Q$69,'Project Summary'!$A$3:$H$52,8,FALSE)&amp;"'!$c:$r"),14,FALSE)&lt;85,VLOOKUP(Backend!G68,INDIRECT("'"&amp;VLOOKUP($Q$69,'Project Summary'!$A$3:$H$52,8,FALSE)&amp;"'!$c:$r"),14,FALSE)&gt;115),(VLOOKUP(Backend!G68,INDIRECT("'"&amp;VLOOKUP($Q$69,'Project Summary'!$A$3:$H$52,8,FALSE)&amp;"'!$c:$r"),13,FALSE)&amp;"*"),VLOOKUP(Backend!G68,INDIRECT("'"&amp;VLOOKUP($Q$69,'Project Summary'!$A$3:$H$52,8,FALSE)&amp;"'!$c:$r"),13,FALSE)))</f>
        <v>Missing Batch #</v>
      </c>
      <c r="W70" s="66" t="str">
        <f ca="1">IF(ISBLANK('Project Summary'!$A$19),"Missing Batch #",IF(OR(VLOOKUP(Backend!H68,INDIRECT("'"&amp;VLOOKUP($Q$69,'Project Summary'!$A$3:$H$52,8,FALSE)&amp;"'!$c:$r"),14,FALSE)&lt;85,VLOOKUP(Backend!H68,INDIRECT("'"&amp;VLOOKUP($Q$69,'Project Summary'!$A$3:$H$52,8,FALSE)&amp;"'!$c:$r"),14,FALSE)&gt;115),(VLOOKUP(Backend!H68,INDIRECT("'"&amp;VLOOKUP($Q$69,'Project Summary'!$A$3:$H$52,8,FALSE)&amp;"'!$c:$r"),14,FALSE)&amp;"*"),VLOOKUP(Backend!H68,INDIRECT("'"&amp;VLOOKUP($Q$69,'Project Summary'!$A$3:$H$52,8,FALSE)&amp;"'!$c:$r"),14,FALSE)))</f>
        <v>Missing Batch #</v>
      </c>
      <c r="X70" s="100"/>
    </row>
    <row r="71" spans="17:24" ht="24" customHeight="1" x14ac:dyDescent="0.25">
      <c r="Q71" s="98"/>
      <c r="R71" s="66" t="str">
        <f ca="1">IF(ISBLANK('Project Summary'!$A$19),"Missing Batch #",IF(OR(VLOOKUP(Backend!C69,INDIRECT("'"&amp;VLOOKUP($Q$69,'Project Summary'!$A$3:$H$52,8,FALSE)&amp;"'!$c:$r"),14,FALSE)&lt;85,VLOOKUP(Backend!C69,INDIRECT("'"&amp;VLOOKUP($Q$69,'Project Summary'!$A$3:$H$52,8,FALSE)&amp;"'!$c:$r"),14,FALSE)&gt;115),(VLOOKUP(Backend!C69,INDIRECT("'"&amp;VLOOKUP($Q$69,'Project Summary'!$A$3:$H$52,8,FALSE)&amp;"'!$c:$r"),13,FALSE)&amp;"*"),VLOOKUP(Backend!C69,INDIRECT("'"&amp;VLOOKUP($Q$69,'Project Summary'!$A$3:$H$52,8,FALSE)&amp;"'!$c:$r"),13,FALSE)))</f>
        <v>Missing Batch #</v>
      </c>
      <c r="S71" s="66" t="str">
        <f ca="1">IF(ISBLANK('Project Summary'!$A$19),"Missing Batch #",IF(OR(VLOOKUP(Backend!D69,INDIRECT("'"&amp;VLOOKUP($Q$69,'Project Summary'!$A$3:$H$52,8,FALSE)&amp;"'!$c:$r"),14,FALSE)&lt;85,VLOOKUP(Backend!D69,INDIRECT("'"&amp;VLOOKUP($Q$69,'Project Summary'!$A$3:$H$52,8,FALSE)&amp;"'!$c:$r"),14,FALSE)&gt;115),(VLOOKUP(Backend!D69,INDIRECT("'"&amp;VLOOKUP($Q$69,'Project Summary'!$A$3:$H$52,8,FALSE)&amp;"'!$c:$r"),14,FALSE)&amp;"*"),VLOOKUP(Backend!D69,INDIRECT("'"&amp;VLOOKUP($Q$69,'Project Summary'!$A$3:$H$52,8,FALSE)&amp;"'!$c:$r"),14,FALSE)))</f>
        <v>Missing Batch #</v>
      </c>
      <c r="T71" s="66" t="str">
        <f ca="1">IF(ISBLANK('Project Summary'!$A$19),"Missing Batch #",IF(OR(VLOOKUP(Backend!E69,INDIRECT("'"&amp;VLOOKUP($Q$69,'Project Summary'!$A$3:$H$52,8,FALSE)&amp;"'!$c:$r"),14,FALSE)&lt;85,VLOOKUP(Backend!E69,INDIRECT("'"&amp;VLOOKUP($Q$69,'Project Summary'!$A$3:$H$52,8,FALSE)&amp;"'!$c:$r"),14,FALSE)&gt;115),(VLOOKUP(Backend!E69,INDIRECT("'"&amp;VLOOKUP($Q$69,'Project Summary'!$A$3:$H$52,8,FALSE)&amp;"'!$c:$r"),13,FALSE)&amp;"*"),VLOOKUP(Backend!E69,INDIRECT("'"&amp;VLOOKUP($Q$69,'Project Summary'!$A$3:$H$52,8,FALSE)&amp;"'!$c:$r"),13,FALSE)))</f>
        <v>Missing Batch #</v>
      </c>
      <c r="U71" s="66" t="str">
        <f ca="1">IF(ISBLANK('Project Summary'!$A$19),"Missing Batch #",IF(OR(VLOOKUP(Backend!F69,INDIRECT("'"&amp;VLOOKUP($Q$69,'Project Summary'!$A$3:$H$52,8,FALSE)&amp;"'!$c:$r"),14,FALSE)&lt;85,VLOOKUP(Backend!F69,INDIRECT("'"&amp;VLOOKUP($Q$69,'Project Summary'!$A$3:$H$52,8,FALSE)&amp;"'!$c:$r"),14,FALSE)&gt;115),(VLOOKUP(Backend!F69,INDIRECT("'"&amp;VLOOKUP($Q$69,'Project Summary'!$A$3:$H$52,8,FALSE)&amp;"'!$c:$r"),14,FALSE)&amp;"*"),VLOOKUP(Backend!F69,INDIRECT("'"&amp;VLOOKUP($Q$69,'Project Summary'!$A$3:$H$52,8,FALSE)&amp;"'!$c:$r"),14,FALSE)))</f>
        <v>Missing Batch #</v>
      </c>
      <c r="V71" s="66" t="str">
        <f ca="1">IF(ISBLANK('Project Summary'!$A$19),"Missing Batch #",IF(OR(VLOOKUP(Backend!G69,INDIRECT("'"&amp;VLOOKUP($Q$69,'Project Summary'!$A$3:$H$52,8,FALSE)&amp;"'!$c:$r"),14,FALSE)&lt;85,VLOOKUP(Backend!G69,INDIRECT("'"&amp;VLOOKUP($Q$69,'Project Summary'!$A$3:$H$52,8,FALSE)&amp;"'!$c:$r"),14,FALSE)&gt;115),(VLOOKUP(Backend!G69,INDIRECT("'"&amp;VLOOKUP($Q$69,'Project Summary'!$A$3:$H$52,8,FALSE)&amp;"'!$c:$r"),13,FALSE)&amp;"*"),VLOOKUP(Backend!G69,INDIRECT("'"&amp;VLOOKUP($Q$69,'Project Summary'!$A$3:$H$52,8,FALSE)&amp;"'!$c:$r"),13,FALSE)))</f>
        <v>Missing Batch #</v>
      </c>
      <c r="W71" s="66" t="str">
        <f ca="1">IF(ISBLANK('Project Summary'!$A$19),"Missing Batch #",IF(OR(VLOOKUP(Backend!H69,INDIRECT("'"&amp;VLOOKUP($Q$69,'Project Summary'!$A$3:$H$52,8,FALSE)&amp;"'!$c:$r"),14,FALSE)&lt;85,VLOOKUP(Backend!H69,INDIRECT("'"&amp;VLOOKUP($Q$69,'Project Summary'!$A$3:$H$52,8,FALSE)&amp;"'!$c:$r"),14,FALSE)&gt;115),(VLOOKUP(Backend!H69,INDIRECT("'"&amp;VLOOKUP($Q$69,'Project Summary'!$A$3:$H$52,8,FALSE)&amp;"'!$c:$r"),14,FALSE)&amp;"*"),VLOOKUP(Backend!H69,INDIRECT("'"&amp;VLOOKUP($Q$69,'Project Summary'!$A$3:$H$52,8,FALSE)&amp;"'!$c:$r"),14,FALSE)))</f>
        <v>Missing Batch #</v>
      </c>
      <c r="X71" s="100"/>
    </row>
    <row r="72" spans="17:24" ht="24" customHeight="1" x14ac:dyDescent="0.25">
      <c r="Q72" s="98"/>
      <c r="R72" s="66" t="str">
        <f ca="1">IF(ISBLANK('Project Summary'!$A$19),"Missing Batch #",IF(OR(VLOOKUP(Backend!C70,INDIRECT("'"&amp;VLOOKUP($Q$69,'Project Summary'!$A$3:$H$52,8,FALSE)&amp;"'!$c:$r"),14,FALSE)&lt;85,VLOOKUP(Backend!C70,INDIRECT("'"&amp;VLOOKUP($Q$69,'Project Summary'!$A$3:$H$52,8,FALSE)&amp;"'!$c:$r"),14,FALSE)&gt;115),(VLOOKUP(Backend!C70,INDIRECT("'"&amp;VLOOKUP($Q$69,'Project Summary'!$A$3:$H$52,8,FALSE)&amp;"'!$c:$r"),13,FALSE)&amp;"*"),VLOOKUP(Backend!C70,INDIRECT("'"&amp;VLOOKUP($Q$69,'Project Summary'!$A$3:$H$52,8,FALSE)&amp;"'!$c:$r"),13,FALSE)))</f>
        <v>Missing Batch #</v>
      </c>
      <c r="S72" s="66" t="str">
        <f ca="1">IF(ISBLANK('Project Summary'!$A$19),"Missing Batch #",IF(OR(VLOOKUP(Backend!D70,INDIRECT("'"&amp;VLOOKUP($Q$69,'Project Summary'!$A$3:$H$52,8,FALSE)&amp;"'!$c:$r"),14,FALSE)&lt;85,VLOOKUP(Backend!D70,INDIRECT("'"&amp;VLOOKUP($Q$69,'Project Summary'!$A$3:$H$52,8,FALSE)&amp;"'!$c:$r"),14,FALSE)&gt;115),(VLOOKUP(Backend!D70,INDIRECT("'"&amp;VLOOKUP($Q$69,'Project Summary'!$A$3:$H$52,8,FALSE)&amp;"'!$c:$r"),14,FALSE)&amp;"*"),VLOOKUP(Backend!D70,INDIRECT("'"&amp;VLOOKUP($Q$69,'Project Summary'!$A$3:$H$52,8,FALSE)&amp;"'!$c:$r"),14,FALSE)))</f>
        <v>Missing Batch #</v>
      </c>
      <c r="T72" s="66" t="str">
        <f ca="1">IF(ISBLANK('Project Summary'!$A$19),"Missing Batch #",IF(OR(VLOOKUP(Backend!E70,INDIRECT("'"&amp;VLOOKUP($Q$69,'Project Summary'!$A$3:$H$52,8,FALSE)&amp;"'!$c:$r"),14,FALSE)&lt;85,VLOOKUP(Backend!E70,INDIRECT("'"&amp;VLOOKUP($Q$69,'Project Summary'!$A$3:$H$52,8,FALSE)&amp;"'!$c:$r"),14,FALSE)&gt;115),(VLOOKUP(Backend!E70,INDIRECT("'"&amp;VLOOKUP($Q$69,'Project Summary'!$A$3:$H$52,8,FALSE)&amp;"'!$c:$r"),13,FALSE)&amp;"*"),VLOOKUP(Backend!E70,INDIRECT("'"&amp;VLOOKUP($Q$69,'Project Summary'!$A$3:$H$52,8,FALSE)&amp;"'!$c:$r"),13,FALSE)))</f>
        <v>Missing Batch #</v>
      </c>
      <c r="U72" s="66" t="str">
        <f ca="1">IF(ISBLANK('Project Summary'!$A$19),"Missing Batch #",IF(OR(VLOOKUP(Backend!F70,INDIRECT("'"&amp;VLOOKUP($Q$69,'Project Summary'!$A$3:$H$52,8,FALSE)&amp;"'!$c:$r"),14,FALSE)&lt;85,VLOOKUP(Backend!F70,INDIRECT("'"&amp;VLOOKUP($Q$69,'Project Summary'!$A$3:$H$52,8,FALSE)&amp;"'!$c:$r"),14,FALSE)&gt;115),(VLOOKUP(Backend!F70,INDIRECT("'"&amp;VLOOKUP($Q$69,'Project Summary'!$A$3:$H$52,8,FALSE)&amp;"'!$c:$r"),14,FALSE)&amp;"*"),VLOOKUP(Backend!F70,INDIRECT("'"&amp;VLOOKUP($Q$69,'Project Summary'!$A$3:$H$52,8,FALSE)&amp;"'!$c:$r"),14,FALSE)))</f>
        <v>Missing Batch #</v>
      </c>
      <c r="V72" s="66" t="str">
        <f ca="1">IF(ISBLANK('Project Summary'!$A$19),"Missing Batch #",IF(OR(VLOOKUP(Backend!G70,INDIRECT("'"&amp;VLOOKUP($Q$69,'Project Summary'!$A$3:$H$52,8,FALSE)&amp;"'!$c:$r"),14,FALSE)&lt;85,VLOOKUP(Backend!G70,INDIRECT("'"&amp;VLOOKUP($Q$69,'Project Summary'!$A$3:$H$52,8,FALSE)&amp;"'!$c:$r"),14,FALSE)&gt;115),(VLOOKUP(Backend!G70,INDIRECT("'"&amp;VLOOKUP($Q$69,'Project Summary'!$A$3:$H$52,8,FALSE)&amp;"'!$c:$r"),13,FALSE)&amp;"*"),VLOOKUP(Backend!G70,INDIRECT("'"&amp;VLOOKUP($Q$69,'Project Summary'!$A$3:$H$52,8,FALSE)&amp;"'!$c:$r"),13,FALSE)))</f>
        <v>Missing Batch #</v>
      </c>
      <c r="W72" s="66" t="str">
        <f ca="1">IF(ISBLANK('Project Summary'!$A$19),"Missing Batch #",IF(OR(VLOOKUP(Backend!H70,INDIRECT("'"&amp;VLOOKUP($Q$69,'Project Summary'!$A$3:$H$52,8,FALSE)&amp;"'!$c:$r"),14,FALSE)&lt;85,VLOOKUP(Backend!H70,INDIRECT("'"&amp;VLOOKUP($Q$69,'Project Summary'!$A$3:$H$52,8,FALSE)&amp;"'!$c:$r"),14,FALSE)&gt;115),(VLOOKUP(Backend!H70,INDIRECT("'"&amp;VLOOKUP($Q$69,'Project Summary'!$A$3:$H$52,8,FALSE)&amp;"'!$c:$r"),14,FALSE)&amp;"*"),VLOOKUP(Backend!H70,INDIRECT("'"&amp;VLOOKUP($Q$69,'Project Summary'!$A$3:$H$52,8,FALSE)&amp;"'!$c:$r"),14,FALSE)))</f>
        <v>Missing Batch #</v>
      </c>
      <c r="X72" s="101"/>
    </row>
    <row r="73" spans="17:24" ht="24" customHeight="1" x14ac:dyDescent="0.25">
      <c r="Q73" s="98">
        <v>18</v>
      </c>
      <c r="R73" s="66" t="str">
        <f ca="1">IF(ISBLANK('Project Summary'!$A$20),"Missing Batch #",IF(OR(VLOOKUP(Backend!C71,INDIRECT("'"&amp;VLOOKUP($Q$73,'Project Summary'!$A$3:$H$52,8,FALSE)&amp;"'!$c:$r"),14,FALSE)&lt;85,VLOOKUP(Backend!C71,INDIRECT("'"&amp;VLOOKUP($Q$73,'Project Summary'!$A$3:$H$52,8,FALSE)&amp;"'!$c:$r"),14,FALSE)&gt;115),(VLOOKUP(Backend!C71,INDIRECT("'"&amp;VLOOKUP($Q$73,'Project Summary'!$A$3:$H$52,8,FALSE)&amp;"'!$c:$r"),13,FALSE)&amp;"*"),VLOOKUP(Backend!C71,INDIRECT("'"&amp;VLOOKUP($Q$73,'Project Summary'!$A$3:$H$52,8,FALSE)&amp;"'!$c:$r"),13,FALSE)))</f>
        <v>Missing Batch #</v>
      </c>
      <c r="S73" s="66" t="str">
        <f ca="1">IF(ISBLANK('Project Summary'!$A$20),"Missing Batch #",IF(OR(VLOOKUP(Backend!D71,INDIRECT("'"&amp;VLOOKUP($Q$73,'Project Summary'!$A$3:$H$52,8,FALSE)&amp;"'!$c:$r"),14,FALSE)&lt;85,VLOOKUP(Backend!D71,INDIRECT("'"&amp;VLOOKUP($Q$73,'Project Summary'!$A$3:$H$52,8,FALSE)&amp;"'!$c:$r"),14,FALSE)&gt;115),(VLOOKUP(Backend!D71,INDIRECT("'"&amp;VLOOKUP($Q$73,'Project Summary'!$A$3:$H$52,8,FALSE)&amp;"'!$c:$r"),14,FALSE)&amp;"*"),VLOOKUP(Backend!D71,INDIRECT("'"&amp;VLOOKUP($Q$73,'Project Summary'!$A$3:$H$52,8,FALSE)&amp;"'!$c:$r"),14,FALSE)))</f>
        <v>Missing Batch #</v>
      </c>
      <c r="T73" s="66" t="str">
        <f ca="1">IF(ISBLANK('Project Summary'!$A$20),"Missing Batch #",IF(OR(VLOOKUP(Backend!E71,INDIRECT("'"&amp;VLOOKUP($Q$73,'Project Summary'!$A$3:$H$52,8,FALSE)&amp;"'!$c:$r"),14,FALSE)&lt;85,VLOOKUP(Backend!E71,INDIRECT("'"&amp;VLOOKUP($Q$73,'Project Summary'!$A$3:$H$52,8,FALSE)&amp;"'!$c:$r"),14,FALSE)&gt;115),(VLOOKUP(Backend!E71,INDIRECT("'"&amp;VLOOKUP($Q$73,'Project Summary'!$A$3:$H$52,8,FALSE)&amp;"'!$c:$r"),13,FALSE)&amp;"*"),VLOOKUP(Backend!E71,INDIRECT("'"&amp;VLOOKUP($Q$73,'Project Summary'!$A$3:$H$52,8,FALSE)&amp;"'!$c:$r"),13,FALSE)))</f>
        <v>Missing Batch #</v>
      </c>
      <c r="U73" s="66" t="str">
        <f ca="1">IF(ISBLANK('Project Summary'!$A$20),"Missing Batch #",IF(OR(VLOOKUP(Backend!F71,INDIRECT("'"&amp;VLOOKUP($Q$73,'Project Summary'!$A$3:$H$52,8,FALSE)&amp;"'!$c:$r"),14,FALSE)&lt;85,VLOOKUP(Backend!F71,INDIRECT("'"&amp;VLOOKUP($Q$73,'Project Summary'!$A$3:$H$52,8,FALSE)&amp;"'!$c:$r"),14,FALSE)&gt;115),(VLOOKUP(Backend!F71,INDIRECT("'"&amp;VLOOKUP($Q$73,'Project Summary'!$A$3:$H$52,8,FALSE)&amp;"'!$c:$r"),14,FALSE)&amp;"*"),VLOOKUP(Backend!F71,INDIRECT("'"&amp;VLOOKUP($Q$73,'Project Summary'!$A$3:$H$52,8,FALSE)&amp;"'!$c:$r"),14,FALSE)))</f>
        <v>Missing Batch #</v>
      </c>
      <c r="V73" s="66" t="str">
        <f ca="1">IF(ISBLANK('Project Summary'!$A$20),"Missing Batch #",IF(OR(VLOOKUP(Backend!G71,INDIRECT("'"&amp;VLOOKUP($Q$73,'Project Summary'!$A$3:$H$52,8,FALSE)&amp;"'!$c:$r"),14,FALSE)&lt;85,VLOOKUP(Backend!G71,INDIRECT("'"&amp;VLOOKUP($Q$73,'Project Summary'!$A$3:$H$52,8,FALSE)&amp;"'!$c:$r"),14,FALSE)&gt;115),(VLOOKUP(Backend!G71,INDIRECT("'"&amp;VLOOKUP($Q$73,'Project Summary'!$A$3:$H$52,8,FALSE)&amp;"'!$c:$r"),13,FALSE)&amp;"*"),VLOOKUP(Backend!G71,INDIRECT("'"&amp;VLOOKUP($Q$73,'Project Summary'!$A$3:$H$52,8,FALSE)&amp;"'!$c:$r"),13,FALSE)))</f>
        <v>Missing Batch #</v>
      </c>
      <c r="W73" s="66" t="str">
        <f ca="1">IF(ISBLANK('Project Summary'!$A$20),"Missing Batch #",IF(OR(VLOOKUP(Backend!H71,INDIRECT("'"&amp;VLOOKUP($Q$73,'Project Summary'!$A$3:$H$52,8,FALSE)&amp;"'!$c:$r"),14,FALSE)&lt;85,VLOOKUP(Backend!H71,INDIRECT("'"&amp;VLOOKUP($Q$73,'Project Summary'!$A$3:$H$52,8,FALSE)&amp;"'!$c:$r"),14,FALSE)&gt;115),(VLOOKUP(Backend!H71,INDIRECT("'"&amp;VLOOKUP($Q$73,'Project Summary'!$A$3:$H$52,8,FALSE)&amp;"'!$c:$r"),14,FALSE)&amp;"*"),VLOOKUP(Backend!H71,INDIRECT("'"&amp;VLOOKUP($Q$73,'Project Summary'!$A$3:$H$52,8,FALSE)&amp;"'!$c:$r"),14,FALSE)))</f>
        <v>Missing Batch #</v>
      </c>
      <c r="X73" s="99" t="str">
        <f t="shared" ca="1" si="9"/>
        <v>0 of 12 - Fail</v>
      </c>
    </row>
    <row r="74" spans="17:24" ht="24" customHeight="1" x14ac:dyDescent="0.25">
      <c r="Q74" s="98"/>
      <c r="R74" s="66" t="str">
        <f ca="1">IF(ISBLANK('Project Summary'!$A$20),"Missing Batch #",IF(OR(VLOOKUP(Backend!C72,INDIRECT("'"&amp;VLOOKUP($Q$73,'Project Summary'!$A$3:$H$52,8,FALSE)&amp;"'!$c:$r"),14,FALSE)&lt;85,VLOOKUP(Backend!C72,INDIRECT("'"&amp;VLOOKUP($Q$73,'Project Summary'!$A$3:$H$52,8,FALSE)&amp;"'!$c:$r"),14,FALSE)&gt;115),(VLOOKUP(Backend!C72,INDIRECT("'"&amp;VLOOKUP($Q$73,'Project Summary'!$A$3:$H$52,8,FALSE)&amp;"'!$c:$r"),13,FALSE)&amp;"*"),VLOOKUP(Backend!C72,INDIRECT("'"&amp;VLOOKUP($Q$73,'Project Summary'!$A$3:$H$52,8,FALSE)&amp;"'!$c:$r"),13,FALSE)))</f>
        <v>Missing Batch #</v>
      </c>
      <c r="S74" s="66" t="str">
        <f ca="1">IF(ISBLANK('Project Summary'!$A$20),"Missing Batch #",IF(OR(VLOOKUP(Backend!D72,INDIRECT("'"&amp;VLOOKUP($Q$73,'Project Summary'!$A$3:$H$52,8,FALSE)&amp;"'!$c:$r"),14,FALSE)&lt;85,VLOOKUP(Backend!D72,INDIRECT("'"&amp;VLOOKUP($Q$73,'Project Summary'!$A$3:$H$52,8,FALSE)&amp;"'!$c:$r"),14,FALSE)&gt;115),(VLOOKUP(Backend!D72,INDIRECT("'"&amp;VLOOKUP($Q$73,'Project Summary'!$A$3:$H$52,8,FALSE)&amp;"'!$c:$r"),14,FALSE)&amp;"*"),VLOOKUP(Backend!D72,INDIRECT("'"&amp;VLOOKUP($Q$73,'Project Summary'!$A$3:$H$52,8,FALSE)&amp;"'!$c:$r"),14,FALSE)))</f>
        <v>Missing Batch #</v>
      </c>
      <c r="T74" s="66" t="str">
        <f ca="1">IF(ISBLANK('Project Summary'!$A$20),"Missing Batch #",IF(OR(VLOOKUP(Backend!E72,INDIRECT("'"&amp;VLOOKUP($Q$73,'Project Summary'!$A$3:$H$52,8,FALSE)&amp;"'!$c:$r"),14,FALSE)&lt;85,VLOOKUP(Backend!E72,INDIRECT("'"&amp;VLOOKUP($Q$73,'Project Summary'!$A$3:$H$52,8,FALSE)&amp;"'!$c:$r"),14,FALSE)&gt;115),(VLOOKUP(Backend!E72,INDIRECT("'"&amp;VLOOKUP($Q$73,'Project Summary'!$A$3:$H$52,8,FALSE)&amp;"'!$c:$r"),13,FALSE)&amp;"*"),VLOOKUP(Backend!E72,INDIRECT("'"&amp;VLOOKUP($Q$73,'Project Summary'!$A$3:$H$52,8,FALSE)&amp;"'!$c:$r"),13,FALSE)))</f>
        <v>Missing Batch #</v>
      </c>
      <c r="U74" s="66" t="str">
        <f ca="1">IF(ISBLANK('Project Summary'!$A$20),"Missing Batch #",IF(OR(VLOOKUP(Backend!F72,INDIRECT("'"&amp;VLOOKUP($Q$73,'Project Summary'!$A$3:$H$52,8,FALSE)&amp;"'!$c:$r"),14,FALSE)&lt;85,VLOOKUP(Backend!F72,INDIRECT("'"&amp;VLOOKUP($Q$73,'Project Summary'!$A$3:$H$52,8,FALSE)&amp;"'!$c:$r"),14,FALSE)&gt;115),(VLOOKUP(Backend!F72,INDIRECT("'"&amp;VLOOKUP($Q$73,'Project Summary'!$A$3:$H$52,8,FALSE)&amp;"'!$c:$r"),14,FALSE)&amp;"*"),VLOOKUP(Backend!F72,INDIRECT("'"&amp;VLOOKUP($Q$73,'Project Summary'!$A$3:$H$52,8,FALSE)&amp;"'!$c:$r"),14,FALSE)))</f>
        <v>Missing Batch #</v>
      </c>
      <c r="V74" s="66" t="str">
        <f ca="1">IF(ISBLANK('Project Summary'!$A$20),"Missing Batch #",IF(OR(VLOOKUP(Backend!G72,INDIRECT("'"&amp;VLOOKUP($Q$73,'Project Summary'!$A$3:$H$52,8,FALSE)&amp;"'!$c:$r"),14,FALSE)&lt;85,VLOOKUP(Backend!G72,INDIRECT("'"&amp;VLOOKUP($Q$73,'Project Summary'!$A$3:$H$52,8,FALSE)&amp;"'!$c:$r"),14,FALSE)&gt;115),(VLOOKUP(Backend!G72,INDIRECT("'"&amp;VLOOKUP($Q$73,'Project Summary'!$A$3:$H$52,8,FALSE)&amp;"'!$c:$r"),13,FALSE)&amp;"*"),VLOOKUP(Backend!G72,INDIRECT("'"&amp;VLOOKUP($Q$73,'Project Summary'!$A$3:$H$52,8,FALSE)&amp;"'!$c:$r"),13,FALSE)))</f>
        <v>Missing Batch #</v>
      </c>
      <c r="W74" s="66" t="str">
        <f ca="1">IF(ISBLANK('Project Summary'!$A$20),"Missing Batch #",IF(OR(VLOOKUP(Backend!H72,INDIRECT("'"&amp;VLOOKUP($Q$73,'Project Summary'!$A$3:$H$52,8,FALSE)&amp;"'!$c:$r"),14,FALSE)&lt;85,VLOOKUP(Backend!H72,INDIRECT("'"&amp;VLOOKUP($Q$73,'Project Summary'!$A$3:$H$52,8,FALSE)&amp;"'!$c:$r"),14,FALSE)&gt;115),(VLOOKUP(Backend!H72,INDIRECT("'"&amp;VLOOKUP($Q$73,'Project Summary'!$A$3:$H$52,8,FALSE)&amp;"'!$c:$r"),14,FALSE)&amp;"*"),VLOOKUP(Backend!H72,INDIRECT("'"&amp;VLOOKUP($Q$73,'Project Summary'!$A$3:$H$52,8,FALSE)&amp;"'!$c:$r"),14,FALSE)))</f>
        <v>Missing Batch #</v>
      </c>
      <c r="X74" s="100"/>
    </row>
    <row r="75" spans="17:24" ht="24" customHeight="1" x14ac:dyDescent="0.25">
      <c r="Q75" s="98"/>
      <c r="R75" s="66" t="str">
        <f ca="1">IF(ISBLANK('Project Summary'!$A$20),"Missing Batch #",IF(OR(VLOOKUP(Backend!C73,INDIRECT("'"&amp;VLOOKUP($Q$73,'Project Summary'!$A$3:$H$52,8,FALSE)&amp;"'!$c:$r"),14,FALSE)&lt;85,VLOOKUP(Backend!C73,INDIRECT("'"&amp;VLOOKUP($Q$73,'Project Summary'!$A$3:$H$52,8,FALSE)&amp;"'!$c:$r"),14,FALSE)&gt;115),(VLOOKUP(Backend!C73,INDIRECT("'"&amp;VLOOKUP($Q$73,'Project Summary'!$A$3:$H$52,8,FALSE)&amp;"'!$c:$r"),13,FALSE)&amp;"*"),VLOOKUP(Backend!C73,INDIRECT("'"&amp;VLOOKUP($Q$73,'Project Summary'!$A$3:$H$52,8,FALSE)&amp;"'!$c:$r"),13,FALSE)))</f>
        <v>Missing Batch #</v>
      </c>
      <c r="S75" s="66" t="str">
        <f ca="1">IF(ISBLANK('Project Summary'!$A$20),"Missing Batch #",IF(OR(VLOOKUP(Backend!D73,INDIRECT("'"&amp;VLOOKUP($Q$73,'Project Summary'!$A$3:$H$52,8,FALSE)&amp;"'!$c:$r"),14,FALSE)&lt;85,VLOOKUP(Backend!D73,INDIRECT("'"&amp;VLOOKUP($Q$73,'Project Summary'!$A$3:$H$52,8,FALSE)&amp;"'!$c:$r"),14,FALSE)&gt;115),(VLOOKUP(Backend!D73,INDIRECT("'"&amp;VLOOKUP($Q$73,'Project Summary'!$A$3:$H$52,8,FALSE)&amp;"'!$c:$r"),14,FALSE)&amp;"*"),VLOOKUP(Backend!D73,INDIRECT("'"&amp;VLOOKUP($Q$73,'Project Summary'!$A$3:$H$52,8,FALSE)&amp;"'!$c:$r"),14,FALSE)))</f>
        <v>Missing Batch #</v>
      </c>
      <c r="T75" s="66" t="str">
        <f ca="1">IF(ISBLANK('Project Summary'!$A$20),"Missing Batch #",IF(OR(VLOOKUP(Backend!E73,INDIRECT("'"&amp;VLOOKUP($Q$73,'Project Summary'!$A$3:$H$52,8,FALSE)&amp;"'!$c:$r"),14,FALSE)&lt;85,VLOOKUP(Backend!E73,INDIRECT("'"&amp;VLOOKUP($Q$73,'Project Summary'!$A$3:$H$52,8,FALSE)&amp;"'!$c:$r"),14,FALSE)&gt;115),(VLOOKUP(Backend!E73,INDIRECT("'"&amp;VLOOKUP($Q$73,'Project Summary'!$A$3:$H$52,8,FALSE)&amp;"'!$c:$r"),13,FALSE)&amp;"*"),VLOOKUP(Backend!E73,INDIRECT("'"&amp;VLOOKUP($Q$73,'Project Summary'!$A$3:$H$52,8,FALSE)&amp;"'!$c:$r"),13,FALSE)))</f>
        <v>Missing Batch #</v>
      </c>
      <c r="U75" s="66" t="str">
        <f ca="1">IF(ISBLANK('Project Summary'!$A$20),"Missing Batch #",IF(OR(VLOOKUP(Backend!F73,INDIRECT("'"&amp;VLOOKUP($Q$73,'Project Summary'!$A$3:$H$52,8,FALSE)&amp;"'!$c:$r"),14,FALSE)&lt;85,VLOOKUP(Backend!F73,INDIRECT("'"&amp;VLOOKUP($Q$73,'Project Summary'!$A$3:$H$52,8,FALSE)&amp;"'!$c:$r"),14,FALSE)&gt;115),(VLOOKUP(Backend!F73,INDIRECT("'"&amp;VLOOKUP($Q$73,'Project Summary'!$A$3:$H$52,8,FALSE)&amp;"'!$c:$r"),14,FALSE)&amp;"*"),VLOOKUP(Backend!F73,INDIRECT("'"&amp;VLOOKUP($Q$73,'Project Summary'!$A$3:$H$52,8,FALSE)&amp;"'!$c:$r"),14,FALSE)))</f>
        <v>Missing Batch #</v>
      </c>
      <c r="V75" s="66" t="str">
        <f ca="1">IF(ISBLANK('Project Summary'!$A$20),"Missing Batch #",IF(OR(VLOOKUP(Backend!G73,INDIRECT("'"&amp;VLOOKUP($Q$73,'Project Summary'!$A$3:$H$52,8,FALSE)&amp;"'!$c:$r"),14,FALSE)&lt;85,VLOOKUP(Backend!G73,INDIRECT("'"&amp;VLOOKUP($Q$73,'Project Summary'!$A$3:$H$52,8,FALSE)&amp;"'!$c:$r"),14,FALSE)&gt;115),(VLOOKUP(Backend!G73,INDIRECT("'"&amp;VLOOKUP($Q$73,'Project Summary'!$A$3:$H$52,8,FALSE)&amp;"'!$c:$r"),13,FALSE)&amp;"*"),VLOOKUP(Backend!G73,INDIRECT("'"&amp;VLOOKUP($Q$73,'Project Summary'!$A$3:$H$52,8,FALSE)&amp;"'!$c:$r"),13,FALSE)))</f>
        <v>Missing Batch #</v>
      </c>
      <c r="W75" s="66" t="str">
        <f ca="1">IF(ISBLANK('Project Summary'!$A$20),"Missing Batch #",IF(OR(VLOOKUP(Backend!H73,INDIRECT("'"&amp;VLOOKUP($Q$73,'Project Summary'!$A$3:$H$52,8,FALSE)&amp;"'!$c:$r"),14,FALSE)&lt;85,VLOOKUP(Backend!H73,INDIRECT("'"&amp;VLOOKUP($Q$73,'Project Summary'!$A$3:$H$52,8,FALSE)&amp;"'!$c:$r"),14,FALSE)&gt;115),(VLOOKUP(Backend!H73,INDIRECT("'"&amp;VLOOKUP($Q$73,'Project Summary'!$A$3:$H$52,8,FALSE)&amp;"'!$c:$r"),14,FALSE)&amp;"*"),VLOOKUP(Backend!H73,INDIRECT("'"&amp;VLOOKUP($Q$73,'Project Summary'!$A$3:$H$52,8,FALSE)&amp;"'!$c:$r"),14,FALSE)))</f>
        <v>Missing Batch #</v>
      </c>
      <c r="X75" s="100"/>
    </row>
    <row r="76" spans="17:24" ht="24" customHeight="1" x14ac:dyDescent="0.25">
      <c r="Q76" s="98"/>
      <c r="R76" s="66" t="str">
        <f ca="1">IF(ISBLANK('Project Summary'!$A$20),"Missing Batch #",IF(OR(VLOOKUP(Backend!C74,INDIRECT("'"&amp;VLOOKUP($Q$73,'Project Summary'!$A$3:$H$52,8,FALSE)&amp;"'!$c:$r"),14,FALSE)&lt;85,VLOOKUP(Backend!C74,INDIRECT("'"&amp;VLOOKUP($Q$73,'Project Summary'!$A$3:$H$52,8,FALSE)&amp;"'!$c:$r"),14,FALSE)&gt;115),(VLOOKUP(Backend!C74,INDIRECT("'"&amp;VLOOKUP($Q$73,'Project Summary'!$A$3:$H$52,8,FALSE)&amp;"'!$c:$r"),13,FALSE)&amp;"*"),VLOOKUP(Backend!C74,INDIRECT("'"&amp;VLOOKUP($Q$73,'Project Summary'!$A$3:$H$52,8,FALSE)&amp;"'!$c:$r"),13,FALSE)))</f>
        <v>Missing Batch #</v>
      </c>
      <c r="S76" s="66" t="str">
        <f ca="1">IF(ISBLANK('Project Summary'!$A$20),"Missing Batch #",IF(OR(VLOOKUP(Backend!D74,INDIRECT("'"&amp;VLOOKUP($Q$73,'Project Summary'!$A$3:$H$52,8,FALSE)&amp;"'!$c:$r"),14,FALSE)&lt;85,VLOOKUP(Backend!D74,INDIRECT("'"&amp;VLOOKUP($Q$73,'Project Summary'!$A$3:$H$52,8,FALSE)&amp;"'!$c:$r"),14,FALSE)&gt;115),(VLOOKUP(Backend!D74,INDIRECT("'"&amp;VLOOKUP($Q$73,'Project Summary'!$A$3:$H$52,8,FALSE)&amp;"'!$c:$r"),14,FALSE)&amp;"*"),VLOOKUP(Backend!D74,INDIRECT("'"&amp;VLOOKUP($Q$73,'Project Summary'!$A$3:$H$52,8,FALSE)&amp;"'!$c:$r"),14,FALSE)))</f>
        <v>Missing Batch #</v>
      </c>
      <c r="T76" s="66" t="str">
        <f ca="1">IF(ISBLANK('Project Summary'!$A$20),"Missing Batch #",IF(OR(VLOOKUP(Backend!E74,INDIRECT("'"&amp;VLOOKUP($Q$73,'Project Summary'!$A$3:$H$52,8,FALSE)&amp;"'!$c:$r"),14,FALSE)&lt;85,VLOOKUP(Backend!E74,INDIRECT("'"&amp;VLOOKUP($Q$73,'Project Summary'!$A$3:$H$52,8,FALSE)&amp;"'!$c:$r"),14,FALSE)&gt;115),(VLOOKUP(Backend!E74,INDIRECT("'"&amp;VLOOKUP($Q$73,'Project Summary'!$A$3:$H$52,8,FALSE)&amp;"'!$c:$r"),13,FALSE)&amp;"*"),VLOOKUP(Backend!E74,INDIRECT("'"&amp;VLOOKUP($Q$73,'Project Summary'!$A$3:$H$52,8,FALSE)&amp;"'!$c:$r"),13,FALSE)))</f>
        <v>Missing Batch #</v>
      </c>
      <c r="U76" s="66" t="str">
        <f ca="1">IF(ISBLANK('Project Summary'!$A$20),"Missing Batch #",IF(OR(VLOOKUP(Backend!F74,INDIRECT("'"&amp;VLOOKUP($Q$73,'Project Summary'!$A$3:$H$52,8,FALSE)&amp;"'!$c:$r"),14,FALSE)&lt;85,VLOOKUP(Backend!F74,INDIRECT("'"&amp;VLOOKUP($Q$73,'Project Summary'!$A$3:$H$52,8,FALSE)&amp;"'!$c:$r"),14,FALSE)&gt;115),(VLOOKUP(Backend!F74,INDIRECT("'"&amp;VLOOKUP($Q$73,'Project Summary'!$A$3:$H$52,8,FALSE)&amp;"'!$c:$r"),14,FALSE)&amp;"*"),VLOOKUP(Backend!F74,INDIRECT("'"&amp;VLOOKUP($Q$73,'Project Summary'!$A$3:$H$52,8,FALSE)&amp;"'!$c:$r"),14,FALSE)))</f>
        <v>Missing Batch #</v>
      </c>
      <c r="V76" s="66" t="str">
        <f ca="1">IF(ISBLANK('Project Summary'!$A$20),"Missing Batch #",IF(OR(VLOOKUP(Backend!G74,INDIRECT("'"&amp;VLOOKUP($Q$73,'Project Summary'!$A$3:$H$52,8,FALSE)&amp;"'!$c:$r"),14,FALSE)&lt;85,VLOOKUP(Backend!G74,INDIRECT("'"&amp;VLOOKUP($Q$73,'Project Summary'!$A$3:$H$52,8,FALSE)&amp;"'!$c:$r"),14,FALSE)&gt;115),(VLOOKUP(Backend!G74,INDIRECT("'"&amp;VLOOKUP($Q$73,'Project Summary'!$A$3:$H$52,8,FALSE)&amp;"'!$c:$r"),13,FALSE)&amp;"*"),VLOOKUP(Backend!G74,INDIRECT("'"&amp;VLOOKUP($Q$73,'Project Summary'!$A$3:$H$52,8,FALSE)&amp;"'!$c:$r"),13,FALSE)))</f>
        <v>Missing Batch #</v>
      </c>
      <c r="W76" s="66" t="str">
        <f ca="1">IF(ISBLANK('Project Summary'!$A$20),"Missing Batch #",IF(OR(VLOOKUP(Backend!H74,INDIRECT("'"&amp;VLOOKUP($Q$73,'Project Summary'!$A$3:$H$52,8,FALSE)&amp;"'!$c:$r"),14,FALSE)&lt;85,VLOOKUP(Backend!H74,INDIRECT("'"&amp;VLOOKUP($Q$73,'Project Summary'!$A$3:$H$52,8,FALSE)&amp;"'!$c:$r"),14,FALSE)&gt;115),(VLOOKUP(Backend!H74,INDIRECT("'"&amp;VLOOKUP($Q$73,'Project Summary'!$A$3:$H$52,8,FALSE)&amp;"'!$c:$r"),14,FALSE)&amp;"*"),VLOOKUP(Backend!H74,INDIRECT("'"&amp;VLOOKUP($Q$73,'Project Summary'!$A$3:$H$52,8,FALSE)&amp;"'!$c:$r"),14,FALSE)))</f>
        <v>Missing Batch #</v>
      </c>
      <c r="X76" s="101"/>
    </row>
    <row r="77" spans="17:24" ht="24" customHeight="1" x14ac:dyDescent="0.25">
      <c r="Q77" s="98">
        <v>19</v>
      </c>
      <c r="R77" s="66" t="str">
        <f ca="1">IF(ISBLANK('Project Summary'!$A$21),"Missing Batch #",IF(OR(VLOOKUP(Backend!C75,INDIRECT("'"&amp;VLOOKUP($Q$77,'Project Summary'!$A$3:$H$52,8,FALSE)&amp;"'!$c:$r"),14,FALSE)&lt;85,VLOOKUP(Backend!C75,INDIRECT("'"&amp;VLOOKUP($Q$77,'Project Summary'!$A$3:$H$52,8,FALSE)&amp;"'!$c:$r"),14,FALSE)&gt;115),(VLOOKUP(Backend!C75,INDIRECT("'"&amp;VLOOKUP($Q$77,'Project Summary'!$A$3:$H$52,8,FALSE)&amp;"'!$c:$r"),13,FALSE)&amp;"*"),VLOOKUP(Backend!C75,INDIRECT("'"&amp;VLOOKUP($Q$77,'Project Summary'!$A$3:$H$52,8,FALSE)&amp;"'!$c:$r"),13,FALSE)))</f>
        <v>Missing Batch #</v>
      </c>
      <c r="S77" s="66" t="str">
        <f ca="1">IF(ISBLANK('Project Summary'!$A$21),"Missing Batch #",IF(OR(VLOOKUP(Backend!D75,INDIRECT("'"&amp;VLOOKUP($Q$77,'Project Summary'!$A$3:$H$52,8,FALSE)&amp;"'!$c:$r"),14,FALSE)&lt;85,VLOOKUP(Backend!D75,INDIRECT("'"&amp;VLOOKUP($Q$77,'Project Summary'!$A$3:$H$52,8,FALSE)&amp;"'!$c:$r"),14,FALSE)&gt;115),(VLOOKUP(Backend!D75,INDIRECT("'"&amp;VLOOKUP($Q$77,'Project Summary'!$A$3:$H$52,8,FALSE)&amp;"'!$c:$r"),14,FALSE)&amp;"*"),VLOOKUP(Backend!D75,INDIRECT("'"&amp;VLOOKUP($Q$77,'Project Summary'!$A$3:$H$52,8,FALSE)&amp;"'!$c:$r"),14,FALSE)))</f>
        <v>Missing Batch #</v>
      </c>
      <c r="T77" s="66" t="str">
        <f ca="1">IF(ISBLANK('Project Summary'!$A$21),"Missing Batch #",IF(OR(VLOOKUP(Backend!E75,INDIRECT("'"&amp;VLOOKUP($Q$77,'Project Summary'!$A$3:$H$52,8,FALSE)&amp;"'!$c:$r"),14,FALSE)&lt;85,VLOOKUP(Backend!E75,INDIRECT("'"&amp;VLOOKUP($Q$77,'Project Summary'!$A$3:$H$52,8,FALSE)&amp;"'!$c:$r"),14,FALSE)&gt;115),(VLOOKUP(Backend!E75,INDIRECT("'"&amp;VLOOKUP($Q$77,'Project Summary'!$A$3:$H$52,8,FALSE)&amp;"'!$c:$r"),13,FALSE)&amp;"*"),VLOOKUP(Backend!E75,INDIRECT("'"&amp;VLOOKUP($Q$77,'Project Summary'!$A$3:$H$52,8,FALSE)&amp;"'!$c:$r"),13,FALSE)))</f>
        <v>Missing Batch #</v>
      </c>
      <c r="U77" s="66" t="str">
        <f ca="1">IF(ISBLANK('Project Summary'!$A$21),"Missing Batch #",IF(OR(VLOOKUP(Backend!F75,INDIRECT("'"&amp;VLOOKUP($Q$77,'Project Summary'!$A$3:$H$52,8,FALSE)&amp;"'!$c:$r"),14,FALSE)&lt;85,VLOOKUP(Backend!F75,INDIRECT("'"&amp;VLOOKUP($Q$77,'Project Summary'!$A$3:$H$52,8,FALSE)&amp;"'!$c:$r"),14,FALSE)&gt;115),(VLOOKUP(Backend!F75,INDIRECT("'"&amp;VLOOKUP($Q$77,'Project Summary'!$A$3:$H$52,8,FALSE)&amp;"'!$c:$r"),14,FALSE)&amp;"*"),VLOOKUP(Backend!F75,INDIRECT("'"&amp;VLOOKUP($Q$77,'Project Summary'!$A$3:$H$52,8,FALSE)&amp;"'!$c:$r"),14,FALSE)))</f>
        <v>Missing Batch #</v>
      </c>
      <c r="V77" s="66" t="str">
        <f ca="1">IF(ISBLANK('Project Summary'!$A$21),"Missing Batch #",IF(OR(VLOOKUP(Backend!G75,INDIRECT("'"&amp;VLOOKUP($Q$77,'Project Summary'!$A$3:$H$52,8,FALSE)&amp;"'!$c:$r"),14,FALSE)&lt;85,VLOOKUP(Backend!G75,INDIRECT("'"&amp;VLOOKUP($Q$77,'Project Summary'!$A$3:$H$52,8,FALSE)&amp;"'!$c:$r"),14,FALSE)&gt;115),(VLOOKUP(Backend!G75,INDIRECT("'"&amp;VLOOKUP($Q$77,'Project Summary'!$A$3:$H$52,8,FALSE)&amp;"'!$c:$r"),13,FALSE)&amp;"*"),VLOOKUP(Backend!G75,INDIRECT("'"&amp;VLOOKUP($Q$77,'Project Summary'!$A$3:$H$52,8,FALSE)&amp;"'!$c:$r"),13,FALSE)))</f>
        <v>Missing Batch #</v>
      </c>
      <c r="W77" s="66" t="str">
        <f ca="1">IF(ISBLANK('Project Summary'!$A$21),"Missing Batch #",IF(OR(VLOOKUP(Backend!H75,INDIRECT("'"&amp;VLOOKUP($Q$77,'Project Summary'!$A$3:$H$52,8,FALSE)&amp;"'!$c:$r"),14,FALSE)&lt;85,VLOOKUP(Backend!H75,INDIRECT("'"&amp;VLOOKUP($Q$77,'Project Summary'!$A$3:$H$52,8,FALSE)&amp;"'!$c:$r"),14,FALSE)&gt;115),(VLOOKUP(Backend!H75,INDIRECT("'"&amp;VLOOKUP($Q$77,'Project Summary'!$A$3:$H$52,8,FALSE)&amp;"'!$c:$r"),14,FALSE)&amp;"*"),VLOOKUP(Backend!H75,INDIRECT("'"&amp;VLOOKUP($Q$77,'Project Summary'!$A$3:$H$52,8,FALSE)&amp;"'!$c:$r"),14,FALSE)))</f>
        <v>Missing Batch #</v>
      </c>
      <c r="X77" s="99" t="str">
        <f t="shared" ref="X77:X81" ca="1" si="10">IF(COUNT(R77:W80)&gt;=6,COUNT(R77:W80)/2&amp;" of "&amp;COUNTA(R77:W80)/2&amp;" - Pass",COUNT(R77:W80)/2&amp;" of "&amp;COUNTA(R77:W80)/2&amp;" - Fail")</f>
        <v>0 of 12 - Fail</v>
      </c>
    </row>
    <row r="78" spans="17:24" ht="24" customHeight="1" x14ac:dyDescent="0.25">
      <c r="Q78" s="98"/>
      <c r="R78" s="66" t="str">
        <f ca="1">IF(ISBLANK('Project Summary'!$A$21),"Missing Batch #",IF(OR(VLOOKUP(Backend!C76,INDIRECT("'"&amp;VLOOKUP($Q$77,'Project Summary'!$A$3:$H$52,8,FALSE)&amp;"'!$c:$r"),14,FALSE)&lt;85,VLOOKUP(Backend!C76,INDIRECT("'"&amp;VLOOKUP($Q$77,'Project Summary'!$A$3:$H$52,8,FALSE)&amp;"'!$c:$r"),14,FALSE)&gt;115),(VLOOKUP(Backend!C76,INDIRECT("'"&amp;VLOOKUP($Q$77,'Project Summary'!$A$3:$H$52,8,FALSE)&amp;"'!$c:$r"),13,FALSE)&amp;"*"),VLOOKUP(Backend!C76,INDIRECT("'"&amp;VLOOKUP($Q$77,'Project Summary'!$A$3:$H$52,8,FALSE)&amp;"'!$c:$r"),13,FALSE)))</f>
        <v>Missing Batch #</v>
      </c>
      <c r="S78" s="66" t="str">
        <f ca="1">IF(ISBLANK('Project Summary'!$A$21),"Missing Batch #",IF(OR(VLOOKUP(Backend!D76,INDIRECT("'"&amp;VLOOKUP($Q$77,'Project Summary'!$A$3:$H$52,8,FALSE)&amp;"'!$c:$r"),14,FALSE)&lt;85,VLOOKUP(Backend!D76,INDIRECT("'"&amp;VLOOKUP($Q$77,'Project Summary'!$A$3:$H$52,8,FALSE)&amp;"'!$c:$r"),14,FALSE)&gt;115),(VLOOKUP(Backend!D76,INDIRECT("'"&amp;VLOOKUP($Q$77,'Project Summary'!$A$3:$H$52,8,FALSE)&amp;"'!$c:$r"),14,FALSE)&amp;"*"),VLOOKUP(Backend!D76,INDIRECT("'"&amp;VLOOKUP($Q$77,'Project Summary'!$A$3:$H$52,8,FALSE)&amp;"'!$c:$r"),14,FALSE)))</f>
        <v>Missing Batch #</v>
      </c>
      <c r="T78" s="66" t="str">
        <f ca="1">IF(ISBLANK('Project Summary'!$A$21),"Missing Batch #",IF(OR(VLOOKUP(Backend!E76,INDIRECT("'"&amp;VLOOKUP($Q$77,'Project Summary'!$A$3:$H$52,8,FALSE)&amp;"'!$c:$r"),14,FALSE)&lt;85,VLOOKUP(Backend!E76,INDIRECT("'"&amp;VLOOKUP($Q$77,'Project Summary'!$A$3:$H$52,8,FALSE)&amp;"'!$c:$r"),14,FALSE)&gt;115),(VLOOKUP(Backend!E76,INDIRECT("'"&amp;VLOOKUP($Q$77,'Project Summary'!$A$3:$H$52,8,FALSE)&amp;"'!$c:$r"),13,FALSE)&amp;"*"),VLOOKUP(Backend!E76,INDIRECT("'"&amp;VLOOKUP($Q$77,'Project Summary'!$A$3:$H$52,8,FALSE)&amp;"'!$c:$r"),13,FALSE)))</f>
        <v>Missing Batch #</v>
      </c>
      <c r="U78" s="66" t="str">
        <f ca="1">IF(ISBLANK('Project Summary'!$A$21),"Missing Batch #",IF(OR(VLOOKUP(Backend!F76,INDIRECT("'"&amp;VLOOKUP($Q$77,'Project Summary'!$A$3:$H$52,8,FALSE)&amp;"'!$c:$r"),14,FALSE)&lt;85,VLOOKUP(Backend!F76,INDIRECT("'"&amp;VLOOKUP($Q$77,'Project Summary'!$A$3:$H$52,8,FALSE)&amp;"'!$c:$r"),14,FALSE)&gt;115),(VLOOKUP(Backend!F76,INDIRECT("'"&amp;VLOOKUP($Q$77,'Project Summary'!$A$3:$H$52,8,FALSE)&amp;"'!$c:$r"),14,FALSE)&amp;"*"),VLOOKUP(Backend!F76,INDIRECT("'"&amp;VLOOKUP($Q$77,'Project Summary'!$A$3:$H$52,8,FALSE)&amp;"'!$c:$r"),14,FALSE)))</f>
        <v>Missing Batch #</v>
      </c>
      <c r="V78" s="66" t="str">
        <f ca="1">IF(ISBLANK('Project Summary'!$A$21),"Missing Batch #",IF(OR(VLOOKUP(Backend!G76,INDIRECT("'"&amp;VLOOKUP($Q$77,'Project Summary'!$A$3:$H$52,8,FALSE)&amp;"'!$c:$r"),14,FALSE)&lt;85,VLOOKUP(Backend!G76,INDIRECT("'"&amp;VLOOKUP($Q$77,'Project Summary'!$A$3:$H$52,8,FALSE)&amp;"'!$c:$r"),14,FALSE)&gt;115),(VLOOKUP(Backend!G76,INDIRECT("'"&amp;VLOOKUP($Q$77,'Project Summary'!$A$3:$H$52,8,FALSE)&amp;"'!$c:$r"),13,FALSE)&amp;"*"),VLOOKUP(Backend!G76,INDIRECT("'"&amp;VLOOKUP($Q$77,'Project Summary'!$A$3:$H$52,8,FALSE)&amp;"'!$c:$r"),13,FALSE)))</f>
        <v>Missing Batch #</v>
      </c>
      <c r="W78" s="66" t="str">
        <f ca="1">IF(ISBLANK('Project Summary'!$A$21),"Missing Batch #",IF(OR(VLOOKUP(Backend!H76,INDIRECT("'"&amp;VLOOKUP($Q$77,'Project Summary'!$A$3:$H$52,8,FALSE)&amp;"'!$c:$r"),14,FALSE)&lt;85,VLOOKUP(Backend!H76,INDIRECT("'"&amp;VLOOKUP($Q$77,'Project Summary'!$A$3:$H$52,8,FALSE)&amp;"'!$c:$r"),14,FALSE)&gt;115),(VLOOKUP(Backend!H76,INDIRECT("'"&amp;VLOOKUP($Q$77,'Project Summary'!$A$3:$H$52,8,FALSE)&amp;"'!$c:$r"),14,FALSE)&amp;"*"),VLOOKUP(Backend!H76,INDIRECT("'"&amp;VLOOKUP($Q$77,'Project Summary'!$A$3:$H$52,8,FALSE)&amp;"'!$c:$r"),14,FALSE)))</f>
        <v>Missing Batch #</v>
      </c>
      <c r="X78" s="100"/>
    </row>
    <row r="79" spans="17:24" ht="24" customHeight="1" x14ac:dyDescent="0.25">
      <c r="Q79" s="98"/>
      <c r="R79" s="66" t="str">
        <f ca="1">IF(ISBLANK('Project Summary'!$A$21),"Missing Batch #",IF(OR(VLOOKUP(Backend!C77,INDIRECT("'"&amp;VLOOKUP($Q$77,'Project Summary'!$A$3:$H$52,8,FALSE)&amp;"'!$c:$r"),14,FALSE)&lt;85,VLOOKUP(Backend!C77,INDIRECT("'"&amp;VLOOKUP($Q$77,'Project Summary'!$A$3:$H$52,8,FALSE)&amp;"'!$c:$r"),14,FALSE)&gt;115),(VLOOKUP(Backend!C77,INDIRECT("'"&amp;VLOOKUP($Q$77,'Project Summary'!$A$3:$H$52,8,FALSE)&amp;"'!$c:$r"),13,FALSE)&amp;"*"),VLOOKUP(Backend!C77,INDIRECT("'"&amp;VLOOKUP($Q$77,'Project Summary'!$A$3:$H$52,8,FALSE)&amp;"'!$c:$r"),13,FALSE)))</f>
        <v>Missing Batch #</v>
      </c>
      <c r="S79" s="66" t="str">
        <f ca="1">IF(ISBLANK('Project Summary'!$A$21),"Missing Batch #",IF(OR(VLOOKUP(Backend!D77,INDIRECT("'"&amp;VLOOKUP($Q$77,'Project Summary'!$A$3:$H$52,8,FALSE)&amp;"'!$c:$r"),14,FALSE)&lt;85,VLOOKUP(Backend!D77,INDIRECT("'"&amp;VLOOKUP($Q$77,'Project Summary'!$A$3:$H$52,8,FALSE)&amp;"'!$c:$r"),14,FALSE)&gt;115),(VLOOKUP(Backend!D77,INDIRECT("'"&amp;VLOOKUP($Q$77,'Project Summary'!$A$3:$H$52,8,FALSE)&amp;"'!$c:$r"),14,FALSE)&amp;"*"),VLOOKUP(Backend!D77,INDIRECT("'"&amp;VLOOKUP($Q$77,'Project Summary'!$A$3:$H$52,8,FALSE)&amp;"'!$c:$r"),14,FALSE)))</f>
        <v>Missing Batch #</v>
      </c>
      <c r="T79" s="66" t="str">
        <f ca="1">IF(ISBLANK('Project Summary'!$A$21),"Missing Batch #",IF(OR(VLOOKUP(Backend!E77,INDIRECT("'"&amp;VLOOKUP($Q$77,'Project Summary'!$A$3:$H$52,8,FALSE)&amp;"'!$c:$r"),14,FALSE)&lt;85,VLOOKUP(Backend!E77,INDIRECT("'"&amp;VLOOKUP($Q$77,'Project Summary'!$A$3:$H$52,8,FALSE)&amp;"'!$c:$r"),14,FALSE)&gt;115),(VLOOKUP(Backend!E77,INDIRECT("'"&amp;VLOOKUP($Q$77,'Project Summary'!$A$3:$H$52,8,FALSE)&amp;"'!$c:$r"),13,FALSE)&amp;"*"),VLOOKUP(Backend!E77,INDIRECT("'"&amp;VLOOKUP($Q$77,'Project Summary'!$A$3:$H$52,8,FALSE)&amp;"'!$c:$r"),13,FALSE)))</f>
        <v>Missing Batch #</v>
      </c>
      <c r="U79" s="66" t="str">
        <f ca="1">IF(ISBLANK('Project Summary'!$A$21),"Missing Batch #",IF(OR(VLOOKUP(Backend!F77,INDIRECT("'"&amp;VLOOKUP($Q$77,'Project Summary'!$A$3:$H$52,8,FALSE)&amp;"'!$c:$r"),14,FALSE)&lt;85,VLOOKUP(Backend!F77,INDIRECT("'"&amp;VLOOKUP($Q$77,'Project Summary'!$A$3:$H$52,8,FALSE)&amp;"'!$c:$r"),14,FALSE)&gt;115),(VLOOKUP(Backend!F77,INDIRECT("'"&amp;VLOOKUP($Q$77,'Project Summary'!$A$3:$H$52,8,FALSE)&amp;"'!$c:$r"),14,FALSE)&amp;"*"),VLOOKUP(Backend!F77,INDIRECT("'"&amp;VLOOKUP($Q$77,'Project Summary'!$A$3:$H$52,8,FALSE)&amp;"'!$c:$r"),14,FALSE)))</f>
        <v>Missing Batch #</v>
      </c>
      <c r="V79" s="66" t="str">
        <f ca="1">IF(ISBLANK('Project Summary'!$A$21),"Missing Batch #",IF(OR(VLOOKUP(Backend!G77,INDIRECT("'"&amp;VLOOKUP($Q$77,'Project Summary'!$A$3:$H$52,8,FALSE)&amp;"'!$c:$r"),14,FALSE)&lt;85,VLOOKUP(Backend!G77,INDIRECT("'"&amp;VLOOKUP($Q$77,'Project Summary'!$A$3:$H$52,8,FALSE)&amp;"'!$c:$r"),14,FALSE)&gt;115),(VLOOKUP(Backend!G77,INDIRECT("'"&amp;VLOOKUP($Q$77,'Project Summary'!$A$3:$H$52,8,FALSE)&amp;"'!$c:$r"),13,FALSE)&amp;"*"),VLOOKUP(Backend!G77,INDIRECT("'"&amp;VLOOKUP($Q$77,'Project Summary'!$A$3:$H$52,8,FALSE)&amp;"'!$c:$r"),13,FALSE)))</f>
        <v>Missing Batch #</v>
      </c>
      <c r="W79" s="66" t="str">
        <f ca="1">IF(ISBLANK('Project Summary'!$A$21),"Missing Batch #",IF(OR(VLOOKUP(Backend!H77,INDIRECT("'"&amp;VLOOKUP($Q$77,'Project Summary'!$A$3:$H$52,8,FALSE)&amp;"'!$c:$r"),14,FALSE)&lt;85,VLOOKUP(Backend!H77,INDIRECT("'"&amp;VLOOKUP($Q$77,'Project Summary'!$A$3:$H$52,8,FALSE)&amp;"'!$c:$r"),14,FALSE)&gt;115),(VLOOKUP(Backend!H77,INDIRECT("'"&amp;VLOOKUP($Q$77,'Project Summary'!$A$3:$H$52,8,FALSE)&amp;"'!$c:$r"),14,FALSE)&amp;"*"),VLOOKUP(Backend!H77,INDIRECT("'"&amp;VLOOKUP($Q$77,'Project Summary'!$A$3:$H$52,8,FALSE)&amp;"'!$c:$r"),14,FALSE)))</f>
        <v>Missing Batch #</v>
      </c>
      <c r="X79" s="100"/>
    </row>
    <row r="80" spans="17:24" ht="24" customHeight="1" x14ac:dyDescent="0.25">
      <c r="Q80" s="98"/>
      <c r="R80" s="66" t="str">
        <f ca="1">IF(ISBLANK('Project Summary'!$A$21),"Missing Batch #",IF(OR(VLOOKUP(Backend!C78,INDIRECT("'"&amp;VLOOKUP($Q$77,'Project Summary'!$A$3:$H$52,8,FALSE)&amp;"'!$c:$r"),14,FALSE)&lt;85,VLOOKUP(Backend!C78,INDIRECT("'"&amp;VLOOKUP($Q$77,'Project Summary'!$A$3:$H$52,8,FALSE)&amp;"'!$c:$r"),14,FALSE)&gt;115),(VLOOKUP(Backend!C78,INDIRECT("'"&amp;VLOOKUP($Q$77,'Project Summary'!$A$3:$H$52,8,FALSE)&amp;"'!$c:$r"),13,FALSE)&amp;"*"),VLOOKUP(Backend!C78,INDIRECT("'"&amp;VLOOKUP($Q$77,'Project Summary'!$A$3:$H$52,8,FALSE)&amp;"'!$c:$r"),13,FALSE)))</f>
        <v>Missing Batch #</v>
      </c>
      <c r="S80" s="66" t="str">
        <f ca="1">IF(ISBLANK('Project Summary'!$A$21),"Missing Batch #",IF(OR(VLOOKUP(Backend!D78,INDIRECT("'"&amp;VLOOKUP($Q$77,'Project Summary'!$A$3:$H$52,8,FALSE)&amp;"'!$c:$r"),14,FALSE)&lt;85,VLOOKUP(Backend!D78,INDIRECT("'"&amp;VLOOKUP($Q$77,'Project Summary'!$A$3:$H$52,8,FALSE)&amp;"'!$c:$r"),14,FALSE)&gt;115),(VLOOKUP(Backend!D78,INDIRECT("'"&amp;VLOOKUP($Q$77,'Project Summary'!$A$3:$H$52,8,FALSE)&amp;"'!$c:$r"),14,FALSE)&amp;"*"),VLOOKUP(Backend!D78,INDIRECT("'"&amp;VLOOKUP($Q$77,'Project Summary'!$A$3:$H$52,8,FALSE)&amp;"'!$c:$r"),14,FALSE)))</f>
        <v>Missing Batch #</v>
      </c>
      <c r="T80" s="66" t="str">
        <f ca="1">IF(ISBLANK('Project Summary'!$A$21),"Missing Batch #",IF(OR(VLOOKUP(Backend!E78,INDIRECT("'"&amp;VLOOKUP($Q$77,'Project Summary'!$A$3:$H$52,8,FALSE)&amp;"'!$c:$r"),14,FALSE)&lt;85,VLOOKUP(Backend!E78,INDIRECT("'"&amp;VLOOKUP($Q$77,'Project Summary'!$A$3:$H$52,8,FALSE)&amp;"'!$c:$r"),14,FALSE)&gt;115),(VLOOKUP(Backend!E78,INDIRECT("'"&amp;VLOOKUP($Q$77,'Project Summary'!$A$3:$H$52,8,FALSE)&amp;"'!$c:$r"),13,FALSE)&amp;"*"),VLOOKUP(Backend!E78,INDIRECT("'"&amp;VLOOKUP($Q$77,'Project Summary'!$A$3:$H$52,8,FALSE)&amp;"'!$c:$r"),13,FALSE)))</f>
        <v>Missing Batch #</v>
      </c>
      <c r="U80" s="66" t="str">
        <f ca="1">IF(ISBLANK('Project Summary'!$A$21),"Missing Batch #",IF(OR(VLOOKUP(Backend!F78,INDIRECT("'"&amp;VLOOKUP($Q$77,'Project Summary'!$A$3:$H$52,8,FALSE)&amp;"'!$c:$r"),14,FALSE)&lt;85,VLOOKUP(Backend!F78,INDIRECT("'"&amp;VLOOKUP($Q$77,'Project Summary'!$A$3:$H$52,8,FALSE)&amp;"'!$c:$r"),14,FALSE)&gt;115),(VLOOKUP(Backend!F78,INDIRECT("'"&amp;VLOOKUP($Q$77,'Project Summary'!$A$3:$H$52,8,FALSE)&amp;"'!$c:$r"),14,FALSE)&amp;"*"),VLOOKUP(Backend!F78,INDIRECT("'"&amp;VLOOKUP($Q$77,'Project Summary'!$A$3:$H$52,8,FALSE)&amp;"'!$c:$r"),14,FALSE)))</f>
        <v>Missing Batch #</v>
      </c>
      <c r="V80" s="66" t="str">
        <f ca="1">IF(ISBLANK('Project Summary'!$A$21),"Missing Batch #",IF(OR(VLOOKUP(Backend!G78,INDIRECT("'"&amp;VLOOKUP($Q$77,'Project Summary'!$A$3:$H$52,8,FALSE)&amp;"'!$c:$r"),14,FALSE)&lt;85,VLOOKUP(Backend!G78,INDIRECT("'"&amp;VLOOKUP($Q$77,'Project Summary'!$A$3:$H$52,8,FALSE)&amp;"'!$c:$r"),14,FALSE)&gt;115),(VLOOKUP(Backend!G78,INDIRECT("'"&amp;VLOOKUP($Q$77,'Project Summary'!$A$3:$H$52,8,FALSE)&amp;"'!$c:$r"),13,FALSE)&amp;"*"),VLOOKUP(Backend!G78,INDIRECT("'"&amp;VLOOKUP($Q$77,'Project Summary'!$A$3:$H$52,8,FALSE)&amp;"'!$c:$r"),13,FALSE)))</f>
        <v>Missing Batch #</v>
      </c>
      <c r="W80" s="66" t="str">
        <f ca="1">IF(ISBLANK('Project Summary'!$A$21),"Missing Batch #",IF(OR(VLOOKUP(Backend!H78,INDIRECT("'"&amp;VLOOKUP($Q$77,'Project Summary'!$A$3:$H$52,8,FALSE)&amp;"'!$c:$r"),14,FALSE)&lt;85,VLOOKUP(Backend!H78,INDIRECT("'"&amp;VLOOKUP($Q$77,'Project Summary'!$A$3:$H$52,8,FALSE)&amp;"'!$c:$r"),14,FALSE)&gt;115),(VLOOKUP(Backend!H78,INDIRECT("'"&amp;VLOOKUP($Q$77,'Project Summary'!$A$3:$H$52,8,FALSE)&amp;"'!$c:$r"),14,FALSE)&amp;"*"),VLOOKUP(Backend!H78,INDIRECT("'"&amp;VLOOKUP($Q$77,'Project Summary'!$A$3:$H$52,8,FALSE)&amp;"'!$c:$r"),14,FALSE)))</f>
        <v>Missing Batch #</v>
      </c>
      <c r="X80" s="101"/>
    </row>
    <row r="81" spans="17:24" ht="24" customHeight="1" x14ac:dyDescent="0.25">
      <c r="Q81" s="98">
        <v>20</v>
      </c>
      <c r="R81" s="66" t="str">
        <f ca="1">IF(ISBLANK('Project Summary'!$A$22),"Missing Batch #",IF(OR(VLOOKUP(Backend!C79,INDIRECT("'"&amp;VLOOKUP($Q$81,'Project Summary'!$A$3:$H$52,8,FALSE)&amp;"'!$c:$r"),14,FALSE)&lt;85,VLOOKUP(Backend!C79,INDIRECT("'"&amp;VLOOKUP($Q$81,'Project Summary'!$A$3:$H$52,8,FALSE)&amp;"'!$c:$r"),14,FALSE)&gt;115),(VLOOKUP(Backend!C79,INDIRECT("'"&amp;VLOOKUP($Q$81,'Project Summary'!$A$3:$H$52,8,FALSE)&amp;"'!$c:$r"),13,FALSE)&amp;"*"),VLOOKUP(Backend!C79,INDIRECT("'"&amp;VLOOKUP($Q$81,'Project Summary'!$A$3:$H$52,8,FALSE)&amp;"'!$c:$r"),13,FALSE)))</f>
        <v>Missing Batch #</v>
      </c>
      <c r="S81" s="66" t="str">
        <f ca="1">IF(ISBLANK('Project Summary'!$A$22),"Missing Batch #",IF(OR(VLOOKUP(Backend!D79,INDIRECT("'"&amp;VLOOKUP($Q$81,'Project Summary'!$A$3:$H$52,8,FALSE)&amp;"'!$c:$r"),14,FALSE)&lt;85,VLOOKUP(Backend!D79,INDIRECT("'"&amp;VLOOKUP($Q$81,'Project Summary'!$A$3:$H$52,8,FALSE)&amp;"'!$c:$r"),14,FALSE)&gt;115),(VLOOKUP(Backend!D79,INDIRECT("'"&amp;VLOOKUP($Q$81,'Project Summary'!$A$3:$H$52,8,FALSE)&amp;"'!$c:$r"),14,FALSE)&amp;"*"),VLOOKUP(Backend!D79,INDIRECT("'"&amp;VLOOKUP($Q$81,'Project Summary'!$A$3:$H$52,8,FALSE)&amp;"'!$c:$r"),14,FALSE)))</f>
        <v>Missing Batch #</v>
      </c>
      <c r="T81" s="66" t="str">
        <f ca="1">IF(ISBLANK('Project Summary'!$A$22),"Missing Batch #",IF(OR(VLOOKUP(Backend!E79,INDIRECT("'"&amp;VLOOKUP($Q$81,'Project Summary'!$A$3:$H$52,8,FALSE)&amp;"'!$c:$r"),14,FALSE)&lt;85,VLOOKUP(Backend!E79,INDIRECT("'"&amp;VLOOKUP($Q$81,'Project Summary'!$A$3:$H$52,8,FALSE)&amp;"'!$c:$r"),14,FALSE)&gt;115),(VLOOKUP(Backend!E79,INDIRECT("'"&amp;VLOOKUP($Q$81,'Project Summary'!$A$3:$H$52,8,FALSE)&amp;"'!$c:$r"),13,FALSE)&amp;"*"),VLOOKUP(Backend!E79,INDIRECT("'"&amp;VLOOKUP($Q$81,'Project Summary'!$A$3:$H$52,8,FALSE)&amp;"'!$c:$r"),13,FALSE)))</f>
        <v>Missing Batch #</v>
      </c>
      <c r="U81" s="66" t="str">
        <f ca="1">IF(ISBLANK('Project Summary'!$A$22),"Missing Batch #",IF(OR(VLOOKUP(Backend!F79,INDIRECT("'"&amp;VLOOKUP($Q$81,'Project Summary'!$A$3:$H$52,8,FALSE)&amp;"'!$c:$r"),14,FALSE)&lt;85,VLOOKUP(Backend!F79,INDIRECT("'"&amp;VLOOKUP($Q$81,'Project Summary'!$A$3:$H$52,8,FALSE)&amp;"'!$c:$r"),14,FALSE)&gt;115),(VLOOKUP(Backend!F79,INDIRECT("'"&amp;VLOOKUP($Q$81,'Project Summary'!$A$3:$H$52,8,FALSE)&amp;"'!$c:$r"),14,FALSE)&amp;"*"),VLOOKUP(Backend!F79,INDIRECT("'"&amp;VLOOKUP($Q$81,'Project Summary'!$A$3:$H$52,8,FALSE)&amp;"'!$c:$r"),14,FALSE)))</f>
        <v>Missing Batch #</v>
      </c>
      <c r="V81" s="66" t="str">
        <f ca="1">IF(ISBLANK('Project Summary'!$A$22),"Missing Batch #",IF(OR(VLOOKUP(Backend!G79,INDIRECT("'"&amp;VLOOKUP($Q$81,'Project Summary'!$A$3:$H$52,8,FALSE)&amp;"'!$c:$r"),14,FALSE)&lt;85,VLOOKUP(Backend!G79,INDIRECT("'"&amp;VLOOKUP($Q$81,'Project Summary'!$A$3:$H$52,8,FALSE)&amp;"'!$c:$r"),14,FALSE)&gt;115),(VLOOKUP(Backend!G79,INDIRECT("'"&amp;VLOOKUP($Q$81,'Project Summary'!$A$3:$H$52,8,FALSE)&amp;"'!$c:$r"),13,FALSE)&amp;"*"),VLOOKUP(Backend!G79,INDIRECT("'"&amp;VLOOKUP($Q$81,'Project Summary'!$A$3:$H$52,8,FALSE)&amp;"'!$c:$r"),13,FALSE)))</f>
        <v>Missing Batch #</v>
      </c>
      <c r="W81" s="66" t="str">
        <f ca="1">IF(ISBLANK('Project Summary'!$A$22),"Missing Batch #",IF(OR(VLOOKUP(Backend!H79,INDIRECT("'"&amp;VLOOKUP($Q$81,'Project Summary'!$A$3:$H$52,8,FALSE)&amp;"'!$c:$r"),14,FALSE)&lt;85,VLOOKUP(Backend!H79,INDIRECT("'"&amp;VLOOKUP($Q$81,'Project Summary'!$A$3:$H$52,8,FALSE)&amp;"'!$c:$r"),14,FALSE)&gt;115),(VLOOKUP(Backend!H79,INDIRECT("'"&amp;VLOOKUP($Q$81,'Project Summary'!$A$3:$H$52,8,FALSE)&amp;"'!$c:$r"),14,FALSE)&amp;"*"),VLOOKUP(Backend!H79,INDIRECT("'"&amp;VLOOKUP($Q$81,'Project Summary'!$A$3:$H$52,8,FALSE)&amp;"'!$c:$r"),14,FALSE)))</f>
        <v>Missing Batch #</v>
      </c>
      <c r="X81" s="99" t="str">
        <f t="shared" ca="1" si="10"/>
        <v>0 of 12 - Fail</v>
      </c>
    </row>
    <row r="82" spans="17:24" ht="24" customHeight="1" x14ac:dyDescent="0.25">
      <c r="Q82" s="98"/>
      <c r="R82" s="66" t="str">
        <f ca="1">IF(ISBLANK('Project Summary'!$A$22),"Missing Batch #",IF(OR(VLOOKUP(Backend!C80,INDIRECT("'"&amp;VLOOKUP($Q$81,'Project Summary'!$A$3:$H$52,8,FALSE)&amp;"'!$c:$r"),14,FALSE)&lt;85,VLOOKUP(Backend!C80,INDIRECT("'"&amp;VLOOKUP($Q$81,'Project Summary'!$A$3:$H$52,8,FALSE)&amp;"'!$c:$r"),14,FALSE)&gt;115),(VLOOKUP(Backend!C80,INDIRECT("'"&amp;VLOOKUP($Q$81,'Project Summary'!$A$3:$H$52,8,FALSE)&amp;"'!$c:$r"),13,FALSE)&amp;"*"),VLOOKUP(Backend!C80,INDIRECT("'"&amp;VLOOKUP($Q$81,'Project Summary'!$A$3:$H$52,8,FALSE)&amp;"'!$c:$r"),13,FALSE)))</f>
        <v>Missing Batch #</v>
      </c>
      <c r="S82" s="66" t="str">
        <f ca="1">IF(ISBLANK('Project Summary'!$A$22),"Missing Batch #",IF(OR(VLOOKUP(Backend!D80,INDIRECT("'"&amp;VLOOKUP($Q$81,'Project Summary'!$A$3:$H$52,8,FALSE)&amp;"'!$c:$r"),14,FALSE)&lt;85,VLOOKUP(Backend!D80,INDIRECT("'"&amp;VLOOKUP($Q$81,'Project Summary'!$A$3:$H$52,8,FALSE)&amp;"'!$c:$r"),14,FALSE)&gt;115),(VLOOKUP(Backend!D80,INDIRECT("'"&amp;VLOOKUP($Q$81,'Project Summary'!$A$3:$H$52,8,FALSE)&amp;"'!$c:$r"),14,FALSE)&amp;"*"),VLOOKUP(Backend!D80,INDIRECT("'"&amp;VLOOKUP($Q$81,'Project Summary'!$A$3:$H$52,8,FALSE)&amp;"'!$c:$r"),14,FALSE)))</f>
        <v>Missing Batch #</v>
      </c>
      <c r="T82" s="66" t="str">
        <f ca="1">IF(ISBLANK('Project Summary'!$A$22),"Missing Batch #",IF(OR(VLOOKUP(Backend!E80,INDIRECT("'"&amp;VLOOKUP($Q$81,'Project Summary'!$A$3:$H$52,8,FALSE)&amp;"'!$c:$r"),14,FALSE)&lt;85,VLOOKUP(Backend!E80,INDIRECT("'"&amp;VLOOKUP($Q$81,'Project Summary'!$A$3:$H$52,8,FALSE)&amp;"'!$c:$r"),14,FALSE)&gt;115),(VLOOKUP(Backend!E80,INDIRECT("'"&amp;VLOOKUP($Q$81,'Project Summary'!$A$3:$H$52,8,FALSE)&amp;"'!$c:$r"),13,FALSE)&amp;"*"),VLOOKUP(Backend!E80,INDIRECT("'"&amp;VLOOKUP($Q$81,'Project Summary'!$A$3:$H$52,8,FALSE)&amp;"'!$c:$r"),13,FALSE)))</f>
        <v>Missing Batch #</v>
      </c>
      <c r="U82" s="66" t="str">
        <f ca="1">IF(ISBLANK('Project Summary'!$A$22),"Missing Batch #",IF(OR(VLOOKUP(Backend!F80,INDIRECT("'"&amp;VLOOKUP($Q$81,'Project Summary'!$A$3:$H$52,8,FALSE)&amp;"'!$c:$r"),14,FALSE)&lt;85,VLOOKUP(Backend!F80,INDIRECT("'"&amp;VLOOKUP($Q$81,'Project Summary'!$A$3:$H$52,8,FALSE)&amp;"'!$c:$r"),14,FALSE)&gt;115),(VLOOKUP(Backend!F80,INDIRECT("'"&amp;VLOOKUP($Q$81,'Project Summary'!$A$3:$H$52,8,FALSE)&amp;"'!$c:$r"),14,FALSE)&amp;"*"),VLOOKUP(Backend!F80,INDIRECT("'"&amp;VLOOKUP($Q$81,'Project Summary'!$A$3:$H$52,8,FALSE)&amp;"'!$c:$r"),14,FALSE)))</f>
        <v>Missing Batch #</v>
      </c>
      <c r="V82" s="66" t="str">
        <f ca="1">IF(ISBLANK('Project Summary'!$A$22),"Missing Batch #",IF(OR(VLOOKUP(Backend!G80,INDIRECT("'"&amp;VLOOKUP($Q$81,'Project Summary'!$A$3:$H$52,8,FALSE)&amp;"'!$c:$r"),14,FALSE)&lt;85,VLOOKUP(Backend!G80,INDIRECT("'"&amp;VLOOKUP($Q$81,'Project Summary'!$A$3:$H$52,8,FALSE)&amp;"'!$c:$r"),14,FALSE)&gt;115),(VLOOKUP(Backend!G80,INDIRECT("'"&amp;VLOOKUP($Q$81,'Project Summary'!$A$3:$H$52,8,FALSE)&amp;"'!$c:$r"),13,FALSE)&amp;"*"),VLOOKUP(Backend!G80,INDIRECT("'"&amp;VLOOKUP($Q$81,'Project Summary'!$A$3:$H$52,8,FALSE)&amp;"'!$c:$r"),13,FALSE)))</f>
        <v>Missing Batch #</v>
      </c>
      <c r="W82" s="66" t="str">
        <f ca="1">IF(ISBLANK('Project Summary'!$A$22),"Missing Batch #",IF(OR(VLOOKUP(Backend!H80,INDIRECT("'"&amp;VLOOKUP($Q$81,'Project Summary'!$A$3:$H$52,8,FALSE)&amp;"'!$c:$r"),14,FALSE)&lt;85,VLOOKUP(Backend!H80,INDIRECT("'"&amp;VLOOKUP($Q$81,'Project Summary'!$A$3:$H$52,8,FALSE)&amp;"'!$c:$r"),14,FALSE)&gt;115),(VLOOKUP(Backend!H80,INDIRECT("'"&amp;VLOOKUP($Q$81,'Project Summary'!$A$3:$H$52,8,FALSE)&amp;"'!$c:$r"),14,FALSE)&amp;"*"),VLOOKUP(Backend!H80,INDIRECT("'"&amp;VLOOKUP($Q$81,'Project Summary'!$A$3:$H$52,8,FALSE)&amp;"'!$c:$r"),14,FALSE)))</f>
        <v>Missing Batch #</v>
      </c>
      <c r="X82" s="100"/>
    </row>
    <row r="83" spans="17:24" ht="24" customHeight="1" x14ac:dyDescent="0.25">
      <c r="Q83" s="98"/>
      <c r="R83" s="66" t="str">
        <f ca="1">IF(ISBLANK('Project Summary'!$A$22),"Missing Batch #",IF(OR(VLOOKUP(Backend!C81,INDIRECT("'"&amp;VLOOKUP($Q$81,'Project Summary'!$A$3:$H$52,8,FALSE)&amp;"'!$c:$r"),14,FALSE)&lt;85,VLOOKUP(Backend!C81,INDIRECT("'"&amp;VLOOKUP($Q$81,'Project Summary'!$A$3:$H$52,8,FALSE)&amp;"'!$c:$r"),14,FALSE)&gt;115),(VLOOKUP(Backend!C81,INDIRECT("'"&amp;VLOOKUP($Q$81,'Project Summary'!$A$3:$H$52,8,FALSE)&amp;"'!$c:$r"),13,FALSE)&amp;"*"),VLOOKUP(Backend!C81,INDIRECT("'"&amp;VLOOKUP($Q$81,'Project Summary'!$A$3:$H$52,8,FALSE)&amp;"'!$c:$r"),13,FALSE)))</f>
        <v>Missing Batch #</v>
      </c>
      <c r="S83" s="66" t="str">
        <f ca="1">IF(ISBLANK('Project Summary'!$A$22),"Missing Batch #",IF(OR(VLOOKUP(Backend!D81,INDIRECT("'"&amp;VLOOKUP($Q$81,'Project Summary'!$A$3:$H$52,8,FALSE)&amp;"'!$c:$r"),14,FALSE)&lt;85,VLOOKUP(Backend!D81,INDIRECT("'"&amp;VLOOKUP($Q$81,'Project Summary'!$A$3:$H$52,8,FALSE)&amp;"'!$c:$r"),14,FALSE)&gt;115),(VLOOKUP(Backend!D81,INDIRECT("'"&amp;VLOOKUP($Q$81,'Project Summary'!$A$3:$H$52,8,FALSE)&amp;"'!$c:$r"),14,FALSE)&amp;"*"),VLOOKUP(Backend!D81,INDIRECT("'"&amp;VLOOKUP($Q$81,'Project Summary'!$A$3:$H$52,8,FALSE)&amp;"'!$c:$r"),14,FALSE)))</f>
        <v>Missing Batch #</v>
      </c>
      <c r="T83" s="66" t="str">
        <f ca="1">IF(ISBLANK('Project Summary'!$A$22),"Missing Batch #",IF(OR(VLOOKUP(Backend!E81,INDIRECT("'"&amp;VLOOKUP($Q$81,'Project Summary'!$A$3:$H$52,8,FALSE)&amp;"'!$c:$r"),14,FALSE)&lt;85,VLOOKUP(Backend!E81,INDIRECT("'"&amp;VLOOKUP($Q$81,'Project Summary'!$A$3:$H$52,8,FALSE)&amp;"'!$c:$r"),14,FALSE)&gt;115),(VLOOKUP(Backend!E81,INDIRECT("'"&amp;VLOOKUP($Q$81,'Project Summary'!$A$3:$H$52,8,FALSE)&amp;"'!$c:$r"),13,FALSE)&amp;"*"),VLOOKUP(Backend!E81,INDIRECT("'"&amp;VLOOKUP($Q$81,'Project Summary'!$A$3:$H$52,8,FALSE)&amp;"'!$c:$r"),13,FALSE)))</f>
        <v>Missing Batch #</v>
      </c>
      <c r="U83" s="66" t="str">
        <f ca="1">IF(ISBLANK('Project Summary'!$A$22),"Missing Batch #",IF(OR(VLOOKUP(Backend!F81,INDIRECT("'"&amp;VLOOKUP($Q$81,'Project Summary'!$A$3:$H$52,8,FALSE)&amp;"'!$c:$r"),14,FALSE)&lt;85,VLOOKUP(Backend!F81,INDIRECT("'"&amp;VLOOKUP($Q$81,'Project Summary'!$A$3:$H$52,8,FALSE)&amp;"'!$c:$r"),14,FALSE)&gt;115),(VLOOKUP(Backend!F81,INDIRECT("'"&amp;VLOOKUP($Q$81,'Project Summary'!$A$3:$H$52,8,FALSE)&amp;"'!$c:$r"),14,FALSE)&amp;"*"),VLOOKUP(Backend!F81,INDIRECT("'"&amp;VLOOKUP($Q$81,'Project Summary'!$A$3:$H$52,8,FALSE)&amp;"'!$c:$r"),14,FALSE)))</f>
        <v>Missing Batch #</v>
      </c>
      <c r="V83" s="66" t="str">
        <f ca="1">IF(ISBLANK('Project Summary'!$A$22),"Missing Batch #",IF(OR(VLOOKUP(Backend!G81,INDIRECT("'"&amp;VLOOKUP($Q$81,'Project Summary'!$A$3:$H$52,8,FALSE)&amp;"'!$c:$r"),14,FALSE)&lt;85,VLOOKUP(Backend!G81,INDIRECT("'"&amp;VLOOKUP($Q$81,'Project Summary'!$A$3:$H$52,8,FALSE)&amp;"'!$c:$r"),14,FALSE)&gt;115),(VLOOKUP(Backend!G81,INDIRECT("'"&amp;VLOOKUP($Q$81,'Project Summary'!$A$3:$H$52,8,FALSE)&amp;"'!$c:$r"),13,FALSE)&amp;"*"),VLOOKUP(Backend!G81,INDIRECT("'"&amp;VLOOKUP($Q$81,'Project Summary'!$A$3:$H$52,8,FALSE)&amp;"'!$c:$r"),13,FALSE)))</f>
        <v>Missing Batch #</v>
      </c>
      <c r="W83" s="66" t="str">
        <f ca="1">IF(ISBLANK('Project Summary'!$A$22),"Missing Batch #",IF(OR(VLOOKUP(Backend!H81,INDIRECT("'"&amp;VLOOKUP($Q$81,'Project Summary'!$A$3:$H$52,8,FALSE)&amp;"'!$c:$r"),14,FALSE)&lt;85,VLOOKUP(Backend!H81,INDIRECT("'"&amp;VLOOKUP($Q$81,'Project Summary'!$A$3:$H$52,8,FALSE)&amp;"'!$c:$r"),14,FALSE)&gt;115),(VLOOKUP(Backend!H81,INDIRECT("'"&amp;VLOOKUP($Q$81,'Project Summary'!$A$3:$H$52,8,FALSE)&amp;"'!$c:$r"),14,FALSE)&amp;"*"),VLOOKUP(Backend!H81,INDIRECT("'"&amp;VLOOKUP($Q$81,'Project Summary'!$A$3:$H$52,8,FALSE)&amp;"'!$c:$r"),14,FALSE)))</f>
        <v>Missing Batch #</v>
      </c>
      <c r="X83" s="100"/>
    </row>
    <row r="84" spans="17:24" ht="24" customHeight="1" x14ac:dyDescent="0.25">
      <c r="Q84" s="98"/>
      <c r="R84" s="66" t="str">
        <f ca="1">IF(ISBLANK('Project Summary'!$A$22),"Missing Batch #",IF(OR(VLOOKUP(Backend!C82,INDIRECT("'"&amp;VLOOKUP($Q$81,'Project Summary'!$A$3:$H$52,8,FALSE)&amp;"'!$c:$r"),14,FALSE)&lt;85,VLOOKUP(Backend!C82,INDIRECT("'"&amp;VLOOKUP($Q$81,'Project Summary'!$A$3:$H$52,8,FALSE)&amp;"'!$c:$r"),14,FALSE)&gt;115),(VLOOKUP(Backend!C82,INDIRECT("'"&amp;VLOOKUP($Q$81,'Project Summary'!$A$3:$H$52,8,FALSE)&amp;"'!$c:$r"),13,FALSE)&amp;"*"),VLOOKUP(Backend!C82,INDIRECT("'"&amp;VLOOKUP($Q$81,'Project Summary'!$A$3:$H$52,8,FALSE)&amp;"'!$c:$r"),13,FALSE)))</f>
        <v>Missing Batch #</v>
      </c>
      <c r="S84" s="66" t="str">
        <f ca="1">IF(ISBLANK('Project Summary'!$A$22),"Missing Batch #",IF(OR(VLOOKUP(Backend!D82,INDIRECT("'"&amp;VLOOKUP($Q$81,'Project Summary'!$A$3:$H$52,8,FALSE)&amp;"'!$c:$r"),14,FALSE)&lt;85,VLOOKUP(Backend!D82,INDIRECT("'"&amp;VLOOKUP($Q$81,'Project Summary'!$A$3:$H$52,8,FALSE)&amp;"'!$c:$r"),14,FALSE)&gt;115),(VLOOKUP(Backend!D82,INDIRECT("'"&amp;VLOOKUP($Q$81,'Project Summary'!$A$3:$H$52,8,FALSE)&amp;"'!$c:$r"),14,FALSE)&amp;"*"),VLOOKUP(Backend!D82,INDIRECT("'"&amp;VLOOKUP($Q$81,'Project Summary'!$A$3:$H$52,8,FALSE)&amp;"'!$c:$r"),14,FALSE)))</f>
        <v>Missing Batch #</v>
      </c>
      <c r="T84" s="66" t="str">
        <f ca="1">IF(ISBLANK('Project Summary'!$A$22),"Missing Batch #",IF(OR(VLOOKUP(Backend!E82,INDIRECT("'"&amp;VLOOKUP($Q$81,'Project Summary'!$A$3:$H$52,8,FALSE)&amp;"'!$c:$r"),14,FALSE)&lt;85,VLOOKUP(Backend!E82,INDIRECT("'"&amp;VLOOKUP($Q$81,'Project Summary'!$A$3:$H$52,8,FALSE)&amp;"'!$c:$r"),14,FALSE)&gt;115),(VLOOKUP(Backend!E82,INDIRECT("'"&amp;VLOOKUP($Q$81,'Project Summary'!$A$3:$H$52,8,FALSE)&amp;"'!$c:$r"),13,FALSE)&amp;"*"),VLOOKUP(Backend!E82,INDIRECT("'"&amp;VLOOKUP($Q$81,'Project Summary'!$A$3:$H$52,8,FALSE)&amp;"'!$c:$r"),13,FALSE)))</f>
        <v>Missing Batch #</v>
      </c>
      <c r="U84" s="66" t="str">
        <f ca="1">IF(ISBLANK('Project Summary'!$A$22),"Missing Batch #",IF(OR(VLOOKUP(Backend!F82,INDIRECT("'"&amp;VLOOKUP($Q$81,'Project Summary'!$A$3:$H$52,8,FALSE)&amp;"'!$c:$r"),14,FALSE)&lt;85,VLOOKUP(Backend!F82,INDIRECT("'"&amp;VLOOKUP($Q$81,'Project Summary'!$A$3:$H$52,8,FALSE)&amp;"'!$c:$r"),14,FALSE)&gt;115),(VLOOKUP(Backend!F82,INDIRECT("'"&amp;VLOOKUP($Q$81,'Project Summary'!$A$3:$H$52,8,FALSE)&amp;"'!$c:$r"),14,FALSE)&amp;"*"),VLOOKUP(Backend!F82,INDIRECT("'"&amp;VLOOKUP($Q$81,'Project Summary'!$A$3:$H$52,8,FALSE)&amp;"'!$c:$r"),14,FALSE)))</f>
        <v>Missing Batch #</v>
      </c>
      <c r="V84" s="66" t="str">
        <f ca="1">IF(ISBLANK('Project Summary'!$A$22),"Missing Batch #",IF(OR(VLOOKUP(Backend!G82,INDIRECT("'"&amp;VLOOKUP($Q$81,'Project Summary'!$A$3:$H$52,8,FALSE)&amp;"'!$c:$r"),14,FALSE)&lt;85,VLOOKUP(Backend!G82,INDIRECT("'"&amp;VLOOKUP($Q$81,'Project Summary'!$A$3:$H$52,8,FALSE)&amp;"'!$c:$r"),14,FALSE)&gt;115),(VLOOKUP(Backend!G82,INDIRECT("'"&amp;VLOOKUP($Q$81,'Project Summary'!$A$3:$H$52,8,FALSE)&amp;"'!$c:$r"),13,FALSE)&amp;"*"),VLOOKUP(Backend!G82,INDIRECT("'"&amp;VLOOKUP($Q$81,'Project Summary'!$A$3:$H$52,8,FALSE)&amp;"'!$c:$r"),13,FALSE)))</f>
        <v>Missing Batch #</v>
      </c>
      <c r="W84" s="66" t="str">
        <f ca="1">IF(ISBLANK('Project Summary'!$A$22),"Missing Batch #",IF(OR(VLOOKUP(Backend!H82,INDIRECT("'"&amp;VLOOKUP($Q$81,'Project Summary'!$A$3:$H$52,8,FALSE)&amp;"'!$c:$r"),14,FALSE)&lt;85,VLOOKUP(Backend!H82,INDIRECT("'"&amp;VLOOKUP($Q$81,'Project Summary'!$A$3:$H$52,8,FALSE)&amp;"'!$c:$r"),14,FALSE)&gt;115),(VLOOKUP(Backend!H82,INDIRECT("'"&amp;VLOOKUP($Q$81,'Project Summary'!$A$3:$H$52,8,FALSE)&amp;"'!$c:$r"),14,FALSE)&amp;"*"),VLOOKUP(Backend!H82,INDIRECT("'"&amp;VLOOKUP($Q$81,'Project Summary'!$A$3:$H$52,8,FALSE)&amp;"'!$c:$r"),14,FALSE)))</f>
        <v>Missing Batch #</v>
      </c>
      <c r="X84" s="101"/>
    </row>
    <row r="87" spans="17:24" x14ac:dyDescent="0.25">
      <c r="Q87" t="s">
        <v>74</v>
      </c>
      <c r="R87" s="73" t="e">
        <f t="shared" ref="R87:W87" ca="1" si="11">AVERAGE(R5:R84)</f>
        <v>#N/A</v>
      </c>
      <c r="S87" s="75" t="e">
        <f t="shared" ca="1" si="11"/>
        <v>#N/A</v>
      </c>
      <c r="T87" s="73" t="e">
        <f t="shared" ca="1" si="11"/>
        <v>#N/A</v>
      </c>
      <c r="U87" s="75" t="e">
        <f t="shared" ca="1" si="11"/>
        <v>#N/A</v>
      </c>
      <c r="V87" s="73" t="e">
        <f t="shared" ca="1" si="11"/>
        <v>#N/A</v>
      </c>
      <c r="W87" s="75" t="e">
        <f t="shared" ca="1" si="11"/>
        <v>#N/A</v>
      </c>
    </row>
    <row r="88" spans="17:24" x14ac:dyDescent="0.25">
      <c r="Q88" t="s">
        <v>75</v>
      </c>
      <c r="R88" s="75" t="e">
        <f t="shared" ref="R88:W88" ca="1" si="12">STDEV(R5:R84)</f>
        <v>#N/A</v>
      </c>
      <c r="S88" s="75" t="e">
        <f t="shared" ca="1" si="12"/>
        <v>#N/A</v>
      </c>
      <c r="T88" s="75" t="e">
        <f t="shared" ca="1" si="12"/>
        <v>#N/A</v>
      </c>
      <c r="U88" s="75" t="e">
        <f t="shared" ca="1" si="12"/>
        <v>#N/A</v>
      </c>
      <c r="V88" s="75" t="e">
        <f t="shared" ca="1" si="12"/>
        <v>#N/A</v>
      </c>
      <c r="W88" s="75" t="e">
        <f t="shared" ca="1" si="12"/>
        <v>#N/A</v>
      </c>
    </row>
    <row r="89" spans="17:24" x14ac:dyDescent="0.25">
      <c r="Q89" t="s">
        <v>76</v>
      </c>
      <c r="R89" s="75" t="e">
        <f ca="1">R88/R87*100</f>
        <v>#N/A</v>
      </c>
      <c r="S89" s="75" t="e">
        <f t="shared" ref="S89:W89" ca="1" si="13">S88/S87*100</f>
        <v>#N/A</v>
      </c>
      <c r="T89" s="75" t="e">
        <f t="shared" ca="1" si="13"/>
        <v>#N/A</v>
      </c>
      <c r="U89" s="75" t="e">
        <f t="shared" ca="1" si="13"/>
        <v>#N/A</v>
      </c>
      <c r="V89" s="75" t="e">
        <f t="shared" ca="1" si="13"/>
        <v>#N/A</v>
      </c>
      <c r="W89" s="75" t="e">
        <f t="shared" ca="1" si="13"/>
        <v>#N/A</v>
      </c>
    </row>
  </sheetData>
  <mergeCells count="74">
    <mergeCell ref="Q17:Q20"/>
    <mergeCell ref="X17:X20"/>
    <mergeCell ref="O6:O7"/>
    <mergeCell ref="O18:O19"/>
    <mergeCell ref="Q9:Q12"/>
    <mergeCell ref="X9:X12"/>
    <mergeCell ref="Y6:Y7"/>
    <mergeCell ref="O8:O9"/>
    <mergeCell ref="O10:O11"/>
    <mergeCell ref="O12:O13"/>
    <mergeCell ref="O14:O15"/>
    <mergeCell ref="Q13:Q16"/>
    <mergeCell ref="X13:X16"/>
    <mergeCell ref="Q1:X1"/>
    <mergeCell ref="A2:A3"/>
    <mergeCell ref="B2:D2"/>
    <mergeCell ref="F2:F3"/>
    <mergeCell ref="G2:O2"/>
    <mergeCell ref="Q2:Q4"/>
    <mergeCell ref="R2:X2"/>
    <mergeCell ref="R3:S3"/>
    <mergeCell ref="T3:U3"/>
    <mergeCell ref="V3:W3"/>
    <mergeCell ref="X3:X4"/>
    <mergeCell ref="O4:O5"/>
    <mergeCell ref="Q5:Q8"/>
    <mergeCell ref="X5:X8"/>
    <mergeCell ref="O24:O25"/>
    <mergeCell ref="O26:O27"/>
    <mergeCell ref="O28:O29"/>
    <mergeCell ref="A1:D1"/>
    <mergeCell ref="F1:O1"/>
    <mergeCell ref="O16:O17"/>
    <mergeCell ref="O20:O21"/>
    <mergeCell ref="O22:O23"/>
    <mergeCell ref="Q45:Q48"/>
    <mergeCell ref="X45:X48"/>
    <mergeCell ref="O30:O31"/>
    <mergeCell ref="O32:O33"/>
    <mergeCell ref="O34:O35"/>
    <mergeCell ref="O36:O37"/>
    <mergeCell ref="O38:O39"/>
    <mergeCell ref="O40:O41"/>
    <mergeCell ref="O42:O43"/>
    <mergeCell ref="Q33:Q36"/>
    <mergeCell ref="X33:X36"/>
    <mergeCell ref="Q37:Q40"/>
    <mergeCell ref="X37:X40"/>
    <mergeCell ref="Q41:Q44"/>
    <mergeCell ref="X41:X44"/>
    <mergeCell ref="Q21:Q24"/>
    <mergeCell ref="X21:X24"/>
    <mergeCell ref="Q25:Q28"/>
    <mergeCell ref="X25:X28"/>
    <mergeCell ref="Q29:Q32"/>
    <mergeCell ref="X29:X32"/>
    <mergeCell ref="Q49:Q52"/>
    <mergeCell ref="X49:X52"/>
    <mergeCell ref="Q53:Q56"/>
    <mergeCell ref="X53:X56"/>
    <mergeCell ref="Q57:Q60"/>
    <mergeCell ref="X57:X60"/>
    <mergeCell ref="Q61:Q64"/>
    <mergeCell ref="X61:X64"/>
    <mergeCell ref="Q65:Q68"/>
    <mergeCell ref="X65:X68"/>
    <mergeCell ref="Q69:Q72"/>
    <mergeCell ref="X69:X72"/>
    <mergeCell ref="Q73:Q76"/>
    <mergeCell ref="X73:X76"/>
    <mergeCell ref="Q77:Q80"/>
    <mergeCell ref="X77:X80"/>
    <mergeCell ref="Q81:Q84"/>
    <mergeCell ref="X81:X84"/>
  </mergeCells>
  <pageMargins left="0.7" right="0.7" top="0.75" bottom="0.75" header="0.3" footer="0.3"/>
  <pageSetup scale="36" orientation="portrait" verticalDpi="599" r:id="rId1"/>
  <headerFooter>
    <oddFooter>&amp;LInitial Review By: ___________________ Date: _______________________________&amp;RQC Review By: ___________________ Date: _______________________________</oddFooter>
  </headerFooter>
  <colBreaks count="1" manualBreakCount="1">
    <brk id="24" max="8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9095-F155-4D0D-A527-1ED3AE842AFD}">
  <sheetPr codeName="Sheet3"/>
  <dimension ref="A1:L56"/>
  <sheetViews>
    <sheetView tabSelected="1" view="pageLayout" topLeftCell="A16" zoomScaleNormal="100" zoomScaleSheetLayoutView="80" workbookViewId="0">
      <selection activeCell="F37" sqref="F37:L37"/>
    </sheetView>
  </sheetViews>
  <sheetFormatPr defaultRowHeight="15" x14ac:dyDescent="0.25"/>
  <cols>
    <col min="2" max="2" width="13" customWidth="1"/>
    <col min="4" max="4" width="8.140625" customWidth="1"/>
    <col min="5" max="5" width="15" customWidth="1"/>
    <col min="6" max="12" width="15.7109375" customWidth="1"/>
  </cols>
  <sheetData>
    <row r="1" spans="1:12" ht="20.100000000000001" customHeight="1" x14ac:dyDescent="0.25">
      <c r="A1" s="131" t="s">
        <v>77</v>
      </c>
      <c r="B1" s="131"/>
      <c r="C1" s="131"/>
      <c r="D1" s="131"/>
      <c r="E1" s="131"/>
      <c r="F1" s="131"/>
      <c r="G1" s="131"/>
      <c r="H1" s="131"/>
    </row>
    <row r="2" spans="1:12" ht="20.100000000000001" customHeight="1" x14ac:dyDescent="0.25">
      <c r="A2" s="132" t="s">
        <v>78</v>
      </c>
      <c r="B2" s="132"/>
      <c r="C2" s="132"/>
      <c r="D2" s="132"/>
      <c r="E2" s="132"/>
      <c r="F2" s="132"/>
      <c r="G2" s="132"/>
      <c r="H2" s="132"/>
    </row>
    <row r="3" spans="1:12" ht="20.100000000000001" customHeight="1" x14ac:dyDescent="0.25">
      <c r="A3" s="132" t="s">
        <v>79</v>
      </c>
      <c r="B3" s="132"/>
      <c r="C3" s="132"/>
      <c r="D3" s="132"/>
      <c r="E3" s="132"/>
      <c r="F3" s="132"/>
      <c r="G3" s="132"/>
      <c r="H3" s="132"/>
      <c r="I3" s="10"/>
      <c r="J3" s="10"/>
      <c r="K3" s="10"/>
      <c r="L3" s="10"/>
    </row>
    <row r="4" spans="1:12" ht="20.100000000000001" customHeight="1" x14ac:dyDescent="0.25">
      <c r="A4" s="132" t="s">
        <v>80</v>
      </c>
      <c r="B4" s="132"/>
      <c r="C4" s="132"/>
      <c r="D4" s="132"/>
      <c r="E4" s="132"/>
      <c r="F4" s="132"/>
      <c r="G4" s="132"/>
      <c r="H4" s="132"/>
    </row>
    <row r="5" spans="1:12" ht="7.5" customHeight="1" thickBot="1" x14ac:dyDescent="0.3">
      <c r="E5" s="10"/>
      <c r="F5" s="10"/>
      <c r="G5" s="10"/>
      <c r="H5" s="10"/>
      <c r="I5" s="10"/>
      <c r="J5" s="10"/>
      <c r="K5" s="10"/>
      <c r="L5" s="10"/>
    </row>
    <row r="6" spans="1:12" ht="20.100000000000001" customHeight="1" x14ac:dyDescent="0.25">
      <c r="A6" s="110" t="s">
        <v>81</v>
      </c>
      <c r="B6" s="112" t="s">
        <v>82</v>
      </c>
      <c r="C6" s="114" t="s">
        <v>83</v>
      </c>
      <c r="D6" s="116" t="s">
        <v>84</v>
      </c>
      <c r="E6" s="11" t="s">
        <v>85</v>
      </c>
      <c r="F6" s="12" t="s">
        <v>86</v>
      </c>
      <c r="G6" s="13">
        <v>0.5</v>
      </c>
      <c r="H6" s="13">
        <v>1</v>
      </c>
      <c r="I6" s="13">
        <v>2</v>
      </c>
      <c r="J6" s="13">
        <v>4</v>
      </c>
      <c r="K6" s="13">
        <v>8</v>
      </c>
      <c r="L6" s="14">
        <v>24</v>
      </c>
    </row>
    <row r="7" spans="1:12" ht="20.100000000000001" customHeight="1" thickBot="1" x14ac:dyDescent="0.3">
      <c r="A7" s="111"/>
      <c r="B7" s="113"/>
      <c r="C7" s="115"/>
      <c r="D7" s="117"/>
      <c r="E7" s="15" t="s">
        <v>87</v>
      </c>
      <c r="F7" s="118" t="s">
        <v>196</v>
      </c>
      <c r="G7" s="119"/>
      <c r="H7" s="119"/>
      <c r="I7" s="119"/>
      <c r="J7" s="119"/>
      <c r="K7" s="119"/>
      <c r="L7" s="120"/>
    </row>
    <row r="8" spans="1:12" ht="20.100000000000001" customHeight="1" x14ac:dyDescent="0.25">
      <c r="A8" s="121">
        <v>1</v>
      </c>
      <c r="B8" s="112" t="s">
        <v>88</v>
      </c>
      <c r="C8" s="112" t="s">
        <v>89</v>
      </c>
      <c r="D8" s="125">
        <v>1</v>
      </c>
      <c r="E8" s="128" t="s">
        <v>90</v>
      </c>
      <c r="F8" s="16"/>
      <c r="G8" s="17"/>
      <c r="H8" s="18"/>
      <c r="I8" s="17"/>
      <c r="J8" s="17"/>
      <c r="K8" s="17"/>
      <c r="L8" s="19"/>
    </row>
    <row r="9" spans="1:12" ht="20.100000000000001" customHeight="1" x14ac:dyDescent="0.25">
      <c r="A9" s="122"/>
      <c r="B9" s="124"/>
      <c r="C9" s="124"/>
      <c r="D9" s="126"/>
      <c r="E9" s="129"/>
      <c r="F9" s="20"/>
      <c r="G9" s="21"/>
      <c r="H9" s="22"/>
      <c r="I9" s="21"/>
      <c r="J9" s="21"/>
      <c r="K9" s="21"/>
      <c r="L9" s="23"/>
    </row>
    <row r="10" spans="1:12" ht="20.100000000000001" customHeight="1" x14ac:dyDescent="0.25">
      <c r="A10" s="122"/>
      <c r="B10" s="124"/>
      <c r="C10" s="124"/>
      <c r="D10" s="126"/>
      <c r="E10" s="129"/>
      <c r="F10" s="24"/>
      <c r="G10" s="25"/>
      <c r="H10" s="26"/>
      <c r="I10" s="25"/>
      <c r="J10" s="25"/>
      <c r="K10" s="25"/>
      <c r="L10" s="27"/>
    </row>
    <row r="11" spans="1:12" ht="20.100000000000001" customHeight="1" thickBot="1" x14ac:dyDescent="0.3">
      <c r="A11" s="122"/>
      <c r="B11" s="124"/>
      <c r="C11" s="124"/>
      <c r="D11" s="126"/>
      <c r="E11" s="130"/>
      <c r="F11" s="24"/>
      <c r="G11" s="25"/>
      <c r="H11" s="26"/>
      <c r="I11" s="25"/>
      <c r="J11" s="25"/>
      <c r="K11" s="25"/>
      <c r="L11" s="27"/>
    </row>
    <row r="12" spans="1:12" ht="20.100000000000001" customHeight="1" x14ac:dyDescent="0.25">
      <c r="A12" s="122"/>
      <c r="B12" s="124"/>
      <c r="C12" s="124"/>
      <c r="D12" s="126"/>
      <c r="E12" s="28" t="s">
        <v>91</v>
      </c>
      <c r="F12" s="29" t="e">
        <f>AVERAGE(F8:F11)</f>
        <v>#DIV/0!</v>
      </c>
      <c r="G12" s="30" t="e">
        <f>AVERAGE(G8:G11)</f>
        <v>#DIV/0!</v>
      </c>
      <c r="H12" s="30" t="e">
        <f>AVERAGE(H8:H11)</f>
        <v>#DIV/0!</v>
      </c>
      <c r="I12" s="30" t="e">
        <f t="shared" ref="I12:K12" si="0">AVERAGE(I8:I11)</f>
        <v>#DIV/0!</v>
      </c>
      <c r="J12" s="30" t="e">
        <f t="shared" si="0"/>
        <v>#DIV/0!</v>
      </c>
      <c r="K12" s="30" t="e">
        <f t="shared" si="0"/>
        <v>#DIV/0!</v>
      </c>
      <c r="L12" s="31" t="e">
        <f>AVERAGE(L8:L11)</f>
        <v>#DIV/0!</v>
      </c>
    </row>
    <row r="13" spans="1:12" ht="20.100000000000001" customHeight="1" x14ac:dyDescent="0.25">
      <c r="A13" s="122"/>
      <c r="B13" s="124"/>
      <c r="C13" s="124"/>
      <c r="D13" s="126"/>
      <c r="E13" s="32" t="s">
        <v>92</v>
      </c>
      <c r="F13" s="33" t="e">
        <f>STDEV(F8:F11)</f>
        <v>#DIV/0!</v>
      </c>
      <c r="G13" s="34" t="e">
        <f t="shared" ref="G13:K13" si="1">STDEV(G8:G11)</f>
        <v>#DIV/0!</v>
      </c>
      <c r="H13" s="34" t="e">
        <f t="shared" si="1"/>
        <v>#DIV/0!</v>
      </c>
      <c r="I13" s="34" t="e">
        <f t="shared" si="1"/>
        <v>#DIV/0!</v>
      </c>
      <c r="J13" s="34" t="e">
        <f t="shared" si="1"/>
        <v>#DIV/0!</v>
      </c>
      <c r="K13" s="34" t="e">
        <f t="shared" si="1"/>
        <v>#DIV/0!</v>
      </c>
      <c r="L13" s="35" t="e">
        <f>STDEV(L8:L11)</f>
        <v>#DIV/0!</v>
      </c>
    </row>
    <row r="14" spans="1:12" ht="20.100000000000001" customHeight="1" thickBot="1" x14ac:dyDescent="0.3">
      <c r="A14" s="123"/>
      <c r="B14" s="113"/>
      <c r="C14" s="113"/>
      <c r="D14" s="127"/>
      <c r="E14" s="15" t="s">
        <v>93</v>
      </c>
      <c r="F14" s="36" t="e">
        <f>F13/F12*100</f>
        <v>#DIV/0!</v>
      </c>
      <c r="G14" s="37" t="e">
        <f t="shared" ref="G14:K14" si="2">G13/G12*100</f>
        <v>#DIV/0!</v>
      </c>
      <c r="H14" s="37" t="e">
        <f t="shared" si="2"/>
        <v>#DIV/0!</v>
      </c>
      <c r="I14" s="37" t="e">
        <f t="shared" si="2"/>
        <v>#DIV/0!</v>
      </c>
      <c r="J14" s="37" t="e">
        <f t="shared" si="2"/>
        <v>#DIV/0!</v>
      </c>
      <c r="K14" s="37" t="e">
        <f t="shared" si="2"/>
        <v>#DIV/0!</v>
      </c>
      <c r="L14" s="38" t="e">
        <f>L13/L12*100</f>
        <v>#DIV/0!</v>
      </c>
    </row>
    <row r="15" spans="1:12" ht="20.100000000000001" customHeight="1" thickBot="1" x14ac:dyDescent="0.3"/>
    <row r="16" spans="1:12" ht="18.600000000000001" customHeight="1" x14ac:dyDescent="0.25">
      <c r="A16" s="110" t="s">
        <v>81</v>
      </c>
      <c r="B16" s="112" t="s">
        <v>82</v>
      </c>
      <c r="C16" s="114" t="s">
        <v>83</v>
      </c>
      <c r="D16" s="116" t="s">
        <v>84</v>
      </c>
      <c r="E16" s="11" t="s">
        <v>85</v>
      </c>
      <c r="F16" s="12" t="s">
        <v>86</v>
      </c>
      <c r="G16" s="13">
        <v>0.5</v>
      </c>
      <c r="H16" s="13">
        <v>1</v>
      </c>
      <c r="I16" s="13">
        <v>2</v>
      </c>
      <c r="J16" s="13">
        <v>4</v>
      </c>
      <c r="K16" s="13">
        <v>8</v>
      </c>
      <c r="L16" s="14">
        <v>24</v>
      </c>
    </row>
    <row r="17" spans="1:12" ht="18.600000000000001" customHeight="1" thickBot="1" x14ac:dyDescent="0.3">
      <c r="A17" s="111"/>
      <c r="B17" s="113"/>
      <c r="C17" s="115"/>
      <c r="D17" s="117"/>
      <c r="E17" s="15" t="s">
        <v>87</v>
      </c>
      <c r="F17" s="118" t="s">
        <v>196</v>
      </c>
      <c r="G17" s="119"/>
      <c r="H17" s="119"/>
      <c r="I17" s="119"/>
      <c r="J17" s="119"/>
      <c r="K17" s="119"/>
      <c r="L17" s="120"/>
    </row>
    <row r="18" spans="1:12" ht="18.600000000000001" customHeight="1" x14ac:dyDescent="0.25">
      <c r="A18" s="121">
        <v>2</v>
      </c>
      <c r="B18" s="112" t="s">
        <v>94</v>
      </c>
      <c r="C18" s="112" t="s">
        <v>89</v>
      </c>
      <c r="D18" s="125">
        <v>1</v>
      </c>
      <c r="E18" s="128" t="s">
        <v>95</v>
      </c>
      <c r="F18" s="16"/>
      <c r="G18" s="17"/>
      <c r="H18" s="18"/>
      <c r="I18" s="17"/>
      <c r="J18" s="17"/>
      <c r="K18" s="17"/>
      <c r="L18" s="19"/>
    </row>
    <row r="19" spans="1:12" ht="18.600000000000001" customHeight="1" x14ac:dyDescent="0.25">
      <c r="A19" s="122"/>
      <c r="B19" s="124"/>
      <c r="C19" s="124"/>
      <c r="D19" s="126"/>
      <c r="E19" s="129"/>
      <c r="F19" s="20"/>
      <c r="G19" s="21"/>
      <c r="H19" s="22"/>
      <c r="I19" s="21"/>
      <c r="J19" s="21"/>
      <c r="K19" s="21"/>
      <c r="L19" s="23"/>
    </row>
    <row r="20" spans="1:12" ht="18.600000000000001" customHeight="1" x14ac:dyDescent="0.25">
      <c r="A20" s="122"/>
      <c r="B20" s="124"/>
      <c r="C20" s="124"/>
      <c r="D20" s="126"/>
      <c r="E20" s="129"/>
      <c r="F20" s="24"/>
      <c r="G20" s="25"/>
      <c r="H20" s="26"/>
      <c r="I20" s="25"/>
      <c r="J20" s="25"/>
      <c r="K20" s="25"/>
      <c r="L20" s="27"/>
    </row>
    <row r="21" spans="1:12" ht="18.600000000000001" customHeight="1" thickBot="1" x14ac:dyDescent="0.3">
      <c r="A21" s="122"/>
      <c r="B21" s="124"/>
      <c r="C21" s="124"/>
      <c r="D21" s="126"/>
      <c r="E21" s="130"/>
      <c r="F21" s="24"/>
      <c r="G21" s="25"/>
      <c r="H21" s="26"/>
      <c r="I21" s="25"/>
      <c r="J21" s="25"/>
      <c r="K21" s="25"/>
      <c r="L21" s="27"/>
    </row>
    <row r="22" spans="1:12" ht="18.600000000000001" customHeight="1" x14ac:dyDescent="0.25">
      <c r="A22" s="122"/>
      <c r="B22" s="124"/>
      <c r="C22" s="124"/>
      <c r="D22" s="126"/>
      <c r="E22" s="28" t="s">
        <v>91</v>
      </c>
      <c r="F22" s="29" t="e">
        <f>AVERAGE(F18:F21)</f>
        <v>#DIV/0!</v>
      </c>
      <c r="G22" s="30" t="e">
        <f>AVERAGE(G18:G21)</f>
        <v>#DIV/0!</v>
      </c>
      <c r="H22" s="30" t="e">
        <f>AVERAGE(H18:H21)</f>
        <v>#DIV/0!</v>
      </c>
      <c r="I22" s="30" t="e">
        <f t="shared" ref="I22:K22" si="3">AVERAGE(I18:I21)</f>
        <v>#DIV/0!</v>
      </c>
      <c r="J22" s="30" t="e">
        <f t="shared" si="3"/>
        <v>#DIV/0!</v>
      </c>
      <c r="K22" s="30" t="e">
        <f t="shared" si="3"/>
        <v>#DIV/0!</v>
      </c>
      <c r="L22" s="31" t="e">
        <f>AVERAGE(L18:L21)</f>
        <v>#DIV/0!</v>
      </c>
    </row>
    <row r="23" spans="1:12" ht="18.600000000000001" customHeight="1" x14ac:dyDescent="0.25">
      <c r="A23" s="122"/>
      <c r="B23" s="124"/>
      <c r="C23" s="124"/>
      <c r="D23" s="126"/>
      <c r="E23" s="32" t="s">
        <v>92</v>
      </c>
      <c r="F23" s="33" t="e">
        <f>STDEV(F18:F21)</f>
        <v>#DIV/0!</v>
      </c>
      <c r="G23" s="34" t="e">
        <f t="shared" ref="G23:K23" si="4">STDEV(G18:G21)</f>
        <v>#DIV/0!</v>
      </c>
      <c r="H23" s="34" t="e">
        <f t="shared" si="4"/>
        <v>#DIV/0!</v>
      </c>
      <c r="I23" s="34" t="e">
        <f t="shared" si="4"/>
        <v>#DIV/0!</v>
      </c>
      <c r="J23" s="34" t="e">
        <f t="shared" si="4"/>
        <v>#DIV/0!</v>
      </c>
      <c r="K23" s="34" t="e">
        <f t="shared" si="4"/>
        <v>#DIV/0!</v>
      </c>
      <c r="L23" s="35" t="e">
        <f>STDEV(L18:L21)</f>
        <v>#DIV/0!</v>
      </c>
    </row>
    <row r="24" spans="1:12" ht="18.600000000000001" customHeight="1" thickBot="1" x14ac:dyDescent="0.3">
      <c r="A24" s="123"/>
      <c r="B24" s="113"/>
      <c r="C24" s="113"/>
      <c r="D24" s="127"/>
      <c r="E24" s="15" t="s">
        <v>93</v>
      </c>
      <c r="F24" s="36" t="e">
        <f>F23/F22*100</f>
        <v>#DIV/0!</v>
      </c>
      <c r="G24" s="37" t="e">
        <f t="shared" ref="G24:K24" si="5">G23/G22*100</f>
        <v>#DIV/0!</v>
      </c>
      <c r="H24" s="37" t="e">
        <f t="shared" si="5"/>
        <v>#DIV/0!</v>
      </c>
      <c r="I24" s="37" t="e">
        <f t="shared" si="5"/>
        <v>#DIV/0!</v>
      </c>
      <c r="J24" s="37" t="e">
        <f t="shared" si="5"/>
        <v>#DIV/0!</v>
      </c>
      <c r="K24" s="37" t="e">
        <f t="shared" si="5"/>
        <v>#DIV/0!</v>
      </c>
      <c r="L24" s="38" t="e">
        <f>L23/L22*100</f>
        <v>#DIV/0!</v>
      </c>
    </row>
    <row r="25" spans="1:12" ht="18.600000000000001" customHeight="1" thickBot="1" x14ac:dyDescent="0.3"/>
    <row r="26" spans="1:12" ht="18.600000000000001" customHeight="1" x14ac:dyDescent="0.25">
      <c r="A26" s="110" t="s">
        <v>81</v>
      </c>
      <c r="B26" s="112" t="s">
        <v>82</v>
      </c>
      <c r="C26" s="114" t="s">
        <v>83</v>
      </c>
      <c r="D26" s="116" t="s">
        <v>84</v>
      </c>
      <c r="E26" s="11" t="s">
        <v>85</v>
      </c>
      <c r="F26" s="12" t="s">
        <v>86</v>
      </c>
      <c r="G26" s="13">
        <v>0.5</v>
      </c>
      <c r="H26" s="13">
        <v>1</v>
      </c>
      <c r="I26" s="13">
        <v>2</v>
      </c>
      <c r="J26" s="13">
        <v>4</v>
      </c>
      <c r="K26" s="13">
        <v>8</v>
      </c>
      <c r="L26" s="14">
        <v>24</v>
      </c>
    </row>
    <row r="27" spans="1:12" ht="18.600000000000001" customHeight="1" thickBot="1" x14ac:dyDescent="0.3">
      <c r="A27" s="111"/>
      <c r="B27" s="113"/>
      <c r="C27" s="115"/>
      <c r="D27" s="117"/>
      <c r="E27" s="15" t="s">
        <v>87</v>
      </c>
      <c r="F27" s="118" t="s">
        <v>196</v>
      </c>
      <c r="G27" s="119"/>
      <c r="H27" s="119"/>
      <c r="I27" s="119"/>
      <c r="J27" s="119"/>
      <c r="K27" s="119"/>
      <c r="L27" s="120"/>
    </row>
    <row r="28" spans="1:12" ht="18.600000000000001" customHeight="1" x14ac:dyDescent="0.25">
      <c r="A28" s="121">
        <v>3</v>
      </c>
      <c r="B28" s="112" t="s">
        <v>96</v>
      </c>
      <c r="C28" s="112" t="s">
        <v>89</v>
      </c>
      <c r="D28" s="125">
        <v>1</v>
      </c>
      <c r="E28" s="128" t="s">
        <v>95</v>
      </c>
      <c r="F28" s="39"/>
      <c r="G28" s="40"/>
      <c r="H28" s="41"/>
      <c r="I28" s="18"/>
      <c r="J28" s="18"/>
      <c r="K28" s="18"/>
      <c r="L28" s="42"/>
    </row>
    <row r="29" spans="1:12" ht="18.600000000000001" customHeight="1" x14ac:dyDescent="0.25">
      <c r="A29" s="122"/>
      <c r="B29" s="124"/>
      <c r="C29" s="124"/>
      <c r="D29" s="126"/>
      <c r="E29" s="129"/>
      <c r="F29" s="43"/>
      <c r="G29" s="44"/>
      <c r="H29" s="22"/>
      <c r="I29" s="22"/>
      <c r="J29" s="22"/>
      <c r="K29" s="22"/>
      <c r="L29" s="45"/>
    </row>
    <row r="30" spans="1:12" ht="18.600000000000001" customHeight="1" x14ac:dyDescent="0.25">
      <c r="A30" s="122"/>
      <c r="B30" s="124"/>
      <c r="C30" s="124"/>
      <c r="D30" s="126"/>
      <c r="E30" s="129"/>
      <c r="F30" s="46"/>
      <c r="G30" s="44"/>
      <c r="H30" s="26"/>
      <c r="I30" s="26"/>
      <c r="J30" s="26"/>
      <c r="K30" s="26"/>
      <c r="L30" s="47"/>
    </row>
    <row r="31" spans="1:12" ht="18.600000000000001" customHeight="1" thickBot="1" x14ac:dyDescent="0.3">
      <c r="A31" s="122"/>
      <c r="B31" s="124"/>
      <c r="C31" s="124"/>
      <c r="D31" s="126"/>
      <c r="E31" s="130"/>
      <c r="F31" s="46"/>
      <c r="G31" s="48"/>
      <c r="H31" s="26"/>
      <c r="I31" s="26"/>
      <c r="J31" s="26"/>
      <c r="K31" s="26"/>
      <c r="L31" s="47"/>
    </row>
    <row r="32" spans="1:12" ht="18.600000000000001" customHeight="1" x14ac:dyDescent="0.25">
      <c r="A32" s="122"/>
      <c r="B32" s="124"/>
      <c r="C32" s="124"/>
      <c r="D32" s="126"/>
      <c r="E32" s="28" t="s">
        <v>91</v>
      </c>
      <c r="F32" s="30" t="e">
        <f>AVERAGE(F28:F31)</f>
        <v>#DIV/0!</v>
      </c>
      <c r="G32" s="49" t="e">
        <f>AVERAGE(G28:G31)</f>
        <v>#DIV/0!</v>
      </c>
      <c r="H32" s="49" t="e">
        <f>AVERAGE(H28:H31)</f>
        <v>#DIV/0!</v>
      </c>
      <c r="I32" s="49" t="e">
        <f t="shared" ref="I32:K32" si="6">AVERAGE(I28:I31)</f>
        <v>#DIV/0!</v>
      </c>
      <c r="J32" s="30" t="e">
        <f t="shared" si="6"/>
        <v>#DIV/0!</v>
      </c>
      <c r="K32" s="30" t="e">
        <f t="shared" si="6"/>
        <v>#DIV/0!</v>
      </c>
      <c r="L32" s="30" t="e">
        <f>AVERAGE(L28:L31)</f>
        <v>#DIV/0!</v>
      </c>
    </row>
    <row r="33" spans="1:12" ht="18.600000000000001" customHeight="1" x14ac:dyDescent="0.25">
      <c r="A33" s="122"/>
      <c r="B33" s="124"/>
      <c r="C33" s="124"/>
      <c r="D33" s="126"/>
      <c r="E33" s="32" t="s">
        <v>92</v>
      </c>
      <c r="F33" s="33" t="e">
        <f>STDEV(F28:F31)</f>
        <v>#DIV/0!</v>
      </c>
      <c r="G33" s="50" t="e">
        <f t="shared" ref="G33:K33" si="7">STDEV(G28:G31)</f>
        <v>#DIV/0!</v>
      </c>
      <c r="H33" s="50" t="e">
        <f t="shared" si="7"/>
        <v>#DIV/0!</v>
      </c>
      <c r="I33" s="51" t="e">
        <f t="shared" si="7"/>
        <v>#DIV/0!</v>
      </c>
      <c r="J33" s="34" t="e">
        <f t="shared" si="7"/>
        <v>#DIV/0!</v>
      </c>
      <c r="K33" s="34" t="e">
        <f t="shared" si="7"/>
        <v>#DIV/0!</v>
      </c>
      <c r="L33" s="35" t="e">
        <f>STDEV(L28:L31)</f>
        <v>#DIV/0!</v>
      </c>
    </row>
    <row r="34" spans="1:12" ht="18.600000000000001" customHeight="1" thickBot="1" x14ac:dyDescent="0.3">
      <c r="A34" s="123"/>
      <c r="B34" s="113"/>
      <c r="C34" s="113"/>
      <c r="D34" s="127"/>
      <c r="E34" s="15" t="s">
        <v>93</v>
      </c>
      <c r="F34" s="36" t="e">
        <f>F33/F32*100</f>
        <v>#DIV/0!</v>
      </c>
      <c r="G34" s="52" t="e">
        <f t="shared" ref="G34:K34" si="8">G33/G32*100</f>
        <v>#DIV/0!</v>
      </c>
      <c r="H34" s="52" t="e">
        <f t="shared" si="8"/>
        <v>#DIV/0!</v>
      </c>
      <c r="I34" s="52" t="e">
        <f t="shared" si="8"/>
        <v>#DIV/0!</v>
      </c>
      <c r="J34" s="37" t="e">
        <f t="shared" si="8"/>
        <v>#DIV/0!</v>
      </c>
      <c r="K34" s="37" t="e">
        <f t="shared" si="8"/>
        <v>#DIV/0!</v>
      </c>
      <c r="L34" s="38" t="e">
        <f>L33/L32*100</f>
        <v>#DIV/0!</v>
      </c>
    </row>
    <row r="35" spans="1:12" ht="18.600000000000001" customHeight="1" thickBot="1" x14ac:dyDescent="0.3"/>
    <row r="36" spans="1:12" ht="18.600000000000001" customHeight="1" x14ac:dyDescent="0.25">
      <c r="A36" s="110" t="s">
        <v>81</v>
      </c>
      <c r="B36" s="112" t="s">
        <v>82</v>
      </c>
      <c r="C36" s="114" t="s">
        <v>83</v>
      </c>
      <c r="D36" s="116" t="s">
        <v>84</v>
      </c>
      <c r="E36" s="11" t="s">
        <v>85</v>
      </c>
      <c r="F36" s="12" t="s">
        <v>86</v>
      </c>
      <c r="G36" s="13">
        <v>0.5</v>
      </c>
      <c r="H36" s="13">
        <v>1</v>
      </c>
      <c r="I36" s="13">
        <v>2</v>
      </c>
      <c r="J36" s="13">
        <v>4</v>
      </c>
      <c r="K36" s="13">
        <v>8</v>
      </c>
      <c r="L36" s="14">
        <v>24</v>
      </c>
    </row>
    <row r="37" spans="1:12" ht="18.600000000000001" customHeight="1" thickBot="1" x14ac:dyDescent="0.3">
      <c r="A37" s="111"/>
      <c r="B37" s="113"/>
      <c r="C37" s="115"/>
      <c r="D37" s="117"/>
      <c r="E37" s="15" t="s">
        <v>87</v>
      </c>
      <c r="F37" s="118" t="s">
        <v>196</v>
      </c>
      <c r="G37" s="119"/>
      <c r="H37" s="119"/>
      <c r="I37" s="119"/>
      <c r="J37" s="119"/>
      <c r="K37" s="119"/>
      <c r="L37" s="120"/>
    </row>
    <row r="38" spans="1:12" ht="18.600000000000001" customHeight="1" x14ac:dyDescent="0.25">
      <c r="A38" s="121">
        <v>4</v>
      </c>
      <c r="B38" s="112" t="s">
        <v>97</v>
      </c>
      <c r="C38" s="112" t="s">
        <v>89</v>
      </c>
      <c r="D38" s="125">
        <v>1</v>
      </c>
      <c r="E38" s="128" t="s">
        <v>95</v>
      </c>
      <c r="F38" s="39"/>
      <c r="G38" s="18"/>
      <c r="H38" s="18"/>
      <c r="I38" s="18"/>
      <c r="J38" s="18"/>
      <c r="K38" s="18"/>
      <c r="L38" s="42"/>
    </row>
    <row r="39" spans="1:12" ht="18.600000000000001" customHeight="1" x14ac:dyDescent="0.25">
      <c r="A39" s="122"/>
      <c r="B39" s="124"/>
      <c r="C39" s="124"/>
      <c r="D39" s="126"/>
      <c r="E39" s="129"/>
      <c r="F39" s="43"/>
      <c r="G39" s="22"/>
      <c r="H39" s="22"/>
      <c r="I39" s="22"/>
      <c r="J39" s="22"/>
      <c r="K39" s="22"/>
      <c r="L39" s="45"/>
    </row>
    <row r="40" spans="1:12" ht="18.600000000000001" customHeight="1" x14ac:dyDescent="0.25">
      <c r="A40" s="122"/>
      <c r="B40" s="124"/>
      <c r="C40" s="124"/>
      <c r="D40" s="126"/>
      <c r="E40" s="129"/>
      <c r="F40" s="46"/>
      <c r="G40" s="26"/>
      <c r="H40" s="26"/>
      <c r="I40" s="26"/>
      <c r="J40" s="26"/>
      <c r="K40" s="26"/>
      <c r="L40" s="47"/>
    </row>
    <row r="41" spans="1:12" ht="18.600000000000001" customHeight="1" thickBot="1" x14ac:dyDescent="0.3">
      <c r="A41" s="122"/>
      <c r="B41" s="124"/>
      <c r="C41" s="124"/>
      <c r="D41" s="126"/>
      <c r="E41" s="130"/>
      <c r="F41" s="46"/>
      <c r="G41" s="26"/>
      <c r="H41" s="26"/>
      <c r="I41" s="26"/>
      <c r="J41" s="26"/>
      <c r="K41" s="26"/>
      <c r="L41" s="47"/>
    </row>
    <row r="42" spans="1:12" ht="18.600000000000001" customHeight="1" x14ac:dyDescent="0.25">
      <c r="A42" s="122"/>
      <c r="B42" s="124"/>
      <c r="C42" s="124"/>
      <c r="D42" s="126"/>
      <c r="E42" s="28" t="s">
        <v>91</v>
      </c>
      <c r="F42" s="30" t="e">
        <f>AVERAGE(F38:F41)</f>
        <v>#DIV/0!</v>
      </c>
      <c r="G42" s="30" t="e">
        <f>AVERAGE(G38:G41)</f>
        <v>#DIV/0!</v>
      </c>
      <c r="H42" s="49" t="e">
        <f>AVERAGE(H38:H41)</f>
        <v>#DIV/0!</v>
      </c>
      <c r="I42" s="49" t="e">
        <f t="shared" ref="I42:K42" si="9">AVERAGE(I38:I41)</f>
        <v>#DIV/0!</v>
      </c>
      <c r="J42" s="30" t="e">
        <f t="shared" si="9"/>
        <v>#DIV/0!</v>
      </c>
      <c r="K42" s="30" t="e">
        <f t="shared" si="9"/>
        <v>#DIV/0!</v>
      </c>
      <c r="L42" s="30" t="e">
        <f>AVERAGE(L38:L41)</f>
        <v>#DIV/0!</v>
      </c>
    </row>
    <row r="43" spans="1:12" ht="18.600000000000001" customHeight="1" x14ac:dyDescent="0.25">
      <c r="A43" s="122"/>
      <c r="B43" s="124"/>
      <c r="C43" s="124"/>
      <c r="D43" s="126"/>
      <c r="E43" s="32" t="s">
        <v>92</v>
      </c>
      <c r="F43" s="33" t="e">
        <f>STDEV(F38:F41)</f>
        <v>#DIV/0!</v>
      </c>
      <c r="G43" s="34" t="e">
        <f t="shared" ref="G43:K43" si="10">STDEV(G38:G41)</f>
        <v>#DIV/0!</v>
      </c>
      <c r="H43" s="51" t="e">
        <f t="shared" si="10"/>
        <v>#DIV/0!</v>
      </c>
      <c r="I43" s="51" t="e">
        <f t="shared" si="10"/>
        <v>#DIV/0!</v>
      </c>
      <c r="J43" s="34" t="e">
        <f t="shared" si="10"/>
        <v>#DIV/0!</v>
      </c>
      <c r="K43" s="34" t="e">
        <f t="shared" si="10"/>
        <v>#DIV/0!</v>
      </c>
      <c r="L43" s="35" t="e">
        <f>STDEV(L38:L41)</f>
        <v>#DIV/0!</v>
      </c>
    </row>
    <row r="44" spans="1:12" ht="18.600000000000001" customHeight="1" thickBot="1" x14ac:dyDescent="0.3">
      <c r="A44" s="123"/>
      <c r="B44" s="113"/>
      <c r="C44" s="113"/>
      <c r="D44" s="127"/>
      <c r="E44" s="15" t="s">
        <v>93</v>
      </c>
      <c r="F44" s="36" t="e">
        <f>F43/F42*100</f>
        <v>#DIV/0!</v>
      </c>
      <c r="G44" s="37" t="e">
        <f t="shared" ref="G44:K44" si="11">G43/G42*100</f>
        <v>#DIV/0!</v>
      </c>
      <c r="H44" s="52" t="e">
        <f t="shared" si="11"/>
        <v>#DIV/0!</v>
      </c>
      <c r="I44" s="52" t="e">
        <f t="shared" si="11"/>
        <v>#DIV/0!</v>
      </c>
      <c r="J44" s="37" t="e">
        <f t="shared" si="11"/>
        <v>#DIV/0!</v>
      </c>
      <c r="K44" s="37" t="e">
        <f t="shared" si="11"/>
        <v>#DIV/0!</v>
      </c>
      <c r="L44" s="38" t="e">
        <f>L43/L42*100</f>
        <v>#DIV/0!</v>
      </c>
    </row>
    <row r="53" spans="4:5" x14ac:dyDescent="0.25">
      <c r="D53" s="10"/>
      <c r="E53" s="10"/>
    </row>
    <row r="54" spans="4:5" x14ac:dyDescent="0.25">
      <c r="D54" s="10"/>
      <c r="E54" s="10"/>
    </row>
    <row r="55" spans="4:5" x14ac:dyDescent="0.25">
      <c r="D55" s="10"/>
      <c r="E55" s="10"/>
    </row>
    <row r="56" spans="4:5" x14ac:dyDescent="0.25">
      <c r="D56" s="10"/>
      <c r="E56" s="10"/>
    </row>
  </sheetData>
  <mergeCells count="44">
    <mergeCell ref="A1:H1"/>
    <mergeCell ref="A2:H2"/>
    <mergeCell ref="A3:H3"/>
    <mergeCell ref="A4:H4"/>
    <mergeCell ref="A6:A7"/>
    <mergeCell ref="B6:B7"/>
    <mergeCell ref="C6:C7"/>
    <mergeCell ref="D6:D7"/>
    <mergeCell ref="F7:L7"/>
    <mergeCell ref="A8:A14"/>
    <mergeCell ref="B8:B14"/>
    <mergeCell ref="C8:C14"/>
    <mergeCell ref="D8:D14"/>
    <mergeCell ref="E8:E11"/>
    <mergeCell ref="F17:L17"/>
    <mergeCell ref="A18:A24"/>
    <mergeCell ref="B18:B24"/>
    <mergeCell ref="C18:C24"/>
    <mergeCell ref="D18:D24"/>
    <mergeCell ref="E18:E21"/>
    <mergeCell ref="A16:A17"/>
    <mergeCell ref="B16:B17"/>
    <mergeCell ref="C16:C17"/>
    <mergeCell ref="D16:D17"/>
    <mergeCell ref="A28:A34"/>
    <mergeCell ref="B28:B34"/>
    <mergeCell ref="C28:C34"/>
    <mergeCell ref="D28:D34"/>
    <mergeCell ref="E28:E31"/>
    <mergeCell ref="A26:A27"/>
    <mergeCell ref="B26:B27"/>
    <mergeCell ref="C26:C27"/>
    <mergeCell ref="D26:D27"/>
    <mergeCell ref="F27:L27"/>
    <mergeCell ref="A38:A44"/>
    <mergeCell ref="B38:B44"/>
    <mergeCell ref="C38:C44"/>
    <mergeCell ref="D38:D44"/>
    <mergeCell ref="E38:E41"/>
    <mergeCell ref="A36:A37"/>
    <mergeCell ref="B36:B37"/>
    <mergeCell ref="C36:C37"/>
    <mergeCell ref="D36:D37"/>
    <mergeCell ref="F37:L37"/>
  </mergeCells>
  <pageMargins left="0.7" right="0.7" top="0.75" bottom="0.75" header="0.3" footer="0.3"/>
  <pageSetup scale="63" orientation="landscape" verticalDpi="599" r:id="rId1"/>
  <headerFooter>
    <oddFooter>&amp;L&amp;12Initial Reviewed By&amp;"-,Italic"
______________________________&amp;R&amp;12QC Reviewed By
______________________________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83CE-0247-4F14-837B-929C29534400}">
  <sheetPr codeName="Sheet4"/>
  <dimension ref="A1:Y878"/>
  <sheetViews>
    <sheetView view="pageBreakPreview" topLeftCell="B1" zoomScaleNormal="100" zoomScaleSheetLayoutView="100" workbookViewId="0">
      <selection activeCell="E3" sqref="E3:E15"/>
    </sheetView>
  </sheetViews>
  <sheetFormatPr defaultRowHeight="15" x14ac:dyDescent="0.25"/>
  <cols>
    <col min="1" max="1" width="25.28515625" style="10" customWidth="1"/>
    <col min="2" max="2" width="4.28515625" style="10" customWidth="1"/>
    <col min="3" max="3" width="23.140625" style="10" customWidth="1"/>
    <col min="4" max="4" width="15.5703125" style="10" customWidth="1"/>
    <col min="5" max="7" width="9.140625" style="10"/>
    <col min="8" max="8" width="12.28515625" style="10" customWidth="1"/>
    <col min="9" max="9" width="11.42578125" style="10" customWidth="1"/>
    <col min="10" max="10" width="14" style="10" customWidth="1"/>
    <col min="11" max="11" width="11.85546875" style="10" customWidth="1"/>
    <col min="12" max="12" width="11.42578125" style="10" customWidth="1"/>
    <col min="13" max="14" width="9.140625" style="10"/>
    <col min="15" max="15" width="15" style="10" customWidth="1"/>
    <col min="16" max="16" width="9.140625" style="10"/>
    <col min="17" max="17" width="3" style="10" customWidth="1"/>
    <col min="18" max="18" width="14.42578125" customWidth="1"/>
    <col min="19" max="19" width="1.85546875" style="10" customWidth="1"/>
    <col min="20" max="20" width="14.7109375" style="10" customWidth="1"/>
    <col min="21" max="21" width="16.140625" style="10" customWidth="1"/>
    <col min="22" max="16384" width="9.140625" style="10"/>
  </cols>
  <sheetData>
    <row r="1" spans="1:25" s="55" customFormat="1" ht="60" x14ac:dyDescent="0.25">
      <c r="A1" s="70" t="s">
        <v>98</v>
      </c>
      <c r="B1" s="53"/>
      <c r="C1" s="53" t="s">
        <v>99</v>
      </c>
      <c r="D1" s="54" t="s">
        <v>100</v>
      </c>
      <c r="E1" s="53" t="s">
        <v>101</v>
      </c>
      <c r="F1" s="54" t="s">
        <v>102</v>
      </c>
      <c r="G1" s="53" t="s">
        <v>103</v>
      </c>
      <c r="H1" s="53" t="s">
        <v>104</v>
      </c>
      <c r="I1" s="53" t="s">
        <v>105</v>
      </c>
      <c r="J1" s="53" t="s">
        <v>106</v>
      </c>
      <c r="K1" s="53" t="s">
        <v>107</v>
      </c>
      <c r="L1" s="53" t="s">
        <v>108</v>
      </c>
      <c r="M1" s="53" t="s">
        <v>109</v>
      </c>
      <c r="N1" s="53" t="s">
        <v>110</v>
      </c>
      <c r="O1" s="54" t="s">
        <v>111</v>
      </c>
      <c r="P1" s="53" t="s">
        <v>73</v>
      </c>
      <c r="R1" s="56" t="s">
        <v>112</v>
      </c>
      <c r="T1" s="57" t="s">
        <v>113</v>
      </c>
      <c r="U1" s="57" t="s">
        <v>114</v>
      </c>
    </row>
    <row r="2" spans="1:25" x14ac:dyDescent="0.25">
      <c r="A2" s="71" t="s">
        <v>99</v>
      </c>
      <c r="C2" s="10" t="s">
        <v>99</v>
      </c>
      <c r="D2" s="10" t="s">
        <v>100</v>
      </c>
      <c r="E2" s="10" t="s">
        <v>101</v>
      </c>
      <c r="F2" s="10" t="s">
        <v>102</v>
      </c>
      <c r="G2" s="10" t="s">
        <v>103</v>
      </c>
      <c r="H2" s="58" t="s">
        <v>104</v>
      </c>
      <c r="I2" s="58" t="s">
        <v>105</v>
      </c>
      <c r="J2" s="10" t="s">
        <v>106</v>
      </c>
      <c r="K2" s="58" t="s">
        <v>107</v>
      </c>
      <c r="L2" s="58" t="s">
        <v>108</v>
      </c>
      <c r="M2" s="10" t="s">
        <v>109</v>
      </c>
      <c r="N2" s="10" t="s">
        <v>110</v>
      </c>
      <c r="O2" s="10" t="s">
        <v>111</v>
      </c>
      <c r="P2" s="10" t="s">
        <v>73</v>
      </c>
      <c r="R2" s="59" t="str">
        <f t="shared" ref="R2" si="0">IF(D2="Unknown", IF(OR(O2="N/A", O2="&lt; 0"), "BQL", IF(O2/F2&lt;$T$2,"BQL", IF(O2/F2&gt;$U$2, "AQL", O2)))," ")</f>
        <v xml:space="preserve"> </v>
      </c>
      <c r="T2" s="60">
        <f>VLOOKUP("*cal 1*",C:R,8,FALSE)</f>
        <v>5</v>
      </c>
      <c r="U2" s="60">
        <f>VLOOKUP("*cal 8*",C:R,8,FALSE)</f>
        <v>500</v>
      </c>
      <c r="V2" s="133" t="s">
        <v>115</v>
      </c>
      <c r="W2" s="133"/>
      <c r="X2" s="133"/>
      <c r="Y2" s="133"/>
    </row>
    <row r="3" spans="1:25" x14ac:dyDescent="0.25">
      <c r="A3" s="10" t="s">
        <v>116</v>
      </c>
      <c r="B3" s="10">
        <v>1</v>
      </c>
      <c r="C3" s="10" t="s">
        <v>117</v>
      </c>
      <c r="D3" s="10" t="s">
        <v>116</v>
      </c>
      <c r="E3" s="10" t="s">
        <v>167</v>
      </c>
      <c r="F3" s="10">
        <v>1</v>
      </c>
      <c r="G3" s="10" t="s">
        <v>59</v>
      </c>
      <c r="H3" s="58">
        <v>18.5</v>
      </c>
      <c r="I3" s="58">
        <v>9.41</v>
      </c>
      <c r="J3" s="10">
        <v>0</v>
      </c>
      <c r="K3" s="58">
        <v>0</v>
      </c>
      <c r="L3" s="58">
        <v>0</v>
      </c>
      <c r="N3" s="10">
        <v>0</v>
      </c>
      <c r="O3" s="10" t="s">
        <v>118</v>
      </c>
      <c r="P3" s="10" t="s">
        <v>118</v>
      </c>
      <c r="R3" s="59" t="str">
        <f>IF(D3="Unknown", IF(OR(O3="N/A", O3="&lt; 0", O3="No Peak"), "BQL", IF(O3/F3&lt;$T$2,"BQL", IF(O3/F3&gt;$U$2, "AQL", O3)))," ")</f>
        <v xml:space="preserve"> </v>
      </c>
      <c r="V3" s="133"/>
      <c r="W3" s="133"/>
      <c r="X3" s="133"/>
      <c r="Y3" s="133"/>
    </row>
    <row r="4" spans="1:25" x14ac:dyDescent="0.25">
      <c r="A4" s="71" t="s">
        <v>119</v>
      </c>
      <c r="B4" s="10">
        <v>2</v>
      </c>
      <c r="C4" s="10" t="s">
        <v>120</v>
      </c>
      <c r="D4" s="10" t="s">
        <v>121</v>
      </c>
      <c r="E4" s="10" t="s">
        <v>168</v>
      </c>
      <c r="F4" s="10">
        <v>1</v>
      </c>
      <c r="G4" s="10" t="s">
        <v>59</v>
      </c>
      <c r="H4" s="58">
        <v>72.5</v>
      </c>
      <c r="I4" s="58">
        <v>24.3</v>
      </c>
      <c r="J4" s="10">
        <v>0</v>
      </c>
      <c r="K4" s="58">
        <v>0</v>
      </c>
      <c r="L4" s="58">
        <v>0</v>
      </c>
      <c r="N4" s="10">
        <v>0</v>
      </c>
      <c r="O4" s="10" t="s">
        <v>118</v>
      </c>
      <c r="P4" s="10" t="s">
        <v>118</v>
      </c>
      <c r="R4" s="59" t="str">
        <f t="shared" ref="R4:R67" si="1">IF(D4="Unknown", IF(OR(O4="N/A", O4="&lt; 0", O4="No Peak"), "BQL", IF(O4/F4&lt;$T$2,"BQL", IF(O4/F4&gt;$U$2, "AQL", O4)))," ")</f>
        <v xml:space="preserve"> </v>
      </c>
      <c r="V4" s="133"/>
      <c r="W4" s="133"/>
      <c r="X4" s="133"/>
      <c r="Y4" s="133"/>
    </row>
    <row r="5" spans="1:25" x14ac:dyDescent="0.25">
      <c r="A5" s="71" t="s">
        <v>122</v>
      </c>
      <c r="B5" s="10">
        <v>3</v>
      </c>
      <c r="C5" s="10" t="s">
        <v>123</v>
      </c>
      <c r="D5" s="10" t="s">
        <v>124</v>
      </c>
      <c r="E5" s="10" t="s">
        <v>169</v>
      </c>
      <c r="F5" s="10">
        <v>1</v>
      </c>
      <c r="G5" s="10" t="s">
        <v>59</v>
      </c>
      <c r="H5" s="58">
        <v>58.7</v>
      </c>
      <c r="I5" s="58">
        <v>16.8</v>
      </c>
      <c r="J5" s="10">
        <v>0</v>
      </c>
      <c r="K5" s="58">
        <v>15600</v>
      </c>
      <c r="L5" s="58">
        <v>5750</v>
      </c>
      <c r="N5" s="10">
        <v>0</v>
      </c>
      <c r="O5" s="10" t="s">
        <v>118</v>
      </c>
      <c r="P5" s="10" t="s">
        <v>118</v>
      </c>
      <c r="R5" s="59" t="str">
        <f t="shared" si="1"/>
        <v xml:space="preserve"> </v>
      </c>
      <c r="V5" s="133"/>
      <c r="W5" s="133"/>
      <c r="X5" s="133"/>
      <c r="Y5" s="133"/>
    </row>
    <row r="6" spans="1:25" x14ac:dyDescent="0.25">
      <c r="A6" s="71" t="s">
        <v>125</v>
      </c>
      <c r="B6" s="10">
        <v>4</v>
      </c>
      <c r="C6" s="10" t="s">
        <v>126</v>
      </c>
      <c r="D6" s="10" t="s">
        <v>127</v>
      </c>
      <c r="E6" s="10" t="s">
        <v>170</v>
      </c>
      <c r="F6" s="10">
        <v>1</v>
      </c>
      <c r="G6" s="10" t="s">
        <v>59</v>
      </c>
      <c r="H6" s="58">
        <v>1860</v>
      </c>
      <c r="I6" s="58">
        <v>711</v>
      </c>
      <c r="J6" s="10">
        <v>5</v>
      </c>
      <c r="K6" s="58">
        <v>14600</v>
      </c>
      <c r="L6" s="58">
        <v>5390</v>
      </c>
      <c r="M6" s="10">
        <v>1</v>
      </c>
      <c r="N6" s="10">
        <v>0</v>
      </c>
      <c r="O6" s="10">
        <v>5</v>
      </c>
      <c r="P6" s="10">
        <v>100</v>
      </c>
      <c r="R6" s="59" t="str">
        <f t="shared" si="1"/>
        <v xml:space="preserve"> </v>
      </c>
      <c r="V6" s="133"/>
      <c r="W6" s="133"/>
      <c r="X6" s="133"/>
      <c r="Y6" s="133"/>
    </row>
    <row r="7" spans="1:25" x14ac:dyDescent="0.25">
      <c r="A7" s="71" t="s">
        <v>128</v>
      </c>
      <c r="B7" s="10">
        <v>5</v>
      </c>
      <c r="C7" s="10" t="s">
        <v>129</v>
      </c>
      <c r="D7" s="10" t="s">
        <v>127</v>
      </c>
      <c r="E7" s="10" t="s">
        <v>171</v>
      </c>
      <c r="F7" s="10">
        <v>1</v>
      </c>
      <c r="G7" s="10" t="s">
        <v>59</v>
      </c>
      <c r="H7" s="58">
        <v>2850</v>
      </c>
      <c r="I7" s="58">
        <v>1080</v>
      </c>
      <c r="J7" s="10">
        <v>10</v>
      </c>
      <c r="K7" s="58">
        <v>16100</v>
      </c>
      <c r="L7" s="58">
        <v>5920</v>
      </c>
      <c r="M7" s="10">
        <v>0</v>
      </c>
      <c r="N7" s="10">
        <v>0</v>
      </c>
      <c r="O7" s="10">
        <v>7.71</v>
      </c>
      <c r="P7" s="10">
        <v>77.099999999999994</v>
      </c>
      <c r="R7" s="59" t="str">
        <f t="shared" si="1"/>
        <v xml:space="preserve"> </v>
      </c>
      <c r="V7" s="133"/>
      <c r="W7" s="133"/>
      <c r="X7" s="133"/>
      <c r="Y7" s="133"/>
    </row>
    <row r="8" spans="1:25" x14ac:dyDescent="0.25">
      <c r="A8" s="71" t="s">
        <v>130</v>
      </c>
      <c r="B8" s="10">
        <v>6</v>
      </c>
      <c r="C8" s="10" t="s">
        <v>131</v>
      </c>
      <c r="D8" s="10" t="s">
        <v>127</v>
      </c>
      <c r="E8" s="10" t="s">
        <v>172</v>
      </c>
      <c r="F8" s="10">
        <v>1</v>
      </c>
      <c r="G8" s="10" t="s">
        <v>59</v>
      </c>
      <c r="H8" s="58">
        <v>6660</v>
      </c>
      <c r="I8" s="58">
        <v>2420</v>
      </c>
      <c r="J8" s="10">
        <v>25</v>
      </c>
      <c r="K8" s="58">
        <v>16800</v>
      </c>
      <c r="L8" s="58">
        <v>6310</v>
      </c>
      <c r="M8" s="10">
        <v>0</v>
      </c>
      <c r="N8" s="10">
        <v>0</v>
      </c>
      <c r="O8" s="10">
        <v>19.5</v>
      </c>
      <c r="P8" s="10">
        <v>78.2</v>
      </c>
      <c r="R8" s="59" t="str">
        <f t="shared" si="1"/>
        <v xml:space="preserve"> </v>
      </c>
      <c r="V8" s="133"/>
      <c r="W8" s="133"/>
      <c r="X8" s="133"/>
      <c r="Y8" s="133"/>
    </row>
    <row r="9" spans="1:25" x14ac:dyDescent="0.25">
      <c r="A9" s="71" t="s">
        <v>132</v>
      </c>
      <c r="B9" s="10">
        <v>7</v>
      </c>
      <c r="C9" s="10" t="s">
        <v>133</v>
      </c>
      <c r="D9" s="10" t="s">
        <v>127</v>
      </c>
      <c r="E9" s="10" t="s">
        <v>173</v>
      </c>
      <c r="F9" s="10">
        <v>1</v>
      </c>
      <c r="G9" s="10" t="s">
        <v>59</v>
      </c>
      <c r="H9" s="58">
        <v>15200</v>
      </c>
      <c r="I9" s="58">
        <v>5630</v>
      </c>
      <c r="J9" s="10">
        <v>50</v>
      </c>
      <c r="K9" s="58">
        <v>16100</v>
      </c>
      <c r="L9" s="58">
        <v>5820</v>
      </c>
      <c r="M9" s="10">
        <v>1</v>
      </c>
      <c r="N9" s="10">
        <v>0</v>
      </c>
      <c r="O9" s="10">
        <v>49.2</v>
      </c>
      <c r="P9" s="10">
        <v>98.5</v>
      </c>
      <c r="R9" s="59" t="str">
        <f t="shared" si="1"/>
        <v xml:space="preserve"> </v>
      </c>
    </row>
    <row r="10" spans="1:25" x14ac:dyDescent="0.25">
      <c r="A10" s="71" t="s">
        <v>134</v>
      </c>
      <c r="B10" s="10">
        <v>8</v>
      </c>
      <c r="C10" s="10" t="s">
        <v>135</v>
      </c>
      <c r="D10" s="10" t="s">
        <v>127</v>
      </c>
      <c r="E10" s="10" t="s">
        <v>174</v>
      </c>
      <c r="F10" s="10">
        <v>1</v>
      </c>
      <c r="G10" s="10" t="s">
        <v>59</v>
      </c>
      <c r="H10" s="58">
        <v>29700</v>
      </c>
      <c r="I10" s="58">
        <v>11300</v>
      </c>
      <c r="J10" s="10">
        <v>100</v>
      </c>
      <c r="K10" s="58">
        <v>15700</v>
      </c>
      <c r="L10" s="58">
        <v>5910</v>
      </c>
      <c r="M10" s="10">
        <v>1</v>
      </c>
      <c r="N10" s="10">
        <v>0</v>
      </c>
      <c r="O10" s="10">
        <v>101</v>
      </c>
      <c r="P10" s="10">
        <v>101</v>
      </c>
      <c r="R10" s="59" t="str">
        <f t="shared" si="1"/>
        <v xml:space="preserve"> </v>
      </c>
    </row>
    <row r="11" spans="1:25" x14ac:dyDescent="0.25">
      <c r="A11" s="71" t="s">
        <v>136</v>
      </c>
      <c r="B11" s="10">
        <v>9</v>
      </c>
      <c r="C11" s="10" t="s">
        <v>137</v>
      </c>
      <c r="D11" s="10" t="s">
        <v>127</v>
      </c>
      <c r="E11" s="10" t="s">
        <v>175</v>
      </c>
      <c r="F11" s="10">
        <v>1</v>
      </c>
      <c r="G11" s="10" t="s">
        <v>59</v>
      </c>
      <c r="H11" s="58">
        <v>73000</v>
      </c>
      <c r="I11" s="58">
        <v>27300</v>
      </c>
      <c r="J11" s="10">
        <v>250</v>
      </c>
      <c r="K11" s="58">
        <v>15500</v>
      </c>
      <c r="L11" s="58">
        <v>5760</v>
      </c>
      <c r="M11" s="10">
        <v>1</v>
      </c>
      <c r="N11" s="10">
        <v>0</v>
      </c>
      <c r="O11" s="10">
        <v>254</v>
      </c>
      <c r="P11" s="10">
        <v>102</v>
      </c>
      <c r="R11" s="59" t="str">
        <f t="shared" si="1"/>
        <v xml:space="preserve"> </v>
      </c>
    </row>
    <row r="12" spans="1:25" x14ac:dyDescent="0.25">
      <c r="A12" s="71"/>
      <c r="B12" s="10">
        <v>10</v>
      </c>
      <c r="C12" s="10" t="s">
        <v>138</v>
      </c>
      <c r="D12" s="10" t="s">
        <v>127</v>
      </c>
      <c r="E12" s="10" t="s">
        <v>176</v>
      </c>
      <c r="F12" s="10">
        <v>1</v>
      </c>
      <c r="G12" s="10" t="s">
        <v>59</v>
      </c>
      <c r="H12" s="58">
        <v>113000</v>
      </c>
      <c r="I12" s="58">
        <v>42400</v>
      </c>
      <c r="J12" s="10">
        <v>400</v>
      </c>
      <c r="K12" s="58">
        <v>15400</v>
      </c>
      <c r="L12" s="58">
        <v>5790</v>
      </c>
      <c r="M12" s="10">
        <v>1</v>
      </c>
      <c r="N12" s="10">
        <v>0</v>
      </c>
      <c r="O12" s="10">
        <v>394</v>
      </c>
      <c r="P12" s="10">
        <v>98.6</v>
      </c>
      <c r="R12" s="59" t="str">
        <f t="shared" si="1"/>
        <v xml:space="preserve"> </v>
      </c>
    </row>
    <row r="13" spans="1:25" x14ac:dyDescent="0.25">
      <c r="A13" s="71"/>
      <c r="B13" s="10">
        <v>11</v>
      </c>
      <c r="C13" s="10" t="s">
        <v>139</v>
      </c>
      <c r="D13" s="10" t="s">
        <v>127</v>
      </c>
      <c r="E13" s="10" t="s">
        <v>178</v>
      </c>
      <c r="F13" s="10">
        <v>1</v>
      </c>
      <c r="G13" s="10" t="s">
        <v>59</v>
      </c>
      <c r="H13" s="58">
        <v>151000</v>
      </c>
      <c r="I13" s="58">
        <v>56800</v>
      </c>
      <c r="J13" s="10">
        <v>500</v>
      </c>
      <c r="K13" s="58">
        <v>16300</v>
      </c>
      <c r="L13" s="58">
        <v>6060</v>
      </c>
      <c r="M13" s="10">
        <v>1</v>
      </c>
      <c r="N13" s="10">
        <v>0</v>
      </c>
      <c r="O13" s="10">
        <v>503</v>
      </c>
      <c r="P13" s="10">
        <v>101</v>
      </c>
      <c r="R13" s="59" t="str">
        <f t="shared" si="1"/>
        <v xml:space="preserve"> </v>
      </c>
    </row>
    <row r="14" spans="1:25" x14ac:dyDescent="0.25">
      <c r="A14" s="71"/>
      <c r="B14" s="10">
        <v>12</v>
      </c>
      <c r="C14" s="10" t="s">
        <v>140</v>
      </c>
      <c r="D14" s="10" t="s">
        <v>116</v>
      </c>
      <c r="E14" s="10" t="s">
        <v>180</v>
      </c>
      <c r="F14" s="10">
        <v>1</v>
      </c>
      <c r="G14" s="10" t="s">
        <v>59</v>
      </c>
      <c r="H14" s="58">
        <v>60.4</v>
      </c>
      <c r="I14" s="58">
        <v>15.8</v>
      </c>
      <c r="J14" s="10">
        <v>0</v>
      </c>
      <c r="K14" s="58">
        <v>0</v>
      </c>
      <c r="L14" s="58">
        <v>0</v>
      </c>
      <c r="N14" s="10">
        <v>0</v>
      </c>
      <c r="O14" s="10" t="s">
        <v>118</v>
      </c>
      <c r="P14" s="10" t="s">
        <v>118</v>
      </c>
      <c r="R14" s="59" t="str">
        <f t="shared" si="1"/>
        <v xml:space="preserve"> </v>
      </c>
    </row>
    <row r="15" spans="1:25" x14ac:dyDescent="0.25">
      <c r="A15" s="71"/>
      <c r="B15" s="10">
        <v>13</v>
      </c>
      <c r="C15" s="10" t="s">
        <v>141</v>
      </c>
      <c r="D15" s="10" t="s">
        <v>142</v>
      </c>
      <c r="E15" s="10" t="s">
        <v>182</v>
      </c>
      <c r="F15" s="10">
        <v>1</v>
      </c>
      <c r="G15" s="10" t="s">
        <v>59</v>
      </c>
      <c r="H15" s="58">
        <v>4070</v>
      </c>
      <c r="I15" s="58">
        <v>1490</v>
      </c>
      <c r="J15" s="10">
        <v>15</v>
      </c>
      <c r="K15" s="58">
        <v>16400</v>
      </c>
      <c r="L15" s="58">
        <v>6040</v>
      </c>
      <c r="M15" s="10">
        <v>1</v>
      </c>
      <c r="N15" s="10">
        <v>0</v>
      </c>
      <c r="O15" s="10">
        <v>11.5</v>
      </c>
      <c r="P15" s="10">
        <v>77</v>
      </c>
      <c r="R15" s="59" t="str">
        <f t="shared" si="1"/>
        <v xml:space="preserve"> </v>
      </c>
    </row>
    <row r="16" spans="1:25" x14ac:dyDescent="0.25">
      <c r="A16" s="71"/>
      <c r="H16" s="58"/>
      <c r="I16" s="58"/>
      <c r="K16" s="58"/>
      <c r="L16" s="58"/>
      <c r="R16" s="59" t="str">
        <f t="shared" si="1"/>
        <v xml:space="preserve"> </v>
      </c>
    </row>
    <row r="17" spans="1:21" x14ac:dyDescent="0.25">
      <c r="A17" s="71"/>
      <c r="H17" s="58"/>
      <c r="I17" s="58"/>
      <c r="K17" s="58"/>
      <c r="L17" s="58"/>
      <c r="R17" s="59" t="str">
        <f t="shared" si="1"/>
        <v xml:space="preserve"> </v>
      </c>
      <c r="U17" s="61"/>
    </row>
    <row r="18" spans="1:21" x14ac:dyDescent="0.25">
      <c r="A18" s="71"/>
      <c r="H18" s="58"/>
      <c r="I18" s="58"/>
      <c r="K18" s="58"/>
      <c r="L18" s="58"/>
      <c r="R18" s="59" t="str">
        <f t="shared" si="1"/>
        <v xml:space="preserve"> </v>
      </c>
      <c r="U18" s="61"/>
    </row>
    <row r="19" spans="1:21" x14ac:dyDescent="0.25">
      <c r="A19" s="71"/>
      <c r="H19" s="58"/>
      <c r="I19" s="58"/>
      <c r="K19" s="58"/>
      <c r="L19" s="58"/>
      <c r="R19" s="59" t="str">
        <f t="shared" si="1"/>
        <v xml:space="preserve"> </v>
      </c>
      <c r="U19" s="61"/>
    </row>
    <row r="20" spans="1:21" x14ac:dyDescent="0.25">
      <c r="A20" s="71"/>
      <c r="H20" s="58"/>
      <c r="I20" s="58"/>
      <c r="K20" s="58"/>
      <c r="L20" s="58"/>
      <c r="R20" s="59" t="str">
        <f t="shared" si="1"/>
        <v xml:space="preserve"> </v>
      </c>
      <c r="U20" s="61"/>
    </row>
    <row r="21" spans="1:21" x14ac:dyDescent="0.25">
      <c r="A21" s="71"/>
      <c r="H21" s="58"/>
      <c r="I21" s="58"/>
      <c r="K21" s="58"/>
      <c r="L21" s="58"/>
      <c r="R21" s="59" t="str">
        <f t="shared" si="1"/>
        <v xml:space="preserve"> </v>
      </c>
    </row>
    <row r="22" spans="1:21" x14ac:dyDescent="0.25">
      <c r="A22" s="71"/>
      <c r="H22" s="58"/>
      <c r="I22" s="58"/>
      <c r="K22" s="58"/>
      <c r="L22" s="58"/>
      <c r="R22" s="59" t="str">
        <f t="shared" si="1"/>
        <v xml:space="preserve"> </v>
      </c>
    </row>
    <row r="23" spans="1:21" x14ac:dyDescent="0.25">
      <c r="A23" s="71"/>
      <c r="H23" s="58"/>
      <c r="I23" s="58"/>
      <c r="K23" s="58"/>
      <c r="L23" s="58"/>
      <c r="R23" s="59" t="str">
        <f t="shared" si="1"/>
        <v xml:space="preserve"> </v>
      </c>
    </row>
    <row r="24" spans="1:21" x14ac:dyDescent="0.25">
      <c r="A24" s="71"/>
      <c r="H24" s="58"/>
      <c r="I24" s="58"/>
      <c r="K24" s="58"/>
      <c r="L24" s="58"/>
      <c r="R24" s="59" t="str">
        <f t="shared" si="1"/>
        <v xml:space="preserve"> </v>
      </c>
    </row>
    <row r="25" spans="1:21" x14ac:dyDescent="0.25">
      <c r="A25" s="71"/>
      <c r="H25" s="58"/>
      <c r="I25" s="58"/>
      <c r="K25" s="58"/>
      <c r="L25" s="58"/>
      <c r="R25" s="59" t="str">
        <f t="shared" si="1"/>
        <v xml:space="preserve"> </v>
      </c>
    </row>
    <row r="26" spans="1:21" x14ac:dyDescent="0.25">
      <c r="A26" s="71"/>
      <c r="H26" s="58"/>
      <c r="I26" s="58"/>
      <c r="K26" s="58"/>
      <c r="L26" s="58"/>
      <c r="R26" s="59" t="str">
        <f t="shared" si="1"/>
        <v xml:space="preserve"> </v>
      </c>
    </row>
    <row r="27" spans="1:21" x14ac:dyDescent="0.25">
      <c r="A27" s="71"/>
      <c r="H27" s="58"/>
      <c r="I27" s="58"/>
      <c r="K27" s="58"/>
      <c r="L27" s="58"/>
      <c r="R27" s="59" t="str">
        <f t="shared" si="1"/>
        <v xml:space="preserve"> </v>
      </c>
    </row>
    <row r="28" spans="1:21" x14ac:dyDescent="0.25">
      <c r="A28" s="71"/>
      <c r="H28" s="58"/>
      <c r="I28" s="58"/>
      <c r="K28" s="58"/>
      <c r="L28" s="58"/>
      <c r="R28" s="59" t="str">
        <f t="shared" si="1"/>
        <v xml:space="preserve"> </v>
      </c>
    </row>
    <row r="29" spans="1:21" x14ac:dyDescent="0.25">
      <c r="A29" s="71"/>
      <c r="H29" s="58"/>
      <c r="I29" s="58"/>
      <c r="K29" s="58"/>
      <c r="L29" s="58"/>
      <c r="R29" s="59" t="str">
        <f t="shared" si="1"/>
        <v xml:space="preserve"> </v>
      </c>
    </row>
    <row r="30" spans="1:21" x14ac:dyDescent="0.25">
      <c r="A30" s="71"/>
      <c r="H30" s="58"/>
      <c r="I30" s="58"/>
      <c r="K30" s="58"/>
      <c r="L30" s="58"/>
      <c r="R30" s="59" t="str">
        <f t="shared" si="1"/>
        <v xml:space="preserve"> </v>
      </c>
    </row>
    <row r="31" spans="1:21" x14ac:dyDescent="0.25">
      <c r="A31" s="71"/>
      <c r="H31" s="58"/>
      <c r="I31" s="58"/>
      <c r="K31" s="58"/>
      <c r="L31" s="58"/>
      <c r="R31" s="59" t="str">
        <f t="shared" si="1"/>
        <v xml:space="preserve"> </v>
      </c>
    </row>
    <row r="32" spans="1:21" x14ac:dyDescent="0.25">
      <c r="H32" s="58"/>
      <c r="I32" s="58"/>
      <c r="K32" s="58"/>
      <c r="L32" s="58"/>
      <c r="R32" s="59" t="str">
        <f t="shared" si="1"/>
        <v xml:space="preserve"> </v>
      </c>
    </row>
    <row r="33" spans="1:18" x14ac:dyDescent="0.25">
      <c r="A33" s="71"/>
      <c r="H33" s="58"/>
      <c r="I33" s="58"/>
      <c r="K33" s="58"/>
      <c r="L33" s="58"/>
      <c r="R33" s="59" t="str">
        <f t="shared" si="1"/>
        <v xml:space="preserve"> </v>
      </c>
    </row>
    <row r="34" spans="1:18" x14ac:dyDescent="0.25">
      <c r="A34" s="71"/>
      <c r="H34" s="58"/>
      <c r="I34" s="58"/>
      <c r="K34" s="58"/>
      <c r="L34" s="58"/>
      <c r="R34" s="59" t="str">
        <f t="shared" si="1"/>
        <v xml:space="preserve"> </v>
      </c>
    </row>
    <row r="35" spans="1:18" x14ac:dyDescent="0.25">
      <c r="A35" s="71"/>
      <c r="H35" s="58"/>
      <c r="I35" s="58"/>
      <c r="K35" s="58"/>
      <c r="L35" s="58"/>
      <c r="R35" s="59" t="str">
        <f t="shared" si="1"/>
        <v xml:space="preserve"> </v>
      </c>
    </row>
    <row r="36" spans="1:18" x14ac:dyDescent="0.25">
      <c r="A36" s="71"/>
      <c r="H36" s="58"/>
      <c r="I36" s="58"/>
      <c r="K36" s="58"/>
      <c r="L36" s="58"/>
      <c r="R36" s="59" t="str">
        <f t="shared" si="1"/>
        <v xml:space="preserve"> </v>
      </c>
    </row>
    <row r="37" spans="1:18" x14ac:dyDescent="0.25">
      <c r="A37" s="71"/>
      <c r="H37" s="58"/>
      <c r="I37" s="58"/>
      <c r="K37" s="58"/>
      <c r="L37" s="58"/>
      <c r="R37" s="59" t="str">
        <f t="shared" si="1"/>
        <v xml:space="preserve"> </v>
      </c>
    </row>
    <row r="38" spans="1:18" x14ac:dyDescent="0.25">
      <c r="A38" s="71"/>
      <c r="H38" s="58"/>
      <c r="I38" s="58"/>
      <c r="K38" s="58"/>
      <c r="L38" s="58"/>
      <c r="R38" s="59" t="str">
        <f t="shared" si="1"/>
        <v xml:space="preserve"> </v>
      </c>
    </row>
    <row r="39" spans="1:18" x14ac:dyDescent="0.25">
      <c r="A39" s="71"/>
      <c r="H39" s="58"/>
      <c r="I39" s="58"/>
      <c r="K39" s="58"/>
      <c r="L39" s="58"/>
      <c r="R39" s="59" t="str">
        <f t="shared" si="1"/>
        <v xml:space="preserve"> </v>
      </c>
    </row>
    <row r="40" spans="1:18" x14ac:dyDescent="0.25">
      <c r="A40" s="71"/>
      <c r="H40" s="58"/>
      <c r="I40" s="58"/>
      <c r="K40" s="58"/>
      <c r="L40" s="58"/>
      <c r="R40" s="59" t="str">
        <f t="shared" si="1"/>
        <v xml:space="preserve"> </v>
      </c>
    </row>
    <row r="41" spans="1:18" x14ac:dyDescent="0.25">
      <c r="A41" s="71"/>
      <c r="H41" s="58"/>
      <c r="I41" s="58"/>
      <c r="K41" s="58"/>
      <c r="L41" s="58"/>
      <c r="R41" s="59" t="str">
        <f t="shared" si="1"/>
        <v xml:space="preserve"> </v>
      </c>
    </row>
    <row r="42" spans="1:18" x14ac:dyDescent="0.25">
      <c r="A42" s="71"/>
      <c r="H42" s="58"/>
      <c r="I42" s="58"/>
      <c r="K42" s="58"/>
      <c r="L42" s="58"/>
      <c r="R42" s="59" t="str">
        <f t="shared" si="1"/>
        <v xml:space="preserve"> </v>
      </c>
    </row>
    <row r="43" spans="1:18" x14ac:dyDescent="0.25">
      <c r="A43" s="71"/>
      <c r="H43" s="58"/>
      <c r="I43" s="58"/>
      <c r="K43" s="58"/>
      <c r="L43" s="58"/>
      <c r="R43" s="59" t="str">
        <f t="shared" si="1"/>
        <v xml:space="preserve"> </v>
      </c>
    </row>
    <row r="44" spans="1:18" x14ac:dyDescent="0.25">
      <c r="A44" s="71"/>
      <c r="H44" s="58"/>
      <c r="I44" s="58"/>
      <c r="K44" s="58"/>
      <c r="L44" s="58"/>
      <c r="R44" s="59" t="str">
        <f t="shared" si="1"/>
        <v xml:space="preserve"> </v>
      </c>
    </row>
    <row r="45" spans="1:18" x14ac:dyDescent="0.25">
      <c r="H45" s="58"/>
      <c r="I45" s="58"/>
      <c r="K45" s="58"/>
      <c r="L45" s="58"/>
      <c r="R45" s="59" t="str">
        <f t="shared" si="1"/>
        <v xml:space="preserve"> </v>
      </c>
    </row>
    <row r="46" spans="1:18" x14ac:dyDescent="0.25">
      <c r="H46" s="58"/>
      <c r="I46" s="58"/>
      <c r="K46" s="58"/>
      <c r="L46" s="58"/>
      <c r="R46" s="59" t="str">
        <f t="shared" si="1"/>
        <v xml:space="preserve"> </v>
      </c>
    </row>
    <row r="47" spans="1:18" x14ac:dyDescent="0.25">
      <c r="H47" s="58"/>
      <c r="I47" s="58"/>
      <c r="K47" s="58"/>
      <c r="L47" s="58"/>
      <c r="R47" s="59" t="str">
        <f t="shared" si="1"/>
        <v xml:space="preserve"> </v>
      </c>
    </row>
    <row r="48" spans="1:18" x14ac:dyDescent="0.25">
      <c r="A48" s="71"/>
      <c r="H48" s="58"/>
      <c r="I48" s="58"/>
      <c r="K48" s="58"/>
      <c r="L48" s="58"/>
      <c r="R48" s="59" t="str">
        <f t="shared" si="1"/>
        <v xml:space="preserve"> </v>
      </c>
    </row>
    <row r="49" spans="1:18" x14ac:dyDescent="0.25">
      <c r="A49" s="71"/>
      <c r="H49" s="58"/>
      <c r="I49" s="58"/>
      <c r="K49" s="58"/>
      <c r="L49" s="58"/>
      <c r="R49" s="59" t="str">
        <f t="shared" si="1"/>
        <v xml:space="preserve"> </v>
      </c>
    </row>
    <row r="50" spans="1:18" x14ac:dyDescent="0.25">
      <c r="A50" s="71"/>
      <c r="H50" s="58"/>
      <c r="I50" s="58"/>
      <c r="K50" s="58"/>
      <c r="L50" s="58"/>
      <c r="R50" s="59" t="str">
        <f t="shared" si="1"/>
        <v xml:space="preserve"> </v>
      </c>
    </row>
    <row r="51" spans="1:18" x14ac:dyDescent="0.25">
      <c r="A51" s="71"/>
      <c r="H51" s="58"/>
      <c r="I51" s="58"/>
      <c r="K51" s="58"/>
      <c r="L51" s="58"/>
      <c r="R51" s="59" t="str">
        <f t="shared" si="1"/>
        <v xml:space="preserve"> </v>
      </c>
    </row>
    <row r="52" spans="1:18" x14ac:dyDescent="0.25">
      <c r="A52" s="71"/>
      <c r="H52" s="58"/>
      <c r="I52" s="58"/>
      <c r="K52" s="58"/>
      <c r="L52" s="58"/>
      <c r="R52" s="59" t="str">
        <f t="shared" si="1"/>
        <v xml:space="preserve"> </v>
      </c>
    </row>
    <row r="53" spans="1:18" x14ac:dyDescent="0.25">
      <c r="A53" s="71"/>
      <c r="H53" s="58"/>
      <c r="I53" s="58"/>
      <c r="K53" s="58"/>
      <c r="L53" s="58"/>
      <c r="R53" s="59" t="str">
        <f t="shared" si="1"/>
        <v xml:space="preserve"> </v>
      </c>
    </row>
    <row r="54" spans="1:18" x14ac:dyDescent="0.25">
      <c r="A54" s="71"/>
      <c r="H54" s="58"/>
      <c r="I54" s="58"/>
      <c r="K54" s="58"/>
      <c r="L54" s="58"/>
      <c r="R54" s="59" t="str">
        <f t="shared" si="1"/>
        <v xml:space="preserve"> </v>
      </c>
    </row>
    <row r="55" spans="1:18" x14ac:dyDescent="0.25">
      <c r="A55" s="71"/>
      <c r="H55" s="58"/>
      <c r="I55" s="58"/>
      <c r="K55" s="58"/>
      <c r="L55" s="58"/>
      <c r="R55" s="59" t="str">
        <f t="shared" si="1"/>
        <v xml:space="preserve"> </v>
      </c>
    </row>
    <row r="56" spans="1:18" x14ac:dyDescent="0.25">
      <c r="A56" s="71"/>
      <c r="H56" s="58"/>
      <c r="I56" s="58"/>
      <c r="K56" s="58"/>
      <c r="L56" s="58"/>
      <c r="R56" s="59" t="str">
        <f t="shared" si="1"/>
        <v xml:space="preserve"> </v>
      </c>
    </row>
    <row r="57" spans="1:18" x14ac:dyDescent="0.25">
      <c r="A57" s="71"/>
      <c r="H57" s="58"/>
      <c r="I57" s="58"/>
      <c r="K57" s="58"/>
      <c r="L57" s="58"/>
      <c r="R57" s="59" t="str">
        <f t="shared" si="1"/>
        <v xml:space="preserve"> </v>
      </c>
    </row>
    <row r="58" spans="1:18" x14ac:dyDescent="0.25">
      <c r="H58" s="58"/>
      <c r="I58" s="58"/>
      <c r="K58" s="58"/>
      <c r="L58" s="58"/>
      <c r="R58" s="59" t="str">
        <f t="shared" si="1"/>
        <v xml:space="preserve"> </v>
      </c>
    </row>
    <row r="59" spans="1:18" x14ac:dyDescent="0.25">
      <c r="A59" s="71"/>
      <c r="H59" s="58"/>
      <c r="I59" s="58"/>
      <c r="K59" s="58"/>
      <c r="L59" s="58"/>
      <c r="R59" s="59" t="str">
        <f t="shared" si="1"/>
        <v xml:space="preserve"> </v>
      </c>
    </row>
    <row r="60" spans="1:18" x14ac:dyDescent="0.25">
      <c r="A60" s="71"/>
      <c r="H60" s="58"/>
      <c r="I60" s="58"/>
      <c r="K60" s="58"/>
      <c r="L60" s="58"/>
      <c r="R60" s="59" t="str">
        <f t="shared" si="1"/>
        <v xml:space="preserve"> </v>
      </c>
    </row>
    <row r="61" spans="1:18" x14ac:dyDescent="0.25">
      <c r="A61" s="71"/>
      <c r="H61" s="58"/>
      <c r="I61" s="58"/>
      <c r="K61" s="58"/>
      <c r="L61" s="58"/>
      <c r="R61" s="59" t="str">
        <f t="shared" si="1"/>
        <v xml:space="preserve"> </v>
      </c>
    </row>
    <row r="62" spans="1:18" x14ac:dyDescent="0.25">
      <c r="A62" s="71"/>
      <c r="H62" s="58"/>
      <c r="I62" s="58"/>
      <c r="K62" s="58"/>
      <c r="L62" s="58"/>
      <c r="R62" s="59" t="str">
        <f t="shared" si="1"/>
        <v xml:space="preserve"> </v>
      </c>
    </row>
    <row r="63" spans="1:18" x14ac:dyDescent="0.25">
      <c r="A63" s="71"/>
      <c r="H63" s="58"/>
      <c r="I63" s="58"/>
      <c r="K63" s="58"/>
      <c r="L63" s="58"/>
      <c r="R63" s="59" t="str">
        <f t="shared" si="1"/>
        <v xml:space="preserve"> </v>
      </c>
    </row>
    <row r="64" spans="1:18" x14ac:dyDescent="0.25">
      <c r="A64" s="71"/>
      <c r="H64" s="58"/>
      <c r="I64" s="58"/>
      <c r="K64" s="58"/>
      <c r="L64" s="58"/>
      <c r="R64" s="59" t="str">
        <f t="shared" si="1"/>
        <v xml:space="preserve"> </v>
      </c>
    </row>
    <row r="65" spans="1:18" x14ac:dyDescent="0.25">
      <c r="A65" s="71"/>
      <c r="H65" s="58"/>
      <c r="I65" s="58"/>
      <c r="K65" s="58"/>
      <c r="L65" s="58"/>
      <c r="R65" s="59" t="str">
        <f t="shared" si="1"/>
        <v xml:space="preserve"> </v>
      </c>
    </row>
    <row r="66" spans="1:18" x14ac:dyDescent="0.25">
      <c r="A66" s="71"/>
      <c r="H66" s="58"/>
      <c r="I66" s="58"/>
      <c r="K66" s="58"/>
      <c r="L66" s="58"/>
      <c r="R66" s="59" t="str">
        <f t="shared" si="1"/>
        <v xml:space="preserve"> </v>
      </c>
    </row>
    <row r="67" spans="1:18" x14ac:dyDescent="0.25">
      <c r="A67" s="71"/>
      <c r="H67" s="58"/>
      <c r="I67" s="58"/>
      <c r="K67" s="58"/>
      <c r="L67" s="58"/>
      <c r="R67" s="59" t="str">
        <f t="shared" si="1"/>
        <v xml:space="preserve"> </v>
      </c>
    </row>
    <row r="68" spans="1:18" x14ac:dyDescent="0.25">
      <c r="A68" s="72"/>
      <c r="H68" s="58"/>
      <c r="I68" s="58"/>
      <c r="K68" s="58"/>
      <c r="L68" s="58"/>
      <c r="R68" s="59" t="str">
        <f t="shared" ref="R68:R131" si="2">IF(D68="Unknown", IF(OR(O68="N/A", O68="&lt; 0", O68="No Peak"), "BQL", IF(O68/F68&lt;$T$2,"BQL", IF(O68/F68&gt;$U$2, "AQL", O68)))," ")</f>
        <v xml:space="preserve"> </v>
      </c>
    </row>
    <row r="69" spans="1:18" x14ac:dyDescent="0.25">
      <c r="A69" s="72"/>
      <c r="H69" s="58"/>
      <c r="I69" s="58"/>
      <c r="K69" s="58"/>
      <c r="L69" s="58"/>
      <c r="R69" s="59" t="str">
        <f t="shared" si="2"/>
        <v xml:space="preserve"> </v>
      </c>
    </row>
    <row r="70" spans="1:18" x14ac:dyDescent="0.25">
      <c r="A70" s="72"/>
      <c r="H70" s="58"/>
      <c r="I70" s="58"/>
      <c r="K70" s="58"/>
      <c r="L70" s="58"/>
      <c r="R70" s="59" t="str">
        <f t="shared" si="2"/>
        <v xml:space="preserve"> </v>
      </c>
    </row>
    <row r="71" spans="1:18" x14ac:dyDescent="0.25">
      <c r="A71" s="71"/>
      <c r="H71" s="58"/>
      <c r="I71" s="58"/>
      <c r="K71" s="58"/>
      <c r="L71" s="58"/>
      <c r="R71" s="59" t="str">
        <f t="shared" si="2"/>
        <v xml:space="preserve"> </v>
      </c>
    </row>
    <row r="72" spans="1:18" x14ac:dyDescent="0.25">
      <c r="A72" s="71"/>
      <c r="H72" s="58"/>
      <c r="I72" s="58"/>
      <c r="K72" s="58"/>
      <c r="L72" s="58"/>
      <c r="R72" s="59" t="str">
        <f t="shared" si="2"/>
        <v xml:space="preserve"> </v>
      </c>
    </row>
    <row r="73" spans="1:18" x14ac:dyDescent="0.25">
      <c r="A73" s="71"/>
      <c r="H73" s="58"/>
      <c r="I73" s="58"/>
      <c r="K73" s="58"/>
      <c r="L73" s="58"/>
      <c r="R73" s="59" t="str">
        <f t="shared" si="2"/>
        <v xml:space="preserve"> </v>
      </c>
    </row>
    <row r="74" spans="1:18" x14ac:dyDescent="0.25">
      <c r="A74" s="71"/>
      <c r="H74" s="58"/>
      <c r="I74" s="58"/>
      <c r="K74" s="58"/>
      <c r="L74" s="58"/>
      <c r="R74" s="59" t="str">
        <f t="shared" si="2"/>
        <v xml:space="preserve"> </v>
      </c>
    </row>
    <row r="75" spans="1:18" x14ac:dyDescent="0.25">
      <c r="A75" s="71"/>
      <c r="H75" s="58"/>
      <c r="I75" s="58"/>
      <c r="K75" s="58"/>
      <c r="L75" s="58"/>
      <c r="R75" s="59" t="str">
        <f t="shared" si="2"/>
        <v xml:space="preserve"> </v>
      </c>
    </row>
    <row r="76" spans="1:18" x14ac:dyDescent="0.25">
      <c r="A76" s="71"/>
      <c r="H76" s="58"/>
      <c r="I76" s="58"/>
      <c r="K76" s="58"/>
      <c r="L76" s="58"/>
      <c r="R76" s="59" t="str">
        <f t="shared" si="2"/>
        <v xml:space="preserve"> </v>
      </c>
    </row>
    <row r="77" spans="1:18" x14ac:dyDescent="0.25">
      <c r="A77" s="71"/>
      <c r="H77" s="58"/>
      <c r="I77" s="58"/>
      <c r="K77" s="58"/>
      <c r="L77" s="58"/>
      <c r="R77" s="59" t="str">
        <f t="shared" si="2"/>
        <v xml:space="preserve"> </v>
      </c>
    </row>
    <row r="78" spans="1:18" x14ac:dyDescent="0.25">
      <c r="A78" s="71"/>
      <c r="H78" s="58"/>
      <c r="I78" s="58"/>
      <c r="K78" s="58"/>
      <c r="L78" s="58"/>
      <c r="R78" s="59" t="str">
        <f t="shared" si="2"/>
        <v xml:space="preserve"> </v>
      </c>
    </row>
    <row r="79" spans="1:18" x14ac:dyDescent="0.25">
      <c r="A79" s="71"/>
      <c r="H79" s="58"/>
      <c r="I79" s="58"/>
      <c r="K79" s="58"/>
      <c r="L79" s="58"/>
      <c r="R79" s="59" t="str">
        <f t="shared" si="2"/>
        <v xml:space="preserve"> </v>
      </c>
    </row>
    <row r="80" spans="1:18" x14ac:dyDescent="0.25">
      <c r="A80" s="71"/>
      <c r="H80" s="58"/>
      <c r="I80" s="58"/>
      <c r="K80" s="58"/>
      <c r="L80" s="58"/>
      <c r="R80" s="59" t="str">
        <f t="shared" si="2"/>
        <v xml:space="preserve"> </v>
      </c>
    </row>
    <row r="81" spans="1:18" x14ac:dyDescent="0.25">
      <c r="H81" s="58"/>
      <c r="I81" s="58"/>
      <c r="K81" s="58"/>
      <c r="L81" s="58"/>
      <c r="R81" s="59" t="str">
        <f t="shared" si="2"/>
        <v xml:space="preserve"> </v>
      </c>
    </row>
    <row r="82" spans="1:18" x14ac:dyDescent="0.25">
      <c r="H82" s="58"/>
      <c r="I82" s="58"/>
      <c r="K82" s="58"/>
      <c r="L82" s="58"/>
      <c r="R82" s="59" t="str">
        <f t="shared" si="2"/>
        <v xml:space="preserve"> </v>
      </c>
    </row>
    <row r="83" spans="1:18" x14ac:dyDescent="0.25">
      <c r="H83" s="58"/>
      <c r="I83" s="58"/>
      <c r="K83" s="58"/>
      <c r="L83" s="58"/>
      <c r="R83" s="59" t="str">
        <f t="shared" si="2"/>
        <v xml:space="preserve"> </v>
      </c>
    </row>
    <row r="84" spans="1:18" x14ac:dyDescent="0.25">
      <c r="H84" s="58"/>
      <c r="I84" s="58"/>
      <c r="K84" s="58"/>
      <c r="L84" s="58"/>
      <c r="R84" s="59" t="str">
        <f t="shared" si="2"/>
        <v xml:space="preserve"> </v>
      </c>
    </row>
    <row r="85" spans="1:18" x14ac:dyDescent="0.25">
      <c r="H85" s="58"/>
      <c r="I85" s="58"/>
      <c r="K85" s="58"/>
      <c r="L85" s="58"/>
      <c r="R85" s="59" t="str">
        <f t="shared" si="2"/>
        <v xml:space="preserve"> </v>
      </c>
    </row>
    <row r="86" spans="1:18" x14ac:dyDescent="0.25">
      <c r="A86" s="71"/>
      <c r="H86" s="58"/>
      <c r="I86" s="58"/>
      <c r="K86" s="58"/>
      <c r="L86" s="58"/>
      <c r="R86" s="59" t="str">
        <f t="shared" si="2"/>
        <v xml:space="preserve"> </v>
      </c>
    </row>
    <row r="87" spans="1:18" x14ac:dyDescent="0.25">
      <c r="A87" s="71"/>
      <c r="H87" s="58"/>
      <c r="I87" s="58"/>
      <c r="K87" s="58"/>
      <c r="L87" s="58"/>
      <c r="R87" s="59" t="str">
        <f t="shared" si="2"/>
        <v xml:space="preserve"> </v>
      </c>
    </row>
    <row r="88" spans="1:18" x14ac:dyDescent="0.25">
      <c r="A88" s="71"/>
      <c r="H88" s="58"/>
      <c r="I88" s="58"/>
      <c r="K88" s="58"/>
      <c r="L88" s="58"/>
      <c r="R88" s="59" t="str">
        <f t="shared" si="2"/>
        <v xml:space="preserve"> </v>
      </c>
    </row>
    <row r="89" spans="1:18" x14ac:dyDescent="0.25">
      <c r="A89" s="71"/>
      <c r="H89" s="58"/>
      <c r="I89" s="58"/>
      <c r="K89" s="58"/>
      <c r="L89" s="58"/>
      <c r="R89" s="59" t="str">
        <f t="shared" si="2"/>
        <v xml:space="preserve"> </v>
      </c>
    </row>
    <row r="90" spans="1:18" x14ac:dyDescent="0.25">
      <c r="A90" s="71"/>
      <c r="H90" s="58"/>
      <c r="I90" s="58"/>
      <c r="K90" s="58"/>
      <c r="L90" s="58"/>
      <c r="R90" s="59" t="str">
        <f t="shared" si="2"/>
        <v xml:space="preserve"> </v>
      </c>
    </row>
    <row r="91" spans="1:18" x14ac:dyDescent="0.25">
      <c r="A91" s="71"/>
      <c r="H91" s="58"/>
      <c r="I91" s="58"/>
      <c r="K91" s="58"/>
      <c r="L91" s="58"/>
      <c r="R91" s="59" t="str">
        <f t="shared" si="2"/>
        <v xml:space="preserve"> </v>
      </c>
    </row>
    <row r="92" spans="1:18" x14ac:dyDescent="0.25">
      <c r="A92" s="71"/>
      <c r="H92" s="58"/>
      <c r="I92" s="58"/>
      <c r="K92" s="58"/>
      <c r="L92" s="58"/>
      <c r="R92" s="59" t="str">
        <f t="shared" si="2"/>
        <v xml:space="preserve"> </v>
      </c>
    </row>
    <row r="93" spans="1:18" x14ac:dyDescent="0.25">
      <c r="A93" s="71"/>
      <c r="H93" s="58"/>
      <c r="I93" s="58"/>
      <c r="K93" s="58"/>
      <c r="L93" s="58"/>
      <c r="R93" s="59" t="str">
        <f t="shared" si="2"/>
        <v xml:space="preserve"> </v>
      </c>
    </row>
    <row r="94" spans="1:18" x14ac:dyDescent="0.25">
      <c r="A94" s="71"/>
      <c r="H94" s="58"/>
      <c r="I94" s="58"/>
      <c r="K94" s="58"/>
      <c r="L94" s="58"/>
      <c r="R94" s="59" t="str">
        <f t="shared" si="2"/>
        <v xml:space="preserve"> </v>
      </c>
    </row>
    <row r="95" spans="1:18" x14ac:dyDescent="0.25">
      <c r="A95" s="71"/>
      <c r="H95" s="58"/>
      <c r="I95" s="58"/>
      <c r="K95" s="58"/>
      <c r="L95" s="58"/>
      <c r="R95" s="59" t="str">
        <f t="shared" si="2"/>
        <v xml:space="preserve"> </v>
      </c>
    </row>
    <row r="96" spans="1:18" x14ac:dyDescent="0.25">
      <c r="A96" s="71"/>
      <c r="H96" s="58"/>
      <c r="I96" s="58"/>
      <c r="K96" s="58"/>
      <c r="L96" s="58"/>
      <c r="R96" s="59" t="str">
        <f t="shared" si="2"/>
        <v xml:space="preserve"> </v>
      </c>
    </row>
    <row r="97" spans="1:18" x14ac:dyDescent="0.25">
      <c r="A97" s="71"/>
      <c r="H97" s="58"/>
      <c r="I97" s="58"/>
      <c r="K97" s="58"/>
      <c r="L97" s="58"/>
      <c r="R97" s="59" t="str">
        <f t="shared" si="2"/>
        <v xml:space="preserve"> </v>
      </c>
    </row>
    <row r="98" spans="1:18" x14ac:dyDescent="0.25">
      <c r="A98" s="71"/>
      <c r="H98" s="58"/>
      <c r="I98" s="58"/>
      <c r="K98" s="58"/>
      <c r="L98" s="58"/>
      <c r="R98" s="59" t="str">
        <f t="shared" si="2"/>
        <v xml:space="preserve"> </v>
      </c>
    </row>
    <row r="99" spans="1:18" x14ac:dyDescent="0.25">
      <c r="A99" s="71"/>
      <c r="H99" s="58"/>
      <c r="I99" s="58"/>
      <c r="K99" s="58"/>
      <c r="L99" s="58"/>
      <c r="R99" s="59" t="str">
        <f t="shared" si="2"/>
        <v xml:space="preserve"> </v>
      </c>
    </row>
    <row r="100" spans="1:18" x14ac:dyDescent="0.25">
      <c r="A100" s="71"/>
      <c r="H100" s="58"/>
      <c r="I100" s="58"/>
      <c r="K100" s="58"/>
      <c r="L100" s="58"/>
      <c r="R100" s="59" t="str">
        <f t="shared" si="2"/>
        <v xml:space="preserve"> </v>
      </c>
    </row>
    <row r="101" spans="1:18" x14ac:dyDescent="0.25">
      <c r="A101" s="71"/>
      <c r="H101" s="58"/>
      <c r="I101" s="58"/>
      <c r="K101" s="58"/>
      <c r="L101" s="58"/>
      <c r="R101" s="59" t="str">
        <f t="shared" si="2"/>
        <v xml:space="preserve"> </v>
      </c>
    </row>
    <row r="102" spans="1:18" x14ac:dyDescent="0.25">
      <c r="A102" s="71"/>
      <c r="H102" s="58"/>
      <c r="I102" s="58"/>
      <c r="K102" s="58"/>
      <c r="L102" s="58"/>
      <c r="R102" s="59" t="str">
        <f t="shared" si="2"/>
        <v xml:space="preserve"> </v>
      </c>
    </row>
    <row r="103" spans="1:18" x14ac:dyDescent="0.25">
      <c r="A103" s="71"/>
      <c r="H103" s="58"/>
      <c r="I103" s="58"/>
      <c r="K103" s="58"/>
      <c r="L103" s="58"/>
      <c r="R103" s="59" t="str">
        <f t="shared" si="2"/>
        <v xml:space="preserve"> </v>
      </c>
    </row>
    <row r="104" spans="1:18" x14ac:dyDescent="0.25">
      <c r="A104" s="71"/>
      <c r="H104" s="58"/>
      <c r="I104" s="58"/>
      <c r="K104" s="58"/>
      <c r="L104" s="58"/>
      <c r="R104" s="59" t="str">
        <f t="shared" si="2"/>
        <v xml:space="preserve"> </v>
      </c>
    </row>
    <row r="105" spans="1:18" x14ac:dyDescent="0.25">
      <c r="A105" s="71"/>
      <c r="H105" s="58"/>
      <c r="I105" s="58"/>
      <c r="K105" s="58"/>
      <c r="L105" s="58"/>
      <c r="R105" s="59" t="str">
        <f t="shared" si="2"/>
        <v xml:space="preserve"> </v>
      </c>
    </row>
    <row r="106" spans="1:18" x14ac:dyDescent="0.25">
      <c r="A106" s="71"/>
      <c r="H106" s="58"/>
      <c r="I106" s="58"/>
      <c r="K106" s="58"/>
      <c r="L106" s="58"/>
      <c r="R106" s="59" t="str">
        <f t="shared" si="2"/>
        <v xml:space="preserve"> </v>
      </c>
    </row>
    <row r="107" spans="1:18" x14ac:dyDescent="0.25">
      <c r="A107" s="71"/>
      <c r="H107" s="58"/>
      <c r="I107" s="58"/>
      <c r="K107" s="58"/>
      <c r="L107" s="58"/>
      <c r="R107" s="59" t="str">
        <f t="shared" si="2"/>
        <v xml:space="preserve"> </v>
      </c>
    </row>
    <row r="108" spans="1:18" x14ac:dyDescent="0.25">
      <c r="A108" s="71"/>
      <c r="H108" s="58"/>
      <c r="I108" s="58"/>
      <c r="K108" s="58"/>
      <c r="L108" s="58"/>
      <c r="R108" s="59" t="str">
        <f t="shared" si="2"/>
        <v xml:space="preserve"> </v>
      </c>
    </row>
    <row r="109" spans="1:18" x14ac:dyDescent="0.25">
      <c r="A109" s="71"/>
      <c r="H109" s="58"/>
      <c r="I109" s="58"/>
      <c r="K109" s="58"/>
      <c r="L109" s="58"/>
      <c r="R109" s="59" t="str">
        <f t="shared" si="2"/>
        <v xml:space="preserve"> </v>
      </c>
    </row>
    <row r="110" spans="1:18" x14ac:dyDescent="0.25">
      <c r="A110" s="71"/>
      <c r="H110" s="58"/>
      <c r="I110" s="58"/>
      <c r="K110" s="58"/>
      <c r="L110" s="58"/>
      <c r="R110" s="59" t="str">
        <f t="shared" si="2"/>
        <v xml:space="preserve"> </v>
      </c>
    </row>
    <row r="111" spans="1:18" x14ac:dyDescent="0.25">
      <c r="A111" s="71"/>
      <c r="H111" s="58"/>
      <c r="I111" s="58"/>
      <c r="K111" s="58"/>
      <c r="L111" s="58"/>
      <c r="R111" s="59" t="str">
        <f t="shared" si="2"/>
        <v xml:space="preserve"> </v>
      </c>
    </row>
    <row r="112" spans="1:18" x14ac:dyDescent="0.25">
      <c r="A112" s="71"/>
      <c r="H112" s="58"/>
      <c r="I112" s="58"/>
      <c r="K112" s="58"/>
      <c r="L112" s="58"/>
      <c r="R112" s="59" t="str">
        <f t="shared" si="2"/>
        <v xml:space="preserve"> </v>
      </c>
    </row>
    <row r="113" spans="1:18" x14ac:dyDescent="0.25">
      <c r="A113" s="71"/>
      <c r="H113" s="58"/>
      <c r="I113" s="58"/>
      <c r="K113" s="58"/>
      <c r="L113" s="58"/>
      <c r="R113" s="59" t="str">
        <f t="shared" si="2"/>
        <v xml:space="preserve"> </v>
      </c>
    </row>
    <row r="114" spans="1:18" x14ac:dyDescent="0.25">
      <c r="A114" s="71"/>
      <c r="H114" s="58"/>
      <c r="I114" s="58"/>
      <c r="K114" s="58"/>
      <c r="L114" s="58"/>
      <c r="R114" s="59" t="str">
        <f t="shared" si="2"/>
        <v xml:space="preserve"> </v>
      </c>
    </row>
    <row r="115" spans="1:18" x14ac:dyDescent="0.25">
      <c r="A115" s="71"/>
      <c r="H115" s="58"/>
      <c r="I115" s="58"/>
      <c r="K115" s="58"/>
      <c r="L115" s="58"/>
      <c r="R115" s="59" t="str">
        <f t="shared" si="2"/>
        <v xml:space="preserve"> </v>
      </c>
    </row>
    <row r="116" spans="1:18" x14ac:dyDescent="0.25">
      <c r="H116" s="58"/>
      <c r="I116" s="58"/>
      <c r="K116" s="58"/>
      <c r="L116" s="58"/>
      <c r="R116" s="59" t="str">
        <f t="shared" si="2"/>
        <v xml:space="preserve"> </v>
      </c>
    </row>
    <row r="117" spans="1:18" x14ac:dyDescent="0.25">
      <c r="H117" s="58"/>
      <c r="I117" s="58"/>
      <c r="K117" s="58"/>
      <c r="L117" s="58"/>
      <c r="R117" s="59" t="str">
        <f t="shared" si="2"/>
        <v xml:space="preserve"> </v>
      </c>
    </row>
    <row r="118" spans="1:18" x14ac:dyDescent="0.25">
      <c r="H118" s="58"/>
      <c r="I118" s="58"/>
      <c r="K118" s="58"/>
      <c r="L118" s="58"/>
      <c r="R118" s="59" t="str">
        <f t="shared" si="2"/>
        <v xml:space="preserve"> </v>
      </c>
    </row>
    <row r="119" spans="1:18" x14ac:dyDescent="0.25">
      <c r="H119" s="58"/>
      <c r="I119" s="58"/>
      <c r="K119" s="58"/>
      <c r="L119" s="58"/>
      <c r="R119" s="59" t="str">
        <f t="shared" si="2"/>
        <v xml:space="preserve"> </v>
      </c>
    </row>
    <row r="120" spans="1:18" x14ac:dyDescent="0.25">
      <c r="H120" s="58"/>
      <c r="I120" s="58"/>
      <c r="K120" s="58"/>
      <c r="L120" s="58"/>
      <c r="R120" s="59" t="str">
        <f t="shared" si="2"/>
        <v xml:space="preserve"> </v>
      </c>
    </row>
    <row r="121" spans="1:18" x14ac:dyDescent="0.25">
      <c r="H121" s="58"/>
      <c r="I121" s="58"/>
      <c r="K121" s="58"/>
      <c r="L121" s="58"/>
      <c r="R121" s="59" t="str">
        <f t="shared" si="2"/>
        <v xml:space="preserve"> </v>
      </c>
    </row>
    <row r="122" spans="1:18" x14ac:dyDescent="0.25">
      <c r="H122" s="58"/>
      <c r="I122" s="58"/>
      <c r="K122" s="58"/>
      <c r="L122" s="58"/>
      <c r="R122" s="59" t="str">
        <f t="shared" si="2"/>
        <v xml:space="preserve"> </v>
      </c>
    </row>
    <row r="123" spans="1:18" x14ac:dyDescent="0.25">
      <c r="H123" s="58"/>
      <c r="I123" s="58"/>
      <c r="K123" s="58"/>
      <c r="L123" s="58"/>
      <c r="R123" s="59" t="str">
        <f t="shared" si="2"/>
        <v xml:space="preserve"> </v>
      </c>
    </row>
    <row r="124" spans="1:18" x14ac:dyDescent="0.25">
      <c r="H124" s="58"/>
      <c r="I124" s="58"/>
      <c r="K124" s="58"/>
      <c r="L124" s="58"/>
      <c r="R124" s="59" t="str">
        <f t="shared" si="2"/>
        <v xml:space="preserve"> </v>
      </c>
    </row>
    <row r="125" spans="1:18" x14ac:dyDescent="0.25">
      <c r="H125" s="58"/>
      <c r="I125" s="58"/>
      <c r="K125" s="58"/>
      <c r="L125" s="58"/>
      <c r="R125" s="59" t="str">
        <f t="shared" si="2"/>
        <v xml:space="preserve"> </v>
      </c>
    </row>
    <row r="126" spans="1:18" x14ac:dyDescent="0.25">
      <c r="H126" s="58"/>
      <c r="I126" s="58"/>
      <c r="K126" s="58"/>
      <c r="L126" s="58"/>
      <c r="R126" s="59" t="str">
        <f t="shared" si="2"/>
        <v xml:space="preserve"> </v>
      </c>
    </row>
    <row r="127" spans="1:18" x14ac:dyDescent="0.25">
      <c r="H127" s="58"/>
      <c r="I127" s="58"/>
      <c r="K127" s="58"/>
      <c r="L127" s="58"/>
      <c r="R127" s="59" t="str">
        <f t="shared" si="2"/>
        <v xml:space="preserve"> </v>
      </c>
    </row>
    <row r="128" spans="1:18" x14ac:dyDescent="0.25">
      <c r="H128" s="58"/>
      <c r="I128" s="58"/>
      <c r="K128" s="58"/>
      <c r="L128" s="58"/>
      <c r="R128" s="59" t="str">
        <f t="shared" si="2"/>
        <v xml:space="preserve"> </v>
      </c>
    </row>
    <row r="129" spans="1:18" x14ac:dyDescent="0.25">
      <c r="H129" s="58"/>
      <c r="I129" s="58"/>
      <c r="K129" s="58"/>
      <c r="L129" s="58"/>
      <c r="R129" s="59" t="str">
        <f t="shared" si="2"/>
        <v xml:space="preserve"> </v>
      </c>
    </row>
    <row r="130" spans="1:18" x14ac:dyDescent="0.25">
      <c r="H130" s="58"/>
      <c r="I130" s="58"/>
      <c r="K130" s="58"/>
      <c r="L130" s="58"/>
      <c r="R130" s="59" t="str">
        <f t="shared" si="2"/>
        <v xml:space="preserve"> </v>
      </c>
    </row>
    <row r="131" spans="1:18" x14ac:dyDescent="0.25">
      <c r="H131" s="58"/>
      <c r="I131" s="58"/>
      <c r="K131" s="58"/>
      <c r="L131" s="58"/>
      <c r="R131" s="59" t="str">
        <f t="shared" si="2"/>
        <v xml:space="preserve"> </v>
      </c>
    </row>
    <row r="132" spans="1:18" x14ac:dyDescent="0.25">
      <c r="H132" s="58"/>
      <c r="I132" s="58"/>
      <c r="K132" s="58"/>
      <c r="L132" s="58"/>
      <c r="R132" s="59" t="str">
        <f t="shared" ref="R132:R195" si="3">IF(D132="Unknown", IF(OR(O132="N/A", O132="&lt; 0", O132="No Peak"), "BQL", IF(O132/F132&lt;$T$2,"BQL", IF(O132/F132&gt;$U$2, "AQL", O132)))," ")</f>
        <v xml:space="preserve"> </v>
      </c>
    </row>
    <row r="133" spans="1:18" x14ac:dyDescent="0.25">
      <c r="H133" s="58"/>
      <c r="I133" s="58"/>
      <c r="K133" s="58"/>
      <c r="L133" s="58"/>
      <c r="R133" s="59" t="str">
        <f t="shared" si="3"/>
        <v xml:space="preserve"> </v>
      </c>
    </row>
    <row r="134" spans="1:18" x14ac:dyDescent="0.25">
      <c r="H134" s="58"/>
      <c r="I134" s="58"/>
      <c r="K134" s="58"/>
      <c r="L134" s="58"/>
      <c r="R134" s="59" t="str">
        <f t="shared" si="3"/>
        <v xml:space="preserve"> </v>
      </c>
    </row>
    <row r="135" spans="1:18" x14ac:dyDescent="0.25">
      <c r="H135" s="58"/>
      <c r="I135" s="58"/>
      <c r="K135" s="58"/>
      <c r="L135" s="58"/>
      <c r="R135" s="59" t="str">
        <f t="shared" si="3"/>
        <v xml:space="preserve"> </v>
      </c>
    </row>
    <row r="136" spans="1:18" x14ac:dyDescent="0.25">
      <c r="H136" s="58"/>
      <c r="I136" s="58"/>
      <c r="K136" s="58"/>
      <c r="L136" s="58"/>
      <c r="R136" s="59" t="str">
        <f t="shared" si="3"/>
        <v xml:space="preserve"> </v>
      </c>
    </row>
    <row r="137" spans="1:18" x14ac:dyDescent="0.25">
      <c r="H137" s="58"/>
      <c r="I137" s="58"/>
      <c r="K137" s="58"/>
      <c r="L137" s="58"/>
      <c r="R137" s="59" t="str">
        <f t="shared" si="3"/>
        <v xml:space="preserve"> </v>
      </c>
    </row>
    <row r="138" spans="1:18" x14ac:dyDescent="0.25">
      <c r="H138" s="58"/>
      <c r="I138" s="58"/>
      <c r="K138" s="58"/>
      <c r="L138" s="58"/>
      <c r="R138" s="59" t="str">
        <f t="shared" si="3"/>
        <v xml:space="preserve"> </v>
      </c>
    </row>
    <row r="139" spans="1:18" x14ac:dyDescent="0.25">
      <c r="H139" s="58"/>
      <c r="I139" s="58"/>
      <c r="K139" s="58"/>
      <c r="L139" s="58"/>
      <c r="R139" s="59" t="str">
        <f t="shared" si="3"/>
        <v xml:space="preserve"> </v>
      </c>
    </row>
    <row r="140" spans="1:18" x14ac:dyDescent="0.25">
      <c r="H140" s="58"/>
      <c r="I140" s="58"/>
      <c r="K140" s="58"/>
      <c r="L140" s="58"/>
      <c r="R140" s="59" t="str">
        <f t="shared" si="3"/>
        <v xml:space="preserve"> </v>
      </c>
    </row>
    <row r="141" spans="1:18" x14ac:dyDescent="0.25">
      <c r="H141" s="58"/>
      <c r="I141" s="58"/>
      <c r="K141" s="58"/>
      <c r="L141" s="58"/>
      <c r="R141" s="59" t="str">
        <f t="shared" si="3"/>
        <v xml:space="preserve"> </v>
      </c>
    </row>
    <row r="142" spans="1:18" x14ac:dyDescent="0.25">
      <c r="H142" s="58"/>
      <c r="I142" s="58"/>
      <c r="K142" s="58"/>
      <c r="L142" s="58"/>
      <c r="R142" s="59" t="str">
        <f t="shared" si="3"/>
        <v xml:space="preserve"> </v>
      </c>
    </row>
    <row r="143" spans="1:18" x14ac:dyDescent="0.25">
      <c r="H143" s="58"/>
      <c r="I143" s="58"/>
      <c r="K143" s="58"/>
      <c r="L143" s="58"/>
      <c r="R143" s="59" t="str">
        <f t="shared" si="3"/>
        <v xml:space="preserve"> </v>
      </c>
    </row>
    <row r="144" spans="1:18" x14ac:dyDescent="0.25">
      <c r="A144" s="71"/>
      <c r="H144" s="58"/>
      <c r="I144" s="58"/>
      <c r="K144" s="58"/>
      <c r="L144" s="58"/>
      <c r="R144" s="59" t="str">
        <f t="shared" si="3"/>
        <v xml:space="preserve"> </v>
      </c>
    </row>
    <row r="145" spans="1:18" x14ac:dyDescent="0.25">
      <c r="A145" s="71"/>
      <c r="H145" s="58"/>
      <c r="I145" s="58"/>
      <c r="K145" s="58"/>
      <c r="L145" s="58"/>
      <c r="R145" s="59" t="str">
        <f t="shared" si="3"/>
        <v xml:space="preserve"> </v>
      </c>
    </row>
    <row r="146" spans="1:18" x14ac:dyDescent="0.25">
      <c r="A146" s="71"/>
      <c r="H146" s="58"/>
      <c r="I146" s="58"/>
      <c r="K146" s="58"/>
      <c r="L146" s="58"/>
      <c r="R146" s="59" t="str">
        <f t="shared" si="3"/>
        <v xml:space="preserve"> </v>
      </c>
    </row>
    <row r="147" spans="1:18" x14ac:dyDescent="0.25">
      <c r="H147" s="58"/>
      <c r="I147" s="58"/>
      <c r="K147" s="58"/>
      <c r="L147" s="58"/>
      <c r="R147" s="59" t="str">
        <f t="shared" si="3"/>
        <v xml:space="preserve"> </v>
      </c>
    </row>
    <row r="148" spans="1:18" x14ac:dyDescent="0.25">
      <c r="A148" s="71"/>
      <c r="H148" s="58"/>
      <c r="I148" s="58"/>
      <c r="K148" s="58"/>
      <c r="L148" s="58"/>
      <c r="R148" s="59" t="str">
        <f t="shared" si="3"/>
        <v xml:space="preserve"> </v>
      </c>
    </row>
    <row r="149" spans="1:18" x14ac:dyDescent="0.25">
      <c r="A149" s="71"/>
      <c r="H149" s="58"/>
      <c r="I149" s="58"/>
      <c r="K149" s="58"/>
      <c r="L149" s="58"/>
      <c r="R149" s="59" t="str">
        <f t="shared" si="3"/>
        <v xml:space="preserve"> </v>
      </c>
    </row>
    <row r="150" spans="1:18" x14ac:dyDescent="0.25">
      <c r="A150" s="71"/>
      <c r="H150" s="58"/>
      <c r="I150" s="58"/>
      <c r="K150" s="58"/>
      <c r="L150" s="58"/>
      <c r="R150" s="59" t="str">
        <f t="shared" si="3"/>
        <v xml:space="preserve"> </v>
      </c>
    </row>
    <row r="151" spans="1:18" x14ac:dyDescent="0.25">
      <c r="A151" s="71"/>
      <c r="H151" s="58"/>
      <c r="I151" s="58"/>
      <c r="K151" s="58"/>
      <c r="L151" s="58"/>
      <c r="R151" s="59" t="str">
        <f t="shared" si="3"/>
        <v xml:space="preserve"> </v>
      </c>
    </row>
    <row r="152" spans="1:18" x14ac:dyDescent="0.25">
      <c r="A152" s="71"/>
      <c r="H152" s="58"/>
      <c r="I152" s="58"/>
      <c r="K152" s="58"/>
      <c r="L152" s="58"/>
      <c r="R152" s="59" t="str">
        <f t="shared" si="3"/>
        <v xml:space="preserve"> </v>
      </c>
    </row>
    <row r="153" spans="1:18" x14ac:dyDescent="0.25">
      <c r="A153" s="71"/>
      <c r="H153" s="58"/>
      <c r="I153" s="58"/>
      <c r="K153" s="58"/>
      <c r="L153" s="58"/>
      <c r="R153" s="59" t="str">
        <f t="shared" si="3"/>
        <v xml:space="preserve"> </v>
      </c>
    </row>
    <row r="154" spans="1:18" x14ac:dyDescent="0.25">
      <c r="A154" s="71"/>
      <c r="H154" s="58"/>
      <c r="I154" s="58"/>
      <c r="K154" s="58"/>
      <c r="L154" s="58"/>
      <c r="R154" s="59" t="str">
        <f t="shared" si="3"/>
        <v xml:space="preserve"> </v>
      </c>
    </row>
    <row r="155" spans="1:18" x14ac:dyDescent="0.25">
      <c r="A155" s="71"/>
      <c r="H155" s="58"/>
      <c r="I155" s="58"/>
      <c r="K155" s="58"/>
      <c r="L155" s="58"/>
      <c r="R155" s="59" t="str">
        <f t="shared" si="3"/>
        <v xml:space="preserve"> </v>
      </c>
    </row>
    <row r="156" spans="1:18" x14ac:dyDescent="0.25">
      <c r="A156" s="71"/>
      <c r="H156" s="58"/>
      <c r="I156" s="58"/>
      <c r="K156" s="58"/>
      <c r="L156" s="58"/>
      <c r="R156" s="59" t="str">
        <f t="shared" si="3"/>
        <v xml:space="preserve"> </v>
      </c>
    </row>
    <row r="157" spans="1:18" x14ac:dyDescent="0.25">
      <c r="A157" s="71"/>
      <c r="H157" s="58"/>
      <c r="I157" s="58"/>
      <c r="K157" s="58"/>
      <c r="L157" s="58"/>
      <c r="R157" s="59" t="str">
        <f t="shared" si="3"/>
        <v xml:space="preserve"> </v>
      </c>
    </row>
    <row r="158" spans="1:18" x14ac:dyDescent="0.25">
      <c r="H158" s="58"/>
      <c r="I158" s="58"/>
      <c r="K158" s="58"/>
      <c r="L158" s="58"/>
      <c r="R158" s="59" t="str">
        <f t="shared" si="3"/>
        <v xml:space="preserve"> </v>
      </c>
    </row>
    <row r="159" spans="1:18" x14ac:dyDescent="0.25">
      <c r="A159" s="71"/>
      <c r="R159" s="59" t="str">
        <f t="shared" si="3"/>
        <v xml:space="preserve"> </v>
      </c>
    </row>
    <row r="160" spans="1:18" x14ac:dyDescent="0.25">
      <c r="A160" s="71"/>
      <c r="R160" s="59" t="str">
        <f t="shared" si="3"/>
        <v xml:space="preserve"> </v>
      </c>
    </row>
    <row r="161" spans="1:18" x14ac:dyDescent="0.25">
      <c r="A161" s="71"/>
      <c r="R161" s="59" t="str">
        <f t="shared" si="3"/>
        <v xml:space="preserve"> </v>
      </c>
    </row>
    <row r="162" spans="1:18" x14ac:dyDescent="0.25">
      <c r="R162" s="59" t="str">
        <f t="shared" si="3"/>
        <v xml:space="preserve"> </v>
      </c>
    </row>
    <row r="163" spans="1:18" x14ac:dyDescent="0.25">
      <c r="A163" s="71"/>
      <c r="R163" s="59" t="str">
        <f t="shared" si="3"/>
        <v xml:space="preserve"> </v>
      </c>
    </row>
    <row r="164" spans="1:18" x14ac:dyDescent="0.25">
      <c r="A164" s="71"/>
      <c r="R164" s="59" t="str">
        <f t="shared" si="3"/>
        <v xml:space="preserve"> </v>
      </c>
    </row>
    <row r="165" spans="1:18" x14ac:dyDescent="0.25">
      <c r="A165" s="71"/>
      <c r="R165" s="59" t="str">
        <f t="shared" si="3"/>
        <v xml:space="preserve"> </v>
      </c>
    </row>
    <row r="166" spans="1:18" x14ac:dyDescent="0.25">
      <c r="R166" s="59" t="str">
        <f t="shared" si="3"/>
        <v xml:space="preserve"> </v>
      </c>
    </row>
    <row r="167" spans="1:18" x14ac:dyDescent="0.25">
      <c r="R167" s="59" t="str">
        <f t="shared" si="3"/>
        <v xml:space="preserve"> </v>
      </c>
    </row>
    <row r="168" spans="1:18" x14ac:dyDescent="0.25">
      <c r="R168" s="59" t="str">
        <f t="shared" si="3"/>
        <v xml:space="preserve"> </v>
      </c>
    </row>
    <row r="169" spans="1:18" x14ac:dyDescent="0.25">
      <c r="A169" s="71"/>
      <c r="R169" s="59" t="str">
        <f t="shared" si="3"/>
        <v xml:space="preserve"> </v>
      </c>
    </row>
    <row r="170" spans="1:18" x14ac:dyDescent="0.25">
      <c r="A170" s="71"/>
      <c r="R170" s="59" t="str">
        <f t="shared" si="3"/>
        <v xml:space="preserve"> </v>
      </c>
    </row>
    <row r="171" spans="1:18" x14ac:dyDescent="0.25">
      <c r="A171" s="71"/>
      <c r="R171" s="59" t="str">
        <f t="shared" si="3"/>
        <v xml:space="preserve"> </v>
      </c>
    </row>
    <row r="172" spans="1:18" x14ac:dyDescent="0.25">
      <c r="A172" s="71"/>
      <c r="R172" s="59" t="str">
        <f t="shared" si="3"/>
        <v xml:space="preserve"> </v>
      </c>
    </row>
    <row r="173" spans="1:18" x14ac:dyDescent="0.25">
      <c r="A173" s="71"/>
      <c r="R173" s="59" t="str">
        <f t="shared" si="3"/>
        <v xml:space="preserve"> </v>
      </c>
    </row>
    <row r="174" spans="1:18" x14ac:dyDescent="0.25">
      <c r="A174" s="71"/>
      <c r="R174" s="59" t="str">
        <f t="shared" si="3"/>
        <v xml:space="preserve"> </v>
      </c>
    </row>
    <row r="175" spans="1:18" x14ac:dyDescent="0.25">
      <c r="A175" s="71"/>
      <c r="R175" s="59" t="str">
        <f t="shared" si="3"/>
        <v xml:space="preserve"> </v>
      </c>
    </row>
    <row r="176" spans="1:18" x14ac:dyDescent="0.25">
      <c r="A176" s="71"/>
      <c r="R176" s="59" t="str">
        <f t="shared" si="3"/>
        <v xml:space="preserve"> </v>
      </c>
    </row>
    <row r="177" spans="1:18" x14ac:dyDescent="0.25">
      <c r="A177" s="71"/>
      <c r="R177" s="59" t="str">
        <f t="shared" si="3"/>
        <v xml:space="preserve"> </v>
      </c>
    </row>
    <row r="178" spans="1:18" x14ac:dyDescent="0.25">
      <c r="R178" s="59" t="str">
        <f t="shared" si="3"/>
        <v xml:space="preserve"> </v>
      </c>
    </row>
    <row r="179" spans="1:18" x14ac:dyDescent="0.25">
      <c r="R179" s="59" t="str">
        <f t="shared" si="3"/>
        <v xml:space="preserve"> </v>
      </c>
    </row>
    <row r="180" spans="1:18" x14ac:dyDescent="0.25">
      <c r="R180" s="59" t="str">
        <f t="shared" si="3"/>
        <v xml:space="preserve"> </v>
      </c>
    </row>
    <row r="181" spans="1:18" x14ac:dyDescent="0.25">
      <c r="R181" s="59" t="str">
        <f t="shared" si="3"/>
        <v xml:space="preserve"> </v>
      </c>
    </row>
    <row r="182" spans="1:18" x14ac:dyDescent="0.25">
      <c r="R182" s="59" t="str">
        <f t="shared" si="3"/>
        <v xml:space="preserve"> </v>
      </c>
    </row>
    <row r="183" spans="1:18" x14ac:dyDescent="0.25">
      <c r="R183" s="59" t="str">
        <f t="shared" si="3"/>
        <v xml:space="preserve"> </v>
      </c>
    </row>
    <row r="184" spans="1:18" x14ac:dyDescent="0.25">
      <c r="R184" s="59" t="str">
        <f t="shared" si="3"/>
        <v xml:space="preserve"> </v>
      </c>
    </row>
    <row r="185" spans="1:18" x14ac:dyDescent="0.25">
      <c r="R185" s="59" t="str">
        <f t="shared" si="3"/>
        <v xml:space="preserve"> </v>
      </c>
    </row>
    <row r="186" spans="1:18" x14ac:dyDescent="0.25">
      <c r="R186" s="59" t="str">
        <f t="shared" si="3"/>
        <v xml:space="preserve"> </v>
      </c>
    </row>
    <row r="187" spans="1:18" x14ac:dyDescent="0.25">
      <c r="R187" s="59" t="str">
        <f t="shared" si="3"/>
        <v xml:space="preserve"> </v>
      </c>
    </row>
    <row r="188" spans="1:18" x14ac:dyDescent="0.25">
      <c r="R188" s="59" t="str">
        <f t="shared" si="3"/>
        <v xml:space="preserve"> </v>
      </c>
    </row>
    <row r="189" spans="1:18" x14ac:dyDescent="0.25">
      <c r="R189" s="59" t="str">
        <f t="shared" si="3"/>
        <v xml:space="preserve"> </v>
      </c>
    </row>
    <row r="190" spans="1:18" x14ac:dyDescent="0.25">
      <c r="R190" s="59" t="str">
        <f t="shared" si="3"/>
        <v xml:space="preserve"> </v>
      </c>
    </row>
    <row r="191" spans="1:18" x14ac:dyDescent="0.25">
      <c r="R191" s="59" t="str">
        <f t="shared" si="3"/>
        <v xml:space="preserve"> </v>
      </c>
    </row>
    <row r="192" spans="1:18" x14ac:dyDescent="0.25">
      <c r="R192" s="59" t="str">
        <f t="shared" si="3"/>
        <v xml:space="preserve"> </v>
      </c>
    </row>
    <row r="193" spans="18:18" x14ac:dyDescent="0.25">
      <c r="R193" s="59" t="str">
        <f t="shared" si="3"/>
        <v xml:space="preserve"> </v>
      </c>
    </row>
    <row r="194" spans="18:18" x14ac:dyDescent="0.25">
      <c r="R194" s="59" t="str">
        <f t="shared" si="3"/>
        <v xml:space="preserve"> </v>
      </c>
    </row>
    <row r="195" spans="18:18" x14ac:dyDescent="0.25">
      <c r="R195" s="59" t="str">
        <f t="shared" si="3"/>
        <v xml:space="preserve"> </v>
      </c>
    </row>
    <row r="196" spans="18:18" x14ac:dyDescent="0.25">
      <c r="R196" s="59" t="str">
        <f t="shared" ref="R196:R259" si="4">IF(D196="Unknown", IF(OR(O196="N/A", O196="&lt; 0", O196="No Peak"), "BQL", IF(O196/F196&lt;$T$2,"BQL", IF(O196/F196&gt;$U$2, "AQL", O196)))," ")</f>
        <v xml:space="preserve"> </v>
      </c>
    </row>
    <row r="197" spans="18:18" x14ac:dyDescent="0.25">
      <c r="R197" s="59" t="str">
        <f t="shared" si="4"/>
        <v xml:space="preserve"> </v>
      </c>
    </row>
    <row r="198" spans="18:18" x14ac:dyDescent="0.25">
      <c r="R198" s="59" t="str">
        <f t="shared" si="4"/>
        <v xml:space="preserve"> </v>
      </c>
    </row>
    <row r="199" spans="18:18" x14ac:dyDescent="0.25">
      <c r="R199" s="59" t="str">
        <f t="shared" si="4"/>
        <v xml:space="preserve"> </v>
      </c>
    </row>
    <row r="200" spans="18:18" x14ac:dyDescent="0.25">
      <c r="R200" s="59" t="str">
        <f t="shared" si="4"/>
        <v xml:space="preserve"> </v>
      </c>
    </row>
    <row r="201" spans="18:18" x14ac:dyDescent="0.25">
      <c r="R201" s="59" t="str">
        <f t="shared" si="4"/>
        <v xml:space="preserve"> </v>
      </c>
    </row>
    <row r="202" spans="18:18" x14ac:dyDescent="0.25">
      <c r="R202" s="59" t="str">
        <f t="shared" si="4"/>
        <v xml:space="preserve"> </v>
      </c>
    </row>
    <row r="203" spans="18:18" x14ac:dyDescent="0.25">
      <c r="R203" s="59" t="str">
        <f t="shared" si="4"/>
        <v xml:space="preserve"> </v>
      </c>
    </row>
    <row r="204" spans="18:18" x14ac:dyDescent="0.25">
      <c r="R204" s="59" t="str">
        <f t="shared" si="4"/>
        <v xml:space="preserve"> </v>
      </c>
    </row>
    <row r="205" spans="18:18" x14ac:dyDescent="0.25">
      <c r="R205" s="59" t="str">
        <f t="shared" si="4"/>
        <v xml:space="preserve"> </v>
      </c>
    </row>
    <row r="206" spans="18:18" x14ac:dyDescent="0.25">
      <c r="R206" s="59" t="str">
        <f t="shared" si="4"/>
        <v xml:space="preserve"> </v>
      </c>
    </row>
    <row r="207" spans="18:18" x14ac:dyDescent="0.25">
      <c r="R207" s="59" t="str">
        <f t="shared" si="4"/>
        <v xml:space="preserve"> </v>
      </c>
    </row>
    <row r="208" spans="18:18" x14ac:dyDescent="0.25">
      <c r="R208" s="59" t="str">
        <f t="shared" si="4"/>
        <v xml:space="preserve"> </v>
      </c>
    </row>
    <row r="209" spans="1:18" x14ac:dyDescent="0.25">
      <c r="R209" s="59" t="str">
        <f t="shared" si="4"/>
        <v xml:space="preserve"> </v>
      </c>
    </row>
    <row r="210" spans="1:18" x14ac:dyDescent="0.25">
      <c r="R210" s="59" t="str">
        <f t="shared" si="4"/>
        <v xml:space="preserve"> </v>
      </c>
    </row>
    <row r="211" spans="1:18" x14ac:dyDescent="0.25">
      <c r="R211" s="59" t="str">
        <f t="shared" si="4"/>
        <v xml:space="preserve"> </v>
      </c>
    </row>
    <row r="212" spans="1:18" x14ac:dyDescent="0.25">
      <c r="R212" s="59" t="str">
        <f t="shared" si="4"/>
        <v xml:space="preserve"> </v>
      </c>
    </row>
    <row r="213" spans="1:18" x14ac:dyDescent="0.25">
      <c r="R213" s="59" t="str">
        <f t="shared" si="4"/>
        <v xml:space="preserve"> </v>
      </c>
    </row>
    <row r="214" spans="1:18" x14ac:dyDescent="0.25">
      <c r="A214" s="71"/>
      <c r="R214" s="59" t="str">
        <f t="shared" si="4"/>
        <v xml:space="preserve"> </v>
      </c>
    </row>
    <row r="215" spans="1:18" x14ac:dyDescent="0.25">
      <c r="A215" s="71"/>
      <c r="R215" s="59" t="str">
        <f t="shared" si="4"/>
        <v xml:space="preserve"> </v>
      </c>
    </row>
    <row r="216" spans="1:18" x14ac:dyDescent="0.25">
      <c r="A216" s="71"/>
      <c r="R216" s="59" t="str">
        <f t="shared" si="4"/>
        <v xml:space="preserve"> </v>
      </c>
    </row>
    <row r="217" spans="1:18" x14ac:dyDescent="0.25">
      <c r="R217" s="59" t="str">
        <f t="shared" si="4"/>
        <v xml:space="preserve"> </v>
      </c>
    </row>
    <row r="218" spans="1:18" x14ac:dyDescent="0.25">
      <c r="R218" s="59" t="str">
        <f t="shared" si="4"/>
        <v xml:space="preserve"> </v>
      </c>
    </row>
    <row r="219" spans="1:18" x14ac:dyDescent="0.25">
      <c r="R219" s="59" t="str">
        <f t="shared" si="4"/>
        <v xml:space="preserve"> </v>
      </c>
    </row>
    <row r="220" spans="1:18" x14ac:dyDescent="0.25">
      <c r="A220" s="71"/>
      <c r="R220" s="59" t="str">
        <f t="shared" si="4"/>
        <v xml:space="preserve"> </v>
      </c>
    </row>
    <row r="221" spans="1:18" x14ac:dyDescent="0.25">
      <c r="A221" s="71"/>
      <c r="R221" s="59" t="str">
        <f t="shared" si="4"/>
        <v xml:space="preserve"> </v>
      </c>
    </row>
    <row r="222" spans="1:18" x14ac:dyDescent="0.25">
      <c r="A222" s="71"/>
      <c r="R222" s="59" t="str">
        <f t="shared" si="4"/>
        <v xml:space="preserve"> </v>
      </c>
    </row>
    <row r="223" spans="1:18" x14ac:dyDescent="0.25">
      <c r="R223" s="59" t="str">
        <f t="shared" si="4"/>
        <v xml:space="preserve"> </v>
      </c>
    </row>
    <row r="224" spans="1:18" x14ac:dyDescent="0.25">
      <c r="R224" s="59" t="str">
        <f t="shared" si="4"/>
        <v xml:space="preserve"> </v>
      </c>
    </row>
    <row r="225" spans="1:18" x14ac:dyDescent="0.25">
      <c r="R225" s="59" t="str">
        <f t="shared" si="4"/>
        <v xml:space="preserve"> </v>
      </c>
    </row>
    <row r="226" spans="1:18" x14ac:dyDescent="0.25">
      <c r="R226" s="59" t="str">
        <f t="shared" si="4"/>
        <v xml:space="preserve"> </v>
      </c>
    </row>
    <row r="227" spans="1:18" x14ac:dyDescent="0.25">
      <c r="A227" s="71"/>
      <c r="R227" s="59" t="str">
        <f t="shared" si="4"/>
        <v xml:space="preserve"> </v>
      </c>
    </row>
    <row r="228" spans="1:18" x14ac:dyDescent="0.25">
      <c r="A228" s="71"/>
      <c r="R228" s="59" t="str">
        <f t="shared" si="4"/>
        <v xml:space="preserve"> </v>
      </c>
    </row>
    <row r="229" spans="1:18" x14ac:dyDescent="0.25">
      <c r="A229" s="71"/>
      <c r="R229" s="59" t="str">
        <f t="shared" si="4"/>
        <v xml:space="preserve"> </v>
      </c>
    </row>
    <row r="230" spans="1:18" x14ac:dyDescent="0.25">
      <c r="R230" s="59" t="str">
        <f t="shared" si="4"/>
        <v xml:space="preserve"> </v>
      </c>
    </row>
    <row r="231" spans="1:18" x14ac:dyDescent="0.25">
      <c r="R231" s="59" t="str">
        <f t="shared" si="4"/>
        <v xml:space="preserve"> </v>
      </c>
    </row>
    <row r="232" spans="1:18" x14ac:dyDescent="0.25">
      <c r="R232" s="59" t="str">
        <f t="shared" si="4"/>
        <v xml:space="preserve"> </v>
      </c>
    </row>
    <row r="233" spans="1:18" x14ac:dyDescent="0.25">
      <c r="A233" s="71"/>
      <c r="R233" s="59" t="str">
        <f t="shared" si="4"/>
        <v xml:space="preserve"> </v>
      </c>
    </row>
    <row r="234" spans="1:18" x14ac:dyDescent="0.25">
      <c r="A234" s="71"/>
      <c r="R234" s="59" t="str">
        <f t="shared" si="4"/>
        <v xml:space="preserve"> </v>
      </c>
    </row>
    <row r="235" spans="1:18" x14ac:dyDescent="0.25">
      <c r="A235" s="71"/>
      <c r="R235" s="59" t="str">
        <f t="shared" si="4"/>
        <v xml:space="preserve"> </v>
      </c>
    </row>
    <row r="236" spans="1:18" x14ac:dyDescent="0.25">
      <c r="R236" s="59" t="str">
        <f t="shared" si="4"/>
        <v xml:space="preserve"> </v>
      </c>
    </row>
    <row r="237" spans="1:18" x14ac:dyDescent="0.25">
      <c r="R237" s="59" t="str">
        <f t="shared" si="4"/>
        <v xml:space="preserve"> </v>
      </c>
    </row>
    <row r="238" spans="1:18" x14ac:dyDescent="0.25">
      <c r="R238" s="59" t="str">
        <f t="shared" si="4"/>
        <v xml:space="preserve"> </v>
      </c>
    </row>
    <row r="239" spans="1:18" x14ac:dyDescent="0.25">
      <c r="R239" s="59" t="str">
        <f t="shared" si="4"/>
        <v xml:space="preserve"> </v>
      </c>
    </row>
    <row r="240" spans="1:18" x14ac:dyDescent="0.25">
      <c r="R240" s="59" t="str">
        <f t="shared" si="4"/>
        <v xml:space="preserve"> </v>
      </c>
    </row>
    <row r="241" spans="1:18" x14ac:dyDescent="0.25">
      <c r="R241" s="59" t="str">
        <f t="shared" si="4"/>
        <v xml:space="preserve"> </v>
      </c>
    </row>
    <row r="242" spans="1:18" x14ac:dyDescent="0.25">
      <c r="R242" s="59" t="str">
        <f t="shared" si="4"/>
        <v xml:space="preserve"> </v>
      </c>
    </row>
    <row r="243" spans="1:18" x14ac:dyDescent="0.25">
      <c r="R243" s="59" t="str">
        <f t="shared" si="4"/>
        <v xml:space="preserve"> </v>
      </c>
    </row>
    <row r="244" spans="1:18" x14ac:dyDescent="0.25">
      <c r="R244" s="59" t="str">
        <f t="shared" si="4"/>
        <v xml:space="preserve"> </v>
      </c>
    </row>
    <row r="245" spans="1:18" x14ac:dyDescent="0.25">
      <c r="R245" s="59" t="str">
        <f t="shared" si="4"/>
        <v xml:space="preserve"> </v>
      </c>
    </row>
    <row r="246" spans="1:18" x14ac:dyDescent="0.25">
      <c r="R246" s="59" t="str">
        <f t="shared" si="4"/>
        <v xml:space="preserve"> </v>
      </c>
    </row>
    <row r="247" spans="1:18" x14ac:dyDescent="0.25">
      <c r="R247" s="59" t="str">
        <f t="shared" si="4"/>
        <v xml:space="preserve"> </v>
      </c>
    </row>
    <row r="248" spans="1:18" x14ac:dyDescent="0.25">
      <c r="R248" s="59" t="str">
        <f t="shared" si="4"/>
        <v xml:space="preserve"> </v>
      </c>
    </row>
    <row r="249" spans="1:18" x14ac:dyDescent="0.25">
      <c r="R249" s="59" t="str">
        <f t="shared" si="4"/>
        <v xml:space="preserve"> </v>
      </c>
    </row>
    <row r="250" spans="1:18" x14ac:dyDescent="0.25">
      <c r="R250" s="59" t="str">
        <f t="shared" si="4"/>
        <v xml:space="preserve"> </v>
      </c>
    </row>
    <row r="251" spans="1:18" x14ac:dyDescent="0.25">
      <c r="R251" s="59" t="str">
        <f t="shared" si="4"/>
        <v xml:space="preserve"> </v>
      </c>
    </row>
    <row r="252" spans="1:18" x14ac:dyDescent="0.25">
      <c r="R252" s="59" t="str">
        <f t="shared" si="4"/>
        <v xml:space="preserve"> </v>
      </c>
    </row>
    <row r="253" spans="1:18" x14ac:dyDescent="0.25">
      <c r="A253" s="71"/>
      <c r="R253" s="59" t="str">
        <f t="shared" si="4"/>
        <v xml:space="preserve"> </v>
      </c>
    </row>
    <row r="254" spans="1:18" x14ac:dyDescent="0.25">
      <c r="A254" s="71"/>
      <c r="R254" s="59" t="str">
        <f t="shared" si="4"/>
        <v xml:space="preserve"> </v>
      </c>
    </row>
    <row r="255" spans="1:18" x14ac:dyDescent="0.25">
      <c r="A255" s="71"/>
      <c r="R255" s="59" t="str">
        <f t="shared" si="4"/>
        <v xml:space="preserve"> </v>
      </c>
    </row>
    <row r="256" spans="1:18" x14ac:dyDescent="0.25">
      <c r="R256" s="59" t="str">
        <f t="shared" si="4"/>
        <v xml:space="preserve"> </v>
      </c>
    </row>
    <row r="257" spans="18:18" x14ac:dyDescent="0.25">
      <c r="R257" s="59" t="str">
        <f t="shared" si="4"/>
        <v xml:space="preserve"> </v>
      </c>
    </row>
    <row r="258" spans="18:18" x14ac:dyDescent="0.25">
      <c r="R258" s="59" t="str">
        <f t="shared" si="4"/>
        <v xml:space="preserve"> </v>
      </c>
    </row>
    <row r="259" spans="18:18" x14ac:dyDescent="0.25">
      <c r="R259" s="59" t="str">
        <f t="shared" si="4"/>
        <v xml:space="preserve"> </v>
      </c>
    </row>
    <row r="260" spans="18:18" x14ac:dyDescent="0.25">
      <c r="R260" s="59" t="str">
        <f t="shared" ref="R260:R278" si="5">IF(D260="Unknown", IF(OR(O260="N/A", O260="&lt; 0", O260="No Peak"), "BQL", IF(O260/F260&lt;$T$2,"BQL", IF(O260/F260&gt;$U$2, "AQL", O260)))," ")</f>
        <v xml:space="preserve"> </v>
      </c>
    </row>
    <row r="261" spans="18:18" x14ac:dyDescent="0.25">
      <c r="R261" s="59" t="str">
        <f t="shared" si="5"/>
        <v xml:space="preserve"> </v>
      </c>
    </row>
    <row r="262" spans="18:18" x14ac:dyDescent="0.25">
      <c r="R262" s="59" t="str">
        <f t="shared" si="5"/>
        <v xml:space="preserve"> </v>
      </c>
    </row>
    <row r="263" spans="18:18" x14ac:dyDescent="0.25">
      <c r="R263" s="59" t="str">
        <f t="shared" si="5"/>
        <v xml:space="preserve"> </v>
      </c>
    </row>
    <row r="264" spans="18:18" x14ac:dyDescent="0.25">
      <c r="R264" s="59" t="str">
        <f t="shared" si="5"/>
        <v xml:space="preserve"> </v>
      </c>
    </row>
    <row r="265" spans="18:18" x14ac:dyDescent="0.25">
      <c r="R265" s="59" t="str">
        <f t="shared" si="5"/>
        <v xml:space="preserve"> </v>
      </c>
    </row>
    <row r="266" spans="18:18" x14ac:dyDescent="0.25">
      <c r="R266" s="59" t="str">
        <f t="shared" si="5"/>
        <v xml:space="preserve"> </v>
      </c>
    </row>
    <row r="267" spans="18:18" x14ac:dyDescent="0.25">
      <c r="R267" s="59" t="str">
        <f t="shared" si="5"/>
        <v xml:space="preserve"> </v>
      </c>
    </row>
    <row r="268" spans="18:18" x14ac:dyDescent="0.25">
      <c r="R268" s="59" t="str">
        <f t="shared" si="5"/>
        <v xml:space="preserve"> </v>
      </c>
    </row>
    <row r="269" spans="18:18" x14ac:dyDescent="0.25">
      <c r="R269" s="59" t="str">
        <f t="shared" si="5"/>
        <v xml:space="preserve"> </v>
      </c>
    </row>
    <row r="270" spans="18:18" x14ac:dyDescent="0.25">
      <c r="R270" s="59" t="str">
        <f t="shared" si="5"/>
        <v xml:space="preserve"> </v>
      </c>
    </row>
    <row r="271" spans="18:18" x14ac:dyDescent="0.25">
      <c r="R271" s="59" t="str">
        <f t="shared" si="5"/>
        <v xml:space="preserve"> </v>
      </c>
    </row>
    <row r="272" spans="18:18" x14ac:dyDescent="0.25">
      <c r="R272" s="59" t="str">
        <f t="shared" si="5"/>
        <v xml:space="preserve"> </v>
      </c>
    </row>
    <row r="273" spans="18:18" x14ac:dyDescent="0.25">
      <c r="R273" s="59" t="str">
        <f t="shared" si="5"/>
        <v xml:space="preserve"> </v>
      </c>
    </row>
    <row r="274" spans="18:18" x14ac:dyDescent="0.25">
      <c r="R274" s="59" t="str">
        <f t="shared" si="5"/>
        <v xml:space="preserve"> </v>
      </c>
    </row>
    <row r="275" spans="18:18" x14ac:dyDescent="0.25">
      <c r="R275" s="59" t="str">
        <f t="shared" si="5"/>
        <v xml:space="preserve"> </v>
      </c>
    </row>
    <row r="276" spans="18:18" x14ac:dyDescent="0.25">
      <c r="R276" s="59" t="str">
        <f t="shared" si="5"/>
        <v xml:space="preserve"> </v>
      </c>
    </row>
    <row r="277" spans="18:18" x14ac:dyDescent="0.25">
      <c r="R277" s="59" t="str">
        <f t="shared" si="5"/>
        <v xml:space="preserve"> </v>
      </c>
    </row>
    <row r="278" spans="18:18" x14ac:dyDescent="0.25">
      <c r="R278" s="59" t="str">
        <f t="shared" si="5"/>
        <v xml:space="preserve"> </v>
      </c>
    </row>
    <row r="279" spans="18:18" x14ac:dyDescent="0.25">
      <c r="R279" s="59" t="str">
        <f t="shared" ref="R279:R342" si="6">IF(D279="Unknown", IF(O279="N/A", "BQL", IF(O279/F279&lt;$T$2,"BQL", IF(O279/F279&gt;$U$2, "AQL", O279)))," ")</f>
        <v xml:space="preserve"> </v>
      </c>
    </row>
    <row r="280" spans="18:18" x14ac:dyDescent="0.25">
      <c r="R280" s="59" t="str">
        <f t="shared" si="6"/>
        <v xml:space="preserve"> </v>
      </c>
    </row>
    <row r="281" spans="18:18" x14ac:dyDescent="0.25">
      <c r="R281" s="59" t="str">
        <f t="shared" si="6"/>
        <v xml:space="preserve"> </v>
      </c>
    </row>
    <row r="282" spans="18:18" x14ac:dyDescent="0.25">
      <c r="R282" s="59" t="str">
        <f t="shared" si="6"/>
        <v xml:space="preserve"> </v>
      </c>
    </row>
    <row r="283" spans="18:18" x14ac:dyDescent="0.25">
      <c r="R283" s="59" t="str">
        <f t="shared" si="6"/>
        <v xml:space="preserve"> </v>
      </c>
    </row>
    <row r="284" spans="18:18" x14ac:dyDescent="0.25">
      <c r="R284" s="59" t="str">
        <f t="shared" si="6"/>
        <v xml:space="preserve"> </v>
      </c>
    </row>
    <row r="285" spans="18:18" x14ac:dyDescent="0.25">
      <c r="R285" s="59" t="str">
        <f t="shared" si="6"/>
        <v xml:space="preserve"> </v>
      </c>
    </row>
    <row r="286" spans="18:18" x14ac:dyDescent="0.25">
      <c r="R286" s="59" t="str">
        <f t="shared" si="6"/>
        <v xml:space="preserve"> </v>
      </c>
    </row>
    <row r="287" spans="18:18" x14ac:dyDescent="0.25">
      <c r="R287" s="59" t="str">
        <f t="shared" si="6"/>
        <v xml:space="preserve"> </v>
      </c>
    </row>
    <row r="288" spans="18:18" x14ac:dyDescent="0.25">
      <c r="R288" s="59" t="str">
        <f t="shared" si="6"/>
        <v xml:space="preserve"> </v>
      </c>
    </row>
    <row r="289" spans="18:18" x14ac:dyDescent="0.25">
      <c r="R289" s="59" t="str">
        <f t="shared" si="6"/>
        <v xml:space="preserve"> </v>
      </c>
    </row>
    <row r="290" spans="18:18" x14ac:dyDescent="0.25">
      <c r="R290" s="59" t="str">
        <f t="shared" si="6"/>
        <v xml:space="preserve"> </v>
      </c>
    </row>
    <row r="291" spans="18:18" x14ac:dyDescent="0.25">
      <c r="R291" s="59" t="str">
        <f t="shared" si="6"/>
        <v xml:space="preserve"> </v>
      </c>
    </row>
    <row r="292" spans="18:18" x14ac:dyDescent="0.25">
      <c r="R292" s="59" t="str">
        <f t="shared" si="6"/>
        <v xml:space="preserve"> </v>
      </c>
    </row>
    <row r="293" spans="18:18" x14ac:dyDescent="0.25">
      <c r="R293" s="59" t="str">
        <f t="shared" si="6"/>
        <v xml:space="preserve"> </v>
      </c>
    </row>
    <row r="294" spans="18:18" x14ac:dyDescent="0.25">
      <c r="R294" s="59" t="str">
        <f t="shared" si="6"/>
        <v xml:space="preserve"> </v>
      </c>
    </row>
    <row r="295" spans="18:18" x14ac:dyDescent="0.25">
      <c r="R295" s="59" t="str">
        <f t="shared" si="6"/>
        <v xml:space="preserve"> </v>
      </c>
    </row>
    <row r="296" spans="18:18" x14ac:dyDescent="0.25">
      <c r="R296" s="59" t="str">
        <f t="shared" si="6"/>
        <v xml:space="preserve"> </v>
      </c>
    </row>
    <row r="297" spans="18:18" x14ac:dyDescent="0.25">
      <c r="R297" s="59" t="str">
        <f t="shared" si="6"/>
        <v xml:space="preserve"> </v>
      </c>
    </row>
    <row r="298" spans="18:18" x14ac:dyDescent="0.25">
      <c r="R298" s="59" t="str">
        <f t="shared" si="6"/>
        <v xml:space="preserve"> </v>
      </c>
    </row>
    <row r="299" spans="18:18" x14ac:dyDescent="0.25">
      <c r="R299" s="59" t="str">
        <f t="shared" si="6"/>
        <v xml:space="preserve"> </v>
      </c>
    </row>
    <row r="300" spans="18:18" x14ac:dyDescent="0.25">
      <c r="R300" s="59" t="str">
        <f t="shared" si="6"/>
        <v xml:space="preserve"> </v>
      </c>
    </row>
    <row r="301" spans="18:18" x14ac:dyDescent="0.25">
      <c r="R301" s="59" t="str">
        <f t="shared" si="6"/>
        <v xml:space="preserve"> </v>
      </c>
    </row>
    <row r="302" spans="18:18" x14ac:dyDescent="0.25">
      <c r="R302" s="59" t="str">
        <f t="shared" si="6"/>
        <v xml:space="preserve"> </v>
      </c>
    </row>
    <row r="303" spans="18:18" x14ac:dyDescent="0.25">
      <c r="R303" s="59" t="str">
        <f t="shared" si="6"/>
        <v xml:space="preserve"> </v>
      </c>
    </row>
    <row r="304" spans="18:18" x14ac:dyDescent="0.25">
      <c r="R304" s="59" t="str">
        <f t="shared" si="6"/>
        <v xml:space="preserve"> </v>
      </c>
    </row>
    <row r="305" spans="18:18" x14ac:dyDescent="0.25">
      <c r="R305" s="59" t="str">
        <f t="shared" si="6"/>
        <v xml:space="preserve"> </v>
      </c>
    </row>
    <row r="306" spans="18:18" x14ac:dyDescent="0.25">
      <c r="R306" s="59" t="str">
        <f t="shared" si="6"/>
        <v xml:space="preserve"> </v>
      </c>
    </row>
    <row r="307" spans="18:18" x14ac:dyDescent="0.25">
      <c r="R307" s="59" t="str">
        <f t="shared" si="6"/>
        <v xml:space="preserve"> </v>
      </c>
    </row>
    <row r="308" spans="18:18" x14ac:dyDescent="0.25">
      <c r="R308" s="59" t="str">
        <f t="shared" si="6"/>
        <v xml:space="preserve"> </v>
      </c>
    </row>
    <row r="309" spans="18:18" x14ac:dyDescent="0.25">
      <c r="R309" s="59" t="str">
        <f t="shared" si="6"/>
        <v xml:space="preserve"> </v>
      </c>
    </row>
    <row r="310" spans="18:18" x14ac:dyDescent="0.25">
      <c r="R310" s="59" t="str">
        <f t="shared" si="6"/>
        <v xml:space="preserve"> </v>
      </c>
    </row>
    <row r="311" spans="18:18" x14ac:dyDescent="0.25">
      <c r="R311" s="59" t="str">
        <f t="shared" si="6"/>
        <v xml:space="preserve"> </v>
      </c>
    </row>
    <row r="312" spans="18:18" x14ac:dyDescent="0.25">
      <c r="R312" s="59" t="str">
        <f t="shared" si="6"/>
        <v xml:space="preserve"> </v>
      </c>
    </row>
    <row r="313" spans="18:18" x14ac:dyDescent="0.25">
      <c r="R313" s="59" t="str">
        <f t="shared" si="6"/>
        <v xml:space="preserve"> </v>
      </c>
    </row>
    <row r="314" spans="18:18" x14ac:dyDescent="0.25">
      <c r="R314" s="59" t="str">
        <f t="shared" si="6"/>
        <v xml:space="preserve"> </v>
      </c>
    </row>
    <row r="315" spans="18:18" x14ac:dyDescent="0.25">
      <c r="R315" s="59" t="str">
        <f t="shared" si="6"/>
        <v xml:space="preserve"> </v>
      </c>
    </row>
    <row r="316" spans="18:18" x14ac:dyDescent="0.25">
      <c r="R316" s="59" t="str">
        <f t="shared" si="6"/>
        <v xml:space="preserve"> </v>
      </c>
    </row>
    <row r="317" spans="18:18" x14ac:dyDescent="0.25">
      <c r="R317" s="59" t="str">
        <f t="shared" si="6"/>
        <v xml:space="preserve"> </v>
      </c>
    </row>
    <row r="318" spans="18:18" x14ac:dyDescent="0.25">
      <c r="R318" s="59" t="str">
        <f t="shared" si="6"/>
        <v xml:space="preserve"> </v>
      </c>
    </row>
    <row r="319" spans="18:18" x14ac:dyDescent="0.25">
      <c r="R319" s="59" t="str">
        <f t="shared" si="6"/>
        <v xml:space="preserve"> </v>
      </c>
    </row>
    <row r="320" spans="18:18" x14ac:dyDescent="0.25">
      <c r="R320" s="59" t="str">
        <f t="shared" si="6"/>
        <v xml:space="preserve"> </v>
      </c>
    </row>
    <row r="321" spans="18:18" x14ac:dyDescent="0.25">
      <c r="R321" s="59" t="str">
        <f t="shared" si="6"/>
        <v xml:space="preserve"> </v>
      </c>
    </row>
    <row r="322" spans="18:18" x14ac:dyDescent="0.25">
      <c r="R322" s="59" t="str">
        <f t="shared" si="6"/>
        <v xml:space="preserve"> </v>
      </c>
    </row>
    <row r="323" spans="18:18" x14ac:dyDescent="0.25">
      <c r="R323" s="59" t="str">
        <f t="shared" si="6"/>
        <v xml:space="preserve"> </v>
      </c>
    </row>
    <row r="324" spans="18:18" x14ac:dyDescent="0.25">
      <c r="R324" s="59" t="str">
        <f t="shared" si="6"/>
        <v xml:space="preserve"> </v>
      </c>
    </row>
    <row r="325" spans="18:18" x14ac:dyDescent="0.25">
      <c r="R325" s="59" t="str">
        <f t="shared" si="6"/>
        <v xml:space="preserve"> </v>
      </c>
    </row>
    <row r="326" spans="18:18" x14ac:dyDescent="0.25">
      <c r="R326" s="59" t="str">
        <f t="shared" si="6"/>
        <v xml:space="preserve"> </v>
      </c>
    </row>
    <row r="327" spans="18:18" x14ac:dyDescent="0.25">
      <c r="R327" s="59" t="str">
        <f t="shared" si="6"/>
        <v xml:space="preserve"> </v>
      </c>
    </row>
    <row r="328" spans="18:18" x14ac:dyDescent="0.25">
      <c r="R328" s="59" t="str">
        <f t="shared" si="6"/>
        <v xml:space="preserve"> </v>
      </c>
    </row>
    <row r="329" spans="18:18" x14ac:dyDescent="0.25">
      <c r="R329" s="59" t="str">
        <f t="shared" si="6"/>
        <v xml:space="preserve"> </v>
      </c>
    </row>
    <row r="330" spans="18:18" x14ac:dyDescent="0.25">
      <c r="R330" s="59" t="str">
        <f t="shared" si="6"/>
        <v xml:space="preserve"> </v>
      </c>
    </row>
    <row r="331" spans="18:18" x14ac:dyDescent="0.25">
      <c r="R331" s="59" t="str">
        <f t="shared" si="6"/>
        <v xml:space="preserve"> </v>
      </c>
    </row>
    <row r="332" spans="18:18" x14ac:dyDescent="0.25">
      <c r="R332" s="59" t="str">
        <f t="shared" si="6"/>
        <v xml:space="preserve"> </v>
      </c>
    </row>
    <row r="333" spans="18:18" x14ac:dyDescent="0.25">
      <c r="R333" s="59" t="str">
        <f t="shared" si="6"/>
        <v xml:space="preserve"> </v>
      </c>
    </row>
    <row r="334" spans="18:18" x14ac:dyDescent="0.25">
      <c r="R334" s="59" t="str">
        <f t="shared" si="6"/>
        <v xml:space="preserve"> </v>
      </c>
    </row>
    <row r="335" spans="18:18" x14ac:dyDescent="0.25">
      <c r="R335" s="59" t="str">
        <f t="shared" si="6"/>
        <v xml:space="preserve"> </v>
      </c>
    </row>
    <row r="336" spans="18:18" x14ac:dyDescent="0.25">
      <c r="R336" s="59" t="str">
        <f t="shared" si="6"/>
        <v xml:space="preserve"> </v>
      </c>
    </row>
    <row r="337" spans="18:18" x14ac:dyDescent="0.25">
      <c r="R337" s="59" t="str">
        <f t="shared" si="6"/>
        <v xml:space="preserve"> </v>
      </c>
    </row>
    <row r="338" spans="18:18" x14ac:dyDescent="0.25">
      <c r="R338" s="59" t="str">
        <f t="shared" si="6"/>
        <v xml:space="preserve"> </v>
      </c>
    </row>
    <row r="339" spans="18:18" x14ac:dyDescent="0.25">
      <c r="R339" s="59" t="str">
        <f t="shared" si="6"/>
        <v xml:space="preserve"> </v>
      </c>
    </row>
    <row r="340" spans="18:18" x14ac:dyDescent="0.25">
      <c r="R340" s="59" t="str">
        <f t="shared" si="6"/>
        <v xml:space="preserve"> </v>
      </c>
    </row>
    <row r="341" spans="18:18" x14ac:dyDescent="0.25">
      <c r="R341" s="59" t="str">
        <f t="shared" si="6"/>
        <v xml:space="preserve"> </v>
      </c>
    </row>
    <row r="342" spans="18:18" x14ac:dyDescent="0.25">
      <c r="R342" s="59" t="str">
        <f t="shared" si="6"/>
        <v xml:space="preserve"> </v>
      </c>
    </row>
    <row r="343" spans="18:18" x14ac:dyDescent="0.25">
      <c r="R343" s="59" t="str">
        <f t="shared" ref="R343:R406" si="7">IF(D343="Unknown", IF(O343="N/A", "BQL", IF(O343/F343&lt;$T$2,"BQL", IF(O343/F343&gt;$U$2, "AQL", O343)))," ")</f>
        <v xml:space="preserve"> </v>
      </c>
    </row>
    <row r="344" spans="18:18" x14ac:dyDescent="0.25">
      <c r="R344" s="59" t="str">
        <f t="shared" si="7"/>
        <v xml:space="preserve"> </v>
      </c>
    </row>
    <row r="345" spans="18:18" x14ac:dyDescent="0.25">
      <c r="R345" s="59" t="str">
        <f t="shared" si="7"/>
        <v xml:space="preserve"> </v>
      </c>
    </row>
    <row r="346" spans="18:18" x14ac:dyDescent="0.25">
      <c r="R346" s="59" t="str">
        <f t="shared" si="7"/>
        <v xml:space="preserve"> </v>
      </c>
    </row>
    <row r="347" spans="18:18" x14ac:dyDescent="0.25">
      <c r="R347" s="59" t="str">
        <f t="shared" si="7"/>
        <v xml:space="preserve"> </v>
      </c>
    </row>
    <row r="348" spans="18:18" x14ac:dyDescent="0.25">
      <c r="R348" s="59" t="str">
        <f t="shared" si="7"/>
        <v xml:space="preserve"> </v>
      </c>
    </row>
    <row r="349" spans="18:18" x14ac:dyDescent="0.25">
      <c r="R349" s="59" t="str">
        <f t="shared" si="7"/>
        <v xml:space="preserve"> </v>
      </c>
    </row>
    <row r="350" spans="18:18" x14ac:dyDescent="0.25">
      <c r="R350" s="59" t="str">
        <f t="shared" si="7"/>
        <v xml:space="preserve"> </v>
      </c>
    </row>
    <row r="351" spans="18:18" x14ac:dyDescent="0.25">
      <c r="R351" s="59" t="str">
        <f t="shared" si="7"/>
        <v xml:space="preserve"> </v>
      </c>
    </row>
    <row r="352" spans="18:18" x14ac:dyDescent="0.25">
      <c r="R352" s="59" t="str">
        <f t="shared" si="7"/>
        <v xml:space="preserve"> </v>
      </c>
    </row>
    <row r="353" spans="18:18" x14ac:dyDescent="0.25">
      <c r="R353" s="59" t="str">
        <f t="shared" si="7"/>
        <v xml:space="preserve"> </v>
      </c>
    </row>
    <row r="354" spans="18:18" x14ac:dyDescent="0.25">
      <c r="R354" s="59" t="str">
        <f t="shared" si="7"/>
        <v xml:space="preserve"> </v>
      </c>
    </row>
    <row r="355" spans="18:18" x14ac:dyDescent="0.25">
      <c r="R355" s="59" t="str">
        <f t="shared" si="7"/>
        <v xml:space="preserve"> </v>
      </c>
    </row>
    <row r="356" spans="18:18" x14ac:dyDescent="0.25">
      <c r="R356" s="59" t="str">
        <f t="shared" si="7"/>
        <v xml:space="preserve"> </v>
      </c>
    </row>
    <row r="357" spans="18:18" x14ac:dyDescent="0.25">
      <c r="R357" s="59" t="str">
        <f t="shared" si="7"/>
        <v xml:space="preserve"> </v>
      </c>
    </row>
    <row r="358" spans="18:18" x14ac:dyDescent="0.25">
      <c r="R358" s="59" t="str">
        <f t="shared" si="7"/>
        <v xml:space="preserve"> </v>
      </c>
    </row>
    <row r="359" spans="18:18" x14ac:dyDescent="0.25">
      <c r="R359" s="59" t="str">
        <f t="shared" si="7"/>
        <v xml:space="preserve"> </v>
      </c>
    </row>
    <row r="360" spans="18:18" x14ac:dyDescent="0.25">
      <c r="R360" s="59" t="str">
        <f t="shared" si="7"/>
        <v xml:space="preserve"> </v>
      </c>
    </row>
    <row r="361" spans="18:18" x14ac:dyDescent="0.25">
      <c r="R361" s="59" t="str">
        <f t="shared" si="7"/>
        <v xml:space="preserve"> </v>
      </c>
    </row>
    <row r="362" spans="18:18" x14ac:dyDescent="0.25">
      <c r="R362" s="59" t="str">
        <f t="shared" si="7"/>
        <v xml:space="preserve"> </v>
      </c>
    </row>
    <row r="363" spans="18:18" x14ac:dyDescent="0.25">
      <c r="R363" s="59" t="str">
        <f t="shared" si="7"/>
        <v xml:space="preserve"> </v>
      </c>
    </row>
    <row r="364" spans="18:18" x14ac:dyDescent="0.25">
      <c r="R364" s="59" t="str">
        <f t="shared" si="7"/>
        <v xml:space="preserve"> </v>
      </c>
    </row>
    <row r="365" spans="18:18" x14ac:dyDescent="0.25">
      <c r="R365" s="59" t="str">
        <f t="shared" si="7"/>
        <v xml:space="preserve"> </v>
      </c>
    </row>
    <row r="366" spans="18:18" x14ac:dyDescent="0.25">
      <c r="R366" s="59" t="str">
        <f t="shared" si="7"/>
        <v xml:space="preserve"> </v>
      </c>
    </row>
    <row r="367" spans="18:18" x14ac:dyDescent="0.25">
      <c r="R367" s="59" t="str">
        <f t="shared" si="7"/>
        <v xml:space="preserve"> </v>
      </c>
    </row>
    <row r="368" spans="18:18" x14ac:dyDescent="0.25">
      <c r="R368" s="59" t="str">
        <f t="shared" si="7"/>
        <v xml:space="preserve"> </v>
      </c>
    </row>
    <row r="369" spans="18:18" x14ac:dyDescent="0.25">
      <c r="R369" s="59" t="str">
        <f t="shared" si="7"/>
        <v xml:space="preserve"> </v>
      </c>
    </row>
    <row r="370" spans="18:18" x14ac:dyDescent="0.25">
      <c r="R370" s="59" t="str">
        <f t="shared" si="7"/>
        <v xml:space="preserve"> </v>
      </c>
    </row>
    <row r="371" spans="18:18" x14ac:dyDescent="0.25">
      <c r="R371" s="59" t="str">
        <f t="shared" si="7"/>
        <v xml:space="preserve"> </v>
      </c>
    </row>
    <row r="372" spans="18:18" x14ac:dyDescent="0.25">
      <c r="R372" s="59" t="str">
        <f t="shared" si="7"/>
        <v xml:space="preserve"> </v>
      </c>
    </row>
    <row r="373" spans="18:18" x14ac:dyDescent="0.25">
      <c r="R373" s="59" t="str">
        <f t="shared" si="7"/>
        <v xml:space="preserve"> </v>
      </c>
    </row>
    <row r="374" spans="18:18" x14ac:dyDescent="0.25">
      <c r="R374" s="59" t="str">
        <f t="shared" si="7"/>
        <v xml:space="preserve"> </v>
      </c>
    </row>
    <row r="375" spans="18:18" x14ac:dyDescent="0.25">
      <c r="R375" s="59" t="str">
        <f t="shared" si="7"/>
        <v xml:space="preserve"> </v>
      </c>
    </row>
    <row r="376" spans="18:18" x14ac:dyDescent="0.25">
      <c r="R376" s="59" t="str">
        <f t="shared" si="7"/>
        <v xml:space="preserve"> </v>
      </c>
    </row>
    <row r="377" spans="18:18" x14ac:dyDescent="0.25">
      <c r="R377" s="59" t="str">
        <f t="shared" si="7"/>
        <v xml:space="preserve"> </v>
      </c>
    </row>
    <row r="378" spans="18:18" x14ac:dyDescent="0.25">
      <c r="R378" s="59" t="str">
        <f t="shared" si="7"/>
        <v xml:space="preserve"> </v>
      </c>
    </row>
    <row r="379" spans="18:18" x14ac:dyDescent="0.25">
      <c r="R379" s="59" t="str">
        <f t="shared" si="7"/>
        <v xml:space="preserve"> </v>
      </c>
    </row>
    <row r="380" spans="18:18" x14ac:dyDescent="0.25">
      <c r="R380" s="59" t="str">
        <f t="shared" si="7"/>
        <v xml:space="preserve"> </v>
      </c>
    </row>
    <row r="381" spans="18:18" x14ac:dyDescent="0.25">
      <c r="R381" s="59" t="str">
        <f t="shared" si="7"/>
        <v xml:space="preserve"> </v>
      </c>
    </row>
    <row r="382" spans="18:18" x14ac:dyDescent="0.25">
      <c r="R382" s="59" t="str">
        <f t="shared" si="7"/>
        <v xml:space="preserve"> </v>
      </c>
    </row>
    <row r="383" spans="18:18" x14ac:dyDescent="0.25">
      <c r="R383" s="59" t="str">
        <f t="shared" si="7"/>
        <v xml:space="preserve"> </v>
      </c>
    </row>
    <row r="384" spans="18:18" x14ac:dyDescent="0.25">
      <c r="R384" s="59" t="str">
        <f t="shared" si="7"/>
        <v xml:space="preserve"> </v>
      </c>
    </row>
    <row r="385" spans="18:18" x14ac:dyDescent="0.25">
      <c r="R385" s="59" t="str">
        <f t="shared" si="7"/>
        <v xml:space="preserve"> </v>
      </c>
    </row>
    <row r="386" spans="18:18" x14ac:dyDescent="0.25">
      <c r="R386" s="59" t="str">
        <f t="shared" si="7"/>
        <v xml:space="preserve"> </v>
      </c>
    </row>
    <row r="387" spans="18:18" x14ac:dyDescent="0.25">
      <c r="R387" s="59" t="str">
        <f t="shared" si="7"/>
        <v xml:space="preserve"> </v>
      </c>
    </row>
    <row r="388" spans="18:18" x14ac:dyDescent="0.25">
      <c r="R388" s="59" t="str">
        <f t="shared" si="7"/>
        <v xml:space="preserve"> </v>
      </c>
    </row>
    <row r="389" spans="18:18" x14ac:dyDescent="0.25">
      <c r="R389" s="59" t="str">
        <f t="shared" si="7"/>
        <v xml:space="preserve"> </v>
      </c>
    </row>
    <row r="390" spans="18:18" x14ac:dyDescent="0.25">
      <c r="R390" s="59" t="str">
        <f t="shared" si="7"/>
        <v xml:space="preserve"> </v>
      </c>
    </row>
    <row r="391" spans="18:18" x14ac:dyDescent="0.25">
      <c r="R391" s="59" t="str">
        <f t="shared" si="7"/>
        <v xml:space="preserve"> </v>
      </c>
    </row>
    <row r="392" spans="18:18" x14ac:dyDescent="0.25">
      <c r="R392" s="59" t="str">
        <f t="shared" si="7"/>
        <v xml:space="preserve"> </v>
      </c>
    </row>
    <row r="393" spans="18:18" x14ac:dyDescent="0.25">
      <c r="R393" s="59" t="str">
        <f t="shared" si="7"/>
        <v xml:space="preserve"> </v>
      </c>
    </row>
    <row r="394" spans="18:18" x14ac:dyDescent="0.25">
      <c r="R394" s="59" t="str">
        <f t="shared" si="7"/>
        <v xml:space="preserve"> </v>
      </c>
    </row>
    <row r="395" spans="18:18" x14ac:dyDescent="0.25">
      <c r="R395" s="59" t="str">
        <f t="shared" si="7"/>
        <v xml:space="preserve"> </v>
      </c>
    </row>
    <row r="396" spans="18:18" x14ac:dyDescent="0.25">
      <c r="R396" s="59" t="str">
        <f t="shared" si="7"/>
        <v xml:space="preserve"> </v>
      </c>
    </row>
    <row r="397" spans="18:18" x14ac:dyDescent="0.25">
      <c r="R397" s="59" t="str">
        <f t="shared" si="7"/>
        <v xml:space="preserve"> </v>
      </c>
    </row>
    <row r="398" spans="18:18" x14ac:dyDescent="0.25">
      <c r="R398" s="59" t="str">
        <f t="shared" si="7"/>
        <v xml:space="preserve"> </v>
      </c>
    </row>
    <row r="399" spans="18:18" x14ac:dyDescent="0.25">
      <c r="R399" s="59" t="str">
        <f t="shared" si="7"/>
        <v xml:space="preserve"> </v>
      </c>
    </row>
    <row r="400" spans="18:18" x14ac:dyDescent="0.25">
      <c r="R400" s="59" t="str">
        <f t="shared" si="7"/>
        <v xml:space="preserve"> </v>
      </c>
    </row>
    <row r="401" spans="18:18" x14ac:dyDescent="0.25">
      <c r="R401" s="59" t="str">
        <f t="shared" si="7"/>
        <v xml:space="preserve"> </v>
      </c>
    </row>
    <row r="402" spans="18:18" x14ac:dyDescent="0.25">
      <c r="R402" s="59" t="str">
        <f t="shared" si="7"/>
        <v xml:space="preserve"> </v>
      </c>
    </row>
    <row r="403" spans="18:18" x14ac:dyDescent="0.25">
      <c r="R403" s="59" t="str">
        <f t="shared" si="7"/>
        <v xml:space="preserve"> </v>
      </c>
    </row>
    <row r="404" spans="18:18" x14ac:dyDescent="0.25">
      <c r="R404" s="59" t="str">
        <f t="shared" si="7"/>
        <v xml:space="preserve"> </v>
      </c>
    </row>
    <row r="405" spans="18:18" x14ac:dyDescent="0.25">
      <c r="R405" s="59" t="str">
        <f t="shared" si="7"/>
        <v xml:space="preserve"> </v>
      </c>
    </row>
    <row r="406" spans="18:18" x14ac:dyDescent="0.25">
      <c r="R406" s="59" t="str">
        <f t="shared" si="7"/>
        <v xml:space="preserve"> </v>
      </c>
    </row>
    <row r="407" spans="18:18" x14ac:dyDescent="0.25">
      <c r="R407" s="59" t="str">
        <f t="shared" ref="R407:R470" si="8">IF(D407="Unknown", IF(O407="N/A", "BQL", IF(O407/F407&lt;$T$2,"BQL", IF(O407/F407&gt;$U$2, "AQL", O407)))," ")</f>
        <v xml:space="preserve"> </v>
      </c>
    </row>
    <row r="408" spans="18:18" x14ac:dyDescent="0.25">
      <c r="R408" s="59" t="str">
        <f t="shared" si="8"/>
        <v xml:space="preserve"> </v>
      </c>
    </row>
    <row r="409" spans="18:18" x14ac:dyDescent="0.25">
      <c r="R409" s="59" t="str">
        <f t="shared" si="8"/>
        <v xml:space="preserve"> </v>
      </c>
    </row>
    <row r="410" spans="18:18" x14ac:dyDescent="0.25">
      <c r="R410" s="59" t="str">
        <f t="shared" si="8"/>
        <v xml:space="preserve"> </v>
      </c>
    </row>
    <row r="411" spans="18:18" x14ac:dyDescent="0.25">
      <c r="R411" s="59" t="str">
        <f t="shared" si="8"/>
        <v xml:space="preserve"> </v>
      </c>
    </row>
    <row r="412" spans="18:18" x14ac:dyDescent="0.25">
      <c r="R412" s="59" t="str">
        <f t="shared" si="8"/>
        <v xml:space="preserve"> </v>
      </c>
    </row>
    <row r="413" spans="18:18" x14ac:dyDescent="0.25">
      <c r="R413" s="59" t="str">
        <f t="shared" si="8"/>
        <v xml:space="preserve"> </v>
      </c>
    </row>
    <row r="414" spans="18:18" x14ac:dyDescent="0.25">
      <c r="R414" s="59" t="str">
        <f t="shared" si="8"/>
        <v xml:space="preserve"> </v>
      </c>
    </row>
    <row r="415" spans="18:18" x14ac:dyDescent="0.25">
      <c r="R415" s="59" t="str">
        <f t="shared" si="8"/>
        <v xml:space="preserve"> </v>
      </c>
    </row>
    <row r="416" spans="18:18" x14ac:dyDescent="0.25">
      <c r="R416" s="59" t="str">
        <f t="shared" si="8"/>
        <v xml:space="preserve"> </v>
      </c>
    </row>
    <row r="417" spans="18:18" x14ac:dyDescent="0.25">
      <c r="R417" s="59" t="str">
        <f t="shared" si="8"/>
        <v xml:space="preserve"> </v>
      </c>
    </row>
    <row r="418" spans="18:18" x14ac:dyDescent="0.25">
      <c r="R418" s="59" t="str">
        <f t="shared" si="8"/>
        <v xml:space="preserve"> </v>
      </c>
    </row>
    <row r="419" spans="18:18" x14ac:dyDescent="0.25">
      <c r="R419" s="59" t="str">
        <f t="shared" si="8"/>
        <v xml:space="preserve"> </v>
      </c>
    </row>
    <row r="420" spans="18:18" x14ac:dyDescent="0.25">
      <c r="R420" s="59" t="str">
        <f t="shared" si="8"/>
        <v xml:space="preserve"> </v>
      </c>
    </row>
    <row r="421" spans="18:18" x14ac:dyDescent="0.25">
      <c r="R421" s="59" t="str">
        <f t="shared" si="8"/>
        <v xml:space="preserve"> </v>
      </c>
    </row>
    <row r="422" spans="18:18" x14ac:dyDescent="0.25">
      <c r="R422" s="59" t="str">
        <f t="shared" si="8"/>
        <v xml:space="preserve"> </v>
      </c>
    </row>
    <row r="423" spans="18:18" x14ac:dyDescent="0.25">
      <c r="R423" s="59" t="str">
        <f t="shared" si="8"/>
        <v xml:space="preserve"> </v>
      </c>
    </row>
    <row r="424" spans="18:18" x14ac:dyDescent="0.25">
      <c r="R424" s="59" t="str">
        <f t="shared" si="8"/>
        <v xml:space="preserve"> </v>
      </c>
    </row>
    <row r="425" spans="18:18" x14ac:dyDescent="0.25">
      <c r="R425" s="59" t="str">
        <f t="shared" si="8"/>
        <v xml:space="preserve"> </v>
      </c>
    </row>
    <row r="426" spans="18:18" x14ac:dyDescent="0.25">
      <c r="R426" s="59" t="str">
        <f t="shared" si="8"/>
        <v xml:space="preserve"> </v>
      </c>
    </row>
    <row r="427" spans="18:18" x14ac:dyDescent="0.25">
      <c r="R427" s="59" t="str">
        <f t="shared" si="8"/>
        <v xml:space="preserve"> </v>
      </c>
    </row>
    <row r="428" spans="18:18" x14ac:dyDescent="0.25">
      <c r="R428" s="59" t="str">
        <f t="shared" si="8"/>
        <v xml:space="preserve"> </v>
      </c>
    </row>
    <row r="429" spans="18:18" x14ac:dyDescent="0.25">
      <c r="R429" s="59" t="str">
        <f t="shared" si="8"/>
        <v xml:space="preserve"> </v>
      </c>
    </row>
    <row r="430" spans="18:18" x14ac:dyDescent="0.25">
      <c r="R430" s="59" t="str">
        <f t="shared" si="8"/>
        <v xml:space="preserve"> </v>
      </c>
    </row>
    <row r="431" spans="18:18" x14ac:dyDescent="0.25">
      <c r="R431" s="59" t="str">
        <f t="shared" si="8"/>
        <v xml:space="preserve"> </v>
      </c>
    </row>
    <row r="432" spans="18:18" x14ac:dyDescent="0.25">
      <c r="R432" s="59" t="str">
        <f t="shared" si="8"/>
        <v xml:space="preserve"> </v>
      </c>
    </row>
    <row r="433" spans="18:18" x14ac:dyDescent="0.25">
      <c r="R433" s="59" t="str">
        <f t="shared" si="8"/>
        <v xml:space="preserve"> </v>
      </c>
    </row>
    <row r="434" spans="18:18" x14ac:dyDescent="0.25">
      <c r="R434" s="59" t="str">
        <f t="shared" si="8"/>
        <v xml:space="preserve"> </v>
      </c>
    </row>
    <row r="435" spans="18:18" x14ac:dyDescent="0.25">
      <c r="R435" s="59" t="str">
        <f t="shared" si="8"/>
        <v xml:space="preserve"> </v>
      </c>
    </row>
    <row r="436" spans="18:18" x14ac:dyDescent="0.25">
      <c r="R436" s="59" t="str">
        <f t="shared" si="8"/>
        <v xml:space="preserve"> </v>
      </c>
    </row>
    <row r="437" spans="18:18" x14ac:dyDescent="0.25">
      <c r="R437" s="59" t="str">
        <f t="shared" si="8"/>
        <v xml:space="preserve"> </v>
      </c>
    </row>
    <row r="438" spans="18:18" x14ac:dyDescent="0.25">
      <c r="R438" s="59" t="str">
        <f t="shared" si="8"/>
        <v xml:space="preserve"> </v>
      </c>
    </row>
    <row r="439" spans="18:18" x14ac:dyDescent="0.25">
      <c r="R439" s="59" t="str">
        <f t="shared" si="8"/>
        <v xml:space="preserve"> </v>
      </c>
    </row>
    <row r="440" spans="18:18" x14ac:dyDescent="0.25">
      <c r="R440" s="59" t="str">
        <f t="shared" si="8"/>
        <v xml:space="preserve"> </v>
      </c>
    </row>
    <row r="441" spans="18:18" x14ac:dyDescent="0.25">
      <c r="R441" s="59" t="str">
        <f t="shared" si="8"/>
        <v xml:space="preserve"> </v>
      </c>
    </row>
    <row r="442" spans="18:18" x14ac:dyDescent="0.25">
      <c r="R442" s="59" t="str">
        <f t="shared" si="8"/>
        <v xml:space="preserve"> </v>
      </c>
    </row>
    <row r="443" spans="18:18" x14ac:dyDescent="0.25">
      <c r="R443" s="59" t="str">
        <f t="shared" si="8"/>
        <v xml:space="preserve"> </v>
      </c>
    </row>
    <row r="444" spans="18:18" x14ac:dyDescent="0.25">
      <c r="R444" s="59" t="str">
        <f t="shared" si="8"/>
        <v xml:space="preserve"> </v>
      </c>
    </row>
    <row r="445" spans="18:18" x14ac:dyDescent="0.25">
      <c r="R445" s="59" t="str">
        <f t="shared" si="8"/>
        <v xml:space="preserve"> </v>
      </c>
    </row>
    <row r="446" spans="18:18" x14ac:dyDescent="0.25">
      <c r="R446" s="59" t="str">
        <f t="shared" si="8"/>
        <v xml:space="preserve"> </v>
      </c>
    </row>
    <row r="447" spans="18:18" x14ac:dyDescent="0.25">
      <c r="R447" s="59" t="str">
        <f t="shared" si="8"/>
        <v xml:space="preserve"> </v>
      </c>
    </row>
    <row r="448" spans="18:18" x14ac:dyDescent="0.25">
      <c r="R448" s="59" t="str">
        <f t="shared" si="8"/>
        <v xml:space="preserve"> </v>
      </c>
    </row>
    <row r="449" spans="18:18" x14ac:dyDescent="0.25">
      <c r="R449" s="59" t="str">
        <f t="shared" si="8"/>
        <v xml:space="preserve"> </v>
      </c>
    </row>
    <row r="450" spans="18:18" x14ac:dyDescent="0.25">
      <c r="R450" s="59" t="str">
        <f t="shared" si="8"/>
        <v xml:space="preserve"> </v>
      </c>
    </row>
    <row r="451" spans="18:18" x14ac:dyDescent="0.25">
      <c r="R451" s="59" t="str">
        <f t="shared" si="8"/>
        <v xml:space="preserve"> </v>
      </c>
    </row>
    <row r="452" spans="18:18" x14ac:dyDescent="0.25">
      <c r="R452" s="59" t="str">
        <f t="shared" si="8"/>
        <v xml:space="preserve"> </v>
      </c>
    </row>
    <row r="453" spans="18:18" x14ac:dyDescent="0.25">
      <c r="R453" s="59" t="str">
        <f t="shared" si="8"/>
        <v xml:space="preserve"> </v>
      </c>
    </row>
    <row r="454" spans="18:18" x14ac:dyDescent="0.25">
      <c r="R454" s="59" t="str">
        <f t="shared" si="8"/>
        <v xml:space="preserve"> </v>
      </c>
    </row>
    <row r="455" spans="18:18" x14ac:dyDescent="0.25">
      <c r="R455" s="59" t="str">
        <f t="shared" si="8"/>
        <v xml:space="preserve"> </v>
      </c>
    </row>
    <row r="456" spans="18:18" x14ac:dyDescent="0.25">
      <c r="R456" s="59" t="str">
        <f t="shared" si="8"/>
        <v xml:space="preserve"> </v>
      </c>
    </row>
    <row r="457" spans="18:18" x14ac:dyDescent="0.25">
      <c r="R457" s="59" t="str">
        <f t="shared" si="8"/>
        <v xml:space="preserve"> </v>
      </c>
    </row>
    <row r="458" spans="18:18" x14ac:dyDescent="0.25">
      <c r="R458" s="59" t="str">
        <f t="shared" si="8"/>
        <v xml:space="preserve"> </v>
      </c>
    </row>
    <row r="459" spans="18:18" x14ac:dyDescent="0.25">
      <c r="R459" s="59" t="str">
        <f t="shared" si="8"/>
        <v xml:space="preserve"> </v>
      </c>
    </row>
    <row r="460" spans="18:18" x14ac:dyDescent="0.25">
      <c r="R460" s="59" t="str">
        <f t="shared" si="8"/>
        <v xml:space="preserve"> </v>
      </c>
    </row>
    <row r="461" spans="18:18" x14ac:dyDescent="0.25">
      <c r="R461" s="59" t="str">
        <f t="shared" si="8"/>
        <v xml:space="preserve"> </v>
      </c>
    </row>
    <row r="462" spans="18:18" x14ac:dyDescent="0.25">
      <c r="R462" s="59" t="str">
        <f t="shared" si="8"/>
        <v xml:space="preserve"> </v>
      </c>
    </row>
    <row r="463" spans="18:18" x14ac:dyDescent="0.25">
      <c r="R463" s="59" t="str">
        <f t="shared" si="8"/>
        <v xml:space="preserve"> </v>
      </c>
    </row>
    <row r="464" spans="18:18" x14ac:dyDescent="0.25">
      <c r="R464" s="59" t="str">
        <f t="shared" si="8"/>
        <v xml:space="preserve"> </v>
      </c>
    </row>
    <row r="465" spans="18:18" x14ac:dyDescent="0.25">
      <c r="R465" s="59" t="str">
        <f t="shared" si="8"/>
        <v xml:space="preserve"> </v>
      </c>
    </row>
    <row r="466" spans="18:18" x14ac:dyDescent="0.25">
      <c r="R466" s="59" t="str">
        <f t="shared" si="8"/>
        <v xml:space="preserve"> </v>
      </c>
    </row>
    <row r="467" spans="18:18" x14ac:dyDescent="0.25">
      <c r="R467" s="59" t="str">
        <f t="shared" si="8"/>
        <v xml:space="preserve"> </v>
      </c>
    </row>
    <row r="468" spans="18:18" x14ac:dyDescent="0.25">
      <c r="R468" s="59" t="str">
        <f t="shared" si="8"/>
        <v xml:space="preserve"> </v>
      </c>
    </row>
    <row r="469" spans="18:18" x14ac:dyDescent="0.25">
      <c r="R469" s="59" t="str">
        <f t="shared" si="8"/>
        <v xml:space="preserve"> </v>
      </c>
    </row>
    <row r="470" spans="18:18" x14ac:dyDescent="0.25">
      <c r="R470" s="59" t="str">
        <f t="shared" si="8"/>
        <v xml:space="preserve"> </v>
      </c>
    </row>
    <row r="471" spans="18:18" x14ac:dyDescent="0.25">
      <c r="R471" s="59" t="str">
        <f t="shared" ref="R471:R534" si="9">IF(D471="Unknown", IF(O471="N/A", "BQL", IF(O471/F471&lt;$T$2,"BQL", IF(O471/F471&gt;$U$2, "AQL", O471)))," ")</f>
        <v xml:space="preserve"> </v>
      </c>
    </row>
    <row r="472" spans="18:18" x14ac:dyDescent="0.25">
      <c r="R472" s="59" t="str">
        <f t="shared" si="9"/>
        <v xml:space="preserve"> </v>
      </c>
    </row>
    <row r="473" spans="18:18" x14ac:dyDescent="0.25">
      <c r="R473" s="59" t="str">
        <f t="shared" si="9"/>
        <v xml:space="preserve"> </v>
      </c>
    </row>
    <row r="474" spans="18:18" x14ac:dyDescent="0.25">
      <c r="R474" s="59" t="str">
        <f t="shared" si="9"/>
        <v xml:space="preserve"> </v>
      </c>
    </row>
    <row r="475" spans="18:18" x14ac:dyDescent="0.25">
      <c r="R475" s="59" t="str">
        <f t="shared" si="9"/>
        <v xml:space="preserve"> </v>
      </c>
    </row>
    <row r="476" spans="18:18" x14ac:dyDescent="0.25">
      <c r="R476" s="59" t="str">
        <f t="shared" si="9"/>
        <v xml:space="preserve"> </v>
      </c>
    </row>
    <row r="477" spans="18:18" x14ac:dyDescent="0.25">
      <c r="R477" s="59" t="str">
        <f t="shared" si="9"/>
        <v xml:space="preserve"> </v>
      </c>
    </row>
    <row r="478" spans="18:18" x14ac:dyDescent="0.25">
      <c r="R478" s="59" t="str">
        <f t="shared" si="9"/>
        <v xml:space="preserve"> </v>
      </c>
    </row>
    <row r="479" spans="18:18" x14ac:dyDescent="0.25">
      <c r="R479" s="59" t="str">
        <f t="shared" si="9"/>
        <v xml:space="preserve"> </v>
      </c>
    </row>
    <row r="480" spans="18:18" x14ac:dyDescent="0.25">
      <c r="R480" s="59" t="str">
        <f t="shared" si="9"/>
        <v xml:space="preserve"> </v>
      </c>
    </row>
    <row r="481" spans="18:18" x14ac:dyDescent="0.25">
      <c r="R481" s="59" t="str">
        <f t="shared" si="9"/>
        <v xml:space="preserve"> </v>
      </c>
    </row>
    <row r="482" spans="18:18" x14ac:dyDescent="0.25">
      <c r="R482" s="59" t="str">
        <f t="shared" si="9"/>
        <v xml:space="preserve"> </v>
      </c>
    </row>
    <row r="483" spans="18:18" x14ac:dyDescent="0.25">
      <c r="R483" s="59" t="str">
        <f t="shared" si="9"/>
        <v xml:space="preserve"> </v>
      </c>
    </row>
    <row r="484" spans="18:18" x14ac:dyDescent="0.25">
      <c r="R484" s="59" t="str">
        <f t="shared" si="9"/>
        <v xml:space="preserve"> </v>
      </c>
    </row>
    <row r="485" spans="18:18" x14ac:dyDescent="0.25">
      <c r="R485" s="59" t="str">
        <f t="shared" si="9"/>
        <v xml:space="preserve"> </v>
      </c>
    </row>
    <row r="486" spans="18:18" x14ac:dyDescent="0.25">
      <c r="R486" s="59" t="str">
        <f t="shared" si="9"/>
        <v xml:space="preserve"> </v>
      </c>
    </row>
    <row r="487" spans="18:18" x14ac:dyDescent="0.25">
      <c r="R487" s="59" t="str">
        <f t="shared" si="9"/>
        <v xml:space="preserve"> </v>
      </c>
    </row>
    <row r="488" spans="18:18" x14ac:dyDescent="0.25">
      <c r="R488" s="59" t="str">
        <f t="shared" si="9"/>
        <v xml:space="preserve"> </v>
      </c>
    </row>
    <row r="489" spans="18:18" x14ac:dyDescent="0.25">
      <c r="R489" s="59" t="str">
        <f t="shared" si="9"/>
        <v xml:space="preserve"> </v>
      </c>
    </row>
    <row r="490" spans="18:18" x14ac:dyDescent="0.25">
      <c r="R490" s="59" t="str">
        <f t="shared" si="9"/>
        <v xml:space="preserve"> </v>
      </c>
    </row>
    <row r="491" spans="18:18" x14ac:dyDescent="0.25">
      <c r="R491" s="59" t="str">
        <f t="shared" si="9"/>
        <v xml:space="preserve"> </v>
      </c>
    </row>
    <row r="492" spans="18:18" x14ac:dyDescent="0.25">
      <c r="R492" s="59" t="str">
        <f t="shared" si="9"/>
        <v xml:space="preserve"> </v>
      </c>
    </row>
    <row r="493" spans="18:18" x14ac:dyDescent="0.25">
      <c r="R493" s="59" t="str">
        <f t="shared" si="9"/>
        <v xml:space="preserve"> </v>
      </c>
    </row>
    <row r="494" spans="18:18" x14ac:dyDescent="0.25">
      <c r="R494" s="59" t="str">
        <f t="shared" si="9"/>
        <v xml:space="preserve"> </v>
      </c>
    </row>
    <row r="495" spans="18:18" x14ac:dyDescent="0.25">
      <c r="R495" s="59" t="str">
        <f t="shared" si="9"/>
        <v xml:space="preserve"> </v>
      </c>
    </row>
    <row r="496" spans="18:18" x14ac:dyDescent="0.25">
      <c r="R496" s="59" t="str">
        <f t="shared" si="9"/>
        <v xml:space="preserve"> </v>
      </c>
    </row>
    <row r="497" spans="18:18" x14ac:dyDescent="0.25">
      <c r="R497" s="59" t="str">
        <f t="shared" si="9"/>
        <v xml:space="preserve"> </v>
      </c>
    </row>
    <row r="498" spans="18:18" x14ac:dyDescent="0.25">
      <c r="R498" s="59" t="str">
        <f t="shared" si="9"/>
        <v xml:space="preserve"> </v>
      </c>
    </row>
    <row r="499" spans="18:18" x14ac:dyDescent="0.25">
      <c r="R499" s="59" t="str">
        <f t="shared" si="9"/>
        <v xml:space="preserve"> </v>
      </c>
    </row>
    <row r="500" spans="18:18" x14ac:dyDescent="0.25">
      <c r="R500" s="59" t="str">
        <f t="shared" si="9"/>
        <v xml:space="preserve"> </v>
      </c>
    </row>
    <row r="501" spans="18:18" x14ac:dyDescent="0.25">
      <c r="R501" s="59" t="str">
        <f t="shared" si="9"/>
        <v xml:space="preserve"> </v>
      </c>
    </row>
    <row r="502" spans="18:18" x14ac:dyDescent="0.25">
      <c r="R502" s="59" t="str">
        <f t="shared" si="9"/>
        <v xml:space="preserve"> </v>
      </c>
    </row>
    <row r="503" spans="18:18" x14ac:dyDescent="0.25">
      <c r="R503" s="59" t="str">
        <f t="shared" si="9"/>
        <v xml:space="preserve"> </v>
      </c>
    </row>
    <row r="504" spans="18:18" x14ac:dyDescent="0.25">
      <c r="R504" s="59" t="str">
        <f t="shared" si="9"/>
        <v xml:space="preserve"> </v>
      </c>
    </row>
    <row r="505" spans="18:18" x14ac:dyDescent="0.25">
      <c r="R505" s="59" t="str">
        <f t="shared" si="9"/>
        <v xml:space="preserve"> </v>
      </c>
    </row>
    <row r="506" spans="18:18" x14ac:dyDescent="0.25">
      <c r="R506" s="59" t="str">
        <f t="shared" si="9"/>
        <v xml:space="preserve"> </v>
      </c>
    </row>
    <row r="507" spans="18:18" x14ac:dyDescent="0.25">
      <c r="R507" s="59" t="str">
        <f t="shared" si="9"/>
        <v xml:space="preserve"> </v>
      </c>
    </row>
    <row r="508" spans="18:18" x14ac:dyDescent="0.25">
      <c r="R508" s="59" t="str">
        <f t="shared" si="9"/>
        <v xml:space="preserve"> </v>
      </c>
    </row>
    <row r="509" spans="18:18" x14ac:dyDescent="0.25">
      <c r="R509" s="59" t="str">
        <f t="shared" si="9"/>
        <v xml:space="preserve"> </v>
      </c>
    </row>
    <row r="510" spans="18:18" x14ac:dyDescent="0.25">
      <c r="R510" s="59" t="str">
        <f t="shared" si="9"/>
        <v xml:space="preserve"> </v>
      </c>
    </row>
    <row r="511" spans="18:18" x14ac:dyDescent="0.25">
      <c r="R511" s="59" t="str">
        <f t="shared" si="9"/>
        <v xml:space="preserve"> </v>
      </c>
    </row>
    <row r="512" spans="18:18" x14ac:dyDescent="0.25">
      <c r="R512" s="59" t="str">
        <f t="shared" si="9"/>
        <v xml:space="preserve"> </v>
      </c>
    </row>
    <row r="513" spans="18:18" x14ac:dyDescent="0.25">
      <c r="R513" s="59" t="str">
        <f t="shared" si="9"/>
        <v xml:space="preserve"> </v>
      </c>
    </row>
    <row r="514" spans="18:18" x14ac:dyDescent="0.25">
      <c r="R514" s="59" t="str">
        <f t="shared" si="9"/>
        <v xml:space="preserve"> </v>
      </c>
    </row>
    <row r="515" spans="18:18" x14ac:dyDescent="0.25">
      <c r="R515" s="59" t="str">
        <f t="shared" si="9"/>
        <v xml:space="preserve"> </v>
      </c>
    </row>
    <row r="516" spans="18:18" x14ac:dyDescent="0.25">
      <c r="R516" s="59" t="str">
        <f t="shared" si="9"/>
        <v xml:space="preserve"> </v>
      </c>
    </row>
    <row r="517" spans="18:18" x14ac:dyDescent="0.25">
      <c r="R517" s="59" t="str">
        <f t="shared" si="9"/>
        <v xml:space="preserve"> </v>
      </c>
    </row>
    <row r="518" spans="18:18" x14ac:dyDescent="0.25">
      <c r="R518" s="59" t="str">
        <f t="shared" si="9"/>
        <v xml:space="preserve"> </v>
      </c>
    </row>
    <row r="519" spans="18:18" x14ac:dyDescent="0.25">
      <c r="R519" s="59" t="str">
        <f t="shared" si="9"/>
        <v xml:space="preserve"> </v>
      </c>
    </row>
    <row r="520" spans="18:18" x14ac:dyDescent="0.25">
      <c r="R520" s="59" t="str">
        <f t="shared" si="9"/>
        <v xml:space="preserve"> </v>
      </c>
    </row>
    <row r="521" spans="18:18" x14ac:dyDescent="0.25">
      <c r="R521" s="59" t="str">
        <f t="shared" si="9"/>
        <v xml:space="preserve"> </v>
      </c>
    </row>
    <row r="522" spans="18:18" x14ac:dyDescent="0.25">
      <c r="R522" s="59" t="str">
        <f t="shared" si="9"/>
        <v xml:space="preserve"> </v>
      </c>
    </row>
    <row r="523" spans="18:18" x14ac:dyDescent="0.25">
      <c r="R523" s="59" t="str">
        <f t="shared" si="9"/>
        <v xml:space="preserve"> </v>
      </c>
    </row>
    <row r="524" spans="18:18" x14ac:dyDescent="0.25">
      <c r="R524" s="59" t="str">
        <f t="shared" si="9"/>
        <v xml:space="preserve"> </v>
      </c>
    </row>
    <row r="525" spans="18:18" x14ac:dyDescent="0.25">
      <c r="R525" s="59" t="str">
        <f t="shared" si="9"/>
        <v xml:space="preserve"> </v>
      </c>
    </row>
    <row r="526" spans="18:18" x14ac:dyDescent="0.25">
      <c r="R526" s="59" t="str">
        <f t="shared" si="9"/>
        <v xml:space="preserve"> </v>
      </c>
    </row>
    <row r="527" spans="18:18" x14ac:dyDescent="0.25">
      <c r="R527" s="59" t="str">
        <f t="shared" si="9"/>
        <v xml:space="preserve"> </v>
      </c>
    </row>
    <row r="528" spans="18:18" x14ac:dyDescent="0.25">
      <c r="R528" s="59" t="str">
        <f t="shared" si="9"/>
        <v xml:space="preserve"> </v>
      </c>
    </row>
    <row r="529" spans="18:18" x14ac:dyDescent="0.25">
      <c r="R529" s="59" t="str">
        <f t="shared" si="9"/>
        <v xml:space="preserve"> </v>
      </c>
    </row>
    <row r="530" spans="18:18" x14ac:dyDescent="0.25">
      <c r="R530" s="59" t="str">
        <f t="shared" si="9"/>
        <v xml:space="preserve"> </v>
      </c>
    </row>
    <row r="531" spans="18:18" x14ac:dyDescent="0.25">
      <c r="R531" s="59" t="str">
        <f t="shared" si="9"/>
        <v xml:space="preserve"> </v>
      </c>
    </row>
    <row r="532" spans="18:18" x14ac:dyDescent="0.25">
      <c r="R532" s="59" t="str">
        <f t="shared" si="9"/>
        <v xml:space="preserve"> </v>
      </c>
    </row>
    <row r="533" spans="18:18" x14ac:dyDescent="0.25">
      <c r="R533" s="59" t="str">
        <f t="shared" si="9"/>
        <v xml:space="preserve"> </v>
      </c>
    </row>
    <row r="534" spans="18:18" x14ac:dyDescent="0.25">
      <c r="R534" s="59" t="str">
        <f t="shared" si="9"/>
        <v xml:space="preserve"> </v>
      </c>
    </row>
    <row r="535" spans="18:18" x14ac:dyDescent="0.25">
      <c r="R535" s="59" t="str">
        <f t="shared" ref="R535:R598" si="10">IF(D535="Unknown", IF(O535="N/A", "BQL", IF(O535/F535&lt;$T$2,"BQL", IF(O535/F535&gt;$U$2, "AQL", O535)))," ")</f>
        <v xml:space="preserve"> </v>
      </c>
    </row>
    <row r="536" spans="18:18" x14ac:dyDescent="0.25">
      <c r="R536" s="59" t="str">
        <f t="shared" si="10"/>
        <v xml:space="preserve"> </v>
      </c>
    </row>
    <row r="537" spans="18:18" x14ac:dyDescent="0.25">
      <c r="R537" s="59" t="str">
        <f t="shared" si="10"/>
        <v xml:space="preserve"> </v>
      </c>
    </row>
    <row r="538" spans="18:18" x14ac:dyDescent="0.25">
      <c r="R538" s="59" t="str">
        <f t="shared" si="10"/>
        <v xml:space="preserve"> </v>
      </c>
    </row>
    <row r="539" spans="18:18" x14ac:dyDescent="0.25">
      <c r="R539" s="59" t="str">
        <f t="shared" si="10"/>
        <v xml:space="preserve"> </v>
      </c>
    </row>
    <row r="540" spans="18:18" x14ac:dyDescent="0.25">
      <c r="R540" s="59" t="str">
        <f t="shared" si="10"/>
        <v xml:space="preserve"> </v>
      </c>
    </row>
    <row r="541" spans="18:18" x14ac:dyDescent="0.25">
      <c r="R541" s="59" t="str">
        <f t="shared" si="10"/>
        <v xml:space="preserve"> </v>
      </c>
    </row>
    <row r="542" spans="18:18" x14ac:dyDescent="0.25">
      <c r="R542" s="59" t="str">
        <f t="shared" si="10"/>
        <v xml:space="preserve"> </v>
      </c>
    </row>
    <row r="543" spans="18:18" x14ac:dyDescent="0.25">
      <c r="R543" s="59" t="str">
        <f t="shared" si="10"/>
        <v xml:space="preserve"> </v>
      </c>
    </row>
    <row r="544" spans="18:18" x14ac:dyDescent="0.25">
      <c r="R544" s="59" t="str">
        <f t="shared" si="10"/>
        <v xml:space="preserve"> </v>
      </c>
    </row>
    <row r="545" spans="18:18" x14ac:dyDescent="0.25">
      <c r="R545" s="59" t="str">
        <f t="shared" si="10"/>
        <v xml:space="preserve"> </v>
      </c>
    </row>
    <row r="546" spans="18:18" x14ac:dyDescent="0.25">
      <c r="R546" s="59" t="str">
        <f t="shared" si="10"/>
        <v xml:space="preserve"> </v>
      </c>
    </row>
    <row r="547" spans="18:18" x14ac:dyDescent="0.25">
      <c r="R547" s="59" t="str">
        <f t="shared" si="10"/>
        <v xml:space="preserve"> </v>
      </c>
    </row>
    <row r="548" spans="18:18" x14ac:dyDescent="0.25">
      <c r="R548" s="59" t="str">
        <f t="shared" si="10"/>
        <v xml:space="preserve"> </v>
      </c>
    </row>
    <row r="549" spans="18:18" x14ac:dyDescent="0.25">
      <c r="R549" s="59" t="str">
        <f t="shared" si="10"/>
        <v xml:space="preserve"> </v>
      </c>
    </row>
    <row r="550" spans="18:18" x14ac:dyDescent="0.25">
      <c r="R550" s="59" t="str">
        <f t="shared" si="10"/>
        <v xml:space="preserve"> </v>
      </c>
    </row>
    <row r="551" spans="18:18" x14ac:dyDescent="0.25">
      <c r="R551" s="59" t="str">
        <f t="shared" si="10"/>
        <v xml:space="preserve"> </v>
      </c>
    </row>
    <row r="552" spans="18:18" x14ac:dyDescent="0.25">
      <c r="R552" s="59" t="str">
        <f t="shared" si="10"/>
        <v xml:space="preserve"> </v>
      </c>
    </row>
    <row r="553" spans="18:18" x14ac:dyDescent="0.25">
      <c r="R553" s="59" t="str">
        <f t="shared" si="10"/>
        <v xml:space="preserve"> </v>
      </c>
    </row>
    <row r="554" spans="18:18" x14ac:dyDescent="0.25">
      <c r="R554" s="59" t="str">
        <f t="shared" si="10"/>
        <v xml:space="preserve"> </v>
      </c>
    </row>
    <row r="555" spans="18:18" x14ac:dyDescent="0.25">
      <c r="R555" s="59" t="str">
        <f t="shared" si="10"/>
        <v xml:space="preserve"> </v>
      </c>
    </row>
    <row r="556" spans="18:18" x14ac:dyDescent="0.25">
      <c r="R556" s="59" t="str">
        <f t="shared" si="10"/>
        <v xml:space="preserve"> </v>
      </c>
    </row>
    <row r="557" spans="18:18" x14ac:dyDescent="0.25">
      <c r="R557" s="59" t="str">
        <f t="shared" si="10"/>
        <v xml:space="preserve"> </v>
      </c>
    </row>
    <row r="558" spans="18:18" x14ac:dyDescent="0.25">
      <c r="R558" s="59" t="str">
        <f t="shared" si="10"/>
        <v xml:space="preserve"> </v>
      </c>
    </row>
    <row r="559" spans="18:18" x14ac:dyDescent="0.25">
      <c r="R559" s="59" t="str">
        <f t="shared" si="10"/>
        <v xml:space="preserve"> </v>
      </c>
    </row>
    <row r="560" spans="18:18" x14ac:dyDescent="0.25">
      <c r="R560" s="59" t="str">
        <f t="shared" si="10"/>
        <v xml:space="preserve"> </v>
      </c>
    </row>
    <row r="561" spans="18:18" x14ac:dyDescent="0.25">
      <c r="R561" s="59" t="str">
        <f t="shared" si="10"/>
        <v xml:space="preserve"> </v>
      </c>
    </row>
    <row r="562" spans="18:18" x14ac:dyDescent="0.25">
      <c r="R562" s="59" t="str">
        <f t="shared" si="10"/>
        <v xml:space="preserve"> </v>
      </c>
    </row>
    <row r="563" spans="18:18" x14ac:dyDescent="0.25">
      <c r="R563" s="59" t="str">
        <f t="shared" si="10"/>
        <v xml:space="preserve"> </v>
      </c>
    </row>
    <row r="564" spans="18:18" x14ac:dyDescent="0.25">
      <c r="R564" s="59" t="str">
        <f t="shared" si="10"/>
        <v xml:space="preserve"> </v>
      </c>
    </row>
    <row r="565" spans="18:18" x14ac:dyDescent="0.25">
      <c r="R565" s="59" t="str">
        <f t="shared" si="10"/>
        <v xml:space="preserve"> </v>
      </c>
    </row>
    <row r="566" spans="18:18" x14ac:dyDescent="0.25">
      <c r="R566" s="59" t="str">
        <f t="shared" si="10"/>
        <v xml:space="preserve"> </v>
      </c>
    </row>
    <row r="567" spans="18:18" x14ac:dyDescent="0.25">
      <c r="R567" s="59" t="str">
        <f t="shared" si="10"/>
        <v xml:space="preserve"> </v>
      </c>
    </row>
    <row r="568" spans="18:18" x14ac:dyDescent="0.25">
      <c r="R568" s="59" t="str">
        <f t="shared" si="10"/>
        <v xml:space="preserve"> </v>
      </c>
    </row>
    <row r="569" spans="18:18" x14ac:dyDescent="0.25">
      <c r="R569" s="59" t="str">
        <f t="shared" si="10"/>
        <v xml:space="preserve"> </v>
      </c>
    </row>
    <row r="570" spans="18:18" x14ac:dyDescent="0.25">
      <c r="R570" s="59" t="str">
        <f t="shared" si="10"/>
        <v xml:space="preserve"> </v>
      </c>
    </row>
    <row r="571" spans="18:18" x14ac:dyDescent="0.25">
      <c r="R571" s="59" t="str">
        <f t="shared" si="10"/>
        <v xml:space="preserve"> </v>
      </c>
    </row>
    <row r="572" spans="18:18" x14ac:dyDescent="0.25">
      <c r="R572" s="59" t="str">
        <f t="shared" si="10"/>
        <v xml:space="preserve"> </v>
      </c>
    </row>
    <row r="573" spans="18:18" x14ac:dyDescent="0.25">
      <c r="R573" s="59" t="str">
        <f t="shared" si="10"/>
        <v xml:space="preserve"> </v>
      </c>
    </row>
    <row r="574" spans="18:18" x14ac:dyDescent="0.25">
      <c r="R574" s="59" t="str">
        <f t="shared" si="10"/>
        <v xml:space="preserve"> </v>
      </c>
    </row>
    <row r="575" spans="18:18" x14ac:dyDescent="0.25">
      <c r="R575" s="59" t="str">
        <f t="shared" si="10"/>
        <v xml:space="preserve"> </v>
      </c>
    </row>
    <row r="576" spans="18:18" x14ac:dyDescent="0.25">
      <c r="R576" s="59" t="str">
        <f t="shared" si="10"/>
        <v xml:space="preserve"> </v>
      </c>
    </row>
    <row r="577" spans="18:18" x14ac:dyDescent="0.25">
      <c r="R577" s="59" t="str">
        <f t="shared" si="10"/>
        <v xml:space="preserve"> </v>
      </c>
    </row>
    <row r="578" spans="18:18" x14ac:dyDescent="0.25">
      <c r="R578" s="59" t="str">
        <f t="shared" si="10"/>
        <v xml:space="preserve"> </v>
      </c>
    </row>
    <row r="579" spans="18:18" x14ac:dyDescent="0.25">
      <c r="R579" s="59" t="str">
        <f t="shared" si="10"/>
        <v xml:space="preserve"> </v>
      </c>
    </row>
    <row r="580" spans="18:18" x14ac:dyDescent="0.25">
      <c r="R580" s="59" t="str">
        <f t="shared" si="10"/>
        <v xml:space="preserve"> </v>
      </c>
    </row>
    <row r="581" spans="18:18" x14ac:dyDescent="0.25">
      <c r="R581" s="59" t="str">
        <f t="shared" si="10"/>
        <v xml:space="preserve"> </v>
      </c>
    </row>
    <row r="582" spans="18:18" x14ac:dyDescent="0.25">
      <c r="R582" s="59" t="str">
        <f t="shared" si="10"/>
        <v xml:space="preserve"> </v>
      </c>
    </row>
    <row r="583" spans="18:18" x14ac:dyDescent="0.25">
      <c r="R583" s="59" t="str">
        <f t="shared" si="10"/>
        <v xml:space="preserve"> </v>
      </c>
    </row>
    <row r="584" spans="18:18" x14ac:dyDescent="0.25">
      <c r="R584" s="59" t="str">
        <f t="shared" si="10"/>
        <v xml:space="preserve"> </v>
      </c>
    </row>
    <row r="585" spans="18:18" x14ac:dyDescent="0.25">
      <c r="R585" s="59" t="str">
        <f t="shared" si="10"/>
        <v xml:space="preserve"> </v>
      </c>
    </row>
    <row r="586" spans="18:18" x14ac:dyDescent="0.25">
      <c r="R586" s="59" t="str">
        <f t="shared" si="10"/>
        <v xml:space="preserve"> </v>
      </c>
    </row>
    <row r="587" spans="18:18" x14ac:dyDescent="0.25">
      <c r="R587" s="59" t="str">
        <f t="shared" si="10"/>
        <v xml:space="preserve"> </v>
      </c>
    </row>
    <row r="588" spans="18:18" x14ac:dyDescent="0.25">
      <c r="R588" s="59" t="str">
        <f t="shared" si="10"/>
        <v xml:space="preserve"> </v>
      </c>
    </row>
    <row r="589" spans="18:18" x14ac:dyDescent="0.25">
      <c r="R589" s="59" t="str">
        <f t="shared" si="10"/>
        <v xml:space="preserve"> </v>
      </c>
    </row>
    <row r="590" spans="18:18" x14ac:dyDescent="0.25">
      <c r="R590" s="59" t="str">
        <f t="shared" si="10"/>
        <v xml:space="preserve"> </v>
      </c>
    </row>
    <row r="591" spans="18:18" x14ac:dyDescent="0.25">
      <c r="R591" s="59" t="str">
        <f t="shared" si="10"/>
        <v xml:space="preserve"> </v>
      </c>
    </row>
    <row r="592" spans="18:18" x14ac:dyDescent="0.25">
      <c r="R592" s="59" t="str">
        <f t="shared" si="10"/>
        <v xml:space="preserve"> </v>
      </c>
    </row>
    <row r="593" spans="18:18" x14ac:dyDescent="0.25">
      <c r="R593" s="59" t="str">
        <f t="shared" si="10"/>
        <v xml:space="preserve"> </v>
      </c>
    </row>
    <row r="594" spans="18:18" x14ac:dyDescent="0.25">
      <c r="R594" s="59" t="str">
        <f t="shared" si="10"/>
        <v xml:space="preserve"> </v>
      </c>
    </row>
    <row r="595" spans="18:18" x14ac:dyDescent="0.25">
      <c r="R595" s="59" t="str">
        <f t="shared" si="10"/>
        <v xml:space="preserve"> </v>
      </c>
    </row>
    <row r="596" spans="18:18" x14ac:dyDescent="0.25">
      <c r="R596" s="59" t="str">
        <f t="shared" si="10"/>
        <v xml:space="preserve"> </v>
      </c>
    </row>
    <row r="597" spans="18:18" x14ac:dyDescent="0.25">
      <c r="R597" s="59" t="str">
        <f t="shared" si="10"/>
        <v xml:space="preserve"> </v>
      </c>
    </row>
    <row r="598" spans="18:18" x14ac:dyDescent="0.25">
      <c r="R598" s="59" t="str">
        <f t="shared" si="10"/>
        <v xml:space="preserve"> </v>
      </c>
    </row>
    <row r="599" spans="18:18" x14ac:dyDescent="0.25">
      <c r="R599" s="59" t="str">
        <f t="shared" ref="R599:R662" si="11">IF(D599="Unknown", IF(O599="N/A", "BQL", IF(O599/F599&lt;$T$2,"BQL", IF(O599/F599&gt;$U$2, "AQL", O599)))," ")</f>
        <v xml:space="preserve"> </v>
      </c>
    </row>
    <row r="600" spans="18:18" x14ac:dyDescent="0.25">
      <c r="R600" s="59" t="str">
        <f t="shared" si="11"/>
        <v xml:space="preserve"> </v>
      </c>
    </row>
    <row r="601" spans="18:18" x14ac:dyDescent="0.25">
      <c r="R601" s="59" t="str">
        <f t="shared" si="11"/>
        <v xml:space="preserve"> </v>
      </c>
    </row>
    <row r="602" spans="18:18" x14ac:dyDescent="0.25">
      <c r="R602" s="59" t="str">
        <f t="shared" si="11"/>
        <v xml:space="preserve"> </v>
      </c>
    </row>
    <row r="603" spans="18:18" x14ac:dyDescent="0.25">
      <c r="R603" s="59" t="str">
        <f t="shared" si="11"/>
        <v xml:space="preserve"> </v>
      </c>
    </row>
    <row r="604" spans="18:18" x14ac:dyDescent="0.25">
      <c r="R604" s="59" t="str">
        <f t="shared" si="11"/>
        <v xml:space="preserve"> </v>
      </c>
    </row>
    <row r="605" spans="18:18" x14ac:dyDescent="0.25">
      <c r="R605" s="59" t="str">
        <f t="shared" si="11"/>
        <v xml:space="preserve"> </v>
      </c>
    </row>
    <row r="606" spans="18:18" x14ac:dyDescent="0.25">
      <c r="R606" s="59" t="str">
        <f t="shared" si="11"/>
        <v xml:space="preserve"> </v>
      </c>
    </row>
    <row r="607" spans="18:18" x14ac:dyDescent="0.25">
      <c r="R607" s="59" t="str">
        <f t="shared" si="11"/>
        <v xml:space="preserve"> </v>
      </c>
    </row>
    <row r="608" spans="18:18" x14ac:dyDescent="0.25">
      <c r="R608" s="59" t="str">
        <f t="shared" si="11"/>
        <v xml:space="preserve"> </v>
      </c>
    </row>
    <row r="609" spans="18:18" x14ac:dyDescent="0.25">
      <c r="R609" s="59" t="str">
        <f t="shared" si="11"/>
        <v xml:space="preserve"> </v>
      </c>
    </row>
    <row r="610" spans="18:18" x14ac:dyDescent="0.25">
      <c r="R610" s="59" t="str">
        <f t="shared" si="11"/>
        <v xml:space="preserve"> </v>
      </c>
    </row>
    <row r="611" spans="18:18" x14ac:dyDescent="0.25">
      <c r="R611" s="59" t="str">
        <f t="shared" si="11"/>
        <v xml:space="preserve"> </v>
      </c>
    </row>
    <row r="612" spans="18:18" x14ac:dyDescent="0.25">
      <c r="R612" s="59" t="str">
        <f t="shared" si="11"/>
        <v xml:space="preserve"> </v>
      </c>
    </row>
    <row r="613" spans="18:18" x14ac:dyDescent="0.25">
      <c r="R613" s="59" t="str">
        <f t="shared" si="11"/>
        <v xml:space="preserve"> </v>
      </c>
    </row>
    <row r="614" spans="18:18" x14ac:dyDescent="0.25">
      <c r="R614" s="59" t="str">
        <f t="shared" si="11"/>
        <v xml:space="preserve"> </v>
      </c>
    </row>
    <row r="615" spans="18:18" x14ac:dyDescent="0.25">
      <c r="R615" s="59" t="str">
        <f t="shared" si="11"/>
        <v xml:space="preserve"> </v>
      </c>
    </row>
    <row r="616" spans="18:18" x14ac:dyDescent="0.25">
      <c r="R616" s="59" t="str">
        <f t="shared" si="11"/>
        <v xml:space="preserve"> </v>
      </c>
    </row>
    <row r="617" spans="18:18" x14ac:dyDescent="0.25">
      <c r="R617" s="59" t="str">
        <f t="shared" si="11"/>
        <v xml:space="preserve"> </v>
      </c>
    </row>
    <row r="618" spans="18:18" x14ac:dyDescent="0.25">
      <c r="R618" s="59" t="str">
        <f t="shared" si="11"/>
        <v xml:space="preserve"> </v>
      </c>
    </row>
    <row r="619" spans="18:18" x14ac:dyDescent="0.25">
      <c r="R619" s="59" t="str">
        <f t="shared" si="11"/>
        <v xml:space="preserve"> </v>
      </c>
    </row>
    <row r="620" spans="18:18" x14ac:dyDescent="0.25">
      <c r="R620" s="59" t="str">
        <f t="shared" si="11"/>
        <v xml:space="preserve"> </v>
      </c>
    </row>
    <row r="621" spans="18:18" x14ac:dyDescent="0.25">
      <c r="R621" s="59" t="str">
        <f t="shared" si="11"/>
        <v xml:space="preserve"> </v>
      </c>
    </row>
    <row r="622" spans="18:18" x14ac:dyDescent="0.25">
      <c r="R622" s="59" t="str">
        <f t="shared" si="11"/>
        <v xml:space="preserve"> </v>
      </c>
    </row>
    <row r="623" spans="18:18" x14ac:dyDescent="0.25">
      <c r="R623" s="59" t="str">
        <f t="shared" si="11"/>
        <v xml:space="preserve"> </v>
      </c>
    </row>
    <row r="624" spans="18:18" x14ac:dyDescent="0.25">
      <c r="R624" s="59" t="str">
        <f t="shared" si="11"/>
        <v xml:space="preserve"> </v>
      </c>
    </row>
    <row r="625" spans="18:18" x14ac:dyDescent="0.25">
      <c r="R625" s="59" t="str">
        <f t="shared" si="11"/>
        <v xml:space="preserve"> </v>
      </c>
    </row>
    <row r="626" spans="18:18" x14ac:dyDescent="0.25">
      <c r="R626" s="59" t="str">
        <f t="shared" si="11"/>
        <v xml:space="preserve"> </v>
      </c>
    </row>
    <row r="627" spans="18:18" x14ac:dyDescent="0.25">
      <c r="R627" s="59" t="str">
        <f t="shared" si="11"/>
        <v xml:space="preserve"> </v>
      </c>
    </row>
    <row r="628" spans="18:18" x14ac:dyDescent="0.25">
      <c r="R628" s="59" t="str">
        <f t="shared" si="11"/>
        <v xml:space="preserve"> </v>
      </c>
    </row>
    <row r="629" spans="18:18" x14ac:dyDescent="0.25">
      <c r="R629" s="59" t="str">
        <f t="shared" si="11"/>
        <v xml:space="preserve"> </v>
      </c>
    </row>
    <row r="630" spans="18:18" x14ac:dyDescent="0.25">
      <c r="R630" s="59" t="str">
        <f t="shared" si="11"/>
        <v xml:space="preserve"> </v>
      </c>
    </row>
    <row r="631" spans="18:18" x14ac:dyDescent="0.25">
      <c r="R631" s="59" t="str">
        <f t="shared" si="11"/>
        <v xml:space="preserve"> </v>
      </c>
    </row>
    <row r="632" spans="18:18" x14ac:dyDescent="0.25">
      <c r="R632" s="59" t="str">
        <f t="shared" si="11"/>
        <v xml:space="preserve"> </v>
      </c>
    </row>
    <row r="633" spans="18:18" x14ac:dyDescent="0.25">
      <c r="R633" s="59" t="str">
        <f t="shared" si="11"/>
        <v xml:space="preserve"> </v>
      </c>
    </row>
    <row r="634" spans="18:18" x14ac:dyDescent="0.25">
      <c r="R634" s="59" t="str">
        <f t="shared" si="11"/>
        <v xml:space="preserve"> </v>
      </c>
    </row>
    <row r="635" spans="18:18" x14ac:dyDescent="0.25">
      <c r="R635" s="59" t="str">
        <f t="shared" si="11"/>
        <v xml:space="preserve"> </v>
      </c>
    </row>
    <row r="636" spans="18:18" x14ac:dyDescent="0.25">
      <c r="R636" s="59" t="str">
        <f t="shared" si="11"/>
        <v xml:space="preserve"> </v>
      </c>
    </row>
    <row r="637" spans="18:18" x14ac:dyDescent="0.25">
      <c r="R637" s="59" t="str">
        <f t="shared" si="11"/>
        <v xml:space="preserve"> </v>
      </c>
    </row>
    <row r="638" spans="18:18" x14ac:dyDescent="0.25">
      <c r="R638" s="59" t="str">
        <f t="shared" si="11"/>
        <v xml:space="preserve"> </v>
      </c>
    </row>
    <row r="639" spans="18:18" x14ac:dyDescent="0.25">
      <c r="R639" s="59" t="str">
        <f t="shared" si="11"/>
        <v xml:space="preserve"> </v>
      </c>
    </row>
    <row r="640" spans="18:18" x14ac:dyDescent="0.25">
      <c r="R640" s="59" t="str">
        <f t="shared" si="11"/>
        <v xml:space="preserve"> </v>
      </c>
    </row>
    <row r="641" spans="18:18" x14ac:dyDescent="0.25">
      <c r="R641" s="59" t="str">
        <f t="shared" si="11"/>
        <v xml:space="preserve"> </v>
      </c>
    </row>
    <row r="642" spans="18:18" x14ac:dyDescent="0.25">
      <c r="R642" s="59" t="str">
        <f t="shared" si="11"/>
        <v xml:space="preserve"> </v>
      </c>
    </row>
    <row r="643" spans="18:18" x14ac:dyDescent="0.25">
      <c r="R643" s="59" t="str">
        <f t="shared" si="11"/>
        <v xml:space="preserve"> </v>
      </c>
    </row>
    <row r="644" spans="18:18" x14ac:dyDescent="0.25">
      <c r="R644" s="59" t="str">
        <f t="shared" si="11"/>
        <v xml:space="preserve"> </v>
      </c>
    </row>
    <row r="645" spans="18:18" x14ac:dyDescent="0.25">
      <c r="R645" s="59" t="str">
        <f t="shared" si="11"/>
        <v xml:space="preserve"> </v>
      </c>
    </row>
    <row r="646" spans="18:18" x14ac:dyDescent="0.25">
      <c r="R646" s="59" t="str">
        <f t="shared" si="11"/>
        <v xml:space="preserve"> </v>
      </c>
    </row>
    <row r="647" spans="18:18" x14ac:dyDescent="0.25">
      <c r="R647" s="59" t="str">
        <f t="shared" si="11"/>
        <v xml:space="preserve"> </v>
      </c>
    </row>
    <row r="648" spans="18:18" x14ac:dyDescent="0.25">
      <c r="R648" s="59" t="str">
        <f t="shared" si="11"/>
        <v xml:space="preserve"> </v>
      </c>
    </row>
    <row r="649" spans="18:18" x14ac:dyDescent="0.25">
      <c r="R649" s="59" t="str">
        <f t="shared" si="11"/>
        <v xml:space="preserve"> </v>
      </c>
    </row>
    <row r="650" spans="18:18" x14ac:dyDescent="0.25">
      <c r="R650" s="59" t="str">
        <f t="shared" si="11"/>
        <v xml:space="preserve"> </v>
      </c>
    </row>
    <row r="651" spans="18:18" x14ac:dyDescent="0.25">
      <c r="R651" s="59" t="str">
        <f t="shared" si="11"/>
        <v xml:space="preserve"> </v>
      </c>
    </row>
    <row r="652" spans="18:18" x14ac:dyDescent="0.25">
      <c r="R652" s="59" t="str">
        <f t="shared" si="11"/>
        <v xml:space="preserve"> </v>
      </c>
    </row>
    <row r="653" spans="18:18" x14ac:dyDescent="0.25">
      <c r="R653" s="59" t="str">
        <f t="shared" si="11"/>
        <v xml:space="preserve"> </v>
      </c>
    </row>
    <row r="654" spans="18:18" x14ac:dyDescent="0.25">
      <c r="R654" s="59" t="str">
        <f t="shared" si="11"/>
        <v xml:space="preserve"> </v>
      </c>
    </row>
    <row r="655" spans="18:18" x14ac:dyDescent="0.25">
      <c r="R655" s="59" t="str">
        <f t="shared" si="11"/>
        <v xml:space="preserve"> </v>
      </c>
    </row>
    <row r="656" spans="18:18" x14ac:dyDescent="0.25">
      <c r="R656" s="59" t="str">
        <f t="shared" si="11"/>
        <v xml:space="preserve"> </v>
      </c>
    </row>
    <row r="657" spans="18:18" x14ac:dyDescent="0.25">
      <c r="R657" s="59" t="str">
        <f t="shared" si="11"/>
        <v xml:space="preserve"> </v>
      </c>
    </row>
    <row r="658" spans="18:18" x14ac:dyDescent="0.25">
      <c r="R658" s="59" t="str">
        <f t="shared" si="11"/>
        <v xml:space="preserve"> </v>
      </c>
    </row>
    <row r="659" spans="18:18" x14ac:dyDescent="0.25">
      <c r="R659" s="59" t="str">
        <f t="shared" si="11"/>
        <v xml:space="preserve"> </v>
      </c>
    </row>
    <row r="660" spans="18:18" x14ac:dyDescent="0.25">
      <c r="R660" s="59" t="str">
        <f t="shared" si="11"/>
        <v xml:space="preserve"> </v>
      </c>
    </row>
    <row r="661" spans="18:18" x14ac:dyDescent="0.25">
      <c r="R661" s="59" t="str">
        <f t="shared" si="11"/>
        <v xml:space="preserve"> </v>
      </c>
    </row>
    <row r="662" spans="18:18" x14ac:dyDescent="0.25">
      <c r="R662" s="59" t="str">
        <f t="shared" si="11"/>
        <v xml:space="preserve"> </v>
      </c>
    </row>
    <row r="663" spans="18:18" x14ac:dyDescent="0.25">
      <c r="R663" s="59" t="str">
        <f t="shared" ref="R663:R726" si="12">IF(D663="Unknown", IF(O663="N/A", "BQL", IF(O663/F663&lt;$T$2,"BQL", IF(O663/F663&gt;$U$2, "AQL", O663)))," ")</f>
        <v xml:space="preserve"> </v>
      </c>
    </row>
    <row r="664" spans="18:18" x14ac:dyDescent="0.25">
      <c r="R664" s="59" t="str">
        <f t="shared" si="12"/>
        <v xml:space="preserve"> </v>
      </c>
    </row>
    <row r="665" spans="18:18" x14ac:dyDescent="0.25">
      <c r="R665" s="59" t="str">
        <f t="shared" si="12"/>
        <v xml:space="preserve"> </v>
      </c>
    </row>
    <row r="666" spans="18:18" x14ac:dyDescent="0.25">
      <c r="R666" s="59" t="str">
        <f t="shared" si="12"/>
        <v xml:space="preserve"> </v>
      </c>
    </row>
    <row r="667" spans="18:18" x14ac:dyDescent="0.25">
      <c r="R667" s="59" t="str">
        <f t="shared" si="12"/>
        <v xml:space="preserve"> </v>
      </c>
    </row>
    <row r="668" spans="18:18" x14ac:dyDescent="0.25">
      <c r="R668" s="59" t="str">
        <f t="shared" si="12"/>
        <v xml:space="preserve"> </v>
      </c>
    </row>
    <row r="669" spans="18:18" x14ac:dyDescent="0.25">
      <c r="R669" s="59" t="str">
        <f t="shared" si="12"/>
        <v xml:space="preserve"> </v>
      </c>
    </row>
    <row r="670" spans="18:18" x14ac:dyDescent="0.25">
      <c r="R670" s="59" t="str">
        <f t="shared" si="12"/>
        <v xml:space="preserve"> </v>
      </c>
    </row>
    <row r="671" spans="18:18" x14ac:dyDescent="0.25">
      <c r="R671" s="59" t="str">
        <f t="shared" si="12"/>
        <v xml:space="preserve"> </v>
      </c>
    </row>
    <row r="672" spans="18:18" x14ac:dyDescent="0.25">
      <c r="R672" s="59" t="str">
        <f t="shared" si="12"/>
        <v xml:space="preserve"> </v>
      </c>
    </row>
    <row r="673" spans="18:18" x14ac:dyDescent="0.25">
      <c r="R673" s="59" t="str">
        <f t="shared" si="12"/>
        <v xml:space="preserve"> </v>
      </c>
    </row>
    <row r="674" spans="18:18" x14ac:dyDescent="0.25">
      <c r="R674" s="59" t="str">
        <f t="shared" si="12"/>
        <v xml:space="preserve"> </v>
      </c>
    </row>
    <row r="675" spans="18:18" x14ac:dyDescent="0.25">
      <c r="R675" s="59" t="str">
        <f t="shared" si="12"/>
        <v xml:space="preserve"> </v>
      </c>
    </row>
    <row r="676" spans="18:18" x14ac:dyDescent="0.25">
      <c r="R676" s="59" t="str">
        <f t="shared" si="12"/>
        <v xml:space="preserve"> </v>
      </c>
    </row>
    <row r="677" spans="18:18" x14ac:dyDescent="0.25">
      <c r="R677" s="59" t="str">
        <f t="shared" si="12"/>
        <v xml:space="preserve"> </v>
      </c>
    </row>
    <row r="678" spans="18:18" x14ac:dyDescent="0.25">
      <c r="R678" s="59" t="str">
        <f t="shared" si="12"/>
        <v xml:space="preserve"> </v>
      </c>
    </row>
    <row r="679" spans="18:18" x14ac:dyDescent="0.25">
      <c r="R679" s="59" t="str">
        <f t="shared" si="12"/>
        <v xml:space="preserve"> </v>
      </c>
    </row>
    <row r="680" spans="18:18" x14ac:dyDescent="0.25">
      <c r="R680" s="59" t="str">
        <f t="shared" si="12"/>
        <v xml:space="preserve"> </v>
      </c>
    </row>
    <row r="681" spans="18:18" x14ac:dyDescent="0.25">
      <c r="R681" s="59" t="str">
        <f t="shared" si="12"/>
        <v xml:space="preserve"> </v>
      </c>
    </row>
    <row r="682" spans="18:18" x14ac:dyDescent="0.25">
      <c r="R682" s="59" t="str">
        <f t="shared" si="12"/>
        <v xml:space="preserve"> </v>
      </c>
    </row>
    <row r="683" spans="18:18" x14ac:dyDescent="0.25">
      <c r="R683" s="59" t="str">
        <f t="shared" si="12"/>
        <v xml:space="preserve"> </v>
      </c>
    </row>
    <row r="684" spans="18:18" x14ac:dyDescent="0.25">
      <c r="R684" s="59" t="str">
        <f t="shared" si="12"/>
        <v xml:space="preserve"> </v>
      </c>
    </row>
    <row r="685" spans="18:18" x14ac:dyDescent="0.25">
      <c r="R685" s="59" t="str">
        <f t="shared" si="12"/>
        <v xml:space="preserve"> </v>
      </c>
    </row>
    <row r="686" spans="18:18" x14ac:dyDescent="0.25">
      <c r="R686" s="59" t="str">
        <f t="shared" si="12"/>
        <v xml:space="preserve"> </v>
      </c>
    </row>
    <row r="687" spans="18:18" x14ac:dyDescent="0.25">
      <c r="R687" s="59" t="str">
        <f t="shared" si="12"/>
        <v xml:space="preserve"> </v>
      </c>
    </row>
    <row r="688" spans="18:18" x14ac:dyDescent="0.25">
      <c r="R688" s="59" t="str">
        <f t="shared" si="12"/>
        <v xml:space="preserve"> </v>
      </c>
    </row>
    <row r="689" spans="18:18" x14ac:dyDescent="0.25">
      <c r="R689" s="59" t="str">
        <f t="shared" si="12"/>
        <v xml:space="preserve"> </v>
      </c>
    </row>
    <row r="690" spans="18:18" x14ac:dyDescent="0.25">
      <c r="R690" s="59" t="str">
        <f t="shared" si="12"/>
        <v xml:space="preserve"> </v>
      </c>
    </row>
    <row r="691" spans="18:18" x14ac:dyDescent="0.25">
      <c r="R691" s="59" t="str">
        <f t="shared" si="12"/>
        <v xml:space="preserve"> </v>
      </c>
    </row>
    <row r="692" spans="18:18" x14ac:dyDescent="0.25">
      <c r="R692" s="59" t="str">
        <f t="shared" si="12"/>
        <v xml:space="preserve"> </v>
      </c>
    </row>
    <row r="693" spans="18:18" x14ac:dyDescent="0.25">
      <c r="R693" s="59" t="str">
        <f t="shared" si="12"/>
        <v xml:space="preserve"> </v>
      </c>
    </row>
    <row r="694" spans="18:18" x14ac:dyDescent="0.25">
      <c r="R694" s="59" t="str">
        <f t="shared" si="12"/>
        <v xml:space="preserve"> </v>
      </c>
    </row>
    <row r="695" spans="18:18" x14ac:dyDescent="0.25">
      <c r="R695" s="59" t="str">
        <f t="shared" si="12"/>
        <v xml:space="preserve"> </v>
      </c>
    </row>
    <row r="696" spans="18:18" x14ac:dyDescent="0.25">
      <c r="R696" s="59" t="str">
        <f t="shared" si="12"/>
        <v xml:space="preserve"> </v>
      </c>
    </row>
    <row r="697" spans="18:18" x14ac:dyDescent="0.25">
      <c r="R697" s="59" t="str">
        <f t="shared" si="12"/>
        <v xml:space="preserve"> </v>
      </c>
    </row>
    <row r="698" spans="18:18" x14ac:dyDescent="0.25">
      <c r="R698" s="59" t="str">
        <f t="shared" si="12"/>
        <v xml:space="preserve"> </v>
      </c>
    </row>
    <row r="699" spans="18:18" x14ac:dyDescent="0.25">
      <c r="R699" s="59" t="str">
        <f t="shared" si="12"/>
        <v xml:space="preserve"> </v>
      </c>
    </row>
    <row r="700" spans="18:18" x14ac:dyDescent="0.25">
      <c r="R700" s="59" t="str">
        <f t="shared" si="12"/>
        <v xml:space="preserve"> </v>
      </c>
    </row>
    <row r="701" spans="18:18" x14ac:dyDescent="0.25">
      <c r="R701" s="59" t="str">
        <f t="shared" si="12"/>
        <v xml:space="preserve"> </v>
      </c>
    </row>
    <row r="702" spans="18:18" x14ac:dyDescent="0.25">
      <c r="R702" s="59" t="str">
        <f t="shared" si="12"/>
        <v xml:space="preserve"> </v>
      </c>
    </row>
    <row r="703" spans="18:18" x14ac:dyDescent="0.25">
      <c r="R703" s="59" t="str">
        <f t="shared" si="12"/>
        <v xml:space="preserve"> </v>
      </c>
    </row>
    <row r="704" spans="18:18" x14ac:dyDescent="0.25">
      <c r="R704" s="59" t="str">
        <f t="shared" si="12"/>
        <v xml:space="preserve"> </v>
      </c>
    </row>
    <row r="705" spans="18:18" x14ac:dyDescent="0.25">
      <c r="R705" s="59" t="str">
        <f t="shared" si="12"/>
        <v xml:space="preserve"> </v>
      </c>
    </row>
    <row r="706" spans="18:18" x14ac:dyDescent="0.25">
      <c r="R706" s="59" t="str">
        <f t="shared" si="12"/>
        <v xml:space="preserve"> </v>
      </c>
    </row>
    <row r="707" spans="18:18" x14ac:dyDescent="0.25">
      <c r="R707" s="59" t="str">
        <f t="shared" si="12"/>
        <v xml:space="preserve"> </v>
      </c>
    </row>
    <row r="708" spans="18:18" x14ac:dyDescent="0.25">
      <c r="R708" s="59" t="str">
        <f t="shared" si="12"/>
        <v xml:space="preserve"> </v>
      </c>
    </row>
    <row r="709" spans="18:18" x14ac:dyDescent="0.25">
      <c r="R709" s="59" t="str">
        <f t="shared" si="12"/>
        <v xml:space="preserve"> </v>
      </c>
    </row>
    <row r="710" spans="18:18" x14ac:dyDescent="0.25">
      <c r="R710" s="59" t="str">
        <f t="shared" si="12"/>
        <v xml:space="preserve"> </v>
      </c>
    </row>
    <row r="711" spans="18:18" x14ac:dyDescent="0.25">
      <c r="R711" s="59" t="str">
        <f t="shared" si="12"/>
        <v xml:space="preserve"> </v>
      </c>
    </row>
    <row r="712" spans="18:18" x14ac:dyDescent="0.25">
      <c r="R712" s="59" t="str">
        <f t="shared" si="12"/>
        <v xml:space="preserve"> </v>
      </c>
    </row>
    <row r="713" spans="18:18" x14ac:dyDescent="0.25">
      <c r="R713" s="59" t="str">
        <f t="shared" si="12"/>
        <v xml:space="preserve"> </v>
      </c>
    </row>
    <row r="714" spans="18:18" x14ac:dyDescent="0.25">
      <c r="R714" s="59" t="str">
        <f t="shared" si="12"/>
        <v xml:space="preserve"> </v>
      </c>
    </row>
    <row r="715" spans="18:18" x14ac:dyDescent="0.25">
      <c r="R715" s="59" t="str">
        <f t="shared" si="12"/>
        <v xml:space="preserve"> </v>
      </c>
    </row>
    <row r="716" spans="18:18" x14ac:dyDescent="0.25">
      <c r="R716" s="59" t="str">
        <f t="shared" si="12"/>
        <v xml:space="preserve"> </v>
      </c>
    </row>
    <row r="717" spans="18:18" x14ac:dyDescent="0.25">
      <c r="R717" s="59" t="str">
        <f t="shared" si="12"/>
        <v xml:space="preserve"> </v>
      </c>
    </row>
    <row r="718" spans="18:18" x14ac:dyDescent="0.25">
      <c r="R718" s="59" t="str">
        <f t="shared" si="12"/>
        <v xml:space="preserve"> </v>
      </c>
    </row>
    <row r="719" spans="18:18" x14ac:dyDescent="0.25">
      <c r="R719" s="59" t="str">
        <f t="shared" si="12"/>
        <v xml:space="preserve"> </v>
      </c>
    </row>
    <row r="720" spans="18:18" x14ac:dyDescent="0.25">
      <c r="R720" s="59" t="str">
        <f t="shared" si="12"/>
        <v xml:space="preserve"> </v>
      </c>
    </row>
    <row r="721" spans="18:18" x14ac:dyDescent="0.25">
      <c r="R721" s="59" t="str">
        <f t="shared" si="12"/>
        <v xml:space="preserve"> </v>
      </c>
    </row>
    <row r="722" spans="18:18" x14ac:dyDescent="0.25">
      <c r="R722" s="59" t="str">
        <f t="shared" si="12"/>
        <v xml:space="preserve"> </v>
      </c>
    </row>
    <row r="723" spans="18:18" x14ac:dyDescent="0.25">
      <c r="R723" s="59" t="str">
        <f t="shared" si="12"/>
        <v xml:space="preserve"> </v>
      </c>
    </row>
    <row r="724" spans="18:18" x14ac:dyDescent="0.25">
      <c r="R724" s="59" t="str">
        <f t="shared" si="12"/>
        <v xml:space="preserve"> </v>
      </c>
    </row>
    <row r="725" spans="18:18" x14ac:dyDescent="0.25">
      <c r="R725" s="59" t="str">
        <f t="shared" si="12"/>
        <v xml:space="preserve"> </v>
      </c>
    </row>
    <row r="726" spans="18:18" x14ac:dyDescent="0.25">
      <c r="R726" s="59" t="str">
        <f t="shared" si="12"/>
        <v xml:space="preserve"> </v>
      </c>
    </row>
    <row r="727" spans="18:18" x14ac:dyDescent="0.25">
      <c r="R727" s="59" t="str">
        <f t="shared" ref="R727:R790" si="13">IF(D727="Unknown", IF(O727="N/A", "BQL", IF(O727/F727&lt;$T$2,"BQL", IF(O727/F727&gt;$U$2, "AQL", O727)))," ")</f>
        <v xml:space="preserve"> </v>
      </c>
    </row>
    <row r="728" spans="18:18" x14ac:dyDescent="0.25">
      <c r="R728" s="59" t="str">
        <f t="shared" si="13"/>
        <v xml:space="preserve"> </v>
      </c>
    </row>
    <row r="729" spans="18:18" x14ac:dyDescent="0.25">
      <c r="R729" s="59" t="str">
        <f t="shared" si="13"/>
        <v xml:space="preserve"> </v>
      </c>
    </row>
    <row r="730" spans="18:18" x14ac:dyDescent="0.25">
      <c r="R730" s="59" t="str">
        <f t="shared" si="13"/>
        <v xml:space="preserve"> </v>
      </c>
    </row>
    <row r="731" spans="18:18" x14ac:dyDescent="0.25">
      <c r="R731" s="59" t="str">
        <f t="shared" si="13"/>
        <v xml:space="preserve"> </v>
      </c>
    </row>
    <row r="732" spans="18:18" x14ac:dyDescent="0.25">
      <c r="R732" s="59" t="str">
        <f t="shared" si="13"/>
        <v xml:space="preserve"> </v>
      </c>
    </row>
    <row r="733" spans="18:18" x14ac:dyDescent="0.25">
      <c r="R733" s="59" t="str">
        <f t="shared" si="13"/>
        <v xml:space="preserve"> </v>
      </c>
    </row>
    <row r="734" spans="18:18" x14ac:dyDescent="0.25">
      <c r="R734" s="59" t="str">
        <f t="shared" si="13"/>
        <v xml:space="preserve"> </v>
      </c>
    </row>
    <row r="735" spans="18:18" x14ac:dyDescent="0.25">
      <c r="R735" s="59" t="str">
        <f t="shared" si="13"/>
        <v xml:space="preserve"> </v>
      </c>
    </row>
    <row r="736" spans="18:18" x14ac:dyDescent="0.25">
      <c r="R736" s="59" t="str">
        <f t="shared" si="13"/>
        <v xml:space="preserve"> </v>
      </c>
    </row>
    <row r="737" spans="18:18" x14ac:dyDescent="0.25">
      <c r="R737" s="59" t="str">
        <f t="shared" si="13"/>
        <v xml:space="preserve"> </v>
      </c>
    </row>
    <row r="738" spans="18:18" x14ac:dyDescent="0.25">
      <c r="R738" s="59" t="str">
        <f t="shared" si="13"/>
        <v xml:space="preserve"> </v>
      </c>
    </row>
    <row r="739" spans="18:18" x14ac:dyDescent="0.25">
      <c r="R739" s="59" t="str">
        <f t="shared" si="13"/>
        <v xml:space="preserve"> </v>
      </c>
    </row>
    <row r="740" spans="18:18" x14ac:dyDescent="0.25">
      <c r="R740" s="59" t="str">
        <f t="shared" si="13"/>
        <v xml:space="preserve"> </v>
      </c>
    </row>
    <row r="741" spans="18:18" x14ac:dyDescent="0.25">
      <c r="R741" s="59" t="str">
        <f t="shared" si="13"/>
        <v xml:space="preserve"> </v>
      </c>
    </row>
    <row r="742" spans="18:18" x14ac:dyDescent="0.25">
      <c r="R742" s="59" t="str">
        <f t="shared" si="13"/>
        <v xml:space="preserve"> </v>
      </c>
    </row>
    <row r="743" spans="18:18" x14ac:dyDescent="0.25">
      <c r="R743" s="59" t="str">
        <f t="shared" si="13"/>
        <v xml:space="preserve"> </v>
      </c>
    </row>
    <row r="744" spans="18:18" x14ac:dyDescent="0.25">
      <c r="R744" s="59" t="str">
        <f t="shared" si="13"/>
        <v xml:space="preserve"> </v>
      </c>
    </row>
    <row r="745" spans="18:18" x14ac:dyDescent="0.25">
      <c r="R745" s="59" t="str">
        <f t="shared" si="13"/>
        <v xml:space="preserve"> </v>
      </c>
    </row>
    <row r="746" spans="18:18" x14ac:dyDescent="0.25">
      <c r="R746" s="59" t="str">
        <f t="shared" si="13"/>
        <v xml:space="preserve"> </v>
      </c>
    </row>
    <row r="747" spans="18:18" x14ac:dyDescent="0.25">
      <c r="R747" s="59" t="str">
        <f t="shared" si="13"/>
        <v xml:space="preserve"> </v>
      </c>
    </row>
    <row r="748" spans="18:18" x14ac:dyDescent="0.25">
      <c r="R748" s="59" t="str">
        <f t="shared" si="13"/>
        <v xml:space="preserve"> </v>
      </c>
    </row>
    <row r="749" spans="18:18" x14ac:dyDescent="0.25">
      <c r="R749" s="59" t="str">
        <f t="shared" si="13"/>
        <v xml:space="preserve"> </v>
      </c>
    </row>
    <row r="750" spans="18:18" x14ac:dyDescent="0.25">
      <c r="R750" s="59" t="str">
        <f t="shared" si="13"/>
        <v xml:space="preserve"> </v>
      </c>
    </row>
    <row r="751" spans="18:18" x14ac:dyDescent="0.25">
      <c r="R751" s="59" t="str">
        <f t="shared" si="13"/>
        <v xml:space="preserve"> </v>
      </c>
    </row>
    <row r="752" spans="18:18" x14ac:dyDescent="0.25">
      <c r="R752" s="59" t="str">
        <f t="shared" si="13"/>
        <v xml:space="preserve"> </v>
      </c>
    </row>
    <row r="753" spans="18:18" x14ac:dyDescent="0.25">
      <c r="R753" s="59" t="str">
        <f t="shared" si="13"/>
        <v xml:space="preserve"> </v>
      </c>
    </row>
    <row r="754" spans="18:18" x14ac:dyDescent="0.25">
      <c r="R754" s="59" t="str">
        <f t="shared" si="13"/>
        <v xml:space="preserve"> </v>
      </c>
    </row>
    <row r="755" spans="18:18" x14ac:dyDescent="0.25">
      <c r="R755" s="59" t="str">
        <f t="shared" si="13"/>
        <v xml:space="preserve"> </v>
      </c>
    </row>
    <row r="756" spans="18:18" x14ac:dyDescent="0.25">
      <c r="R756" s="59" t="str">
        <f t="shared" si="13"/>
        <v xml:space="preserve"> </v>
      </c>
    </row>
    <row r="757" spans="18:18" x14ac:dyDescent="0.25">
      <c r="R757" s="59" t="str">
        <f t="shared" si="13"/>
        <v xml:space="preserve"> </v>
      </c>
    </row>
    <row r="758" spans="18:18" x14ac:dyDescent="0.25">
      <c r="R758" s="59" t="str">
        <f t="shared" si="13"/>
        <v xml:space="preserve"> </v>
      </c>
    </row>
    <row r="759" spans="18:18" x14ac:dyDescent="0.25">
      <c r="R759" s="59" t="str">
        <f t="shared" si="13"/>
        <v xml:space="preserve"> </v>
      </c>
    </row>
    <row r="760" spans="18:18" x14ac:dyDescent="0.25">
      <c r="R760" s="59" t="str">
        <f t="shared" si="13"/>
        <v xml:space="preserve"> </v>
      </c>
    </row>
    <row r="761" spans="18:18" x14ac:dyDescent="0.25">
      <c r="R761" s="59" t="str">
        <f t="shared" si="13"/>
        <v xml:space="preserve"> </v>
      </c>
    </row>
    <row r="762" spans="18:18" x14ac:dyDescent="0.25">
      <c r="R762" s="59" t="str">
        <f t="shared" si="13"/>
        <v xml:space="preserve"> </v>
      </c>
    </row>
    <row r="763" spans="18:18" x14ac:dyDescent="0.25">
      <c r="R763" s="59" t="str">
        <f t="shared" si="13"/>
        <v xml:space="preserve"> </v>
      </c>
    </row>
    <row r="764" spans="18:18" x14ac:dyDescent="0.25">
      <c r="R764" s="59" t="str">
        <f t="shared" si="13"/>
        <v xml:space="preserve"> </v>
      </c>
    </row>
    <row r="765" spans="18:18" x14ac:dyDescent="0.25">
      <c r="R765" s="59" t="str">
        <f t="shared" si="13"/>
        <v xml:space="preserve"> </v>
      </c>
    </row>
    <row r="766" spans="18:18" x14ac:dyDescent="0.25">
      <c r="R766" s="59" t="str">
        <f t="shared" si="13"/>
        <v xml:space="preserve"> </v>
      </c>
    </row>
    <row r="767" spans="18:18" x14ac:dyDescent="0.25">
      <c r="R767" s="59" t="str">
        <f t="shared" si="13"/>
        <v xml:space="preserve"> </v>
      </c>
    </row>
    <row r="768" spans="18:18" x14ac:dyDescent="0.25">
      <c r="R768" s="59" t="str">
        <f t="shared" si="13"/>
        <v xml:space="preserve"> </v>
      </c>
    </row>
    <row r="769" spans="18:18" x14ac:dyDescent="0.25">
      <c r="R769" s="59" t="str">
        <f t="shared" si="13"/>
        <v xml:space="preserve"> </v>
      </c>
    </row>
    <row r="770" spans="18:18" x14ac:dyDescent="0.25">
      <c r="R770" s="59" t="str">
        <f t="shared" si="13"/>
        <v xml:space="preserve"> </v>
      </c>
    </row>
    <row r="771" spans="18:18" x14ac:dyDescent="0.25">
      <c r="R771" s="59" t="str">
        <f t="shared" si="13"/>
        <v xml:space="preserve"> </v>
      </c>
    </row>
    <row r="772" spans="18:18" x14ac:dyDescent="0.25">
      <c r="R772" s="59" t="str">
        <f t="shared" si="13"/>
        <v xml:space="preserve"> </v>
      </c>
    </row>
    <row r="773" spans="18:18" x14ac:dyDescent="0.25">
      <c r="R773" s="59" t="str">
        <f t="shared" si="13"/>
        <v xml:space="preserve"> </v>
      </c>
    </row>
    <row r="774" spans="18:18" x14ac:dyDescent="0.25">
      <c r="R774" s="59" t="str">
        <f t="shared" si="13"/>
        <v xml:space="preserve"> </v>
      </c>
    </row>
    <row r="775" spans="18:18" x14ac:dyDescent="0.25">
      <c r="R775" s="59" t="str">
        <f t="shared" si="13"/>
        <v xml:space="preserve"> </v>
      </c>
    </row>
    <row r="776" spans="18:18" x14ac:dyDescent="0.25">
      <c r="R776" s="59" t="str">
        <f t="shared" si="13"/>
        <v xml:space="preserve"> </v>
      </c>
    </row>
    <row r="777" spans="18:18" x14ac:dyDescent="0.25">
      <c r="R777" s="59" t="str">
        <f t="shared" si="13"/>
        <v xml:space="preserve"> </v>
      </c>
    </row>
    <row r="778" spans="18:18" x14ac:dyDescent="0.25">
      <c r="R778" s="59" t="str">
        <f t="shared" si="13"/>
        <v xml:space="preserve"> </v>
      </c>
    </row>
    <row r="779" spans="18:18" x14ac:dyDescent="0.25">
      <c r="R779" s="59" t="str">
        <f t="shared" si="13"/>
        <v xml:space="preserve"> </v>
      </c>
    </row>
    <row r="780" spans="18:18" x14ac:dyDescent="0.25">
      <c r="R780" s="59" t="str">
        <f t="shared" si="13"/>
        <v xml:space="preserve"> </v>
      </c>
    </row>
    <row r="781" spans="18:18" x14ac:dyDescent="0.25">
      <c r="R781" s="59" t="str">
        <f t="shared" si="13"/>
        <v xml:space="preserve"> </v>
      </c>
    </row>
    <row r="782" spans="18:18" x14ac:dyDescent="0.25">
      <c r="R782" s="59" t="str">
        <f t="shared" si="13"/>
        <v xml:space="preserve"> </v>
      </c>
    </row>
    <row r="783" spans="18:18" x14ac:dyDescent="0.25">
      <c r="R783" s="59" t="str">
        <f t="shared" si="13"/>
        <v xml:space="preserve"> </v>
      </c>
    </row>
    <row r="784" spans="18:18" x14ac:dyDescent="0.25">
      <c r="R784" s="59" t="str">
        <f t="shared" si="13"/>
        <v xml:space="preserve"> </v>
      </c>
    </row>
    <row r="785" spans="18:18" x14ac:dyDescent="0.25">
      <c r="R785" s="59" t="str">
        <f t="shared" si="13"/>
        <v xml:space="preserve"> </v>
      </c>
    </row>
    <row r="786" spans="18:18" x14ac:dyDescent="0.25">
      <c r="R786" s="59" t="str">
        <f t="shared" si="13"/>
        <v xml:space="preserve"> </v>
      </c>
    </row>
    <row r="787" spans="18:18" x14ac:dyDescent="0.25">
      <c r="R787" s="59" t="str">
        <f t="shared" si="13"/>
        <v xml:space="preserve"> </v>
      </c>
    </row>
    <row r="788" spans="18:18" x14ac:dyDescent="0.25">
      <c r="R788" s="59" t="str">
        <f t="shared" si="13"/>
        <v xml:space="preserve"> </v>
      </c>
    </row>
    <row r="789" spans="18:18" x14ac:dyDescent="0.25">
      <c r="R789" s="59" t="str">
        <f t="shared" si="13"/>
        <v xml:space="preserve"> </v>
      </c>
    </row>
    <row r="790" spans="18:18" x14ac:dyDescent="0.25">
      <c r="R790" s="59" t="str">
        <f t="shared" si="13"/>
        <v xml:space="preserve"> </v>
      </c>
    </row>
    <row r="791" spans="18:18" x14ac:dyDescent="0.25">
      <c r="R791" s="59" t="str">
        <f t="shared" ref="R791:R854" si="14">IF(D791="Unknown", IF(O791="N/A", "BQL", IF(O791/F791&lt;$T$2,"BQL", IF(O791/F791&gt;$U$2, "AQL", O791)))," ")</f>
        <v xml:space="preserve"> </v>
      </c>
    </row>
    <row r="792" spans="18:18" x14ac:dyDescent="0.25">
      <c r="R792" s="59" t="str">
        <f t="shared" si="14"/>
        <v xml:space="preserve"> </v>
      </c>
    </row>
    <row r="793" spans="18:18" x14ac:dyDescent="0.25">
      <c r="R793" s="59" t="str">
        <f t="shared" si="14"/>
        <v xml:space="preserve"> </v>
      </c>
    </row>
    <row r="794" spans="18:18" x14ac:dyDescent="0.25">
      <c r="R794" s="59" t="str">
        <f t="shared" si="14"/>
        <v xml:space="preserve"> </v>
      </c>
    </row>
    <row r="795" spans="18:18" x14ac:dyDescent="0.25">
      <c r="R795" s="59" t="str">
        <f t="shared" si="14"/>
        <v xml:space="preserve"> </v>
      </c>
    </row>
    <row r="796" spans="18:18" x14ac:dyDescent="0.25">
      <c r="R796" s="59" t="str">
        <f t="shared" si="14"/>
        <v xml:space="preserve"> </v>
      </c>
    </row>
    <row r="797" spans="18:18" x14ac:dyDescent="0.25">
      <c r="R797" s="59" t="str">
        <f t="shared" si="14"/>
        <v xml:space="preserve"> </v>
      </c>
    </row>
    <row r="798" spans="18:18" x14ac:dyDescent="0.25">
      <c r="R798" s="59" t="str">
        <f t="shared" si="14"/>
        <v xml:space="preserve"> </v>
      </c>
    </row>
    <row r="799" spans="18:18" x14ac:dyDescent="0.25">
      <c r="R799" s="59" t="str">
        <f t="shared" si="14"/>
        <v xml:space="preserve"> </v>
      </c>
    </row>
    <row r="800" spans="18:18" x14ac:dyDescent="0.25">
      <c r="R800" s="59" t="str">
        <f t="shared" si="14"/>
        <v xml:space="preserve"> </v>
      </c>
    </row>
    <row r="801" spans="18:18" x14ac:dyDescent="0.25">
      <c r="R801" s="59" t="str">
        <f t="shared" si="14"/>
        <v xml:space="preserve"> </v>
      </c>
    </row>
    <row r="802" spans="18:18" x14ac:dyDescent="0.25">
      <c r="R802" s="59" t="str">
        <f t="shared" si="14"/>
        <v xml:space="preserve"> </v>
      </c>
    </row>
    <row r="803" spans="18:18" x14ac:dyDescent="0.25">
      <c r="R803" s="59" t="str">
        <f t="shared" si="14"/>
        <v xml:space="preserve"> </v>
      </c>
    </row>
    <row r="804" spans="18:18" x14ac:dyDescent="0.25">
      <c r="R804" s="59" t="str">
        <f t="shared" si="14"/>
        <v xml:space="preserve"> </v>
      </c>
    </row>
    <row r="805" spans="18:18" x14ac:dyDescent="0.25">
      <c r="R805" s="59" t="str">
        <f t="shared" si="14"/>
        <v xml:space="preserve"> </v>
      </c>
    </row>
    <row r="806" spans="18:18" x14ac:dyDescent="0.25">
      <c r="R806" s="59" t="str">
        <f t="shared" si="14"/>
        <v xml:space="preserve"> </v>
      </c>
    </row>
    <row r="807" spans="18:18" x14ac:dyDescent="0.25">
      <c r="R807" s="59" t="str">
        <f t="shared" si="14"/>
        <v xml:space="preserve"> </v>
      </c>
    </row>
    <row r="808" spans="18:18" x14ac:dyDescent="0.25">
      <c r="R808" s="59" t="str">
        <f t="shared" si="14"/>
        <v xml:space="preserve"> </v>
      </c>
    </row>
    <row r="809" spans="18:18" x14ac:dyDescent="0.25">
      <c r="R809" s="59" t="str">
        <f t="shared" si="14"/>
        <v xml:space="preserve"> </v>
      </c>
    </row>
    <row r="810" spans="18:18" x14ac:dyDescent="0.25">
      <c r="R810" s="59" t="str">
        <f t="shared" si="14"/>
        <v xml:space="preserve"> </v>
      </c>
    </row>
    <row r="811" spans="18:18" x14ac:dyDescent="0.25">
      <c r="R811" s="59" t="str">
        <f t="shared" si="14"/>
        <v xml:space="preserve"> </v>
      </c>
    </row>
    <row r="812" spans="18:18" x14ac:dyDescent="0.25">
      <c r="R812" s="59" t="str">
        <f t="shared" si="14"/>
        <v xml:space="preserve"> </v>
      </c>
    </row>
    <row r="813" spans="18:18" x14ac:dyDescent="0.25">
      <c r="R813" s="59" t="str">
        <f t="shared" si="14"/>
        <v xml:space="preserve"> </v>
      </c>
    </row>
    <row r="814" spans="18:18" x14ac:dyDescent="0.25">
      <c r="R814" s="59" t="str">
        <f t="shared" si="14"/>
        <v xml:space="preserve"> </v>
      </c>
    </row>
    <row r="815" spans="18:18" x14ac:dyDescent="0.25">
      <c r="R815" s="59" t="str">
        <f t="shared" si="14"/>
        <v xml:space="preserve"> </v>
      </c>
    </row>
    <row r="816" spans="18:18" x14ac:dyDescent="0.25">
      <c r="R816" s="59" t="str">
        <f t="shared" si="14"/>
        <v xml:space="preserve"> </v>
      </c>
    </row>
    <row r="817" spans="18:18" x14ac:dyDescent="0.25">
      <c r="R817" s="59" t="str">
        <f t="shared" si="14"/>
        <v xml:space="preserve"> </v>
      </c>
    </row>
    <row r="818" spans="18:18" x14ac:dyDescent="0.25">
      <c r="R818" s="59" t="str">
        <f t="shared" si="14"/>
        <v xml:space="preserve"> </v>
      </c>
    </row>
    <row r="819" spans="18:18" x14ac:dyDescent="0.25">
      <c r="R819" s="59" t="str">
        <f t="shared" si="14"/>
        <v xml:space="preserve"> </v>
      </c>
    </row>
    <row r="820" spans="18:18" x14ac:dyDescent="0.25">
      <c r="R820" s="59" t="str">
        <f t="shared" si="14"/>
        <v xml:space="preserve"> </v>
      </c>
    </row>
    <row r="821" spans="18:18" x14ac:dyDescent="0.25">
      <c r="R821" s="59" t="str">
        <f t="shared" si="14"/>
        <v xml:space="preserve"> </v>
      </c>
    </row>
    <row r="822" spans="18:18" x14ac:dyDescent="0.25">
      <c r="R822" s="59" t="str">
        <f t="shared" si="14"/>
        <v xml:space="preserve"> </v>
      </c>
    </row>
    <row r="823" spans="18:18" x14ac:dyDescent="0.25">
      <c r="R823" s="59" t="str">
        <f t="shared" si="14"/>
        <v xml:space="preserve"> </v>
      </c>
    </row>
    <row r="824" spans="18:18" x14ac:dyDescent="0.25">
      <c r="R824" s="59" t="str">
        <f t="shared" si="14"/>
        <v xml:space="preserve"> </v>
      </c>
    </row>
    <row r="825" spans="18:18" x14ac:dyDescent="0.25">
      <c r="R825" s="59" t="str">
        <f t="shared" si="14"/>
        <v xml:space="preserve"> </v>
      </c>
    </row>
    <row r="826" spans="18:18" x14ac:dyDescent="0.25">
      <c r="R826" s="59" t="str">
        <f t="shared" si="14"/>
        <v xml:space="preserve"> </v>
      </c>
    </row>
    <row r="827" spans="18:18" x14ac:dyDescent="0.25">
      <c r="R827" s="59" t="str">
        <f t="shared" si="14"/>
        <v xml:space="preserve"> </v>
      </c>
    </row>
    <row r="828" spans="18:18" x14ac:dyDescent="0.25">
      <c r="R828" s="59" t="str">
        <f t="shared" si="14"/>
        <v xml:space="preserve"> </v>
      </c>
    </row>
    <row r="829" spans="18:18" x14ac:dyDescent="0.25">
      <c r="R829" s="59" t="str">
        <f t="shared" si="14"/>
        <v xml:space="preserve"> </v>
      </c>
    </row>
    <row r="830" spans="18:18" x14ac:dyDescent="0.25">
      <c r="R830" s="59" t="str">
        <f t="shared" si="14"/>
        <v xml:space="preserve"> </v>
      </c>
    </row>
    <row r="831" spans="18:18" x14ac:dyDescent="0.25">
      <c r="R831" s="59" t="str">
        <f t="shared" si="14"/>
        <v xml:space="preserve"> </v>
      </c>
    </row>
    <row r="832" spans="18:18" x14ac:dyDescent="0.25">
      <c r="R832" s="59" t="str">
        <f t="shared" si="14"/>
        <v xml:space="preserve"> </v>
      </c>
    </row>
    <row r="833" spans="18:18" x14ac:dyDescent="0.25">
      <c r="R833" s="59" t="str">
        <f t="shared" si="14"/>
        <v xml:space="preserve"> </v>
      </c>
    </row>
    <row r="834" spans="18:18" x14ac:dyDescent="0.25">
      <c r="R834" s="59" t="str">
        <f t="shared" si="14"/>
        <v xml:space="preserve"> </v>
      </c>
    </row>
    <row r="835" spans="18:18" x14ac:dyDescent="0.25">
      <c r="R835" s="59" t="str">
        <f t="shared" si="14"/>
        <v xml:space="preserve"> </v>
      </c>
    </row>
    <row r="836" spans="18:18" x14ac:dyDescent="0.25">
      <c r="R836" s="59" t="str">
        <f t="shared" si="14"/>
        <v xml:space="preserve"> </v>
      </c>
    </row>
    <row r="837" spans="18:18" x14ac:dyDescent="0.25">
      <c r="R837" s="59" t="str">
        <f t="shared" si="14"/>
        <v xml:space="preserve"> </v>
      </c>
    </row>
    <row r="838" spans="18:18" x14ac:dyDescent="0.25">
      <c r="R838" s="59" t="str">
        <f t="shared" si="14"/>
        <v xml:space="preserve"> </v>
      </c>
    </row>
    <row r="839" spans="18:18" x14ac:dyDescent="0.25">
      <c r="R839" s="59" t="str">
        <f t="shared" si="14"/>
        <v xml:space="preserve"> </v>
      </c>
    </row>
    <row r="840" spans="18:18" x14ac:dyDescent="0.25">
      <c r="R840" s="59" t="str">
        <f t="shared" si="14"/>
        <v xml:space="preserve"> </v>
      </c>
    </row>
    <row r="841" spans="18:18" x14ac:dyDescent="0.25">
      <c r="R841" s="59" t="str">
        <f t="shared" si="14"/>
        <v xml:space="preserve"> </v>
      </c>
    </row>
    <row r="842" spans="18:18" x14ac:dyDescent="0.25">
      <c r="R842" s="59" t="str">
        <f t="shared" si="14"/>
        <v xml:space="preserve"> </v>
      </c>
    </row>
    <row r="843" spans="18:18" x14ac:dyDescent="0.25">
      <c r="R843" s="59" t="str">
        <f t="shared" si="14"/>
        <v xml:space="preserve"> </v>
      </c>
    </row>
    <row r="844" spans="18:18" x14ac:dyDescent="0.25">
      <c r="R844" s="59" t="str">
        <f t="shared" si="14"/>
        <v xml:space="preserve"> </v>
      </c>
    </row>
    <row r="845" spans="18:18" x14ac:dyDescent="0.25">
      <c r="R845" s="59" t="str">
        <f t="shared" si="14"/>
        <v xml:space="preserve"> </v>
      </c>
    </row>
    <row r="846" spans="18:18" x14ac:dyDescent="0.25">
      <c r="R846" s="59" t="str">
        <f t="shared" si="14"/>
        <v xml:space="preserve"> </v>
      </c>
    </row>
    <row r="847" spans="18:18" x14ac:dyDescent="0.25">
      <c r="R847" s="59" t="str">
        <f t="shared" si="14"/>
        <v xml:space="preserve"> </v>
      </c>
    </row>
    <row r="848" spans="18:18" x14ac:dyDescent="0.25">
      <c r="R848" s="59" t="str">
        <f t="shared" si="14"/>
        <v xml:space="preserve"> </v>
      </c>
    </row>
    <row r="849" spans="18:18" x14ac:dyDescent="0.25">
      <c r="R849" s="59" t="str">
        <f t="shared" si="14"/>
        <v xml:space="preserve"> </v>
      </c>
    </row>
    <row r="850" spans="18:18" x14ac:dyDescent="0.25">
      <c r="R850" s="59" t="str">
        <f t="shared" si="14"/>
        <v xml:space="preserve"> </v>
      </c>
    </row>
    <row r="851" spans="18:18" x14ac:dyDescent="0.25">
      <c r="R851" s="59" t="str">
        <f t="shared" si="14"/>
        <v xml:space="preserve"> </v>
      </c>
    </row>
    <row r="852" spans="18:18" x14ac:dyDescent="0.25">
      <c r="R852" s="59" t="str">
        <f t="shared" si="14"/>
        <v xml:space="preserve"> </v>
      </c>
    </row>
    <row r="853" spans="18:18" x14ac:dyDescent="0.25">
      <c r="R853" s="59" t="str">
        <f t="shared" si="14"/>
        <v xml:space="preserve"> </v>
      </c>
    </row>
    <row r="854" spans="18:18" x14ac:dyDescent="0.25">
      <c r="R854" s="59" t="str">
        <f t="shared" si="14"/>
        <v xml:space="preserve"> </v>
      </c>
    </row>
    <row r="855" spans="18:18" x14ac:dyDescent="0.25">
      <c r="R855" s="59" t="str">
        <f t="shared" ref="R855:R878" si="15">IF(D855="Unknown", IF(O855="N/A", "BQL", IF(O855/F855&lt;$T$2,"BQL", IF(O855/F855&gt;$U$2, "AQL", O855)))," ")</f>
        <v xml:space="preserve"> </v>
      </c>
    </row>
    <row r="856" spans="18:18" x14ac:dyDescent="0.25">
      <c r="R856" s="59" t="str">
        <f t="shared" si="15"/>
        <v xml:space="preserve"> </v>
      </c>
    </row>
    <row r="857" spans="18:18" x14ac:dyDescent="0.25">
      <c r="R857" s="59" t="str">
        <f t="shared" si="15"/>
        <v xml:space="preserve"> </v>
      </c>
    </row>
    <row r="858" spans="18:18" x14ac:dyDescent="0.25">
      <c r="R858" s="59" t="str">
        <f t="shared" si="15"/>
        <v xml:space="preserve"> </v>
      </c>
    </row>
    <row r="859" spans="18:18" x14ac:dyDescent="0.25">
      <c r="R859" s="59" t="str">
        <f t="shared" si="15"/>
        <v xml:space="preserve"> </v>
      </c>
    </row>
    <row r="860" spans="18:18" x14ac:dyDescent="0.25">
      <c r="R860" s="59" t="str">
        <f t="shared" si="15"/>
        <v xml:space="preserve"> </v>
      </c>
    </row>
    <row r="861" spans="18:18" x14ac:dyDescent="0.25">
      <c r="R861" s="59" t="str">
        <f t="shared" si="15"/>
        <v xml:space="preserve"> </v>
      </c>
    </row>
    <row r="862" spans="18:18" x14ac:dyDescent="0.25">
      <c r="R862" s="59" t="str">
        <f t="shared" si="15"/>
        <v xml:space="preserve"> </v>
      </c>
    </row>
    <row r="863" spans="18:18" x14ac:dyDescent="0.25">
      <c r="R863" s="59" t="str">
        <f t="shared" si="15"/>
        <v xml:space="preserve"> </v>
      </c>
    </row>
    <row r="864" spans="18:18" x14ac:dyDescent="0.25">
      <c r="R864" s="59" t="str">
        <f t="shared" si="15"/>
        <v xml:space="preserve"> </v>
      </c>
    </row>
    <row r="865" spans="18:18" x14ac:dyDescent="0.25">
      <c r="R865" s="59" t="str">
        <f t="shared" si="15"/>
        <v xml:space="preserve"> </v>
      </c>
    </row>
    <row r="866" spans="18:18" x14ac:dyDescent="0.25">
      <c r="R866" s="59" t="str">
        <f t="shared" si="15"/>
        <v xml:space="preserve"> </v>
      </c>
    </row>
    <row r="867" spans="18:18" x14ac:dyDescent="0.25">
      <c r="R867" s="59" t="str">
        <f t="shared" si="15"/>
        <v xml:space="preserve"> </v>
      </c>
    </row>
    <row r="868" spans="18:18" x14ac:dyDescent="0.25">
      <c r="R868" s="59" t="str">
        <f t="shared" si="15"/>
        <v xml:space="preserve"> </v>
      </c>
    </row>
    <row r="869" spans="18:18" x14ac:dyDescent="0.25">
      <c r="R869" s="59" t="str">
        <f t="shared" si="15"/>
        <v xml:space="preserve"> </v>
      </c>
    </row>
    <row r="870" spans="18:18" x14ac:dyDescent="0.25">
      <c r="R870" s="59" t="str">
        <f t="shared" si="15"/>
        <v xml:space="preserve"> </v>
      </c>
    </row>
    <row r="871" spans="18:18" x14ac:dyDescent="0.25">
      <c r="R871" s="59" t="str">
        <f t="shared" si="15"/>
        <v xml:space="preserve"> </v>
      </c>
    </row>
    <row r="872" spans="18:18" x14ac:dyDescent="0.25">
      <c r="R872" s="59" t="str">
        <f t="shared" si="15"/>
        <v xml:space="preserve"> </v>
      </c>
    </row>
    <row r="873" spans="18:18" x14ac:dyDescent="0.25">
      <c r="R873" s="59" t="str">
        <f t="shared" si="15"/>
        <v xml:space="preserve"> </v>
      </c>
    </row>
    <row r="874" spans="18:18" x14ac:dyDescent="0.25">
      <c r="R874" s="59" t="str">
        <f t="shared" si="15"/>
        <v xml:space="preserve"> </v>
      </c>
    </row>
    <row r="875" spans="18:18" x14ac:dyDescent="0.25">
      <c r="R875" s="59" t="str">
        <f t="shared" si="15"/>
        <v xml:space="preserve"> </v>
      </c>
    </row>
    <row r="876" spans="18:18" x14ac:dyDescent="0.25">
      <c r="R876" s="59" t="str">
        <f t="shared" si="15"/>
        <v xml:space="preserve"> </v>
      </c>
    </row>
    <row r="877" spans="18:18" x14ac:dyDescent="0.25">
      <c r="R877" s="59" t="str">
        <f t="shared" si="15"/>
        <v xml:space="preserve"> </v>
      </c>
    </row>
    <row r="878" spans="18:18" x14ac:dyDescent="0.25">
      <c r="R878" s="59" t="str">
        <f t="shared" si="15"/>
        <v xml:space="preserve"> </v>
      </c>
    </row>
  </sheetData>
  <mergeCells count="1">
    <mergeCell ref="V2:Y8"/>
  </mergeCells>
  <conditionalFormatting sqref="R1:R1048576">
    <cfRule type="containsText" dxfId="11" priority="3" operator="containsText" text="AQL">
      <formula>NOT(ISERROR(SEARCH("AQL",R1)))</formula>
    </cfRule>
    <cfRule type="containsText" dxfId="10" priority="4" operator="containsText" text="BQL">
      <formula>NOT(ISERROR(SEARCH("BQL",R1)))</formula>
    </cfRule>
  </conditionalFormatting>
  <conditionalFormatting sqref="U17:U20">
    <cfRule type="containsText" dxfId="9" priority="1" operator="containsText" text="AQL">
      <formula>NOT(ISERROR(SEARCH("AQL",U17)))</formula>
    </cfRule>
    <cfRule type="containsText" dxfId="8" priority="2" operator="containsText" text="BQL">
      <formula>NOT(ISERROR(SEARCH("BQL",U17)))</formula>
    </cfRule>
  </conditionalFormatting>
  <pageMargins left="0.7" right="0.7" top="0.75" bottom="0.75" header="0.3" footer="0.3"/>
  <pageSetup scale="47" orientation="portrait" verticalDpi="599" r:id="rId1"/>
  <colBreaks count="2" manualBreakCount="2">
    <brk id="1" max="1048575" man="1"/>
    <brk id="1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1BA9-C702-4ED4-A67D-D9EA0319C681}">
  <dimension ref="A1:Y878"/>
  <sheetViews>
    <sheetView view="pageBreakPreview" zoomScaleNormal="100" zoomScaleSheetLayoutView="100" workbookViewId="0">
      <selection activeCell="J22" sqref="J22"/>
    </sheetView>
  </sheetViews>
  <sheetFormatPr defaultRowHeight="15" x14ac:dyDescent="0.25"/>
  <cols>
    <col min="1" max="1" width="25.28515625" style="10" customWidth="1"/>
    <col min="2" max="2" width="4.28515625" style="10" customWidth="1"/>
    <col min="3" max="3" width="23.140625" style="10" customWidth="1"/>
    <col min="4" max="4" width="15.5703125" style="10" customWidth="1"/>
    <col min="5" max="7" width="9.140625" style="10"/>
    <col min="8" max="8" width="12.28515625" style="10" customWidth="1"/>
    <col min="9" max="9" width="11.42578125" style="10" customWidth="1"/>
    <col min="10" max="10" width="14" style="10" customWidth="1"/>
    <col min="11" max="11" width="11.85546875" style="10" customWidth="1"/>
    <col min="12" max="12" width="11.42578125" style="10" customWidth="1"/>
    <col min="13" max="14" width="9.140625" style="10"/>
    <col min="15" max="15" width="15" style="10" customWidth="1"/>
    <col min="16" max="16" width="9.140625" style="10"/>
    <col min="17" max="17" width="3" style="10" customWidth="1"/>
    <col min="18" max="18" width="14.42578125" customWidth="1"/>
    <col min="19" max="19" width="1.85546875" style="10" customWidth="1"/>
    <col min="20" max="20" width="14.7109375" style="10" customWidth="1"/>
    <col min="21" max="21" width="16.140625" style="10" customWidth="1"/>
    <col min="22" max="16384" width="9.140625" style="10"/>
  </cols>
  <sheetData>
    <row r="1" spans="1:25" s="55" customFormat="1" ht="60" x14ac:dyDescent="0.25">
      <c r="A1" s="70" t="s">
        <v>98</v>
      </c>
      <c r="B1" s="53"/>
      <c r="C1" s="53" t="s">
        <v>99</v>
      </c>
      <c r="D1" s="54" t="s">
        <v>100</v>
      </c>
      <c r="E1" s="53" t="s">
        <v>101</v>
      </c>
      <c r="F1" s="54" t="s">
        <v>102</v>
      </c>
      <c r="G1" s="53" t="s">
        <v>103</v>
      </c>
      <c r="H1" s="53" t="s">
        <v>104</v>
      </c>
      <c r="I1" s="53" t="s">
        <v>105</v>
      </c>
      <c r="J1" s="53" t="s">
        <v>106</v>
      </c>
      <c r="K1" s="53" t="s">
        <v>107</v>
      </c>
      <c r="L1" s="53" t="s">
        <v>108</v>
      </c>
      <c r="M1" s="53" t="s">
        <v>109</v>
      </c>
      <c r="N1" s="53" t="s">
        <v>110</v>
      </c>
      <c r="O1" s="54" t="s">
        <v>111</v>
      </c>
      <c r="P1" s="53" t="s">
        <v>73</v>
      </c>
      <c r="R1" s="56" t="s">
        <v>112</v>
      </c>
      <c r="T1" s="57" t="s">
        <v>113</v>
      </c>
      <c r="U1" s="57" t="s">
        <v>114</v>
      </c>
    </row>
    <row r="2" spans="1:25" x14ac:dyDescent="0.25">
      <c r="A2" s="71" t="s">
        <v>99</v>
      </c>
      <c r="C2" s="10" t="s">
        <v>99</v>
      </c>
      <c r="D2" s="10" t="s">
        <v>100</v>
      </c>
      <c r="E2" s="10" t="s">
        <v>101</v>
      </c>
      <c r="F2" s="10" t="s">
        <v>102</v>
      </c>
      <c r="G2" s="10" t="s">
        <v>103</v>
      </c>
      <c r="H2" s="58" t="s">
        <v>104</v>
      </c>
      <c r="I2" s="58" t="s">
        <v>105</v>
      </c>
      <c r="J2" s="10" t="s">
        <v>106</v>
      </c>
      <c r="K2" s="58" t="s">
        <v>107</v>
      </c>
      <c r="L2" s="58" t="s">
        <v>108</v>
      </c>
      <c r="M2" s="10" t="s">
        <v>109</v>
      </c>
      <c r="N2" s="10" t="s">
        <v>110</v>
      </c>
      <c r="O2" s="10" t="s">
        <v>111</v>
      </c>
      <c r="P2" s="10" t="s">
        <v>73</v>
      </c>
      <c r="R2" s="59" t="str">
        <f t="shared" ref="R2" si="0">IF(D2="Unknown", IF(OR(O2="N/A", O2="&lt; 0"), "BQL", IF(O2/F2&lt;$T$2,"BQL", IF(O2/F2&gt;$U$2, "AQL", O2)))," ")</f>
        <v xml:space="preserve"> </v>
      </c>
      <c r="T2" s="60">
        <f>VLOOKUP("*cal 1*",C:R,8,FALSE)</f>
        <v>0.2</v>
      </c>
      <c r="U2" s="60">
        <f>VLOOKUP("*cal 8*",C:R,8,FALSE)</f>
        <v>200</v>
      </c>
      <c r="V2" s="133" t="s">
        <v>115</v>
      </c>
      <c r="W2" s="133"/>
      <c r="X2" s="133"/>
      <c r="Y2" s="133"/>
    </row>
    <row r="3" spans="1:25" x14ac:dyDescent="0.25">
      <c r="A3" s="10" t="s">
        <v>116</v>
      </c>
      <c r="B3" s="10">
        <v>1</v>
      </c>
      <c r="C3" s="10" t="s">
        <v>116</v>
      </c>
      <c r="D3" s="10" t="s">
        <v>116</v>
      </c>
      <c r="E3" s="10" t="s">
        <v>143</v>
      </c>
      <c r="F3" s="10">
        <v>1</v>
      </c>
      <c r="G3" s="10" t="s">
        <v>59</v>
      </c>
      <c r="H3" s="58">
        <v>59.2</v>
      </c>
      <c r="I3" s="58">
        <v>29.2</v>
      </c>
      <c r="J3" s="10">
        <v>0</v>
      </c>
      <c r="K3" s="58">
        <v>0</v>
      </c>
      <c r="L3" s="58">
        <v>0</v>
      </c>
      <c r="N3" s="10">
        <v>0</v>
      </c>
      <c r="O3" s="10" t="s">
        <v>118</v>
      </c>
      <c r="P3" s="10" t="s">
        <v>118</v>
      </c>
      <c r="R3" s="59" t="str">
        <f>IF(D3="Unknown", IF(OR(O3="N/A", O3="&lt; 0", O3="No Peak"), "BQL", IF(O3/F3&lt;$T$2,"BQL", IF(O3/F3&gt;$U$2, "AQL", O3)))," ")</f>
        <v xml:space="preserve"> </v>
      </c>
      <c r="V3" s="133"/>
      <c r="W3" s="133"/>
      <c r="X3" s="133"/>
      <c r="Y3" s="133"/>
    </row>
    <row r="4" spans="1:25" x14ac:dyDescent="0.25">
      <c r="A4" s="71" t="s">
        <v>119</v>
      </c>
      <c r="B4" s="10">
        <v>2</v>
      </c>
      <c r="C4" s="10" t="s">
        <v>144</v>
      </c>
      <c r="D4" s="10" t="s">
        <v>121</v>
      </c>
      <c r="E4" s="10" t="s">
        <v>145</v>
      </c>
      <c r="F4" s="10">
        <v>1</v>
      </c>
      <c r="G4" s="10" t="s">
        <v>59</v>
      </c>
      <c r="H4" s="58">
        <v>157</v>
      </c>
      <c r="I4" s="58">
        <v>63.9</v>
      </c>
      <c r="J4" s="10">
        <v>0</v>
      </c>
      <c r="K4" s="58">
        <v>0</v>
      </c>
      <c r="L4" s="58">
        <v>0</v>
      </c>
      <c r="N4" s="10">
        <v>0</v>
      </c>
      <c r="O4" s="10" t="s">
        <v>118</v>
      </c>
      <c r="P4" s="10" t="s">
        <v>118</v>
      </c>
      <c r="R4" s="59" t="str">
        <f t="shared" ref="R4:R67" si="1">IF(D4="Unknown", IF(OR(O4="N/A", O4="&lt; 0", O4="No Peak"), "BQL", IF(O4/F4&lt;$T$2,"BQL", IF(O4/F4&gt;$U$2, "AQL", O4)))," ")</f>
        <v xml:space="preserve"> </v>
      </c>
      <c r="V4" s="133"/>
      <c r="W4" s="133"/>
      <c r="X4" s="133"/>
      <c r="Y4" s="133"/>
    </row>
    <row r="5" spans="1:25" x14ac:dyDescent="0.25">
      <c r="A5" s="71" t="s">
        <v>122</v>
      </c>
      <c r="B5" s="10">
        <v>3</v>
      </c>
      <c r="C5" s="10" t="s">
        <v>146</v>
      </c>
      <c r="D5" s="10" t="s">
        <v>124</v>
      </c>
      <c r="E5" s="10" t="s">
        <v>147</v>
      </c>
      <c r="F5" s="10">
        <v>1</v>
      </c>
      <c r="G5" s="10" t="s">
        <v>59</v>
      </c>
      <c r="H5" s="58">
        <v>97.1</v>
      </c>
      <c r="I5" s="58">
        <v>58.9</v>
      </c>
      <c r="J5" s="10">
        <v>0</v>
      </c>
      <c r="K5" s="58">
        <v>118000</v>
      </c>
      <c r="L5" s="58">
        <v>27100</v>
      </c>
      <c r="N5" s="10">
        <v>0</v>
      </c>
      <c r="O5" s="10" t="s">
        <v>118</v>
      </c>
      <c r="P5" s="10" t="s">
        <v>118</v>
      </c>
      <c r="R5" s="59" t="str">
        <f t="shared" si="1"/>
        <v xml:space="preserve"> </v>
      </c>
      <c r="V5" s="133"/>
      <c r="W5" s="133"/>
      <c r="X5" s="133"/>
      <c r="Y5" s="133"/>
    </row>
    <row r="6" spans="1:25" x14ac:dyDescent="0.25">
      <c r="A6" s="71" t="s">
        <v>125</v>
      </c>
      <c r="B6" s="10">
        <v>4</v>
      </c>
      <c r="C6" s="10" t="s">
        <v>148</v>
      </c>
      <c r="D6" s="10" t="s">
        <v>127</v>
      </c>
      <c r="E6" s="10" t="s">
        <v>149</v>
      </c>
      <c r="F6" s="10">
        <v>1</v>
      </c>
      <c r="G6" s="10" t="s">
        <v>59</v>
      </c>
      <c r="H6" s="58">
        <v>1040</v>
      </c>
      <c r="I6" s="58">
        <v>270</v>
      </c>
      <c r="J6" s="10">
        <v>0.2</v>
      </c>
      <c r="K6" s="58">
        <v>136000</v>
      </c>
      <c r="L6" s="58">
        <v>30000</v>
      </c>
      <c r="M6" s="10">
        <v>1</v>
      </c>
      <c r="N6" s="10">
        <v>0</v>
      </c>
      <c r="O6" s="10">
        <v>0.19800000000000001</v>
      </c>
      <c r="P6" s="10">
        <v>99.2</v>
      </c>
      <c r="R6" s="59" t="str">
        <f t="shared" si="1"/>
        <v xml:space="preserve"> </v>
      </c>
      <c r="V6" s="133"/>
      <c r="W6" s="133"/>
      <c r="X6" s="133"/>
      <c r="Y6" s="133"/>
    </row>
    <row r="7" spans="1:25" x14ac:dyDescent="0.25">
      <c r="A7" s="71" t="s">
        <v>128</v>
      </c>
      <c r="B7" s="10">
        <v>5</v>
      </c>
      <c r="C7" s="10" t="s">
        <v>150</v>
      </c>
      <c r="D7" s="10" t="s">
        <v>127</v>
      </c>
      <c r="E7" s="10" t="s">
        <v>151</v>
      </c>
      <c r="F7" s="10">
        <v>1</v>
      </c>
      <c r="G7" s="10" t="s">
        <v>59</v>
      </c>
      <c r="H7" s="58">
        <v>2840</v>
      </c>
      <c r="I7" s="58">
        <v>664</v>
      </c>
      <c r="J7" s="10">
        <v>0.5</v>
      </c>
      <c r="K7" s="58">
        <v>137000</v>
      </c>
      <c r="L7" s="58">
        <v>30900</v>
      </c>
      <c r="M7" s="10">
        <v>1</v>
      </c>
      <c r="N7" s="10">
        <v>0</v>
      </c>
      <c r="O7" s="10">
        <v>0.53400000000000003</v>
      </c>
      <c r="P7" s="10">
        <v>107</v>
      </c>
      <c r="R7" s="59" t="str">
        <f t="shared" si="1"/>
        <v xml:space="preserve"> </v>
      </c>
      <c r="V7" s="133"/>
      <c r="W7" s="133"/>
      <c r="X7" s="133"/>
      <c r="Y7" s="133"/>
    </row>
    <row r="8" spans="1:25" x14ac:dyDescent="0.25">
      <c r="A8" s="71" t="s">
        <v>130</v>
      </c>
      <c r="B8" s="10">
        <v>6</v>
      </c>
      <c r="C8" s="10" t="s">
        <v>152</v>
      </c>
      <c r="D8" s="10" t="s">
        <v>127</v>
      </c>
      <c r="E8" s="10" t="s">
        <v>153</v>
      </c>
      <c r="F8" s="10">
        <v>1</v>
      </c>
      <c r="G8" s="10" t="s">
        <v>59</v>
      </c>
      <c r="H8" s="58">
        <v>4650</v>
      </c>
      <c r="I8" s="58">
        <v>1120</v>
      </c>
      <c r="J8" s="10">
        <v>1</v>
      </c>
      <c r="K8" s="58">
        <v>135000</v>
      </c>
      <c r="L8" s="58">
        <v>29700</v>
      </c>
      <c r="M8" s="10">
        <v>1</v>
      </c>
      <c r="N8" s="10">
        <v>0</v>
      </c>
      <c r="O8" s="10">
        <v>0.89500000000000002</v>
      </c>
      <c r="P8" s="10">
        <v>89.5</v>
      </c>
      <c r="R8" s="59" t="str">
        <f t="shared" si="1"/>
        <v xml:space="preserve"> </v>
      </c>
      <c r="V8" s="133"/>
      <c r="W8" s="133"/>
      <c r="X8" s="133"/>
      <c r="Y8" s="133"/>
    </row>
    <row r="9" spans="1:25" x14ac:dyDescent="0.25">
      <c r="A9" s="71" t="s">
        <v>132</v>
      </c>
      <c r="B9" s="10">
        <v>7</v>
      </c>
      <c r="C9" s="10" t="s">
        <v>154</v>
      </c>
      <c r="D9" s="10" t="s">
        <v>127</v>
      </c>
      <c r="E9" s="10" t="s">
        <v>155</v>
      </c>
      <c r="F9" s="10">
        <v>1</v>
      </c>
      <c r="G9" s="10" t="s">
        <v>59</v>
      </c>
      <c r="H9" s="58">
        <v>28100</v>
      </c>
      <c r="I9" s="58">
        <v>6060</v>
      </c>
      <c r="J9" s="10">
        <v>5</v>
      </c>
      <c r="K9" s="58">
        <v>141000</v>
      </c>
      <c r="L9" s="58">
        <v>31400</v>
      </c>
      <c r="M9" s="10">
        <v>1</v>
      </c>
      <c r="N9" s="10">
        <v>0</v>
      </c>
      <c r="O9" s="10">
        <v>5.17</v>
      </c>
      <c r="P9" s="10">
        <v>103</v>
      </c>
      <c r="R9" s="59" t="str">
        <f t="shared" si="1"/>
        <v xml:space="preserve"> </v>
      </c>
    </row>
    <row r="10" spans="1:25" x14ac:dyDescent="0.25">
      <c r="A10" s="71" t="s">
        <v>134</v>
      </c>
      <c r="B10" s="10">
        <v>8</v>
      </c>
      <c r="C10" s="10" t="s">
        <v>156</v>
      </c>
      <c r="D10" s="10" t="s">
        <v>127</v>
      </c>
      <c r="E10" s="10" t="s">
        <v>157</v>
      </c>
      <c r="F10" s="10">
        <v>1</v>
      </c>
      <c r="G10" s="10" t="s">
        <v>59</v>
      </c>
      <c r="H10" s="58">
        <v>52800</v>
      </c>
      <c r="I10" s="58">
        <v>12300</v>
      </c>
      <c r="J10" s="10">
        <v>10</v>
      </c>
      <c r="K10" s="58">
        <v>137000</v>
      </c>
      <c r="L10" s="58">
        <v>33100</v>
      </c>
      <c r="M10" s="10">
        <v>1</v>
      </c>
      <c r="N10" s="10">
        <v>0</v>
      </c>
      <c r="O10" s="10">
        <v>9.94</v>
      </c>
      <c r="P10" s="10">
        <v>99.4</v>
      </c>
      <c r="R10" s="59" t="str">
        <f t="shared" si="1"/>
        <v xml:space="preserve"> </v>
      </c>
    </row>
    <row r="11" spans="1:25" x14ac:dyDescent="0.25">
      <c r="A11" s="71" t="s">
        <v>136</v>
      </c>
      <c r="B11" s="10">
        <v>9</v>
      </c>
      <c r="C11" s="10" t="s">
        <v>158</v>
      </c>
      <c r="D11" s="10" t="s">
        <v>127</v>
      </c>
      <c r="E11" s="10" t="s">
        <v>159</v>
      </c>
      <c r="F11" s="10">
        <v>1</v>
      </c>
      <c r="G11" s="10" t="s">
        <v>59</v>
      </c>
      <c r="H11" s="58">
        <v>309000</v>
      </c>
      <c r="I11" s="58">
        <v>67400</v>
      </c>
      <c r="J11" s="10">
        <v>50</v>
      </c>
      <c r="K11" s="58">
        <v>162000</v>
      </c>
      <c r="L11" s="58">
        <v>36700</v>
      </c>
      <c r="M11" s="10">
        <v>1</v>
      </c>
      <c r="N11" s="10">
        <v>0</v>
      </c>
      <c r="O11" s="10">
        <v>49.3</v>
      </c>
      <c r="P11" s="10">
        <v>98.6</v>
      </c>
      <c r="R11" s="59" t="str">
        <f t="shared" si="1"/>
        <v xml:space="preserve"> </v>
      </c>
    </row>
    <row r="12" spans="1:25" x14ac:dyDescent="0.25">
      <c r="A12" s="71"/>
      <c r="B12" s="10">
        <v>10</v>
      </c>
      <c r="C12" s="10" t="s">
        <v>160</v>
      </c>
      <c r="D12" s="10" t="s">
        <v>127</v>
      </c>
      <c r="E12" s="10" t="s">
        <v>161</v>
      </c>
      <c r="F12" s="10">
        <v>1</v>
      </c>
      <c r="G12" s="10" t="s">
        <v>59</v>
      </c>
      <c r="H12" s="58">
        <v>606000</v>
      </c>
      <c r="I12" s="58">
        <v>135000</v>
      </c>
      <c r="J12" s="10">
        <v>100</v>
      </c>
      <c r="K12" s="58">
        <v>156000</v>
      </c>
      <c r="L12" s="58">
        <v>37200</v>
      </c>
      <c r="M12" s="10">
        <v>1</v>
      </c>
      <c r="N12" s="10">
        <v>0</v>
      </c>
      <c r="O12" s="10">
        <v>100</v>
      </c>
      <c r="P12" s="10">
        <v>100</v>
      </c>
      <c r="R12" s="59" t="str">
        <f t="shared" si="1"/>
        <v xml:space="preserve"> </v>
      </c>
    </row>
    <row r="13" spans="1:25" x14ac:dyDescent="0.25">
      <c r="A13" s="71"/>
      <c r="B13" s="10">
        <v>11</v>
      </c>
      <c r="C13" s="10" t="s">
        <v>162</v>
      </c>
      <c r="D13" s="10" t="s">
        <v>127</v>
      </c>
      <c r="E13" s="10" t="s">
        <v>163</v>
      </c>
      <c r="F13" s="10">
        <v>1</v>
      </c>
      <c r="G13" s="10" t="s">
        <v>59</v>
      </c>
      <c r="H13" s="58">
        <v>1240000</v>
      </c>
      <c r="I13" s="58">
        <v>277000</v>
      </c>
      <c r="J13" s="10">
        <v>200</v>
      </c>
      <c r="K13" s="58">
        <v>157000</v>
      </c>
      <c r="L13" s="58">
        <v>34600</v>
      </c>
      <c r="M13" s="10">
        <v>1</v>
      </c>
      <c r="N13" s="10">
        <v>0</v>
      </c>
      <c r="O13" s="10">
        <v>205</v>
      </c>
      <c r="P13" s="10">
        <v>102</v>
      </c>
      <c r="R13" s="59" t="str">
        <f t="shared" si="1"/>
        <v xml:space="preserve"> </v>
      </c>
    </row>
    <row r="14" spans="1:25" x14ac:dyDescent="0.25">
      <c r="A14" s="71"/>
      <c r="B14" s="10">
        <v>12</v>
      </c>
      <c r="C14" s="10" t="s">
        <v>116</v>
      </c>
      <c r="D14" s="10" t="s">
        <v>116</v>
      </c>
      <c r="E14" s="10" t="s">
        <v>164</v>
      </c>
      <c r="F14" s="10">
        <v>1</v>
      </c>
      <c r="G14" s="10" t="s">
        <v>59</v>
      </c>
      <c r="H14" s="58">
        <v>92.6</v>
      </c>
      <c r="I14" s="58">
        <v>33.700000000000003</v>
      </c>
      <c r="J14" s="10">
        <v>0</v>
      </c>
      <c r="K14" s="58">
        <v>0</v>
      </c>
      <c r="L14" s="58">
        <v>0</v>
      </c>
      <c r="N14" s="10">
        <v>0</v>
      </c>
      <c r="O14" s="10" t="s">
        <v>118</v>
      </c>
      <c r="P14" s="10" t="s">
        <v>118</v>
      </c>
      <c r="R14" s="59" t="str">
        <f t="shared" si="1"/>
        <v xml:space="preserve"> </v>
      </c>
    </row>
    <row r="15" spans="1:25" x14ac:dyDescent="0.25">
      <c r="A15" s="71"/>
      <c r="B15" s="10">
        <v>13</v>
      </c>
      <c r="C15" s="10" t="s">
        <v>165</v>
      </c>
      <c r="D15" s="10" t="s">
        <v>142</v>
      </c>
      <c r="E15" s="10" t="s">
        <v>166</v>
      </c>
      <c r="F15" s="10">
        <v>1</v>
      </c>
      <c r="G15" s="10" t="s">
        <v>59</v>
      </c>
      <c r="H15" s="58">
        <v>3330</v>
      </c>
      <c r="I15" s="58">
        <v>786</v>
      </c>
      <c r="J15" s="10">
        <v>0.6</v>
      </c>
      <c r="K15" s="58">
        <v>148000</v>
      </c>
      <c r="L15" s="58">
        <v>33200</v>
      </c>
      <c r="M15" s="10">
        <v>1</v>
      </c>
      <c r="N15" s="10">
        <v>0</v>
      </c>
      <c r="O15" s="10">
        <v>0.57999999999999996</v>
      </c>
      <c r="P15" s="10">
        <v>96.7</v>
      </c>
      <c r="R15" s="59" t="str">
        <f t="shared" si="1"/>
        <v xml:space="preserve"> </v>
      </c>
    </row>
    <row r="16" spans="1:25" x14ac:dyDescent="0.25">
      <c r="A16" s="71"/>
      <c r="H16" s="58"/>
      <c r="I16" s="58"/>
      <c r="K16" s="58"/>
      <c r="L16" s="58"/>
      <c r="R16" s="59" t="str">
        <f t="shared" si="1"/>
        <v xml:space="preserve"> </v>
      </c>
    </row>
    <row r="17" spans="1:21" x14ac:dyDescent="0.25">
      <c r="A17" s="71"/>
      <c r="H17" s="58"/>
      <c r="I17" s="58"/>
      <c r="K17" s="58"/>
      <c r="L17" s="58"/>
      <c r="R17" s="59" t="str">
        <f t="shared" si="1"/>
        <v xml:space="preserve"> </v>
      </c>
      <c r="U17" s="61"/>
    </row>
    <row r="18" spans="1:21" x14ac:dyDescent="0.25">
      <c r="A18" s="71"/>
      <c r="H18" s="58"/>
      <c r="I18" s="58"/>
      <c r="K18" s="58"/>
      <c r="L18" s="58"/>
      <c r="R18" s="59" t="str">
        <f t="shared" si="1"/>
        <v xml:space="preserve"> </v>
      </c>
      <c r="U18" s="61"/>
    </row>
    <row r="19" spans="1:21" x14ac:dyDescent="0.25">
      <c r="A19" s="71"/>
      <c r="H19" s="58"/>
      <c r="I19" s="58"/>
      <c r="K19" s="58"/>
      <c r="L19" s="58"/>
      <c r="R19" s="59" t="str">
        <f t="shared" si="1"/>
        <v xml:space="preserve"> </v>
      </c>
      <c r="U19" s="61"/>
    </row>
    <row r="20" spans="1:21" x14ac:dyDescent="0.25">
      <c r="A20" s="71"/>
      <c r="H20" s="58"/>
      <c r="I20" s="58"/>
      <c r="K20" s="58"/>
      <c r="L20" s="58"/>
      <c r="R20" s="59" t="str">
        <f t="shared" si="1"/>
        <v xml:space="preserve"> </v>
      </c>
      <c r="U20" s="61"/>
    </row>
    <row r="21" spans="1:21" x14ac:dyDescent="0.25">
      <c r="A21" s="71"/>
      <c r="H21" s="58"/>
      <c r="I21" s="58"/>
      <c r="K21" s="58"/>
      <c r="L21" s="58"/>
      <c r="R21" s="59" t="str">
        <f t="shared" si="1"/>
        <v xml:space="preserve"> </v>
      </c>
    </row>
    <row r="22" spans="1:21" x14ac:dyDescent="0.25">
      <c r="A22" s="71"/>
      <c r="H22" s="58"/>
      <c r="I22" s="58"/>
      <c r="K22" s="58"/>
      <c r="L22" s="58"/>
      <c r="R22" s="59" t="str">
        <f t="shared" si="1"/>
        <v xml:space="preserve"> </v>
      </c>
    </row>
    <row r="23" spans="1:21" x14ac:dyDescent="0.25">
      <c r="A23" s="71"/>
      <c r="H23" s="58"/>
      <c r="I23" s="58"/>
      <c r="K23" s="58"/>
      <c r="L23" s="58"/>
      <c r="R23" s="59" t="str">
        <f t="shared" si="1"/>
        <v xml:space="preserve"> </v>
      </c>
    </row>
    <row r="24" spans="1:21" x14ac:dyDescent="0.25">
      <c r="A24" s="71"/>
      <c r="H24" s="58"/>
      <c r="I24" s="58"/>
      <c r="K24" s="58"/>
      <c r="L24" s="58"/>
      <c r="R24" s="59" t="str">
        <f t="shared" si="1"/>
        <v xml:space="preserve"> </v>
      </c>
    </row>
    <row r="25" spans="1:21" x14ac:dyDescent="0.25">
      <c r="A25" s="71"/>
      <c r="H25" s="58"/>
      <c r="I25" s="58"/>
      <c r="K25" s="58"/>
      <c r="L25" s="58"/>
      <c r="R25" s="59" t="str">
        <f t="shared" si="1"/>
        <v xml:space="preserve"> </v>
      </c>
    </row>
    <row r="26" spans="1:21" x14ac:dyDescent="0.25">
      <c r="A26" s="71"/>
      <c r="H26" s="58"/>
      <c r="I26" s="58"/>
      <c r="K26" s="58"/>
      <c r="L26" s="58"/>
      <c r="R26" s="59" t="str">
        <f t="shared" si="1"/>
        <v xml:space="preserve"> </v>
      </c>
    </row>
    <row r="27" spans="1:21" x14ac:dyDescent="0.25">
      <c r="A27" s="71"/>
      <c r="H27" s="58"/>
      <c r="I27" s="58"/>
      <c r="K27" s="58"/>
      <c r="L27" s="58"/>
      <c r="R27" s="59" t="str">
        <f t="shared" si="1"/>
        <v xml:space="preserve"> </v>
      </c>
    </row>
    <row r="28" spans="1:21" x14ac:dyDescent="0.25">
      <c r="A28" s="71"/>
      <c r="H28" s="58"/>
      <c r="I28" s="58"/>
      <c r="K28" s="58"/>
      <c r="L28" s="58"/>
      <c r="R28" s="59" t="str">
        <f t="shared" si="1"/>
        <v xml:space="preserve"> </v>
      </c>
    </row>
    <row r="29" spans="1:21" x14ac:dyDescent="0.25">
      <c r="A29" s="71"/>
      <c r="H29" s="58"/>
      <c r="I29" s="58"/>
      <c r="K29" s="58"/>
      <c r="L29" s="58"/>
      <c r="R29" s="59" t="str">
        <f t="shared" si="1"/>
        <v xml:space="preserve"> </v>
      </c>
    </row>
    <row r="30" spans="1:21" x14ac:dyDescent="0.25">
      <c r="A30" s="71"/>
      <c r="H30" s="58"/>
      <c r="I30" s="58"/>
      <c r="K30" s="58"/>
      <c r="L30" s="58"/>
      <c r="R30" s="59" t="str">
        <f t="shared" si="1"/>
        <v xml:space="preserve"> </v>
      </c>
    </row>
    <row r="31" spans="1:21" x14ac:dyDescent="0.25">
      <c r="A31" s="71"/>
      <c r="H31" s="58"/>
      <c r="I31" s="58"/>
      <c r="K31" s="58"/>
      <c r="L31" s="58"/>
      <c r="R31" s="59" t="str">
        <f t="shared" si="1"/>
        <v xml:space="preserve"> </v>
      </c>
    </row>
    <row r="32" spans="1:21" x14ac:dyDescent="0.25">
      <c r="H32" s="58"/>
      <c r="I32" s="58"/>
      <c r="K32" s="58"/>
      <c r="L32" s="58"/>
      <c r="R32" s="59" t="str">
        <f t="shared" si="1"/>
        <v xml:space="preserve"> </v>
      </c>
    </row>
    <row r="33" spans="1:18" x14ac:dyDescent="0.25">
      <c r="A33" s="71"/>
      <c r="H33" s="58"/>
      <c r="I33" s="58"/>
      <c r="K33" s="58"/>
      <c r="L33" s="58"/>
      <c r="R33" s="59" t="str">
        <f t="shared" si="1"/>
        <v xml:space="preserve"> </v>
      </c>
    </row>
    <row r="34" spans="1:18" x14ac:dyDescent="0.25">
      <c r="A34" s="71"/>
      <c r="H34" s="58"/>
      <c r="I34" s="58"/>
      <c r="K34" s="58"/>
      <c r="L34" s="58"/>
      <c r="R34" s="59" t="str">
        <f t="shared" si="1"/>
        <v xml:space="preserve"> </v>
      </c>
    </row>
    <row r="35" spans="1:18" x14ac:dyDescent="0.25">
      <c r="A35" s="71"/>
      <c r="H35" s="58"/>
      <c r="I35" s="58"/>
      <c r="K35" s="58"/>
      <c r="L35" s="58"/>
      <c r="R35" s="59" t="str">
        <f t="shared" si="1"/>
        <v xml:space="preserve"> </v>
      </c>
    </row>
    <row r="36" spans="1:18" x14ac:dyDescent="0.25">
      <c r="A36" s="71"/>
      <c r="H36" s="58"/>
      <c r="I36" s="58"/>
      <c r="K36" s="58"/>
      <c r="L36" s="58"/>
      <c r="R36" s="59" t="str">
        <f t="shared" si="1"/>
        <v xml:space="preserve"> </v>
      </c>
    </row>
    <row r="37" spans="1:18" x14ac:dyDescent="0.25">
      <c r="A37" s="71"/>
      <c r="H37" s="58"/>
      <c r="I37" s="58"/>
      <c r="K37" s="58"/>
      <c r="L37" s="58"/>
      <c r="R37" s="59" t="str">
        <f t="shared" si="1"/>
        <v xml:space="preserve"> </v>
      </c>
    </row>
    <row r="38" spans="1:18" x14ac:dyDescent="0.25">
      <c r="A38" s="71"/>
      <c r="H38" s="58"/>
      <c r="I38" s="58"/>
      <c r="K38" s="58"/>
      <c r="L38" s="58"/>
      <c r="R38" s="59" t="str">
        <f t="shared" si="1"/>
        <v xml:space="preserve"> </v>
      </c>
    </row>
    <row r="39" spans="1:18" x14ac:dyDescent="0.25">
      <c r="A39" s="71"/>
      <c r="H39" s="58"/>
      <c r="I39" s="58"/>
      <c r="K39" s="58"/>
      <c r="L39" s="58"/>
      <c r="R39" s="59" t="str">
        <f t="shared" si="1"/>
        <v xml:space="preserve"> </v>
      </c>
    </row>
    <row r="40" spans="1:18" x14ac:dyDescent="0.25">
      <c r="A40" s="71"/>
      <c r="H40" s="58"/>
      <c r="I40" s="58"/>
      <c r="K40" s="58"/>
      <c r="L40" s="58"/>
      <c r="R40" s="59" t="str">
        <f t="shared" si="1"/>
        <v xml:space="preserve"> </v>
      </c>
    </row>
    <row r="41" spans="1:18" x14ac:dyDescent="0.25">
      <c r="A41" s="71"/>
      <c r="H41" s="58"/>
      <c r="I41" s="58"/>
      <c r="K41" s="58"/>
      <c r="L41" s="58"/>
      <c r="R41" s="59" t="str">
        <f t="shared" si="1"/>
        <v xml:space="preserve"> </v>
      </c>
    </row>
    <row r="42" spans="1:18" x14ac:dyDescent="0.25">
      <c r="A42" s="71"/>
      <c r="H42" s="58"/>
      <c r="I42" s="58"/>
      <c r="K42" s="58"/>
      <c r="L42" s="58"/>
      <c r="R42" s="59" t="str">
        <f t="shared" si="1"/>
        <v xml:space="preserve"> </v>
      </c>
    </row>
    <row r="43" spans="1:18" x14ac:dyDescent="0.25">
      <c r="A43" s="71"/>
      <c r="H43" s="58"/>
      <c r="I43" s="58"/>
      <c r="K43" s="58"/>
      <c r="L43" s="58"/>
      <c r="R43" s="59" t="str">
        <f t="shared" si="1"/>
        <v xml:space="preserve"> </v>
      </c>
    </row>
    <row r="44" spans="1:18" x14ac:dyDescent="0.25">
      <c r="A44" s="71"/>
      <c r="H44" s="58"/>
      <c r="I44" s="58"/>
      <c r="K44" s="58"/>
      <c r="L44" s="58"/>
      <c r="R44" s="59" t="str">
        <f t="shared" si="1"/>
        <v xml:space="preserve"> </v>
      </c>
    </row>
    <row r="45" spans="1:18" x14ac:dyDescent="0.25">
      <c r="H45" s="58"/>
      <c r="I45" s="58"/>
      <c r="K45" s="58"/>
      <c r="L45" s="58"/>
      <c r="R45" s="59" t="str">
        <f t="shared" si="1"/>
        <v xml:space="preserve"> </v>
      </c>
    </row>
    <row r="46" spans="1:18" x14ac:dyDescent="0.25">
      <c r="H46" s="58"/>
      <c r="I46" s="58"/>
      <c r="K46" s="58"/>
      <c r="L46" s="58"/>
      <c r="R46" s="59" t="str">
        <f t="shared" si="1"/>
        <v xml:space="preserve"> </v>
      </c>
    </row>
    <row r="47" spans="1:18" x14ac:dyDescent="0.25">
      <c r="H47" s="58"/>
      <c r="I47" s="58"/>
      <c r="K47" s="58"/>
      <c r="L47" s="58"/>
      <c r="R47" s="59" t="str">
        <f t="shared" si="1"/>
        <v xml:space="preserve"> </v>
      </c>
    </row>
    <row r="48" spans="1:18" x14ac:dyDescent="0.25">
      <c r="A48" s="71"/>
      <c r="H48" s="58"/>
      <c r="I48" s="58"/>
      <c r="K48" s="58"/>
      <c r="L48" s="58"/>
      <c r="R48" s="59" t="str">
        <f t="shared" si="1"/>
        <v xml:space="preserve"> </v>
      </c>
    </row>
    <row r="49" spans="1:18" x14ac:dyDescent="0.25">
      <c r="A49" s="71"/>
      <c r="H49" s="58"/>
      <c r="I49" s="58"/>
      <c r="K49" s="58"/>
      <c r="L49" s="58"/>
      <c r="R49" s="59" t="str">
        <f t="shared" si="1"/>
        <v xml:space="preserve"> </v>
      </c>
    </row>
    <row r="50" spans="1:18" x14ac:dyDescent="0.25">
      <c r="A50" s="71"/>
      <c r="H50" s="58"/>
      <c r="I50" s="58"/>
      <c r="K50" s="58"/>
      <c r="L50" s="58"/>
      <c r="R50" s="59" t="str">
        <f t="shared" si="1"/>
        <v xml:space="preserve"> </v>
      </c>
    </row>
    <row r="51" spans="1:18" x14ac:dyDescent="0.25">
      <c r="A51" s="71"/>
      <c r="H51" s="58"/>
      <c r="I51" s="58"/>
      <c r="K51" s="58"/>
      <c r="L51" s="58"/>
      <c r="R51" s="59" t="str">
        <f t="shared" si="1"/>
        <v xml:space="preserve"> </v>
      </c>
    </row>
    <row r="52" spans="1:18" x14ac:dyDescent="0.25">
      <c r="A52" s="71"/>
      <c r="H52" s="58"/>
      <c r="I52" s="58"/>
      <c r="K52" s="58"/>
      <c r="L52" s="58"/>
      <c r="R52" s="59" t="str">
        <f t="shared" si="1"/>
        <v xml:space="preserve"> </v>
      </c>
    </row>
    <row r="53" spans="1:18" x14ac:dyDescent="0.25">
      <c r="A53" s="71"/>
      <c r="H53" s="58"/>
      <c r="I53" s="58"/>
      <c r="K53" s="58"/>
      <c r="L53" s="58"/>
      <c r="R53" s="59" t="str">
        <f t="shared" si="1"/>
        <v xml:space="preserve"> </v>
      </c>
    </row>
    <row r="54" spans="1:18" x14ac:dyDescent="0.25">
      <c r="A54" s="71"/>
      <c r="H54" s="58"/>
      <c r="I54" s="58"/>
      <c r="K54" s="58"/>
      <c r="L54" s="58"/>
      <c r="R54" s="59" t="str">
        <f t="shared" si="1"/>
        <v xml:space="preserve"> </v>
      </c>
    </row>
    <row r="55" spans="1:18" x14ac:dyDescent="0.25">
      <c r="A55" s="71"/>
      <c r="H55" s="58"/>
      <c r="I55" s="58"/>
      <c r="K55" s="58"/>
      <c r="L55" s="58"/>
      <c r="R55" s="59" t="str">
        <f t="shared" si="1"/>
        <v xml:space="preserve"> </v>
      </c>
    </row>
    <row r="56" spans="1:18" x14ac:dyDescent="0.25">
      <c r="A56" s="71"/>
      <c r="H56" s="58"/>
      <c r="I56" s="58"/>
      <c r="K56" s="58"/>
      <c r="L56" s="58"/>
      <c r="R56" s="59" t="str">
        <f t="shared" si="1"/>
        <v xml:space="preserve"> </v>
      </c>
    </row>
    <row r="57" spans="1:18" x14ac:dyDescent="0.25">
      <c r="A57" s="71"/>
      <c r="H57" s="58"/>
      <c r="I57" s="58"/>
      <c r="K57" s="58"/>
      <c r="L57" s="58"/>
      <c r="R57" s="59" t="str">
        <f t="shared" si="1"/>
        <v xml:space="preserve"> </v>
      </c>
    </row>
    <row r="58" spans="1:18" x14ac:dyDescent="0.25">
      <c r="H58" s="58"/>
      <c r="I58" s="58"/>
      <c r="K58" s="58"/>
      <c r="L58" s="58"/>
      <c r="R58" s="59" t="str">
        <f t="shared" si="1"/>
        <v xml:space="preserve"> </v>
      </c>
    </row>
    <row r="59" spans="1:18" x14ac:dyDescent="0.25">
      <c r="A59" s="71"/>
      <c r="H59" s="58"/>
      <c r="I59" s="58"/>
      <c r="K59" s="58"/>
      <c r="L59" s="58"/>
      <c r="R59" s="59" t="str">
        <f t="shared" si="1"/>
        <v xml:space="preserve"> </v>
      </c>
    </row>
    <row r="60" spans="1:18" x14ac:dyDescent="0.25">
      <c r="A60" s="71"/>
      <c r="H60" s="58"/>
      <c r="I60" s="58"/>
      <c r="K60" s="58"/>
      <c r="L60" s="58"/>
      <c r="R60" s="59" t="str">
        <f t="shared" si="1"/>
        <v xml:space="preserve"> </v>
      </c>
    </row>
    <row r="61" spans="1:18" x14ac:dyDescent="0.25">
      <c r="A61" s="71"/>
      <c r="H61" s="58"/>
      <c r="I61" s="58"/>
      <c r="K61" s="58"/>
      <c r="L61" s="58"/>
      <c r="R61" s="59" t="str">
        <f t="shared" si="1"/>
        <v xml:space="preserve"> </v>
      </c>
    </row>
    <row r="62" spans="1:18" x14ac:dyDescent="0.25">
      <c r="A62" s="71"/>
      <c r="H62" s="58"/>
      <c r="I62" s="58"/>
      <c r="K62" s="58"/>
      <c r="L62" s="58"/>
      <c r="R62" s="59" t="str">
        <f t="shared" si="1"/>
        <v xml:space="preserve"> </v>
      </c>
    </row>
    <row r="63" spans="1:18" x14ac:dyDescent="0.25">
      <c r="A63" s="71"/>
      <c r="H63" s="58"/>
      <c r="I63" s="58"/>
      <c r="K63" s="58"/>
      <c r="L63" s="58"/>
      <c r="R63" s="59" t="str">
        <f t="shared" si="1"/>
        <v xml:space="preserve"> </v>
      </c>
    </row>
    <row r="64" spans="1:18" x14ac:dyDescent="0.25">
      <c r="A64" s="71"/>
      <c r="H64" s="58"/>
      <c r="I64" s="58"/>
      <c r="K64" s="58"/>
      <c r="L64" s="58"/>
      <c r="R64" s="59" t="str">
        <f t="shared" si="1"/>
        <v xml:space="preserve"> </v>
      </c>
    </row>
    <row r="65" spans="1:18" x14ac:dyDescent="0.25">
      <c r="A65" s="134"/>
      <c r="H65" s="58"/>
      <c r="I65" s="58"/>
      <c r="K65" s="58"/>
      <c r="L65" s="58"/>
      <c r="R65" s="59" t="str">
        <f t="shared" si="1"/>
        <v xml:space="preserve"> </v>
      </c>
    </row>
    <row r="66" spans="1:18" x14ac:dyDescent="0.25">
      <c r="A66" s="134"/>
      <c r="H66" s="58"/>
      <c r="I66" s="58"/>
      <c r="K66" s="58"/>
      <c r="L66" s="58"/>
      <c r="R66" s="59" t="str">
        <f t="shared" si="1"/>
        <v xml:space="preserve"> </v>
      </c>
    </row>
    <row r="67" spans="1:18" x14ac:dyDescent="0.25">
      <c r="A67" s="134"/>
      <c r="H67" s="58"/>
      <c r="I67" s="58"/>
      <c r="K67" s="58"/>
      <c r="L67" s="58"/>
      <c r="R67" s="59" t="str">
        <f t="shared" si="1"/>
        <v xml:space="preserve"> </v>
      </c>
    </row>
    <row r="68" spans="1:18" x14ac:dyDescent="0.25">
      <c r="A68" s="134"/>
      <c r="H68" s="58"/>
      <c r="I68" s="58"/>
      <c r="K68" s="58"/>
      <c r="L68" s="58"/>
      <c r="R68" s="59" t="str">
        <f t="shared" ref="R68:R131" si="2">IF(D68="Unknown", IF(OR(O68="N/A", O68="&lt; 0", O68="No Peak"), "BQL", IF(O68/F68&lt;$T$2,"BQL", IF(O68/F68&gt;$U$2, "AQL", O68)))," ")</f>
        <v xml:space="preserve"> </v>
      </c>
    </row>
    <row r="69" spans="1:18" x14ac:dyDescent="0.25">
      <c r="A69" s="134"/>
      <c r="H69" s="58"/>
      <c r="I69" s="58"/>
      <c r="K69" s="58"/>
      <c r="L69" s="58"/>
      <c r="R69" s="59" t="str">
        <f t="shared" si="2"/>
        <v xml:space="preserve"> </v>
      </c>
    </row>
    <row r="70" spans="1:18" x14ac:dyDescent="0.25">
      <c r="A70" s="134"/>
      <c r="H70" s="58"/>
      <c r="I70" s="58"/>
      <c r="K70" s="58"/>
      <c r="L70" s="58"/>
      <c r="R70" s="59" t="str">
        <f t="shared" si="2"/>
        <v xml:space="preserve"> </v>
      </c>
    </row>
    <row r="71" spans="1:18" x14ac:dyDescent="0.25">
      <c r="A71" s="134"/>
      <c r="H71" s="58"/>
      <c r="I71" s="58"/>
      <c r="K71" s="58"/>
      <c r="L71" s="58"/>
      <c r="R71" s="59" t="str">
        <f t="shared" si="2"/>
        <v xml:space="preserve"> </v>
      </c>
    </row>
    <row r="72" spans="1:18" x14ac:dyDescent="0.25">
      <c r="A72" s="134"/>
      <c r="H72" s="58"/>
      <c r="I72" s="58"/>
      <c r="K72" s="58"/>
      <c r="L72" s="58"/>
      <c r="R72" s="59" t="str">
        <f t="shared" si="2"/>
        <v xml:space="preserve"> </v>
      </c>
    </row>
    <row r="73" spans="1:18" x14ac:dyDescent="0.25">
      <c r="A73" s="134"/>
      <c r="H73" s="58"/>
      <c r="I73" s="58"/>
      <c r="K73" s="58"/>
      <c r="L73" s="58"/>
      <c r="R73" s="59" t="str">
        <f t="shared" si="2"/>
        <v xml:space="preserve"> </v>
      </c>
    </row>
    <row r="74" spans="1:18" x14ac:dyDescent="0.25">
      <c r="A74" s="134"/>
      <c r="H74" s="58"/>
      <c r="I74" s="58"/>
      <c r="K74" s="58"/>
      <c r="L74" s="58"/>
      <c r="R74" s="59" t="str">
        <f t="shared" si="2"/>
        <v xml:space="preserve"> </v>
      </c>
    </row>
    <row r="75" spans="1:18" x14ac:dyDescent="0.25">
      <c r="A75" s="134"/>
      <c r="H75" s="58"/>
      <c r="I75" s="58"/>
      <c r="K75" s="58"/>
      <c r="L75" s="58"/>
      <c r="R75" s="59" t="str">
        <f t="shared" si="2"/>
        <v xml:space="preserve"> </v>
      </c>
    </row>
    <row r="76" spans="1:18" x14ac:dyDescent="0.25">
      <c r="A76" s="134"/>
      <c r="H76" s="58"/>
      <c r="I76" s="58"/>
      <c r="K76" s="58"/>
      <c r="L76" s="58"/>
      <c r="R76" s="59" t="str">
        <f t="shared" si="2"/>
        <v xml:space="preserve"> </v>
      </c>
    </row>
    <row r="77" spans="1:18" x14ac:dyDescent="0.25">
      <c r="A77" s="71"/>
      <c r="H77" s="58"/>
      <c r="I77" s="58"/>
      <c r="K77" s="58"/>
      <c r="L77" s="58"/>
      <c r="R77" s="59" t="str">
        <f t="shared" si="2"/>
        <v xml:space="preserve"> </v>
      </c>
    </row>
    <row r="78" spans="1:18" x14ac:dyDescent="0.25">
      <c r="A78" s="71"/>
      <c r="H78" s="58"/>
      <c r="I78" s="58"/>
      <c r="K78" s="58"/>
      <c r="L78" s="58"/>
      <c r="R78" s="59" t="str">
        <f t="shared" si="2"/>
        <v xml:space="preserve"> </v>
      </c>
    </row>
    <row r="79" spans="1:18" x14ac:dyDescent="0.25">
      <c r="A79" s="71"/>
      <c r="H79" s="58"/>
      <c r="I79" s="58"/>
      <c r="K79" s="58"/>
      <c r="L79" s="58"/>
      <c r="R79" s="59" t="str">
        <f t="shared" si="2"/>
        <v xml:space="preserve"> </v>
      </c>
    </row>
    <row r="80" spans="1:18" x14ac:dyDescent="0.25">
      <c r="A80" s="71"/>
      <c r="H80" s="58"/>
      <c r="I80" s="58"/>
      <c r="K80" s="58"/>
      <c r="L80" s="58"/>
      <c r="R80" s="59" t="str">
        <f t="shared" si="2"/>
        <v xml:space="preserve"> </v>
      </c>
    </row>
    <row r="81" spans="1:18" x14ac:dyDescent="0.25">
      <c r="H81" s="58"/>
      <c r="I81" s="58"/>
      <c r="K81" s="58"/>
      <c r="L81" s="58"/>
      <c r="R81" s="59" t="str">
        <f t="shared" si="2"/>
        <v xml:space="preserve"> </v>
      </c>
    </row>
    <row r="82" spans="1:18" x14ac:dyDescent="0.25">
      <c r="H82" s="58"/>
      <c r="I82" s="58"/>
      <c r="K82" s="58"/>
      <c r="L82" s="58"/>
      <c r="R82" s="59" t="str">
        <f t="shared" si="2"/>
        <v xml:space="preserve"> </v>
      </c>
    </row>
    <row r="83" spans="1:18" x14ac:dyDescent="0.25">
      <c r="H83" s="58"/>
      <c r="I83" s="58"/>
      <c r="K83" s="58"/>
      <c r="L83" s="58"/>
      <c r="R83" s="59" t="str">
        <f t="shared" si="2"/>
        <v xml:space="preserve"> </v>
      </c>
    </row>
    <row r="84" spans="1:18" x14ac:dyDescent="0.25">
      <c r="H84" s="58"/>
      <c r="I84" s="58"/>
      <c r="K84" s="58"/>
      <c r="L84" s="58"/>
      <c r="R84" s="59" t="str">
        <f t="shared" si="2"/>
        <v xml:space="preserve"> </v>
      </c>
    </row>
    <row r="85" spans="1:18" x14ac:dyDescent="0.25">
      <c r="H85" s="58"/>
      <c r="I85" s="58"/>
      <c r="K85" s="58"/>
      <c r="L85" s="58"/>
      <c r="R85" s="59" t="str">
        <f t="shared" si="2"/>
        <v xml:space="preserve"> </v>
      </c>
    </row>
    <row r="86" spans="1:18" x14ac:dyDescent="0.25">
      <c r="A86" s="71"/>
      <c r="H86" s="58"/>
      <c r="I86" s="58"/>
      <c r="K86" s="58"/>
      <c r="L86" s="58"/>
      <c r="R86" s="59" t="str">
        <f t="shared" si="2"/>
        <v xml:space="preserve"> </v>
      </c>
    </row>
    <row r="87" spans="1:18" x14ac:dyDescent="0.25">
      <c r="A87" s="71"/>
      <c r="H87" s="58"/>
      <c r="I87" s="58"/>
      <c r="K87" s="58"/>
      <c r="L87" s="58"/>
      <c r="R87" s="59" t="str">
        <f t="shared" si="2"/>
        <v xml:space="preserve"> </v>
      </c>
    </row>
    <row r="88" spans="1:18" x14ac:dyDescent="0.25">
      <c r="A88" s="71"/>
      <c r="H88" s="58"/>
      <c r="I88" s="58"/>
      <c r="K88" s="58"/>
      <c r="L88" s="58"/>
      <c r="R88" s="59" t="str">
        <f t="shared" si="2"/>
        <v xml:space="preserve"> </v>
      </c>
    </row>
    <row r="89" spans="1:18" x14ac:dyDescent="0.25">
      <c r="A89" s="71"/>
      <c r="H89" s="58"/>
      <c r="I89" s="58"/>
      <c r="K89" s="58"/>
      <c r="L89" s="58"/>
      <c r="R89" s="59" t="str">
        <f t="shared" si="2"/>
        <v xml:space="preserve"> </v>
      </c>
    </row>
    <row r="90" spans="1:18" x14ac:dyDescent="0.25">
      <c r="A90" s="71"/>
      <c r="H90" s="58"/>
      <c r="I90" s="58"/>
      <c r="K90" s="58"/>
      <c r="L90" s="58"/>
      <c r="R90" s="59" t="str">
        <f t="shared" si="2"/>
        <v xml:space="preserve"> </v>
      </c>
    </row>
    <row r="91" spans="1:18" x14ac:dyDescent="0.25">
      <c r="A91" s="71"/>
      <c r="H91" s="58"/>
      <c r="I91" s="58"/>
      <c r="K91" s="58"/>
      <c r="L91" s="58"/>
      <c r="R91" s="59" t="str">
        <f t="shared" si="2"/>
        <v xml:space="preserve"> </v>
      </c>
    </row>
    <row r="92" spans="1:18" x14ac:dyDescent="0.25">
      <c r="A92" s="71"/>
      <c r="H92" s="58"/>
      <c r="I92" s="58"/>
      <c r="K92" s="58"/>
      <c r="L92" s="58"/>
      <c r="R92" s="59" t="str">
        <f t="shared" si="2"/>
        <v xml:space="preserve"> </v>
      </c>
    </row>
    <row r="93" spans="1:18" x14ac:dyDescent="0.25">
      <c r="A93" s="71"/>
      <c r="H93" s="58"/>
      <c r="I93" s="58"/>
      <c r="K93" s="58"/>
      <c r="L93" s="58"/>
      <c r="R93" s="59" t="str">
        <f t="shared" si="2"/>
        <v xml:space="preserve"> </v>
      </c>
    </row>
    <row r="94" spans="1:18" x14ac:dyDescent="0.25">
      <c r="A94" s="71"/>
      <c r="H94" s="58"/>
      <c r="I94" s="58"/>
      <c r="K94" s="58"/>
      <c r="L94" s="58"/>
      <c r="R94" s="59" t="str">
        <f t="shared" si="2"/>
        <v xml:space="preserve"> </v>
      </c>
    </row>
    <row r="95" spans="1:18" x14ac:dyDescent="0.25">
      <c r="A95" s="71"/>
      <c r="H95" s="58"/>
      <c r="I95" s="58"/>
      <c r="K95" s="58"/>
      <c r="L95" s="58"/>
      <c r="R95" s="59" t="str">
        <f t="shared" si="2"/>
        <v xml:space="preserve"> </v>
      </c>
    </row>
    <row r="96" spans="1:18" x14ac:dyDescent="0.25">
      <c r="A96" s="71"/>
      <c r="H96" s="58"/>
      <c r="I96" s="58"/>
      <c r="K96" s="58"/>
      <c r="L96" s="58"/>
      <c r="R96" s="59" t="str">
        <f t="shared" si="2"/>
        <v xml:space="preserve"> </v>
      </c>
    </row>
    <row r="97" spans="1:18" x14ac:dyDescent="0.25">
      <c r="A97" s="71"/>
      <c r="H97" s="58"/>
      <c r="I97" s="58"/>
      <c r="K97" s="58"/>
      <c r="L97" s="58"/>
      <c r="R97" s="59" t="str">
        <f t="shared" si="2"/>
        <v xml:space="preserve"> </v>
      </c>
    </row>
    <row r="98" spans="1:18" x14ac:dyDescent="0.25">
      <c r="A98" s="71"/>
      <c r="H98" s="58"/>
      <c r="I98" s="58"/>
      <c r="K98" s="58"/>
      <c r="L98" s="58"/>
      <c r="R98" s="59" t="str">
        <f t="shared" si="2"/>
        <v xml:space="preserve"> </v>
      </c>
    </row>
    <row r="99" spans="1:18" x14ac:dyDescent="0.25">
      <c r="A99" s="71"/>
      <c r="H99" s="58"/>
      <c r="I99" s="58"/>
      <c r="K99" s="58"/>
      <c r="L99" s="58"/>
      <c r="R99" s="59" t="str">
        <f t="shared" si="2"/>
        <v xml:space="preserve"> </v>
      </c>
    </row>
    <row r="100" spans="1:18" x14ac:dyDescent="0.25">
      <c r="A100" s="71"/>
      <c r="H100" s="58"/>
      <c r="I100" s="58"/>
      <c r="K100" s="58"/>
      <c r="L100" s="58"/>
      <c r="R100" s="59" t="str">
        <f t="shared" si="2"/>
        <v xml:space="preserve"> </v>
      </c>
    </row>
    <row r="101" spans="1:18" x14ac:dyDescent="0.25">
      <c r="A101" s="71"/>
      <c r="H101" s="58"/>
      <c r="I101" s="58"/>
      <c r="K101" s="58"/>
      <c r="L101" s="58"/>
      <c r="R101" s="59" t="str">
        <f t="shared" si="2"/>
        <v xml:space="preserve"> </v>
      </c>
    </row>
    <row r="102" spans="1:18" x14ac:dyDescent="0.25">
      <c r="A102" s="71"/>
      <c r="H102" s="58"/>
      <c r="I102" s="58"/>
      <c r="K102" s="58"/>
      <c r="L102" s="58"/>
      <c r="R102" s="59" t="str">
        <f t="shared" si="2"/>
        <v xml:space="preserve"> </v>
      </c>
    </row>
    <row r="103" spans="1:18" x14ac:dyDescent="0.25">
      <c r="A103" s="71"/>
      <c r="H103" s="58"/>
      <c r="I103" s="58"/>
      <c r="K103" s="58"/>
      <c r="L103" s="58"/>
      <c r="R103" s="59" t="str">
        <f t="shared" si="2"/>
        <v xml:space="preserve"> </v>
      </c>
    </row>
    <row r="104" spans="1:18" x14ac:dyDescent="0.25">
      <c r="A104" s="71"/>
      <c r="H104" s="58"/>
      <c r="I104" s="58"/>
      <c r="K104" s="58"/>
      <c r="L104" s="58"/>
      <c r="R104" s="59" t="str">
        <f t="shared" si="2"/>
        <v xml:space="preserve"> </v>
      </c>
    </row>
    <row r="105" spans="1:18" x14ac:dyDescent="0.25">
      <c r="A105" s="71"/>
      <c r="H105" s="58"/>
      <c r="I105" s="58"/>
      <c r="K105" s="58"/>
      <c r="L105" s="58"/>
      <c r="R105" s="59" t="str">
        <f t="shared" si="2"/>
        <v xml:space="preserve"> </v>
      </c>
    </row>
    <row r="106" spans="1:18" x14ac:dyDescent="0.25">
      <c r="A106" s="71"/>
      <c r="H106" s="58"/>
      <c r="I106" s="58"/>
      <c r="K106" s="58"/>
      <c r="L106" s="58"/>
      <c r="R106" s="59" t="str">
        <f t="shared" si="2"/>
        <v xml:space="preserve"> </v>
      </c>
    </row>
    <row r="107" spans="1:18" x14ac:dyDescent="0.25">
      <c r="A107" s="71"/>
      <c r="H107" s="58"/>
      <c r="I107" s="58"/>
      <c r="K107" s="58"/>
      <c r="L107" s="58"/>
      <c r="R107" s="59" t="str">
        <f t="shared" si="2"/>
        <v xml:space="preserve"> </v>
      </c>
    </row>
    <row r="108" spans="1:18" x14ac:dyDescent="0.25">
      <c r="A108" s="71"/>
      <c r="H108" s="58"/>
      <c r="I108" s="58"/>
      <c r="K108" s="58"/>
      <c r="L108" s="58"/>
      <c r="R108" s="59" t="str">
        <f t="shared" si="2"/>
        <v xml:space="preserve"> </v>
      </c>
    </row>
    <row r="109" spans="1:18" x14ac:dyDescent="0.25">
      <c r="A109" s="71"/>
      <c r="H109" s="58"/>
      <c r="I109" s="58"/>
      <c r="K109" s="58"/>
      <c r="L109" s="58"/>
      <c r="R109" s="59" t="str">
        <f t="shared" si="2"/>
        <v xml:space="preserve"> </v>
      </c>
    </row>
    <row r="110" spans="1:18" x14ac:dyDescent="0.25">
      <c r="A110" s="71"/>
      <c r="H110" s="58"/>
      <c r="I110" s="58"/>
      <c r="K110" s="58"/>
      <c r="L110" s="58"/>
      <c r="R110" s="59" t="str">
        <f t="shared" si="2"/>
        <v xml:space="preserve"> </v>
      </c>
    </row>
    <row r="111" spans="1:18" x14ac:dyDescent="0.25">
      <c r="A111" s="71"/>
      <c r="H111" s="58"/>
      <c r="I111" s="58"/>
      <c r="K111" s="58"/>
      <c r="L111" s="58"/>
      <c r="R111" s="59" t="str">
        <f t="shared" si="2"/>
        <v xml:space="preserve"> </v>
      </c>
    </row>
    <row r="112" spans="1:18" x14ac:dyDescent="0.25">
      <c r="A112" s="71"/>
      <c r="H112" s="58"/>
      <c r="I112" s="58"/>
      <c r="K112" s="58"/>
      <c r="L112" s="58"/>
      <c r="R112" s="59" t="str">
        <f t="shared" si="2"/>
        <v xml:space="preserve"> </v>
      </c>
    </row>
    <row r="113" spans="1:18" x14ac:dyDescent="0.25">
      <c r="A113" s="71"/>
      <c r="H113" s="58"/>
      <c r="I113" s="58"/>
      <c r="K113" s="58"/>
      <c r="L113" s="58"/>
      <c r="R113" s="59" t="str">
        <f t="shared" si="2"/>
        <v xml:space="preserve"> </v>
      </c>
    </row>
    <row r="114" spans="1:18" x14ac:dyDescent="0.25">
      <c r="A114" s="71"/>
      <c r="H114" s="58"/>
      <c r="I114" s="58"/>
      <c r="K114" s="58"/>
      <c r="L114" s="58"/>
      <c r="R114" s="59" t="str">
        <f t="shared" si="2"/>
        <v xml:space="preserve"> </v>
      </c>
    </row>
    <row r="115" spans="1:18" x14ac:dyDescent="0.25">
      <c r="A115" s="71"/>
      <c r="H115" s="58"/>
      <c r="I115" s="58"/>
      <c r="K115" s="58"/>
      <c r="L115" s="58"/>
      <c r="R115" s="59" t="str">
        <f t="shared" si="2"/>
        <v xml:space="preserve"> </v>
      </c>
    </row>
    <row r="116" spans="1:18" x14ac:dyDescent="0.25">
      <c r="H116" s="58"/>
      <c r="I116" s="58"/>
      <c r="K116" s="58"/>
      <c r="L116" s="58"/>
      <c r="R116" s="59" t="str">
        <f t="shared" si="2"/>
        <v xml:space="preserve"> </v>
      </c>
    </row>
    <row r="117" spans="1:18" x14ac:dyDescent="0.25">
      <c r="H117" s="58"/>
      <c r="I117" s="58"/>
      <c r="K117" s="58"/>
      <c r="L117" s="58"/>
      <c r="R117" s="59" t="str">
        <f t="shared" si="2"/>
        <v xml:space="preserve"> </v>
      </c>
    </row>
    <row r="118" spans="1:18" x14ac:dyDescent="0.25">
      <c r="H118" s="58"/>
      <c r="I118" s="58"/>
      <c r="K118" s="58"/>
      <c r="L118" s="58"/>
      <c r="R118" s="59" t="str">
        <f t="shared" si="2"/>
        <v xml:space="preserve"> </v>
      </c>
    </row>
    <row r="119" spans="1:18" x14ac:dyDescent="0.25">
      <c r="H119" s="58"/>
      <c r="I119" s="58"/>
      <c r="K119" s="58"/>
      <c r="L119" s="58"/>
      <c r="R119" s="59" t="str">
        <f t="shared" si="2"/>
        <v xml:space="preserve"> </v>
      </c>
    </row>
    <row r="120" spans="1:18" x14ac:dyDescent="0.25">
      <c r="H120" s="58"/>
      <c r="I120" s="58"/>
      <c r="K120" s="58"/>
      <c r="L120" s="58"/>
      <c r="R120" s="59" t="str">
        <f t="shared" si="2"/>
        <v xml:space="preserve"> </v>
      </c>
    </row>
    <row r="121" spans="1:18" x14ac:dyDescent="0.25">
      <c r="H121" s="58"/>
      <c r="I121" s="58"/>
      <c r="K121" s="58"/>
      <c r="L121" s="58"/>
      <c r="R121" s="59" t="str">
        <f t="shared" si="2"/>
        <v xml:space="preserve"> </v>
      </c>
    </row>
    <row r="122" spans="1:18" x14ac:dyDescent="0.25">
      <c r="H122" s="58"/>
      <c r="I122" s="58"/>
      <c r="K122" s="58"/>
      <c r="L122" s="58"/>
      <c r="R122" s="59" t="str">
        <f t="shared" si="2"/>
        <v xml:space="preserve"> </v>
      </c>
    </row>
    <row r="123" spans="1:18" x14ac:dyDescent="0.25">
      <c r="H123" s="58"/>
      <c r="I123" s="58"/>
      <c r="K123" s="58"/>
      <c r="L123" s="58"/>
      <c r="R123" s="59" t="str">
        <f t="shared" si="2"/>
        <v xml:space="preserve"> </v>
      </c>
    </row>
    <row r="124" spans="1:18" x14ac:dyDescent="0.25">
      <c r="H124" s="58"/>
      <c r="I124" s="58"/>
      <c r="K124" s="58"/>
      <c r="L124" s="58"/>
      <c r="R124" s="59" t="str">
        <f t="shared" si="2"/>
        <v xml:space="preserve"> </v>
      </c>
    </row>
    <row r="125" spans="1:18" x14ac:dyDescent="0.25">
      <c r="H125" s="58"/>
      <c r="I125" s="58"/>
      <c r="K125" s="58"/>
      <c r="L125" s="58"/>
      <c r="R125" s="59" t="str">
        <f t="shared" si="2"/>
        <v xml:space="preserve"> </v>
      </c>
    </row>
    <row r="126" spans="1:18" x14ac:dyDescent="0.25">
      <c r="H126" s="58"/>
      <c r="I126" s="58"/>
      <c r="K126" s="58"/>
      <c r="L126" s="58"/>
      <c r="R126" s="59" t="str">
        <f t="shared" si="2"/>
        <v xml:space="preserve"> </v>
      </c>
    </row>
    <row r="127" spans="1:18" x14ac:dyDescent="0.25">
      <c r="H127" s="58"/>
      <c r="I127" s="58"/>
      <c r="K127" s="58"/>
      <c r="L127" s="58"/>
      <c r="R127" s="59" t="str">
        <f t="shared" si="2"/>
        <v xml:space="preserve"> </v>
      </c>
    </row>
    <row r="128" spans="1:18" x14ac:dyDescent="0.25">
      <c r="H128" s="58"/>
      <c r="I128" s="58"/>
      <c r="K128" s="58"/>
      <c r="L128" s="58"/>
      <c r="R128" s="59" t="str">
        <f t="shared" si="2"/>
        <v xml:space="preserve"> </v>
      </c>
    </row>
    <row r="129" spans="1:18" x14ac:dyDescent="0.25">
      <c r="H129" s="58"/>
      <c r="I129" s="58"/>
      <c r="K129" s="58"/>
      <c r="L129" s="58"/>
      <c r="R129" s="59" t="str">
        <f t="shared" si="2"/>
        <v xml:space="preserve"> </v>
      </c>
    </row>
    <row r="130" spans="1:18" x14ac:dyDescent="0.25">
      <c r="H130" s="58"/>
      <c r="I130" s="58"/>
      <c r="K130" s="58"/>
      <c r="L130" s="58"/>
      <c r="R130" s="59" t="str">
        <f t="shared" si="2"/>
        <v xml:space="preserve"> </v>
      </c>
    </row>
    <row r="131" spans="1:18" x14ac:dyDescent="0.25">
      <c r="H131" s="58"/>
      <c r="I131" s="58"/>
      <c r="K131" s="58"/>
      <c r="L131" s="58"/>
      <c r="R131" s="59" t="str">
        <f t="shared" si="2"/>
        <v xml:space="preserve"> </v>
      </c>
    </row>
    <row r="132" spans="1:18" x14ac:dyDescent="0.25">
      <c r="H132" s="58"/>
      <c r="I132" s="58"/>
      <c r="K132" s="58"/>
      <c r="L132" s="58"/>
      <c r="R132" s="59" t="str">
        <f t="shared" ref="R132:R195" si="3">IF(D132="Unknown", IF(OR(O132="N/A", O132="&lt; 0", O132="No Peak"), "BQL", IF(O132/F132&lt;$T$2,"BQL", IF(O132/F132&gt;$U$2, "AQL", O132)))," ")</f>
        <v xml:space="preserve"> </v>
      </c>
    </row>
    <row r="133" spans="1:18" x14ac:dyDescent="0.25">
      <c r="H133" s="58"/>
      <c r="I133" s="58"/>
      <c r="K133" s="58"/>
      <c r="L133" s="58"/>
      <c r="R133" s="59" t="str">
        <f t="shared" si="3"/>
        <v xml:space="preserve"> </v>
      </c>
    </row>
    <row r="134" spans="1:18" x14ac:dyDescent="0.25">
      <c r="H134" s="58"/>
      <c r="I134" s="58"/>
      <c r="K134" s="58"/>
      <c r="L134" s="58"/>
      <c r="R134" s="59" t="str">
        <f t="shared" si="3"/>
        <v xml:space="preserve"> </v>
      </c>
    </row>
    <row r="135" spans="1:18" x14ac:dyDescent="0.25">
      <c r="H135" s="58"/>
      <c r="I135" s="58"/>
      <c r="K135" s="58"/>
      <c r="L135" s="58"/>
      <c r="R135" s="59" t="str">
        <f t="shared" si="3"/>
        <v xml:space="preserve"> </v>
      </c>
    </row>
    <row r="136" spans="1:18" x14ac:dyDescent="0.25">
      <c r="H136" s="58"/>
      <c r="I136" s="58"/>
      <c r="K136" s="58"/>
      <c r="L136" s="58"/>
      <c r="R136" s="59" t="str">
        <f t="shared" si="3"/>
        <v xml:space="preserve"> </v>
      </c>
    </row>
    <row r="137" spans="1:18" x14ac:dyDescent="0.25">
      <c r="H137" s="58"/>
      <c r="I137" s="58"/>
      <c r="K137" s="58"/>
      <c r="L137" s="58"/>
      <c r="R137" s="59" t="str">
        <f t="shared" si="3"/>
        <v xml:space="preserve"> </v>
      </c>
    </row>
    <row r="138" spans="1:18" x14ac:dyDescent="0.25">
      <c r="H138" s="58"/>
      <c r="I138" s="58"/>
      <c r="K138" s="58"/>
      <c r="L138" s="58"/>
      <c r="R138" s="59" t="str">
        <f t="shared" si="3"/>
        <v xml:space="preserve"> </v>
      </c>
    </row>
    <row r="139" spans="1:18" x14ac:dyDescent="0.25">
      <c r="H139" s="58"/>
      <c r="I139" s="58"/>
      <c r="K139" s="58"/>
      <c r="L139" s="58"/>
      <c r="R139" s="59" t="str">
        <f t="shared" si="3"/>
        <v xml:space="preserve"> </v>
      </c>
    </row>
    <row r="140" spans="1:18" x14ac:dyDescent="0.25">
      <c r="H140" s="58"/>
      <c r="I140" s="58"/>
      <c r="K140" s="58"/>
      <c r="L140" s="58"/>
      <c r="R140" s="59" t="str">
        <f t="shared" si="3"/>
        <v xml:space="preserve"> </v>
      </c>
    </row>
    <row r="141" spans="1:18" x14ac:dyDescent="0.25">
      <c r="H141" s="58"/>
      <c r="I141" s="58"/>
      <c r="K141" s="58"/>
      <c r="L141" s="58"/>
      <c r="R141" s="59" t="str">
        <f t="shared" si="3"/>
        <v xml:space="preserve"> </v>
      </c>
    </row>
    <row r="142" spans="1:18" x14ac:dyDescent="0.25">
      <c r="H142" s="58"/>
      <c r="I142" s="58"/>
      <c r="K142" s="58"/>
      <c r="L142" s="58"/>
      <c r="R142" s="59" t="str">
        <f t="shared" si="3"/>
        <v xml:space="preserve"> </v>
      </c>
    </row>
    <row r="143" spans="1:18" x14ac:dyDescent="0.25">
      <c r="H143" s="58"/>
      <c r="I143" s="58"/>
      <c r="K143" s="58"/>
      <c r="L143" s="58"/>
      <c r="R143" s="59" t="str">
        <f t="shared" si="3"/>
        <v xml:space="preserve"> </v>
      </c>
    </row>
    <row r="144" spans="1:18" x14ac:dyDescent="0.25">
      <c r="A144" s="71"/>
      <c r="H144" s="58"/>
      <c r="I144" s="58"/>
      <c r="K144" s="58"/>
      <c r="L144" s="58"/>
      <c r="R144" s="59" t="str">
        <f t="shared" si="3"/>
        <v xml:space="preserve"> </v>
      </c>
    </row>
    <row r="145" spans="1:18" x14ac:dyDescent="0.25">
      <c r="A145" s="71"/>
      <c r="H145" s="58"/>
      <c r="I145" s="58"/>
      <c r="K145" s="58"/>
      <c r="L145" s="58"/>
      <c r="R145" s="59" t="str">
        <f t="shared" si="3"/>
        <v xml:space="preserve"> </v>
      </c>
    </row>
    <row r="146" spans="1:18" x14ac:dyDescent="0.25">
      <c r="A146" s="71"/>
      <c r="H146" s="58"/>
      <c r="I146" s="58"/>
      <c r="K146" s="58"/>
      <c r="L146" s="58"/>
      <c r="R146" s="59" t="str">
        <f t="shared" si="3"/>
        <v xml:space="preserve"> </v>
      </c>
    </row>
    <row r="147" spans="1:18" x14ac:dyDescent="0.25">
      <c r="H147" s="58"/>
      <c r="I147" s="58"/>
      <c r="K147" s="58"/>
      <c r="L147" s="58"/>
      <c r="R147" s="59" t="str">
        <f t="shared" si="3"/>
        <v xml:space="preserve"> </v>
      </c>
    </row>
    <row r="148" spans="1:18" x14ac:dyDescent="0.25">
      <c r="A148" s="71"/>
      <c r="H148" s="58"/>
      <c r="I148" s="58"/>
      <c r="K148" s="58"/>
      <c r="L148" s="58"/>
      <c r="R148" s="59" t="str">
        <f t="shared" si="3"/>
        <v xml:space="preserve"> </v>
      </c>
    </row>
    <row r="149" spans="1:18" x14ac:dyDescent="0.25">
      <c r="A149" s="71"/>
      <c r="H149" s="58"/>
      <c r="I149" s="58"/>
      <c r="K149" s="58"/>
      <c r="L149" s="58"/>
      <c r="R149" s="59" t="str">
        <f t="shared" si="3"/>
        <v xml:space="preserve"> </v>
      </c>
    </row>
    <row r="150" spans="1:18" x14ac:dyDescent="0.25">
      <c r="A150" s="71"/>
      <c r="H150" s="58"/>
      <c r="I150" s="58"/>
      <c r="K150" s="58"/>
      <c r="L150" s="58"/>
      <c r="R150" s="59" t="str">
        <f t="shared" si="3"/>
        <v xml:space="preserve"> </v>
      </c>
    </row>
    <row r="151" spans="1:18" x14ac:dyDescent="0.25">
      <c r="A151" s="71"/>
      <c r="H151" s="58"/>
      <c r="I151" s="58"/>
      <c r="K151" s="58"/>
      <c r="L151" s="58"/>
      <c r="R151" s="59" t="str">
        <f t="shared" si="3"/>
        <v xml:space="preserve"> </v>
      </c>
    </row>
    <row r="152" spans="1:18" x14ac:dyDescent="0.25">
      <c r="A152" s="71"/>
      <c r="H152" s="58"/>
      <c r="I152" s="58"/>
      <c r="K152" s="58"/>
      <c r="L152" s="58"/>
      <c r="R152" s="59" t="str">
        <f t="shared" si="3"/>
        <v xml:space="preserve"> </v>
      </c>
    </row>
    <row r="153" spans="1:18" x14ac:dyDescent="0.25">
      <c r="A153" s="71"/>
      <c r="H153" s="58"/>
      <c r="I153" s="58"/>
      <c r="K153" s="58"/>
      <c r="L153" s="58"/>
      <c r="R153" s="59" t="str">
        <f t="shared" si="3"/>
        <v xml:space="preserve"> </v>
      </c>
    </row>
    <row r="154" spans="1:18" x14ac:dyDescent="0.25">
      <c r="A154" s="71"/>
      <c r="H154" s="58"/>
      <c r="I154" s="58"/>
      <c r="K154" s="58"/>
      <c r="L154" s="58"/>
      <c r="R154" s="59" t="str">
        <f t="shared" si="3"/>
        <v xml:space="preserve"> </v>
      </c>
    </row>
    <row r="155" spans="1:18" x14ac:dyDescent="0.25">
      <c r="A155" s="71"/>
      <c r="H155" s="58"/>
      <c r="I155" s="58"/>
      <c r="K155" s="58"/>
      <c r="L155" s="58"/>
      <c r="R155" s="59" t="str">
        <f t="shared" si="3"/>
        <v xml:space="preserve"> </v>
      </c>
    </row>
    <row r="156" spans="1:18" x14ac:dyDescent="0.25">
      <c r="A156" s="71"/>
      <c r="H156" s="58"/>
      <c r="I156" s="58"/>
      <c r="K156" s="58"/>
      <c r="L156" s="58"/>
      <c r="R156" s="59" t="str">
        <f t="shared" si="3"/>
        <v xml:space="preserve"> </v>
      </c>
    </row>
    <row r="157" spans="1:18" x14ac:dyDescent="0.25">
      <c r="A157" s="71"/>
      <c r="H157" s="58"/>
      <c r="I157" s="58"/>
      <c r="K157" s="58"/>
      <c r="L157" s="58"/>
      <c r="R157" s="59" t="str">
        <f t="shared" si="3"/>
        <v xml:space="preserve"> </v>
      </c>
    </row>
    <row r="158" spans="1:18" x14ac:dyDescent="0.25">
      <c r="H158" s="58"/>
      <c r="I158" s="58"/>
      <c r="K158" s="58"/>
      <c r="L158" s="58"/>
      <c r="R158" s="59" t="str">
        <f t="shared" si="3"/>
        <v xml:space="preserve"> </v>
      </c>
    </row>
    <row r="159" spans="1:18" x14ac:dyDescent="0.25">
      <c r="A159" s="71"/>
      <c r="R159" s="59" t="str">
        <f t="shared" si="3"/>
        <v xml:space="preserve"> </v>
      </c>
    </row>
    <row r="160" spans="1:18" x14ac:dyDescent="0.25">
      <c r="A160" s="71"/>
      <c r="R160" s="59" t="str">
        <f t="shared" si="3"/>
        <v xml:space="preserve"> </v>
      </c>
    </row>
    <row r="161" spans="1:18" x14ac:dyDescent="0.25">
      <c r="A161" s="71"/>
      <c r="R161" s="59" t="str">
        <f t="shared" si="3"/>
        <v xml:space="preserve"> </v>
      </c>
    </row>
    <row r="162" spans="1:18" x14ac:dyDescent="0.25">
      <c r="R162" s="59" t="str">
        <f t="shared" si="3"/>
        <v xml:space="preserve"> </v>
      </c>
    </row>
    <row r="163" spans="1:18" x14ac:dyDescent="0.25">
      <c r="A163" s="71"/>
      <c r="R163" s="59" t="str">
        <f t="shared" si="3"/>
        <v xml:space="preserve"> </v>
      </c>
    </row>
    <row r="164" spans="1:18" x14ac:dyDescent="0.25">
      <c r="A164" s="71"/>
      <c r="R164" s="59" t="str">
        <f t="shared" si="3"/>
        <v xml:space="preserve"> </v>
      </c>
    </row>
    <row r="165" spans="1:18" x14ac:dyDescent="0.25">
      <c r="A165" s="71"/>
      <c r="R165" s="59" t="str">
        <f t="shared" si="3"/>
        <v xml:space="preserve"> </v>
      </c>
    </row>
    <row r="166" spans="1:18" x14ac:dyDescent="0.25">
      <c r="R166" s="59" t="str">
        <f t="shared" si="3"/>
        <v xml:space="preserve"> </v>
      </c>
    </row>
    <row r="167" spans="1:18" x14ac:dyDescent="0.25">
      <c r="R167" s="59" t="str">
        <f t="shared" si="3"/>
        <v xml:space="preserve"> </v>
      </c>
    </row>
    <row r="168" spans="1:18" x14ac:dyDescent="0.25">
      <c r="R168" s="59" t="str">
        <f t="shared" si="3"/>
        <v xml:space="preserve"> </v>
      </c>
    </row>
    <row r="169" spans="1:18" x14ac:dyDescent="0.25">
      <c r="A169" s="71"/>
      <c r="R169" s="59" t="str">
        <f t="shared" si="3"/>
        <v xml:space="preserve"> </v>
      </c>
    </row>
    <row r="170" spans="1:18" x14ac:dyDescent="0.25">
      <c r="A170" s="71"/>
      <c r="R170" s="59" t="str">
        <f t="shared" si="3"/>
        <v xml:space="preserve"> </v>
      </c>
    </row>
    <row r="171" spans="1:18" x14ac:dyDescent="0.25">
      <c r="A171" s="71"/>
      <c r="R171" s="59" t="str">
        <f t="shared" si="3"/>
        <v xml:space="preserve"> </v>
      </c>
    </row>
    <row r="172" spans="1:18" x14ac:dyDescent="0.25">
      <c r="A172" s="71"/>
      <c r="R172" s="59" t="str">
        <f t="shared" si="3"/>
        <v xml:space="preserve"> </v>
      </c>
    </row>
    <row r="173" spans="1:18" x14ac:dyDescent="0.25">
      <c r="A173" s="71"/>
      <c r="R173" s="59" t="str">
        <f t="shared" si="3"/>
        <v xml:space="preserve"> </v>
      </c>
    </row>
    <row r="174" spans="1:18" x14ac:dyDescent="0.25">
      <c r="A174" s="71"/>
      <c r="R174" s="59" t="str">
        <f t="shared" si="3"/>
        <v xml:space="preserve"> </v>
      </c>
    </row>
    <row r="175" spans="1:18" x14ac:dyDescent="0.25">
      <c r="A175" s="71"/>
      <c r="R175" s="59" t="str">
        <f t="shared" si="3"/>
        <v xml:space="preserve"> </v>
      </c>
    </row>
    <row r="176" spans="1:18" x14ac:dyDescent="0.25">
      <c r="A176" s="71"/>
      <c r="R176" s="59" t="str">
        <f t="shared" si="3"/>
        <v xml:space="preserve"> </v>
      </c>
    </row>
    <row r="177" spans="1:18" x14ac:dyDescent="0.25">
      <c r="A177" s="71"/>
      <c r="R177" s="59" t="str">
        <f t="shared" si="3"/>
        <v xml:space="preserve"> </v>
      </c>
    </row>
    <row r="178" spans="1:18" x14ac:dyDescent="0.25">
      <c r="R178" s="59" t="str">
        <f t="shared" si="3"/>
        <v xml:space="preserve"> </v>
      </c>
    </row>
    <row r="179" spans="1:18" x14ac:dyDescent="0.25">
      <c r="R179" s="59" t="str">
        <f t="shared" si="3"/>
        <v xml:space="preserve"> </v>
      </c>
    </row>
    <row r="180" spans="1:18" x14ac:dyDescent="0.25">
      <c r="R180" s="59" t="str">
        <f t="shared" si="3"/>
        <v xml:space="preserve"> </v>
      </c>
    </row>
    <row r="181" spans="1:18" x14ac:dyDescent="0.25">
      <c r="R181" s="59" t="str">
        <f t="shared" si="3"/>
        <v xml:space="preserve"> </v>
      </c>
    </row>
    <row r="182" spans="1:18" x14ac:dyDescent="0.25">
      <c r="R182" s="59" t="str">
        <f t="shared" si="3"/>
        <v xml:space="preserve"> </v>
      </c>
    </row>
    <row r="183" spans="1:18" x14ac:dyDescent="0.25">
      <c r="R183" s="59" t="str">
        <f t="shared" si="3"/>
        <v xml:space="preserve"> </v>
      </c>
    </row>
    <row r="184" spans="1:18" x14ac:dyDescent="0.25">
      <c r="R184" s="59" t="str">
        <f t="shared" si="3"/>
        <v xml:space="preserve"> </v>
      </c>
    </row>
    <row r="185" spans="1:18" x14ac:dyDescent="0.25">
      <c r="R185" s="59" t="str">
        <f t="shared" si="3"/>
        <v xml:space="preserve"> </v>
      </c>
    </row>
    <row r="186" spans="1:18" x14ac:dyDescent="0.25">
      <c r="R186" s="59" t="str">
        <f t="shared" si="3"/>
        <v xml:space="preserve"> </v>
      </c>
    </row>
    <row r="187" spans="1:18" x14ac:dyDescent="0.25">
      <c r="R187" s="59" t="str">
        <f t="shared" si="3"/>
        <v xml:space="preserve"> </v>
      </c>
    </row>
    <row r="188" spans="1:18" x14ac:dyDescent="0.25">
      <c r="R188" s="59" t="str">
        <f t="shared" si="3"/>
        <v xml:space="preserve"> </v>
      </c>
    </row>
    <row r="189" spans="1:18" x14ac:dyDescent="0.25">
      <c r="R189" s="59" t="str">
        <f t="shared" si="3"/>
        <v xml:space="preserve"> </v>
      </c>
    </row>
    <row r="190" spans="1:18" x14ac:dyDescent="0.25">
      <c r="R190" s="59" t="str">
        <f t="shared" si="3"/>
        <v xml:space="preserve"> </v>
      </c>
    </row>
    <row r="191" spans="1:18" x14ac:dyDescent="0.25">
      <c r="R191" s="59" t="str">
        <f t="shared" si="3"/>
        <v xml:space="preserve"> </v>
      </c>
    </row>
    <row r="192" spans="1:18" x14ac:dyDescent="0.25">
      <c r="R192" s="59" t="str">
        <f t="shared" si="3"/>
        <v xml:space="preserve"> </v>
      </c>
    </row>
    <row r="193" spans="18:18" x14ac:dyDescent="0.25">
      <c r="R193" s="59" t="str">
        <f t="shared" si="3"/>
        <v xml:space="preserve"> </v>
      </c>
    </row>
    <row r="194" spans="18:18" x14ac:dyDescent="0.25">
      <c r="R194" s="59" t="str">
        <f t="shared" si="3"/>
        <v xml:space="preserve"> </v>
      </c>
    </row>
    <row r="195" spans="18:18" x14ac:dyDescent="0.25">
      <c r="R195" s="59" t="str">
        <f t="shared" si="3"/>
        <v xml:space="preserve"> </v>
      </c>
    </row>
    <row r="196" spans="18:18" x14ac:dyDescent="0.25">
      <c r="R196" s="59" t="str">
        <f t="shared" ref="R196:R259" si="4">IF(D196="Unknown", IF(OR(O196="N/A", O196="&lt; 0", O196="No Peak"), "BQL", IF(O196/F196&lt;$T$2,"BQL", IF(O196/F196&gt;$U$2, "AQL", O196)))," ")</f>
        <v xml:space="preserve"> </v>
      </c>
    </row>
    <row r="197" spans="18:18" x14ac:dyDescent="0.25">
      <c r="R197" s="59" t="str">
        <f t="shared" si="4"/>
        <v xml:space="preserve"> </v>
      </c>
    </row>
    <row r="198" spans="18:18" x14ac:dyDescent="0.25">
      <c r="R198" s="59" t="str">
        <f t="shared" si="4"/>
        <v xml:space="preserve"> </v>
      </c>
    </row>
    <row r="199" spans="18:18" x14ac:dyDescent="0.25">
      <c r="R199" s="59" t="str">
        <f t="shared" si="4"/>
        <v xml:space="preserve"> </v>
      </c>
    </row>
    <row r="200" spans="18:18" x14ac:dyDescent="0.25">
      <c r="R200" s="59" t="str">
        <f t="shared" si="4"/>
        <v xml:space="preserve"> </v>
      </c>
    </row>
    <row r="201" spans="18:18" x14ac:dyDescent="0.25">
      <c r="R201" s="59" t="str">
        <f t="shared" si="4"/>
        <v xml:space="preserve"> </v>
      </c>
    </row>
    <row r="202" spans="18:18" x14ac:dyDescent="0.25">
      <c r="R202" s="59" t="str">
        <f t="shared" si="4"/>
        <v xml:space="preserve"> </v>
      </c>
    </row>
    <row r="203" spans="18:18" x14ac:dyDescent="0.25">
      <c r="R203" s="59" t="str">
        <f t="shared" si="4"/>
        <v xml:space="preserve"> </v>
      </c>
    </row>
    <row r="204" spans="18:18" x14ac:dyDescent="0.25">
      <c r="R204" s="59" t="str">
        <f t="shared" si="4"/>
        <v xml:space="preserve"> </v>
      </c>
    </row>
    <row r="205" spans="18:18" x14ac:dyDescent="0.25">
      <c r="R205" s="59" t="str">
        <f t="shared" si="4"/>
        <v xml:space="preserve"> </v>
      </c>
    </row>
    <row r="206" spans="18:18" x14ac:dyDescent="0.25">
      <c r="R206" s="59" t="str">
        <f t="shared" si="4"/>
        <v xml:space="preserve"> </v>
      </c>
    </row>
    <row r="207" spans="18:18" x14ac:dyDescent="0.25">
      <c r="R207" s="59" t="str">
        <f t="shared" si="4"/>
        <v xml:space="preserve"> </v>
      </c>
    </row>
    <row r="208" spans="18:18" x14ac:dyDescent="0.25">
      <c r="R208" s="59" t="str">
        <f t="shared" si="4"/>
        <v xml:space="preserve"> </v>
      </c>
    </row>
    <row r="209" spans="1:18" x14ac:dyDescent="0.25">
      <c r="R209" s="59" t="str">
        <f t="shared" si="4"/>
        <v xml:space="preserve"> </v>
      </c>
    </row>
    <row r="210" spans="1:18" x14ac:dyDescent="0.25">
      <c r="R210" s="59" t="str">
        <f t="shared" si="4"/>
        <v xml:space="preserve"> </v>
      </c>
    </row>
    <row r="211" spans="1:18" x14ac:dyDescent="0.25">
      <c r="R211" s="59" t="str">
        <f t="shared" si="4"/>
        <v xml:space="preserve"> </v>
      </c>
    </row>
    <row r="212" spans="1:18" x14ac:dyDescent="0.25">
      <c r="R212" s="59" t="str">
        <f t="shared" si="4"/>
        <v xml:space="preserve"> </v>
      </c>
    </row>
    <row r="213" spans="1:18" x14ac:dyDescent="0.25">
      <c r="R213" s="59" t="str">
        <f t="shared" si="4"/>
        <v xml:space="preserve"> </v>
      </c>
    </row>
    <row r="214" spans="1:18" x14ac:dyDescent="0.25">
      <c r="A214" s="71"/>
      <c r="R214" s="59" t="str">
        <f t="shared" si="4"/>
        <v xml:space="preserve"> </v>
      </c>
    </row>
    <row r="215" spans="1:18" x14ac:dyDescent="0.25">
      <c r="A215" s="71"/>
      <c r="R215" s="59" t="str">
        <f t="shared" si="4"/>
        <v xml:space="preserve"> </v>
      </c>
    </row>
    <row r="216" spans="1:18" x14ac:dyDescent="0.25">
      <c r="A216" s="71"/>
      <c r="R216" s="59" t="str">
        <f t="shared" si="4"/>
        <v xml:space="preserve"> </v>
      </c>
    </row>
    <row r="217" spans="1:18" x14ac:dyDescent="0.25">
      <c r="R217" s="59" t="str">
        <f t="shared" si="4"/>
        <v xml:space="preserve"> </v>
      </c>
    </row>
    <row r="218" spans="1:18" x14ac:dyDescent="0.25">
      <c r="R218" s="59" t="str">
        <f t="shared" si="4"/>
        <v xml:space="preserve"> </v>
      </c>
    </row>
    <row r="219" spans="1:18" x14ac:dyDescent="0.25">
      <c r="R219" s="59" t="str">
        <f t="shared" si="4"/>
        <v xml:space="preserve"> </v>
      </c>
    </row>
    <row r="220" spans="1:18" x14ac:dyDescent="0.25">
      <c r="A220" s="71"/>
      <c r="R220" s="59" t="str">
        <f t="shared" si="4"/>
        <v xml:space="preserve"> </v>
      </c>
    </row>
    <row r="221" spans="1:18" x14ac:dyDescent="0.25">
      <c r="A221" s="71"/>
      <c r="R221" s="59" t="str">
        <f t="shared" si="4"/>
        <v xml:space="preserve"> </v>
      </c>
    </row>
    <row r="222" spans="1:18" x14ac:dyDescent="0.25">
      <c r="A222" s="71"/>
      <c r="R222" s="59" t="str">
        <f t="shared" si="4"/>
        <v xml:space="preserve"> </v>
      </c>
    </row>
    <row r="223" spans="1:18" x14ac:dyDescent="0.25">
      <c r="R223" s="59" t="str">
        <f t="shared" si="4"/>
        <v xml:space="preserve"> </v>
      </c>
    </row>
    <row r="224" spans="1:18" x14ac:dyDescent="0.25">
      <c r="R224" s="59" t="str">
        <f t="shared" si="4"/>
        <v xml:space="preserve"> </v>
      </c>
    </row>
    <row r="225" spans="1:18" x14ac:dyDescent="0.25">
      <c r="R225" s="59" t="str">
        <f t="shared" si="4"/>
        <v xml:space="preserve"> </v>
      </c>
    </row>
    <row r="226" spans="1:18" x14ac:dyDescent="0.25">
      <c r="R226" s="59" t="str">
        <f t="shared" si="4"/>
        <v xml:space="preserve"> </v>
      </c>
    </row>
    <row r="227" spans="1:18" x14ac:dyDescent="0.25">
      <c r="A227" s="71"/>
      <c r="R227" s="59" t="str">
        <f t="shared" si="4"/>
        <v xml:space="preserve"> </v>
      </c>
    </row>
    <row r="228" spans="1:18" x14ac:dyDescent="0.25">
      <c r="A228" s="71"/>
      <c r="R228" s="59" t="str">
        <f t="shared" si="4"/>
        <v xml:space="preserve"> </v>
      </c>
    </row>
    <row r="229" spans="1:18" x14ac:dyDescent="0.25">
      <c r="A229" s="71"/>
      <c r="R229" s="59" t="str">
        <f t="shared" si="4"/>
        <v xml:space="preserve"> </v>
      </c>
    </row>
    <row r="230" spans="1:18" x14ac:dyDescent="0.25">
      <c r="R230" s="59" t="str">
        <f t="shared" si="4"/>
        <v xml:space="preserve"> </v>
      </c>
    </row>
    <row r="231" spans="1:18" x14ac:dyDescent="0.25">
      <c r="R231" s="59" t="str">
        <f t="shared" si="4"/>
        <v xml:space="preserve"> </v>
      </c>
    </row>
    <row r="232" spans="1:18" x14ac:dyDescent="0.25">
      <c r="R232" s="59" t="str">
        <f t="shared" si="4"/>
        <v xml:space="preserve"> </v>
      </c>
    </row>
    <row r="233" spans="1:18" x14ac:dyDescent="0.25">
      <c r="A233" s="71"/>
      <c r="R233" s="59" t="str">
        <f t="shared" si="4"/>
        <v xml:space="preserve"> </v>
      </c>
    </row>
    <row r="234" spans="1:18" x14ac:dyDescent="0.25">
      <c r="A234" s="71"/>
      <c r="R234" s="59" t="str">
        <f t="shared" si="4"/>
        <v xml:space="preserve"> </v>
      </c>
    </row>
    <row r="235" spans="1:18" x14ac:dyDescent="0.25">
      <c r="A235" s="71"/>
      <c r="R235" s="59" t="str">
        <f t="shared" si="4"/>
        <v xml:space="preserve"> </v>
      </c>
    </row>
    <row r="236" spans="1:18" x14ac:dyDescent="0.25">
      <c r="R236" s="59" t="str">
        <f t="shared" si="4"/>
        <v xml:space="preserve"> </v>
      </c>
    </row>
    <row r="237" spans="1:18" x14ac:dyDescent="0.25">
      <c r="R237" s="59" t="str">
        <f t="shared" si="4"/>
        <v xml:space="preserve"> </v>
      </c>
    </row>
    <row r="238" spans="1:18" x14ac:dyDescent="0.25">
      <c r="R238" s="59" t="str">
        <f t="shared" si="4"/>
        <v xml:space="preserve"> </v>
      </c>
    </row>
    <row r="239" spans="1:18" x14ac:dyDescent="0.25">
      <c r="R239" s="59" t="str">
        <f t="shared" si="4"/>
        <v xml:space="preserve"> </v>
      </c>
    </row>
    <row r="240" spans="1:18" x14ac:dyDescent="0.25">
      <c r="R240" s="59" t="str">
        <f t="shared" si="4"/>
        <v xml:space="preserve"> </v>
      </c>
    </row>
    <row r="241" spans="1:18" x14ac:dyDescent="0.25">
      <c r="R241" s="59" t="str">
        <f t="shared" si="4"/>
        <v xml:space="preserve"> </v>
      </c>
    </row>
    <row r="242" spans="1:18" x14ac:dyDescent="0.25">
      <c r="R242" s="59" t="str">
        <f t="shared" si="4"/>
        <v xml:space="preserve"> </v>
      </c>
    </row>
    <row r="243" spans="1:18" x14ac:dyDescent="0.25">
      <c r="R243" s="59" t="str">
        <f t="shared" si="4"/>
        <v xml:space="preserve"> </v>
      </c>
    </row>
    <row r="244" spans="1:18" x14ac:dyDescent="0.25">
      <c r="R244" s="59" t="str">
        <f t="shared" si="4"/>
        <v xml:space="preserve"> </v>
      </c>
    </row>
    <row r="245" spans="1:18" x14ac:dyDescent="0.25">
      <c r="R245" s="59" t="str">
        <f t="shared" si="4"/>
        <v xml:space="preserve"> </v>
      </c>
    </row>
    <row r="246" spans="1:18" x14ac:dyDescent="0.25">
      <c r="R246" s="59" t="str">
        <f t="shared" si="4"/>
        <v xml:space="preserve"> </v>
      </c>
    </row>
    <row r="247" spans="1:18" x14ac:dyDescent="0.25">
      <c r="R247" s="59" t="str">
        <f t="shared" si="4"/>
        <v xml:space="preserve"> </v>
      </c>
    </row>
    <row r="248" spans="1:18" x14ac:dyDescent="0.25">
      <c r="R248" s="59" t="str">
        <f t="shared" si="4"/>
        <v xml:space="preserve"> </v>
      </c>
    </row>
    <row r="249" spans="1:18" x14ac:dyDescent="0.25">
      <c r="R249" s="59" t="str">
        <f t="shared" si="4"/>
        <v xml:space="preserve"> </v>
      </c>
    </row>
    <row r="250" spans="1:18" x14ac:dyDescent="0.25">
      <c r="R250" s="59" t="str">
        <f t="shared" si="4"/>
        <v xml:space="preserve"> </v>
      </c>
    </row>
    <row r="251" spans="1:18" x14ac:dyDescent="0.25">
      <c r="R251" s="59" t="str">
        <f t="shared" si="4"/>
        <v xml:space="preserve"> </v>
      </c>
    </row>
    <row r="252" spans="1:18" x14ac:dyDescent="0.25">
      <c r="R252" s="59" t="str">
        <f t="shared" si="4"/>
        <v xml:space="preserve"> </v>
      </c>
    </row>
    <row r="253" spans="1:18" x14ac:dyDescent="0.25">
      <c r="A253" s="71"/>
      <c r="R253" s="59" t="str">
        <f t="shared" si="4"/>
        <v xml:space="preserve"> </v>
      </c>
    </row>
    <row r="254" spans="1:18" x14ac:dyDescent="0.25">
      <c r="A254" s="71"/>
      <c r="R254" s="59" t="str">
        <f t="shared" si="4"/>
        <v xml:space="preserve"> </v>
      </c>
    </row>
    <row r="255" spans="1:18" x14ac:dyDescent="0.25">
      <c r="A255" s="71"/>
      <c r="R255" s="59" t="str">
        <f t="shared" si="4"/>
        <v xml:space="preserve"> </v>
      </c>
    </row>
    <row r="256" spans="1:18" x14ac:dyDescent="0.25">
      <c r="R256" s="59" t="str">
        <f t="shared" si="4"/>
        <v xml:space="preserve"> </v>
      </c>
    </row>
    <row r="257" spans="18:18" x14ac:dyDescent="0.25">
      <c r="R257" s="59" t="str">
        <f t="shared" si="4"/>
        <v xml:space="preserve"> </v>
      </c>
    </row>
    <row r="258" spans="18:18" x14ac:dyDescent="0.25">
      <c r="R258" s="59" t="str">
        <f t="shared" si="4"/>
        <v xml:space="preserve"> </v>
      </c>
    </row>
    <row r="259" spans="18:18" x14ac:dyDescent="0.25">
      <c r="R259" s="59" t="str">
        <f t="shared" si="4"/>
        <v xml:space="preserve"> </v>
      </c>
    </row>
    <row r="260" spans="18:18" x14ac:dyDescent="0.25">
      <c r="R260" s="59" t="str">
        <f t="shared" ref="R260:R278" si="5">IF(D260="Unknown", IF(OR(O260="N/A", O260="&lt; 0", O260="No Peak"), "BQL", IF(O260/F260&lt;$T$2,"BQL", IF(O260/F260&gt;$U$2, "AQL", O260)))," ")</f>
        <v xml:space="preserve"> </v>
      </c>
    </row>
    <row r="261" spans="18:18" x14ac:dyDescent="0.25">
      <c r="R261" s="59" t="str">
        <f t="shared" si="5"/>
        <v xml:space="preserve"> </v>
      </c>
    </row>
    <row r="262" spans="18:18" x14ac:dyDescent="0.25">
      <c r="R262" s="59" t="str">
        <f t="shared" si="5"/>
        <v xml:space="preserve"> </v>
      </c>
    </row>
    <row r="263" spans="18:18" x14ac:dyDescent="0.25">
      <c r="R263" s="59" t="str">
        <f t="shared" si="5"/>
        <v xml:space="preserve"> </v>
      </c>
    </row>
    <row r="264" spans="18:18" x14ac:dyDescent="0.25">
      <c r="R264" s="59" t="str">
        <f t="shared" si="5"/>
        <v xml:space="preserve"> </v>
      </c>
    </row>
    <row r="265" spans="18:18" x14ac:dyDescent="0.25">
      <c r="R265" s="59" t="str">
        <f t="shared" si="5"/>
        <v xml:space="preserve"> </v>
      </c>
    </row>
    <row r="266" spans="18:18" x14ac:dyDescent="0.25">
      <c r="R266" s="59" t="str">
        <f t="shared" si="5"/>
        <v xml:space="preserve"> </v>
      </c>
    </row>
    <row r="267" spans="18:18" x14ac:dyDescent="0.25">
      <c r="R267" s="59" t="str">
        <f t="shared" si="5"/>
        <v xml:space="preserve"> </v>
      </c>
    </row>
    <row r="268" spans="18:18" x14ac:dyDescent="0.25">
      <c r="R268" s="59" t="str">
        <f t="shared" si="5"/>
        <v xml:space="preserve"> </v>
      </c>
    </row>
    <row r="269" spans="18:18" x14ac:dyDescent="0.25">
      <c r="R269" s="59" t="str">
        <f t="shared" si="5"/>
        <v xml:space="preserve"> </v>
      </c>
    </row>
    <row r="270" spans="18:18" x14ac:dyDescent="0.25">
      <c r="R270" s="59" t="str">
        <f t="shared" si="5"/>
        <v xml:space="preserve"> </v>
      </c>
    </row>
    <row r="271" spans="18:18" x14ac:dyDescent="0.25">
      <c r="R271" s="59" t="str">
        <f t="shared" si="5"/>
        <v xml:space="preserve"> </v>
      </c>
    </row>
    <row r="272" spans="18:18" x14ac:dyDescent="0.25">
      <c r="R272" s="59" t="str">
        <f t="shared" si="5"/>
        <v xml:space="preserve"> </v>
      </c>
    </row>
    <row r="273" spans="18:18" x14ac:dyDescent="0.25">
      <c r="R273" s="59" t="str">
        <f t="shared" si="5"/>
        <v xml:space="preserve"> </v>
      </c>
    </row>
    <row r="274" spans="18:18" x14ac:dyDescent="0.25">
      <c r="R274" s="59" t="str">
        <f t="shared" si="5"/>
        <v xml:space="preserve"> </v>
      </c>
    </row>
    <row r="275" spans="18:18" x14ac:dyDescent="0.25">
      <c r="R275" s="59" t="str">
        <f t="shared" si="5"/>
        <v xml:space="preserve"> </v>
      </c>
    </row>
    <row r="276" spans="18:18" x14ac:dyDescent="0.25">
      <c r="R276" s="59" t="str">
        <f t="shared" si="5"/>
        <v xml:space="preserve"> </v>
      </c>
    </row>
    <row r="277" spans="18:18" x14ac:dyDescent="0.25">
      <c r="R277" s="59" t="str">
        <f t="shared" si="5"/>
        <v xml:space="preserve"> </v>
      </c>
    </row>
    <row r="278" spans="18:18" x14ac:dyDescent="0.25">
      <c r="R278" s="59" t="str">
        <f t="shared" si="5"/>
        <v xml:space="preserve"> </v>
      </c>
    </row>
    <row r="279" spans="18:18" x14ac:dyDescent="0.25">
      <c r="R279" s="59" t="str">
        <f t="shared" ref="R279:R342" si="6">IF(D279="Unknown", IF(O279="N/A", "BQL", IF(O279/F279&lt;$T$2,"BQL", IF(O279/F279&gt;$U$2, "AQL", O279)))," ")</f>
        <v xml:space="preserve"> </v>
      </c>
    </row>
    <row r="280" spans="18:18" x14ac:dyDescent="0.25">
      <c r="R280" s="59" t="str">
        <f t="shared" si="6"/>
        <v xml:space="preserve"> </v>
      </c>
    </row>
    <row r="281" spans="18:18" x14ac:dyDescent="0.25">
      <c r="R281" s="59" t="str">
        <f t="shared" si="6"/>
        <v xml:space="preserve"> </v>
      </c>
    </row>
    <row r="282" spans="18:18" x14ac:dyDescent="0.25">
      <c r="R282" s="59" t="str">
        <f t="shared" si="6"/>
        <v xml:space="preserve"> </v>
      </c>
    </row>
    <row r="283" spans="18:18" x14ac:dyDescent="0.25">
      <c r="R283" s="59" t="str">
        <f t="shared" si="6"/>
        <v xml:space="preserve"> </v>
      </c>
    </row>
    <row r="284" spans="18:18" x14ac:dyDescent="0.25">
      <c r="R284" s="59" t="str">
        <f t="shared" si="6"/>
        <v xml:space="preserve"> </v>
      </c>
    </row>
    <row r="285" spans="18:18" x14ac:dyDescent="0.25">
      <c r="R285" s="59" t="str">
        <f t="shared" si="6"/>
        <v xml:space="preserve"> </v>
      </c>
    </row>
    <row r="286" spans="18:18" x14ac:dyDescent="0.25">
      <c r="R286" s="59" t="str">
        <f t="shared" si="6"/>
        <v xml:space="preserve"> </v>
      </c>
    </row>
    <row r="287" spans="18:18" x14ac:dyDescent="0.25">
      <c r="R287" s="59" t="str">
        <f t="shared" si="6"/>
        <v xml:space="preserve"> </v>
      </c>
    </row>
    <row r="288" spans="18:18" x14ac:dyDescent="0.25">
      <c r="R288" s="59" t="str">
        <f t="shared" si="6"/>
        <v xml:space="preserve"> </v>
      </c>
    </row>
    <row r="289" spans="18:18" x14ac:dyDescent="0.25">
      <c r="R289" s="59" t="str">
        <f t="shared" si="6"/>
        <v xml:space="preserve"> </v>
      </c>
    </row>
    <row r="290" spans="18:18" x14ac:dyDescent="0.25">
      <c r="R290" s="59" t="str">
        <f t="shared" si="6"/>
        <v xml:space="preserve"> </v>
      </c>
    </row>
    <row r="291" spans="18:18" x14ac:dyDescent="0.25">
      <c r="R291" s="59" t="str">
        <f t="shared" si="6"/>
        <v xml:space="preserve"> </v>
      </c>
    </row>
    <row r="292" spans="18:18" x14ac:dyDescent="0.25">
      <c r="R292" s="59" t="str">
        <f t="shared" si="6"/>
        <v xml:space="preserve"> </v>
      </c>
    </row>
    <row r="293" spans="18:18" x14ac:dyDescent="0.25">
      <c r="R293" s="59" t="str">
        <f t="shared" si="6"/>
        <v xml:space="preserve"> </v>
      </c>
    </row>
    <row r="294" spans="18:18" x14ac:dyDescent="0.25">
      <c r="R294" s="59" t="str">
        <f t="shared" si="6"/>
        <v xml:space="preserve"> </v>
      </c>
    </row>
    <row r="295" spans="18:18" x14ac:dyDescent="0.25">
      <c r="R295" s="59" t="str">
        <f t="shared" si="6"/>
        <v xml:space="preserve"> </v>
      </c>
    </row>
    <row r="296" spans="18:18" x14ac:dyDescent="0.25">
      <c r="R296" s="59" t="str">
        <f t="shared" si="6"/>
        <v xml:space="preserve"> </v>
      </c>
    </row>
    <row r="297" spans="18:18" x14ac:dyDescent="0.25">
      <c r="R297" s="59" t="str">
        <f t="shared" si="6"/>
        <v xml:space="preserve"> </v>
      </c>
    </row>
    <row r="298" spans="18:18" x14ac:dyDescent="0.25">
      <c r="R298" s="59" t="str">
        <f t="shared" si="6"/>
        <v xml:space="preserve"> </v>
      </c>
    </row>
    <row r="299" spans="18:18" x14ac:dyDescent="0.25">
      <c r="R299" s="59" t="str">
        <f t="shared" si="6"/>
        <v xml:space="preserve"> </v>
      </c>
    </row>
    <row r="300" spans="18:18" x14ac:dyDescent="0.25">
      <c r="R300" s="59" t="str">
        <f t="shared" si="6"/>
        <v xml:space="preserve"> </v>
      </c>
    </row>
    <row r="301" spans="18:18" x14ac:dyDescent="0.25">
      <c r="R301" s="59" t="str">
        <f t="shared" si="6"/>
        <v xml:space="preserve"> </v>
      </c>
    </row>
    <row r="302" spans="18:18" x14ac:dyDescent="0.25">
      <c r="R302" s="59" t="str">
        <f t="shared" si="6"/>
        <v xml:space="preserve"> </v>
      </c>
    </row>
    <row r="303" spans="18:18" x14ac:dyDescent="0.25">
      <c r="R303" s="59" t="str">
        <f t="shared" si="6"/>
        <v xml:space="preserve"> </v>
      </c>
    </row>
    <row r="304" spans="18:18" x14ac:dyDescent="0.25">
      <c r="R304" s="59" t="str">
        <f t="shared" si="6"/>
        <v xml:space="preserve"> </v>
      </c>
    </row>
    <row r="305" spans="18:18" x14ac:dyDescent="0.25">
      <c r="R305" s="59" t="str">
        <f t="shared" si="6"/>
        <v xml:space="preserve"> </v>
      </c>
    </row>
    <row r="306" spans="18:18" x14ac:dyDescent="0.25">
      <c r="R306" s="59" t="str">
        <f t="shared" si="6"/>
        <v xml:space="preserve"> </v>
      </c>
    </row>
    <row r="307" spans="18:18" x14ac:dyDescent="0.25">
      <c r="R307" s="59" t="str">
        <f t="shared" si="6"/>
        <v xml:space="preserve"> </v>
      </c>
    </row>
    <row r="308" spans="18:18" x14ac:dyDescent="0.25">
      <c r="R308" s="59" t="str">
        <f t="shared" si="6"/>
        <v xml:space="preserve"> </v>
      </c>
    </row>
    <row r="309" spans="18:18" x14ac:dyDescent="0.25">
      <c r="R309" s="59" t="str">
        <f t="shared" si="6"/>
        <v xml:space="preserve"> </v>
      </c>
    </row>
    <row r="310" spans="18:18" x14ac:dyDescent="0.25">
      <c r="R310" s="59" t="str">
        <f t="shared" si="6"/>
        <v xml:space="preserve"> </v>
      </c>
    </row>
    <row r="311" spans="18:18" x14ac:dyDescent="0.25">
      <c r="R311" s="59" t="str">
        <f t="shared" si="6"/>
        <v xml:space="preserve"> </v>
      </c>
    </row>
    <row r="312" spans="18:18" x14ac:dyDescent="0.25">
      <c r="R312" s="59" t="str">
        <f t="shared" si="6"/>
        <v xml:space="preserve"> </v>
      </c>
    </row>
    <row r="313" spans="18:18" x14ac:dyDescent="0.25">
      <c r="R313" s="59" t="str">
        <f t="shared" si="6"/>
        <v xml:space="preserve"> </v>
      </c>
    </row>
    <row r="314" spans="18:18" x14ac:dyDescent="0.25">
      <c r="R314" s="59" t="str">
        <f t="shared" si="6"/>
        <v xml:space="preserve"> </v>
      </c>
    </row>
    <row r="315" spans="18:18" x14ac:dyDescent="0.25">
      <c r="R315" s="59" t="str">
        <f t="shared" si="6"/>
        <v xml:space="preserve"> </v>
      </c>
    </row>
    <row r="316" spans="18:18" x14ac:dyDescent="0.25">
      <c r="R316" s="59" t="str">
        <f t="shared" si="6"/>
        <v xml:space="preserve"> </v>
      </c>
    </row>
    <row r="317" spans="18:18" x14ac:dyDescent="0.25">
      <c r="R317" s="59" t="str">
        <f t="shared" si="6"/>
        <v xml:space="preserve"> </v>
      </c>
    </row>
    <row r="318" spans="18:18" x14ac:dyDescent="0.25">
      <c r="R318" s="59" t="str">
        <f t="shared" si="6"/>
        <v xml:space="preserve"> </v>
      </c>
    </row>
    <row r="319" spans="18:18" x14ac:dyDescent="0.25">
      <c r="R319" s="59" t="str">
        <f t="shared" si="6"/>
        <v xml:space="preserve"> </v>
      </c>
    </row>
    <row r="320" spans="18:18" x14ac:dyDescent="0.25">
      <c r="R320" s="59" t="str">
        <f t="shared" si="6"/>
        <v xml:space="preserve"> </v>
      </c>
    </row>
    <row r="321" spans="18:18" x14ac:dyDescent="0.25">
      <c r="R321" s="59" t="str">
        <f t="shared" si="6"/>
        <v xml:space="preserve"> </v>
      </c>
    </row>
    <row r="322" spans="18:18" x14ac:dyDescent="0.25">
      <c r="R322" s="59" t="str">
        <f t="shared" si="6"/>
        <v xml:space="preserve"> </v>
      </c>
    </row>
    <row r="323" spans="18:18" x14ac:dyDescent="0.25">
      <c r="R323" s="59" t="str">
        <f t="shared" si="6"/>
        <v xml:space="preserve"> </v>
      </c>
    </row>
    <row r="324" spans="18:18" x14ac:dyDescent="0.25">
      <c r="R324" s="59" t="str">
        <f t="shared" si="6"/>
        <v xml:space="preserve"> </v>
      </c>
    </row>
    <row r="325" spans="18:18" x14ac:dyDescent="0.25">
      <c r="R325" s="59" t="str">
        <f t="shared" si="6"/>
        <v xml:space="preserve"> </v>
      </c>
    </row>
    <row r="326" spans="18:18" x14ac:dyDescent="0.25">
      <c r="R326" s="59" t="str">
        <f t="shared" si="6"/>
        <v xml:space="preserve"> </v>
      </c>
    </row>
    <row r="327" spans="18:18" x14ac:dyDescent="0.25">
      <c r="R327" s="59" t="str">
        <f t="shared" si="6"/>
        <v xml:space="preserve"> </v>
      </c>
    </row>
    <row r="328" spans="18:18" x14ac:dyDescent="0.25">
      <c r="R328" s="59" t="str">
        <f t="shared" si="6"/>
        <v xml:space="preserve"> </v>
      </c>
    </row>
    <row r="329" spans="18:18" x14ac:dyDescent="0.25">
      <c r="R329" s="59" t="str">
        <f t="shared" si="6"/>
        <v xml:space="preserve"> </v>
      </c>
    </row>
    <row r="330" spans="18:18" x14ac:dyDescent="0.25">
      <c r="R330" s="59" t="str">
        <f t="shared" si="6"/>
        <v xml:space="preserve"> </v>
      </c>
    </row>
    <row r="331" spans="18:18" x14ac:dyDescent="0.25">
      <c r="R331" s="59" t="str">
        <f t="shared" si="6"/>
        <v xml:space="preserve"> </v>
      </c>
    </row>
    <row r="332" spans="18:18" x14ac:dyDescent="0.25">
      <c r="R332" s="59" t="str">
        <f t="shared" si="6"/>
        <v xml:space="preserve"> </v>
      </c>
    </row>
    <row r="333" spans="18:18" x14ac:dyDescent="0.25">
      <c r="R333" s="59" t="str">
        <f t="shared" si="6"/>
        <v xml:space="preserve"> </v>
      </c>
    </row>
    <row r="334" spans="18:18" x14ac:dyDescent="0.25">
      <c r="R334" s="59" t="str">
        <f t="shared" si="6"/>
        <v xml:space="preserve"> </v>
      </c>
    </row>
    <row r="335" spans="18:18" x14ac:dyDescent="0.25">
      <c r="R335" s="59" t="str">
        <f t="shared" si="6"/>
        <v xml:space="preserve"> </v>
      </c>
    </row>
    <row r="336" spans="18:18" x14ac:dyDescent="0.25">
      <c r="R336" s="59" t="str">
        <f t="shared" si="6"/>
        <v xml:space="preserve"> </v>
      </c>
    </row>
    <row r="337" spans="18:18" x14ac:dyDescent="0.25">
      <c r="R337" s="59" t="str">
        <f t="shared" si="6"/>
        <v xml:space="preserve"> </v>
      </c>
    </row>
    <row r="338" spans="18:18" x14ac:dyDescent="0.25">
      <c r="R338" s="59" t="str">
        <f t="shared" si="6"/>
        <v xml:space="preserve"> </v>
      </c>
    </row>
    <row r="339" spans="18:18" x14ac:dyDescent="0.25">
      <c r="R339" s="59" t="str">
        <f t="shared" si="6"/>
        <v xml:space="preserve"> </v>
      </c>
    </row>
    <row r="340" spans="18:18" x14ac:dyDescent="0.25">
      <c r="R340" s="59" t="str">
        <f t="shared" si="6"/>
        <v xml:space="preserve"> </v>
      </c>
    </row>
    <row r="341" spans="18:18" x14ac:dyDescent="0.25">
      <c r="R341" s="59" t="str">
        <f t="shared" si="6"/>
        <v xml:space="preserve"> </v>
      </c>
    </row>
    <row r="342" spans="18:18" x14ac:dyDescent="0.25">
      <c r="R342" s="59" t="str">
        <f t="shared" si="6"/>
        <v xml:space="preserve"> </v>
      </c>
    </row>
    <row r="343" spans="18:18" x14ac:dyDescent="0.25">
      <c r="R343" s="59" t="str">
        <f t="shared" ref="R343:R406" si="7">IF(D343="Unknown", IF(O343="N/A", "BQL", IF(O343/F343&lt;$T$2,"BQL", IF(O343/F343&gt;$U$2, "AQL", O343)))," ")</f>
        <v xml:space="preserve"> </v>
      </c>
    </row>
    <row r="344" spans="18:18" x14ac:dyDescent="0.25">
      <c r="R344" s="59" t="str">
        <f t="shared" si="7"/>
        <v xml:space="preserve"> </v>
      </c>
    </row>
    <row r="345" spans="18:18" x14ac:dyDescent="0.25">
      <c r="R345" s="59" t="str">
        <f t="shared" si="7"/>
        <v xml:space="preserve"> </v>
      </c>
    </row>
    <row r="346" spans="18:18" x14ac:dyDescent="0.25">
      <c r="R346" s="59" t="str">
        <f t="shared" si="7"/>
        <v xml:space="preserve"> </v>
      </c>
    </row>
    <row r="347" spans="18:18" x14ac:dyDescent="0.25">
      <c r="R347" s="59" t="str">
        <f t="shared" si="7"/>
        <v xml:space="preserve"> </v>
      </c>
    </row>
    <row r="348" spans="18:18" x14ac:dyDescent="0.25">
      <c r="R348" s="59" t="str">
        <f t="shared" si="7"/>
        <v xml:space="preserve"> </v>
      </c>
    </row>
    <row r="349" spans="18:18" x14ac:dyDescent="0.25">
      <c r="R349" s="59" t="str">
        <f t="shared" si="7"/>
        <v xml:space="preserve"> </v>
      </c>
    </row>
    <row r="350" spans="18:18" x14ac:dyDescent="0.25">
      <c r="R350" s="59" t="str">
        <f t="shared" si="7"/>
        <v xml:space="preserve"> </v>
      </c>
    </row>
    <row r="351" spans="18:18" x14ac:dyDescent="0.25">
      <c r="R351" s="59" t="str">
        <f t="shared" si="7"/>
        <v xml:space="preserve"> </v>
      </c>
    </row>
    <row r="352" spans="18:18" x14ac:dyDescent="0.25">
      <c r="R352" s="59" t="str">
        <f t="shared" si="7"/>
        <v xml:space="preserve"> </v>
      </c>
    </row>
    <row r="353" spans="18:18" x14ac:dyDescent="0.25">
      <c r="R353" s="59" t="str">
        <f t="shared" si="7"/>
        <v xml:space="preserve"> </v>
      </c>
    </row>
    <row r="354" spans="18:18" x14ac:dyDescent="0.25">
      <c r="R354" s="59" t="str">
        <f t="shared" si="7"/>
        <v xml:space="preserve"> </v>
      </c>
    </row>
    <row r="355" spans="18:18" x14ac:dyDescent="0.25">
      <c r="R355" s="59" t="str">
        <f t="shared" si="7"/>
        <v xml:space="preserve"> </v>
      </c>
    </row>
    <row r="356" spans="18:18" x14ac:dyDescent="0.25">
      <c r="R356" s="59" t="str">
        <f t="shared" si="7"/>
        <v xml:space="preserve"> </v>
      </c>
    </row>
    <row r="357" spans="18:18" x14ac:dyDescent="0.25">
      <c r="R357" s="59" t="str">
        <f t="shared" si="7"/>
        <v xml:space="preserve"> </v>
      </c>
    </row>
    <row r="358" spans="18:18" x14ac:dyDescent="0.25">
      <c r="R358" s="59" t="str">
        <f t="shared" si="7"/>
        <v xml:space="preserve"> </v>
      </c>
    </row>
    <row r="359" spans="18:18" x14ac:dyDescent="0.25">
      <c r="R359" s="59" t="str">
        <f t="shared" si="7"/>
        <v xml:space="preserve"> </v>
      </c>
    </row>
    <row r="360" spans="18:18" x14ac:dyDescent="0.25">
      <c r="R360" s="59" t="str">
        <f t="shared" si="7"/>
        <v xml:space="preserve"> </v>
      </c>
    </row>
    <row r="361" spans="18:18" x14ac:dyDescent="0.25">
      <c r="R361" s="59" t="str">
        <f t="shared" si="7"/>
        <v xml:space="preserve"> </v>
      </c>
    </row>
    <row r="362" spans="18:18" x14ac:dyDescent="0.25">
      <c r="R362" s="59" t="str">
        <f t="shared" si="7"/>
        <v xml:space="preserve"> </v>
      </c>
    </row>
    <row r="363" spans="18:18" x14ac:dyDescent="0.25">
      <c r="R363" s="59" t="str">
        <f t="shared" si="7"/>
        <v xml:space="preserve"> </v>
      </c>
    </row>
    <row r="364" spans="18:18" x14ac:dyDescent="0.25">
      <c r="R364" s="59" t="str">
        <f t="shared" si="7"/>
        <v xml:space="preserve"> </v>
      </c>
    </row>
    <row r="365" spans="18:18" x14ac:dyDescent="0.25">
      <c r="R365" s="59" t="str">
        <f t="shared" si="7"/>
        <v xml:space="preserve"> </v>
      </c>
    </row>
    <row r="366" spans="18:18" x14ac:dyDescent="0.25">
      <c r="R366" s="59" t="str">
        <f t="shared" si="7"/>
        <v xml:space="preserve"> </v>
      </c>
    </row>
    <row r="367" spans="18:18" x14ac:dyDescent="0.25">
      <c r="R367" s="59" t="str">
        <f t="shared" si="7"/>
        <v xml:space="preserve"> </v>
      </c>
    </row>
    <row r="368" spans="18:18" x14ac:dyDescent="0.25">
      <c r="R368" s="59" t="str">
        <f t="shared" si="7"/>
        <v xml:space="preserve"> </v>
      </c>
    </row>
    <row r="369" spans="18:18" x14ac:dyDescent="0.25">
      <c r="R369" s="59" t="str">
        <f t="shared" si="7"/>
        <v xml:space="preserve"> </v>
      </c>
    </row>
    <row r="370" spans="18:18" x14ac:dyDescent="0.25">
      <c r="R370" s="59" t="str">
        <f t="shared" si="7"/>
        <v xml:space="preserve"> </v>
      </c>
    </row>
    <row r="371" spans="18:18" x14ac:dyDescent="0.25">
      <c r="R371" s="59" t="str">
        <f t="shared" si="7"/>
        <v xml:space="preserve"> </v>
      </c>
    </row>
    <row r="372" spans="18:18" x14ac:dyDescent="0.25">
      <c r="R372" s="59" t="str">
        <f t="shared" si="7"/>
        <v xml:space="preserve"> </v>
      </c>
    </row>
    <row r="373" spans="18:18" x14ac:dyDescent="0.25">
      <c r="R373" s="59" t="str">
        <f t="shared" si="7"/>
        <v xml:space="preserve"> </v>
      </c>
    </row>
    <row r="374" spans="18:18" x14ac:dyDescent="0.25">
      <c r="R374" s="59" t="str">
        <f t="shared" si="7"/>
        <v xml:space="preserve"> </v>
      </c>
    </row>
    <row r="375" spans="18:18" x14ac:dyDescent="0.25">
      <c r="R375" s="59" t="str">
        <f t="shared" si="7"/>
        <v xml:space="preserve"> </v>
      </c>
    </row>
    <row r="376" spans="18:18" x14ac:dyDescent="0.25">
      <c r="R376" s="59" t="str">
        <f t="shared" si="7"/>
        <v xml:space="preserve"> </v>
      </c>
    </row>
    <row r="377" spans="18:18" x14ac:dyDescent="0.25">
      <c r="R377" s="59" t="str">
        <f t="shared" si="7"/>
        <v xml:space="preserve"> </v>
      </c>
    </row>
    <row r="378" spans="18:18" x14ac:dyDescent="0.25">
      <c r="R378" s="59" t="str">
        <f t="shared" si="7"/>
        <v xml:space="preserve"> </v>
      </c>
    </row>
    <row r="379" spans="18:18" x14ac:dyDescent="0.25">
      <c r="R379" s="59" t="str">
        <f t="shared" si="7"/>
        <v xml:space="preserve"> </v>
      </c>
    </row>
    <row r="380" spans="18:18" x14ac:dyDescent="0.25">
      <c r="R380" s="59" t="str">
        <f t="shared" si="7"/>
        <v xml:space="preserve"> </v>
      </c>
    </row>
    <row r="381" spans="18:18" x14ac:dyDescent="0.25">
      <c r="R381" s="59" t="str">
        <f t="shared" si="7"/>
        <v xml:space="preserve"> </v>
      </c>
    </row>
    <row r="382" spans="18:18" x14ac:dyDescent="0.25">
      <c r="R382" s="59" t="str">
        <f t="shared" si="7"/>
        <v xml:space="preserve"> </v>
      </c>
    </row>
    <row r="383" spans="18:18" x14ac:dyDescent="0.25">
      <c r="R383" s="59" t="str">
        <f t="shared" si="7"/>
        <v xml:space="preserve"> </v>
      </c>
    </row>
    <row r="384" spans="18:18" x14ac:dyDescent="0.25">
      <c r="R384" s="59" t="str">
        <f t="shared" si="7"/>
        <v xml:space="preserve"> </v>
      </c>
    </row>
    <row r="385" spans="18:18" x14ac:dyDescent="0.25">
      <c r="R385" s="59" t="str">
        <f t="shared" si="7"/>
        <v xml:space="preserve"> </v>
      </c>
    </row>
    <row r="386" spans="18:18" x14ac:dyDescent="0.25">
      <c r="R386" s="59" t="str">
        <f t="shared" si="7"/>
        <v xml:space="preserve"> </v>
      </c>
    </row>
    <row r="387" spans="18:18" x14ac:dyDescent="0.25">
      <c r="R387" s="59" t="str">
        <f t="shared" si="7"/>
        <v xml:space="preserve"> </v>
      </c>
    </row>
    <row r="388" spans="18:18" x14ac:dyDescent="0.25">
      <c r="R388" s="59" t="str">
        <f t="shared" si="7"/>
        <v xml:space="preserve"> </v>
      </c>
    </row>
    <row r="389" spans="18:18" x14ac:dyDescent="0.25">
      <c r="R389" s="59" t="str">
        <f t="shared" si="7"/>
        <v xml:space="preserve"> </v>
      </c>
    </row>
    <row r="390" spans="18:18" x14ac:dyDescent="0.25">
      <c r="R390" s="59" t="str">
        <f t="shared" si="7"/>
        <v xml:space="preserve"> </v>
      </c>
    </row>
    <row r="391" spans="18:18" x14ac:dyDescent="0.25">
      <c r="R391" s="59" t="str">
        <f t="shared" si="7"/>
        <v xml:space="preserve"> </v>
      </c>
    </row>
    <row r="392" spans="18:18" x14ac:dyDescent="0.25">
      <c r="R392" s="59" t="str">
        <f t="shared" si="7"/>
        <v xml:space="preserve"> </v>
      </c>
    </row>
    <row r="393" spans="18:18" x14ac:dyDescent="0.25">
      <c r="R393" s="59" t="str">
        <f t="shared" si="7"/>
        <v xml:space="preserve"> </v>
      </c>
    </row>
    <row r="394" spans="18:18" x14ac:dyDescent="0.25">
      <c r="R394" s="59" t="str">
        <f t="shared" si="7"/>
        <v xml:space="preserve"> </v>
      </c>
    </row>
    <row r="395" spans="18:18" x14ac:dyDescent="0.25">
      <c r="R395" s="59" t="str">
        <f t="shared" si="7"/>
        <v xml:space="preserve"> </v>
      </c>
    </row>
    <row r="396" spans="18:18" x14ac:dyDescent="0.25">
      <c r="R396" s="59" t="str">
        <f t="shared" si="7"/>
        <v xml:space="preserve"> </v>
      </c>
    </row>
    <row r="397" spans="18:18" x14ac:dyDescent="0.25">
      <c r="R397" s="59" t="str">
        <f t="shared" si="7"/>
        <v xml:space="preserve"> </v>
      </c>
    </row>
    <row r="398" spans="18:18" x14ac:dyDescent="0.25">
      <c r="R398" s="59" t="str">
        <f t="shared" si="7"/>
        <v xml:space="preserve"> </v>
      </c>
    </row>
    <row r="399" spans="18:18" x14ac:dyDescent="0.25">
      <c r="R399" s="59" t="str">
        <f t="shared" si="7"/>
        <v xml:space="preserve"> </v>
      </c>
    </row>
    <row r="400" spans="18:18" x14ac:dyDescent="0.25">
      <c r="R400" s="59" t="str">
        <f t="shared" si="7"/>
        <v xml:space="preserve"> </v>
      </c>
    </row>
    <row r="401" spans="18:18" x14ac:dyDescent="0.25">
      <c r="R401" s="59" t="str">
        <f t="shared" si="7"/>
        <v xml:space="preserve"> </v>
      </c>
    </row>
    <row r="402" spans="18:18" x14ac:dyDescent="0.25">
      <c r="R402" s="59" t="str">
        <f t="shared" si="7"/>
        <v xml:space="preserve"> </v>
      </c>
    </row>
    <row r="403" spans="18:18" x14ac:dyDescent="0.25">
      <c r="R403" s="59" t="str">
        <f t="shared" si="7"/>
        <v xml:space="preserve"> </v>
      </c>
    </row>
    <row r="404" spans="18:18" x14ac:dyDescent="0.25">
      <c r="R404" s="59" t="str">
        <f t="shared" si="7"/>
        <v xml:space="preserve"> </v>
      </c>
    </row>
    <row r="405" spans="18:18" x14ac:dyDescent="0.25">
      <c r="R405" s="59" t="str">
        <f t="shared" si="7"/>
        <v xml:space="preserve"> </v>
      </c>
    </row>
    <row r="406" spans="18:18" x14ac:dyDescent="0.25">
      <c r="R406" s="59" t="str">
        <f t="shared" si="7"/>
        <v xml:space="preserve"> </v>
      </c>
    </row>
    <row r="407" spans="18:18" x14ac:dyDescent="0.25">
      <c r="R407" s="59" t="str">
        <f t="shared" ref="R407:R470" si="8">IF(D407="Unknown", IF(O407="N/A", "BQL", IF(O407/F407&lt;$T$2,"BQL", IF(O407/F407&gt;$U$2, "AQL", O407)))," ")</f>
        <v xml:space="preserve"> </v>
      </c>
    </row>
    <row r="408" spans="18:18" x14ac:dyDescent="0.25">
      <c r="R408" s="59" t="str">
        <f t="shared" si="8"/>
        <v xml:space="preserve"> </v>
      </c>
    </row>
    <row r="409" spans="18:18" x14ac:dyDescent="0.25">
      <c r="R409" s="59" t="str">
        <f t="shared" si="8"/>
        <v xml:space="preserve"> </v>
      </c>
    </row>
    <row r="410" spans="18:18" x14ac:dyDescent="0.25">
      <c r="R410" s="59" t="str">
        <f t="shared" si="8"/>
        <v xml:space="preserve"> </v>
      </c>
    </row>
    <row r="411" spans="18:18" x14ac:dyDescent="0.25">
      <c r="R411" s="59" t="str">
        <f t="shared" si="8"/>
        <v xml:space="preserve"> </v>
      </c>
    </row>
    <row r="412" spans="18:18" x14ac:dyDescent="0.25">
      <c r="R412" s="59" t="str">
        <f t="shared" si="8"/>
        <v xml:space="preserve"> </v>
      </c>
    </row>
    <row r="413" spans="18:18" x14ac:dyDescent="0.25">
      <c r="R413" s="59" t="str">
        <f t="shared" si="8"/>
        <v xml:space="preserve"> </v>
      </c>
    </row>
    <row r="414" spans="18:18" x14ac:dyDescent="0.25">
      <c r="R414" s="59" t="str">
        <f t="shared" si="8"/>
        <v xml:space="preserve"> </v>
      </c>
    </row>
    <row r="415" spans="18:18" x14ac:dyDescent="0.25">
      <c r="R415" s="59" t="str">
        <f t="shared" si="8"/>
        <v xml:space="preserve"> </v>
      </c>
    </row>
    <row r="416" spans="18:18" x14ac:dyDescent="0.25">
      <c r="R416" s="59" t="str">
        <f t="shared" si="8"/>
        <v xml:space="preserve"> </v>
      </c>
    </row>
    <row r="417" spans="18:18" x14ac:dyDescent="0.25">
      <c r="R417" s="59" t="str">
        <f t="shared" si="8"/>
        <v xml:space="preserve"> </v>
      </c>
    </row>
    <row r="418" spans="18:18" x14ac:dyDescent="0.25">
      <c r="R418" s="59" t="str">
        <f t="shared" si="8"/>
        <v xml:space="preserve"> </v>
      </c>
    </row>
    <row r="419" spans="18:18" x14ac:dyDescent="0.25">
      <c r="R419" s="59" t="str">
        <f t="shared" si="8"/>
        <v xml:space="preserve"> </v>
      </c>
    </row>
    <row r="420" spans="18:18" x14ac:dyDescent="0.25">
      <c r="R420" s="59" t="str">
        <f t="shared" si="8"/>
        <v xml:space="preserve"> </v>
      </c>
    </row>
    <row r="421" spans="18:18" x14ac:dyDescent="0.25">
      <c r="R421" s="59" t="str">
        <f t="shared" si="8"/>
        <v xml:space="preserve"> </v>
      </c>
    </row>
    <row r="422" spans="18:18" x14ac:dyDescent="0.25">
      <c r="R422" s="59" t="str">
        <f t="shared" si="8"/>
        <v xml:space="preserve"> </v>
      </c>
    </row>
    <row r="423" spans="18:18" x14ac:dyDescent="0.25">
      <c r="R423" s="59" t="str">
        <f t="shared" si="8"/>
        <v xml:space="preserve"> </v>
      </c>
    </row>
    <row r="424" spans="18:18" x14ac:dyDescent="0.25">
      <c r="R424" s="59" t="str">
        <f t="shared" si="8"/>
        <v xml:space="preserve"> </v>
      </c>
    </row>
    <row r="425" spans="18:18" x14ac:dyDescent="0.25">
      <c r="R425" s="59" t="str">
        <f t="shared" si="8"/>
        <v xml:space="preserve"> </v>
      </c>
    </row>
    <row r="426" spans="18:18" x14ac:dyDescent="0.25">
      <c r="R426" s="59" t="str">
        <f t="shared" si="8"/>
        <v xml:space="preserve"> </v>
      </c>
    </row>
    <row r="427" spans="18:18" x14ac:dyDescent="0.25">
      <c r="R427" s="59" t="str">
        <f t="shared" si="8"/>
        <v xml:space="preserve"> </v>
      </c>
    </row>
    <row r="428" spans="18:18" x14ac:dyDescent="0.25">
      <c r="R428" s="59" t="str">
        <f t="shared" si="8"/>
        <v xml:space="preserve"> </v>
      </c>
    </row>
    <row r="429" spans="18:18" x14ac:dyDescent="0.25">
      <c r="R429" s="59" t="str">
        <f t="shared" si="8"/>
        <v xml:space="preserve"> </v>
      </c>
    </row>
    <row r="430" spans="18:18" x14ac:dyDescent="0.25">
      <c r="R430" s="59" t="str">
        <f t="shared" si="8"/>
        <v xml:space="preserve"> </v>
      </c>
    </row>
    <row r="431" spans="18:18" x14ac:dyDescent="0.25">
      <c r="R431" s="59" t="str">
        <f t="shared" si="8"/>
        <v xml:space="preserve"> </v>
      </c>
    </row>
    <row r="432" spans="18:18" x14ac:dyDescent="0.25">
      <c r="R432" s="59" t="str">
        <f t="shared" si="8"/>
        <v xml:space="preserve"> </v>
      </c>
    </row>
    <row r="433" spans="18:18" x14ac:dyDescent="0.25">
      <c r="R433" s="59" t="str">
        <f t="shared" si="8"/>
        <v xml:space="preserve"> </v>
      </c>
    </row>
    <row r="434" spans="18:18" x14ac:dyDescent="0.25">
      <c r="R434" s="59" t="str">
        <f t="shared" si="8"/>
        <v xml:space="preserve"> </v>
      </c>
    </row>
    <row r="435" spans="18:18" x14ac:dyDescent="0.25">
      <c r="R435" s="59" t="str">
        <f t="shared" si="8"/>
        <v xml:space="preserve"> </v>
      </c>
    </row>
    <row r="436" spans="18:18" x14ac:dyDescent="0.25">
      <c r="R436" s="59" t="str">
        <f t="shared" si="8"/>
        <v xml:space="preserve"> </v>
      </c>
    </row>
    <row r="437" spans="18:18" x14ac:dyDescent="0.25">
      <c r="R437" s="59" t="str">
        <f t="shared" si="8"/>
        <v xml:space="preserve"> </v>
      </c>
    </row>
    <row r="438" spans="18:18" x14ac:dyDescent="0.25">
      <c r="R438" s="59" t="str">
        <f t="shared" si="8"/>
        <v xml:space="preserve"> </v>
      </c>
    </row>
    <row r="439" spans="18:18" x14ac:dyDescent="0.25">
      <c r="R439" s="59" t="str">
        <f t="shared" si="8"/>
        <v xml:space="preserve"> </v>
      </c>
    </row>
    <row r="440" spans="18:18" x14ac:dyDescent="0.25">
      <c r="R440" s="59" t="str">
        <f t="shared" si="8"/>
        <v xml:space="preserve"> </v>
      </c>
    </row>
    <row r="441" spans="18:18" x14ac:dyDescent="0.25">
      <c r="R441" s="59" t="str">
        <f t="shared" si="8"/>
        <v xml:space="preserve"> </v>
      </c>
    </row>
    <row r="442" spans="18:18" x14ac:dyDescent="0.25">
      <c r="R442" s="59" t="str">
        <f t="shared" si="8"/>
        <v xml:space="preserve"> </v>
      </c>
    </row>
    <row r="443" spans="18:18" x14ac:dyDescent="0.25">
      <c r="R443" s="59" t="str">
        <f t="shared" si="8"/>
        <v xml:space="preserve"> </v>
      </c>
    </row>
    <row r="444" spans="18:18" x14ac:dyDescent="0.25">
      <c r="R444" s="59" t="str">
        <f t="shared" si="8"/>
        <v xml:space="preserve"> </v>
      </c>
    </row>
    <row r="445" spans="18:18" x14ac:dyDescent="0.25">
      <c r="R445" s="59" t="str">
        <f t="shared" si="8"/>
        <v xml:space="preserve"> </v>
      </c>
    </row>
    <row r="446" spans="18:18" x14ac:dyDescent="0.25">
      <c r="R446" s="59" t="str">
        <f t="shared" si="8"/>
        <v xml:space="preserve"> </v>
      </c>
    </row>
    <row r="447" spans="18:18" x14ac:dyDescent="0.25">
      <c r="R447" s="59" t="str">
        <f t="shared" si="8"/>
        <v xml:space="preserve"> </v>
      </c>
    </row>
    <row r="448" spans="18:18" x14ac:dyDescent="0.25">
      <c r="R448" s="59" t="str">
        <f t="shared" si="8"/>
        <v xml:space="preserve"> </v>
      </c>
    </row>
    <row r="449" spans="18:18" x14ac:dyDescent="0.25">
      <c r="R449" s="59" t="str">
        <f t="shared" si="8"/>
        <v xml:space="preserve"> </v>
      </c>
    </row>
    <row r="450" spans="18:18" x14ac:dyDescent="0.25">
      <c r="R450" s="59" t="str">
        <f t="shared" si="8"/>
        <v xml:space="preserve"> </v>
      </c>
    </row>
    <row r="451" spans="18:18" x14ac:dyDescent="0.25">
      <c r="R451" s="59" t="str">
        <f t="shared" si="8"/>
        <v xml:space="preserve"> </v>
      </c>
    </row>
    <row r="452" spans="18:18" x14ac:dyDescent="0.25">
      <c r="R452" s="59" t="str">
        <f t="shared" si="8"/>
        <v xml:space="preserve"> </v>
      </c>
    </row>
    <row r="453" spans="18:18" x14ac:dyDescent="0.25">
      <c r="R453" s="59" t="str">
        <f t="shared" si="8"/>
        <v xml:space="preserve"> </v>
      </c>
    </row>
    <row r="454" spans="18:18" x14ac:dyDescent="0.25">
      <c r="R454" s="59" t="str">
        <f t="shared" si="8"/>
        <v xml:space="preserve"> </v>
      </c>
    </row>
    <row r="455" spans="18:18" x14ac:dyDescent="0.25">
      <c r="R455" s="59" t="str">
        <f t="shared" si="8"/>
        <v xml:space="preserve"> </v>
      </c>
    </row>
    <row r="456" spans="18:18" x14ac:dyDescent="0.25">
      <c r="R456" s="59" t="str">
        <f t="shared" si="8"/>
        <v xml:space="preserve"> </v>
      </c>
    </row>
    <row r="457" spans="18:18" x14ac:dyDescent="0.25">
      <c r="R457" s="59" t="str">
        <f t="shared" si="8"/>
        <v xml:space="preserve"> </v>
      </c>
    </row>
    <row r="458" spans="18:18" x14ac:dyDescent="0.25">
      <c r="R458" s="59" t="str">
        <f t="shared" si="8"/>
        <v xml:space="preserve"> </v>
      </c>
    </row>
    <row r="459" spans="18:18" x14ac:dyDescent="0.25">
      <c r="R459" s="59" t="str">
        <f t="shared" si="8"/>
        <v xml:space="preserve"> </v>
      </c>
    </row>
    <row r="460" spans="18:18" x14ac:dyDescent="0.25">
      <c r="R460" s="59" t="str">
        <f t="shared" si="8"/>
        <v xml:space="preserve"> </v>
      </c>
    </row>
    <row r="461" spans="18:18" x14ac:dyDescent="0.25">
      <c r="R461" s="59" t="str">
        <f t="shared" si="8"/>
        <v xml:space="preserve"> </v>
      </c>
    </row>
    <row r="462" spans="18:18" x14ac:dyDescent="0.25">
      <c r="R462" s="59" t="str">
        <f t="shared" si="8"/>
        <v xml:space="preserve"> </v>
      </c>
    </row>
    <row r="463" spans="18:18" x14ac:dyDescent="0.25">
      <c r="R463" s="59" t="str">
        <f t="shared" si="8"/>
        <v xml:space="preserve"> </v>
      </c>
    </row>
    <row r="464" spans="18:18" x14ac:dyDescent="0.25">
      <c r="R464" s="59" t="str">
        <f t="shared" si="8"/>
        <v xml:space="preserve"> </v>
      </c>
    </row>
    <row r="465" spans="18:18" x14ac:dyDescent="0.25">
      <c r="R465" s="59" t="str">
        <f t="shared" si="8"/>
        <v xml:space="preserve"> </v>
      </c>
    </row>
    <row r="466" spans="18:18" x14ac:dyDescent="0.25">
      <c r="R466" s="59" t="str">
        <f t="shared" si="8"/>
        <v xml:space="preserve"> </v>
      </c>
    </row>
    <row r="467" spans="18:18" x14ac:dyDescent="0.25">
      <c r="R467" s="59" t="str">
        <f t="shared" si="8"/>
        <v xml:space="preserve"> </v>
      </c>
    </row>
    <row r="468" spans="18:18" x14ac:dyDescent="0.25">
      <c r="R468" s="59" t="str">
        <f t="shared" si="8"/>
        <v xml:space="preserve"> </v>
      </c>
    </row>
    <row r="469" spans="18:18" x14ac:dyDescent="0.25">
      <c r="R469" s="59" t="str">
        <f t="shared" si="8"/>
        <v xml:space="preserve"> </v>
      </c>
    </row>
    <row r="470" spans="18:18" x14ac:dyDescent="0.25">
      <c r="R470" s="59" t="str">
        <f t="shared" si="8"/>
        <v xml:space="preserve"> </v>
      </c>
    </row>
    <row r="471" spans="18:18" x14ac:dyDescent="0.25">
      <c r="R471" s="59" t="str">
        <f t="shared" ref="R471:R534" si="9">IF(D471="Unknown", IF(O471="N/A", "BQL", IF(O471/F471&lt;$T$2,"BQL", IF(O471/F471&gt;$U$2, "AQL", O471)))," ")</f>
        <v xml:space="preserve"> </v>
      </c>
    </row>
    <row r="472" spans="18:18" x14ac:dyDescent="0.25">
      <c r="R472" s="59" t="str">
        <f t="shared" si="9"/>
        <v xml:space="preserve"> </v>
      </c>
    </row>
    <row r="473" spans="18:18" x14ac:dyDescent="0.25">
      <c r="R473" s="59" t="str">
        <f t="shared" si="9"/>
        <v xml:space="preserve"> </v>
      </c>
    </row>
    <row r="474" spans="18:18" x14ac:dyDescent="0.25">
      <c r="R474" s="59" t="str">
        <f t="shared" si="9"/>
        <v xml:space="preserve"> </v>
      </c>
    </row>
    <row r="475" spans="18:18" x14ac:dyDescent="0.25">
      <c r="R475" s="59" t="str">
        <f t="shared" si="9"/>
        <v xml:space="preserve"> </v>
      </c>
    </row>
    <row r="476" spans="18:18" x14ac:dyDescent="0.25">
      <c r="R476" s="59" t="str">
        <f t="shared" si="9"/>
        <v xml:space="preserve"> </v>
      </c>
    </row>
    <row r="477" spans="18:18" x14ac:dyDescent="0.25">
      <c r="R477" s="59" t="str">
        <f t="shared" si="9"/>
        <v xml:space="preserve"> </v>
      </c>
    </row>
    <row r="478" spans="18:18" x14ac:dyDescent="0.25">
      <c r="R478" s="59" t="str">
        <f t="shared" si="9"/>
        <v xml:space="preserve"> </v>
      </c>
    </row>
    <row r="479" spans="18:18" x14ac:dyDescent="0.25">
      <c r="R479" s="59" t="str">
        <f t="shared" si="9"/>
        <v xml:space="preserve"> </v>
      </c>
    </row>
    <row r="480" spans="18:18" x14ac:dyDescent="0.25">
      <c r="R480" s="59" t="str">
        <f t="shared" si="9"/>
        <v xml:space="preserve"> </v>
      </c>
    </row>
    <row r="481" spans="18:18" x14ac:dyDescent="0.25">
      <c r="R481" s="59" t="str">
        <f t="shared" si="9"/>
        <v xml:space="preserve"> </v>
      </c>
    </row>
    <row r="482" spans="18:18" x14ac:dyDescent="0.25">
      <c r="R482" s="59" t="str">
        <f t="shared" si="9"/>
        <v xml:space="preserve"> </v>
      </c>
    </row>
    <row r="483" spans="18:18" x14ac:dyDescent="0.25">
      <c r="R483" s="59" t="str">
        <f t="shared" si="9"/>
        <v xml:space="preserve"> </v>
      </c>
    </row>
    <row r="484" spans="18:18" x14ac:dyDescent="0.25">
      <c r="R484" s="59" t="str">
        <f t="shared" si="9"/>
        <v xml:space="preserve"> </v>
      </c>
    </row>
    <row r="485" spans="18:18" x14ac:dyDescent="0.25">
      <c r="R485" s="59" t="str">
        <f t="shared" si="9"/>
        <v xml:space="preserve"> </v>
      </c>
    </row>
    <row r="486" spans="18:18" x14ac:dyDescent="0.25">
      <c r="R486" s="59" t="str">
        <f t="shared" si="9"/>
        <v xml:space="preserve"> </v>
      </c>
    </row>
    <row r="487" spans="18:18" x14ac:dyDescent="0.25">
      <c r="R487" s="59" t="str">
        <f t="shared" si="9"/>
        <v xml:space="preserve"> </v>
      </c>
    </row>
    <row r="488" spans="18:18" x14ac:dyDescent="0.25">
      <c r="R488" s="59" t="str">
        <f t="shared" si="9"/>
        <v xml:space="preserve"> </v>
      </c>
    </row>
    <row r="489" spans="18:18" x14ac:dyDescent="0.25">
      <c r="R489" s="59" t="str">
        <f t="shared" si="9"/>
        <v xml:space="preserve"> </v>
      </c>
    </row>
    <row r="490" spans="18:18" x14ac:dyDescent="0.25">
      <c r="R490" s="59" t="str">
        <f t="shared" si="9"/>
        <v xml:space="preserve"> </v>
      </c>
    </row>
    <row r="491" spans="18:18" x14ac:dyDescent="0.25">
      <c r="R491" s="59" t="str">
        <f t="shared" si="9"/>
        <v xml:space="preserve"> </v>
      </c>
    </row>
    <row r="492" spans="18:18" x14ac:dyDescent="0.25">
      <c r="R492" s="59" t="str">
        <f t="shared" si="9"/>
        <v xml:space="preserve"> </v>
      </c>
    </row>
    <row r="493" spans="18:18" x14ac:dyDescent="0.25">
      <c r="R493" s="59" t="str">
        <f t="shared" si="9"/>
        <v xml:space="preserve"> </v>
      </c>
    </row>
    <row r="494" spans="18:18" x14ac:dyDescent="0.25">
      <c r="R494" s="59" t="str">
        <f t="shared" si="9"/>
        <v xml:space="preserve"> </v>
      </c>
    </row>
    <row r="495" spans="18:18" x14ac:dyDescent="0.25">
      <c r="R495" s="59" t="str">
        <f t="shared" si="9"/>
        <v xml:space="preserve"> </v>
      </c>
    </row>
    <row r="496" spans="18:18" x14ac:dyDescent="0.25">
      <c r="R496" s="59" t="str">
        <f t="shared" si="9"/>
        <v xml:space="preserve"> </v>
      </c>
    </row>
    <row r="497" spans="18:18" x14ac:dyDescent="0.25">
      <c r="R497" s="59" t="str">
        <f t="shared" si="9"/>
        <v xml:space="preserve"> </v>
      </c>
    </row>
    <row r="498" spans="18:18" x14ac:dyDescent="0.25">
      <c r="R498" s="59" t="str">
        <f t="shared" si="9"/>
        <v xml:space="preserve"> </v>
      </c>
    </row>
    <row r="499" spans="18:18" x14ac:dyDescent="0.25">
      <c r="R499" s="59" t="str">
        <f t="shared" si="9"/>
        <v xml:space="preserve"> </v>
      </c>
    </row>
    <row r="500" spans="18:18" x14ac:dyDescent="0.25">
      <c r="R500" s="59" t="str">
        <f t="shared" si="9"/>
        <v xml:space="preserve"> </v>
      </c>
    </row>
    <row r="501" spans="18:18" x14ac:dyDescent="0.25">
      <c r="R501" s="59" t="str">
        <f t="shared" si="9"/>
        <v xml:space="preserve"> </v>
      </c>
    </row>
    <row r="502" spans="18:18" x14ac:dyDescent="0.25">
      <c r="R502" s="59" t="str">
        <f t="shared" si="9"/>
        <v xml:space="preserve"> </v>
      </c>
    </row>
    <row r="503" spans="18:18" x14ac:dyDescent="0.25">
      <c r="R503" s="59" t="str">
        <f t="shared" si="9"/>
        <v xml:space="preserve"> </v>
      </c>
    </row>
    <row r="504" spans="18:18" x14ac:dyDescent="0.25">
      <c r="R504" s="59" t="str">
        <f t="shared" si="9"/>
        <v xml:space="preserve"> </v>
      </c>
    </row>
    <row r="505" spans="18:18" x14ac:dyDescent="0.25">
      <c r="R505" s="59" t="str">
        <f t="shared" si="9"/>
        <v xml:space="preserve"> </v>
      </c>
    </row>
    <row r="506" spans="18:18" x14ac:dyDescent="0.25">
      <c r="R506" s="59" t="str">
        <f t="shared" si="9"/>
        <v xml:space="preserve"> </v>
      </c>
    </row>
    <row r="507" spans="18:18" x14ac:dyDescent="0.25">
      <c r="R507" s="59" t="str">
        <f t="shared" si="9"/>
        <v xml:space="preserve"> </v>
      </c>
    </row>
    <row r="508" spans="18:18" x14ac:dyDescent="0.25">
      <c r="R508" s="59" t="str">
        <f t="shared" si="9"/>
        <v xml:space="preserve"> </v>
      </c>
    </row>
    <row r="509" spans="18:18" x14ac:dyDescent="0.25">
      <c r="R509" s="59" t="str">
        <f t="shared" si="9"/>
        <v xml:space="preserve"> </v>
      </c>
    </row>
    <row r="510" spans="18:18" x14ac:dyDescent="0.25">
      <c r="R510" s="59" t="str">
        <f t="shared" si="9"/>
        <v xml:space="preserve"> </v>
      </c>
    </row>
    <row r="511" spans="18:18" x14ac:dyDescent="0.25">
      <c r="R511" s="59" t="str">
        <f t="shared" si="9"/>
        <v xml:space="preserve"> </v>
      </c>
    </row>
    <row r="512" spans="18:18" x14ac:dyDescent="0.25">
      <c r="R512" s="59" t="str">
        <f t="shared" si="9"/>
        <v xml:space="preserve"> </v>
      </c>
    </row>
    <row r="513" spans="18:18" x14ac:dyDescent="0.25">
      <c r="R513" s="59" t="str">
        <f t="shared" si="9"/>
        <v xml:space="preserve"> </v>
      </c>
    </row>
    <row r="514" spans="18:18" x14ac:dyDescent="0.25">
      <c r="R514" s="59" t="str">
        <f t="shared" si="9"/>
        <v xml:space="preserve"> </v>
      </c>
    </row>
    <row r="515" spans="18:18" x14ac:dyDescent="0.25">
      <c r="R515" s="59" t="str">
        <f t="shared" si="9"/>
        <v xml:space="preserve"> </v>
      </c>
    </row>
    <row r="516" spans="18:18" x14ac:dyDescent="0.25">
      <c r="R516" s="59" t="str">
        <f t="shared" si="9"/>
        <v xml:space="preserve"> </v>
      </c>
    </row>
    <row r="517" spans="18:18" x14ac:dyDescent="0.25">
      <c r="R517" s="59" t="str">
        <f t="shared" si="9"/>
        <v xml:space="preserve"> </v>
      </c>
    </row>
    <row r="518" spans="18:18" x14ac:dyDescent="0.25">
      <c r="R518" s="59" t="str">
        <f t="shared" si="9"/>
        <v xml:space="preserve"> </v>
      </c>
    </row>
    <row r="519" spans="18:18" x14ac:dyDescent="0.25">
      <c r="R519" s="59" t="str">
        <f t="shared" si="9"/>
        <v xml:space="preserve"> </v>
      </c>
    </row>
    <row r="520" spans="18:18" x14ac:dyDescent="0.25">
      <c r="R520" s="59" t="str">
        <f t="shared" si="9"/>
        <v xml:space="preserve"> </v>
      </c>
    </row>
    <row r="521" spans="18:18" x14ac:dyDescent="0.25">
      <c r="R521" s="59" t="str">
        <f t="shared" si="9"/>
        <v xml:space="preserve"> </v>
      </c>
    </row>
    <row r="522" spans="18:18" x14ac:dyDescent="0.25">
      <c r="R522" s="59" t="str">
        <f t="shared" si="9"/>
        <v xml:space="preserve"> </v>
      </c>
    </row>
    <row r="523" spans="18:18" x14ac:dyDescent="0.25">
      <c r="R523" s="59" t="str">
        <f t="shared" si="9"/>
        <v xml:space="preserve"> </v>
      </c>
    </row>
    <row r="524" spans="18:18" x14ac:dyDescent="0.25">
      <c r="R524" s="59" t="str">
        <f t="shared" si="9"/>
        <v xml:space="preserve"> </v>
      </c>
    </row>
    <row r="525" spans="18:18" x14ac:dyDescent="0.25">
      <c r="R525" s="59" t="str">
        <f t="shared" si="9"/>
        <v xml:space="preserve"> </v>
      </c>
    </row>
    <row r="526" spans="18:18" x14ac:dyDescent="0.25">
      <c r="R526" s="59" t="str">
        <f t="shared" si="9"/>
        <v xml:space="preserve"> </v>
      </c>
    </row>
    <row r="527" spans="18:18" x14ac:dyDescent="0.25">
      <c r="R527" s="59" t="str">
        <f t="shared" si="9"/>
        <v xml:space="preserve"> </v>
      </c>
    </row>
    <row r="528" spans="18:18" x14ac:dyDescent="0.25">
      <c r="R528" s="59" t="str">
        <f t="shared" si="9"/>
        <v xml:space="preserve"> </v>
      </c>
    </row>
    <row r="529" spans="18:18" x14ac:dyDescent="0.25">
      <c r="R529" s="59" t="str">
        <f t="shared" si="9"/>
        <v xml:space="preserve"> </v>
      </c>
    </row>
    <row r="530" spans="18:18" x14ac:dyDescent="0.25">
      <c r="R530" s="59" t="str">
        <f t="shared" si="9"/>
        <v xml:space="preserve"> </v>
      </c>
    </row>
    <row r="531" spans="18:18" x14ac:dyDescent="0.25">
      <c r="R531" s="59" t="str">
        <f t="shared" si="9"/>
        <v xml:space="preserve"> </v>
      </c>
    </row>
    <row r="532" spans="18:18" x14ac:dyDescent="0.25">
      <c r="R532" s="59" t="str">
        <f t="shared" si="9"/>
        <v xml:space="preserve"> </v>
      </c>
    </row>
    <row r="533" spans="18:18" x14ac:dyDescent="0.25">
      <c r="R533" s="59" t="str">
        <f t="shared" si="9"/>
        <v xml:space="preserve"> </v>
      </c>
    </row>
    <row r="534" spans="18:18" x14ac:dyDescent="0.25">
      <c r="R534" s="59" t="str">
        <f t="shared" si="9"/>
        <v xml:space="preserve"> </v>
      </c>
    </row>
    <row r="535" spans="18:18" x14ac:dyDescent="0.25">
      <c r="R535" s="59" t="str">
        <f t="shared" ref="R535:R598" si="10">IF(D535="Unknown", IF(O535="N/A", "BQL", IF(O535/F535&lt;$T$2,"BQL", IF(O535/F535&gt;$U$2, "AQL", O535)))," ")</f>
        <v xml:space="preserve"> </v>
      </c>
    </row>
    <row r="536" spans="18:18" x14ac:dyDescent="0.25">
      <c r="R536" s="59" t="str">
        <f t="shared" si="10"/>
        <v xml:space="preserve"> </v>
      </c>
    </row>
    <row r="537" spans="18:18" x14ac:dyDescent="0.25">
      <c r="R537" s="59" t="str">
        <f t="shared" si="10"/>
        <v xml:space="preserve"> </v>
      </c>
    </row>
    <row r="538" spans="18:18" x14ac:dyDescent="0.25">
      <c r="R538" s="59" t="str">
        <f t="shared" si="10"/>
        <v xml:space="preserve"> </v>
      </c>
    </row>
    <row r="539" spans="18:18" x14ac:dyDescent="0.25">
      <c r="R539" s="59" t="str">
        <f t="shared" si="10"/>
        <v xml:space="preserve"> </v>
      </c>
    </row>
    <row r="540" spans="18:18" x14ac:dyDescent="0.25">
      <c r="R540" s="59" t="str">
        <f t="shared" si="10"/>
        <v xml:space="preserve"> </v>
      </c>
    </row>
    <row r="541" spans="18:18" x14ac:dyDescent="0.25">
      <c r="R541" s="59" t="str">
        <f t="shared" si="10"/>
        <v xml:space="preserve"> </v>
      </c>
    </row>
    <row r="542" spans="18:18" x14ac:dyDescent="0.25">
      <c r="R542" s="59" t="str">
        <f t="shared" si="10"/>
        <v xml:space="preserve"> </v>
      </c>
    </row>
    <row r="543" spans="18:18" x14ac:dyDescent="0.25">
      <c r="R543" s="59" t="str">
        <f t="shared" si="10"/>
        <v xml:space="preserve"> </v>
      </c>
    </row>
    <row r="544" spans="18:18" x14ac:dyDescent="0.25">
      <c r="R544" s="59" t="str">
        <f t="shared" si="10"/>
        <v xml:space="preserve"> </v>
      </c>
    </row>
    <row r="545" spans="18:18" x14ac:dyDescent="0.25">
      <c r="R545" s="59" t="str">
        <f t="shared" si="10"/>
        <v xml:space="preserve"> </v>
      </c>
    </row>
    <row r="546" spans="18:18" x14ac:dyDescent="0.25">
      <c r="R546" s="59" t="str">
        <f t="shared" si="10"/>
        <v xml:space="preserve"> </v>
      </c>
    </row>
    <row r="547" spans="18:18" x14ac:dyDescent="0.25">
      <c r="R547" s="59" t="str">
        <f t="shared" si="10"/>
        <v xml:space="preserve"> </v>
      </c>
    </row>
    <row r="548" spans="18:18" x14ac:dyDescent="0.25">
      <c r="R548" s="59" t="str">
        <f t="shared" si="10"/>
        <v xml:space="preserve"> </v>
      </c>
    </row>
    <row r="549" spans="18:18" x14ac:dyDescent="0.25">
      <c r="R549" s="59" t="str">
        <f t="shared" si="10"/>
        <v xml:space="preserve"> </v>
      </c>
    </row>
    <row r="550" spans="18:18" x14ac:dyDescent="0.25">
      <c r="R550" s="59" t="str">
        <f t="shared" si="10"/>
        <v xml:space="preserve"> </v>
      </c>
    </row>
    <row r="551" spans="18:18" x14ac:dyDescent="0.25">
      <c r="R551" s="59" t="str">
        <f t="shared" si="10"/>
        <v xml:space="preserve"> </v>
      </c>
    </row>
    <row r="552" spans="18:18" x14ac:dyDescent="0.25">
      <c r="R552" s="59" t="str">
        <f t="shared" si="10"/>
        <v xml:space="preserve"> </v>
      </c>
    </row>
    <row r="553" spans="18:18" x14ac:dyDescent="0.25">
      <c r="R553" s="59" t="str">
        <f t="shared" si="10"/>
        <v xml:space="preserve"> </v>
      </c>
    </row>
    <row r="554" spans="18:18" x14ac:dyDescent="0.25">
      <c r="R554" s="59" t="str">
        <f t="shared" si="10"/>
        <v xml:space="preserve"> </v>
      </c>
    </row>
    <row r="555" spans="18:18" x14ac:dyDescent="0.25">
      <c r="R555" s="59" t="str">
        <f t="shared" si="10"/>
        <v xml:space="preserve"> </v>
      </c>
    </row>
    <row r="556" spans="18:18" x14ac:dyDescent="0.25">
      <c r="R556" s="59" t="str">
        <f t="shared" si="10"/>
        <v xml:space="preserve"> </v>
      </c>
    </row>
    <row r="557" spans="18:18" x14ac:dyDescent="0.25">
      <c r="R557" s="59" t="str">
        <f t="shared" si="10"/>
        <v xml:space="preserve"> </v>
      </c>
    </row>
    <row r="558" spans="18:18" x14ac:dyDescent="0.25">
      <c r="R558" s="59" t="str">
        <f t="shared" si="10"/>
        <v xml:space="preserve"> </v>
      </c>
    </row>
    <row r="559" spans="18:18" x14ac:dyDescent="0.25">
      <c r="R559" s="59" t="str">
        <f t="shared" si="10"/>
        <v xml:space="preserve"> </v>
      </c>
    </row>
    <row r="560" spans="18:18" x14ac:dyDescent="0.25">
      <c r="R560" s="59" t="str">
        <f t="shared" si="10"/>
        <v xml:space="preserve"> </v>
      </c>
    </row>
    <row r="561" spans="18:18" x14ac:dyDescent="0.25">
      <c r="R561" s="59" t="str">
        <f t="shared" si="10"/>
        <v xml:space="preserve"> </v>
      </c>
    </row>
    <row r="562" spans="18:18" x14ac:dyDescent="0.25">
      <c r="R562" s="59" t="str">
        <f t="shared" si="10"/>
        <v xml:space="preserve"> </v>
      </c>
    </row>
    <row r="563" spans="18:18" x14ac:dyDescent="0.25">
      <c r="R563" s="59" t="str">
        <f t="shared" si="10"/>
        <v xml:space="preserve"> </v>
      </c>
    </row>
    <row r="564" spans="18:18" x14ac:dyDescent="0.25">
      <c r="R564" s="59" t="str">
        <f t="shared" si="10"/>
        <v xml:space="preserve"> </v>
      </c>
    </row>
    <row r="565" spans="18:18" x14ac:dyDescent="0.25">
      <c r="R565" s="59" t="str">
        <f t="shared" si="10"/>
        <v xml:space="preserve"> </v>
      </c>
    </row>
    <row r="566" spans="18:18" x14ac:dyDescent="0.25">
      <c r="R566" s="59" t="str">
        <f t="shared" si="10"/>
        <v xml:space="preserve"> </v>
      </c>
    </row>
    <row r="567" spans="18:18" x14ac:dyDescent="0.25">
      <c r="R567" s="59" t="str">
        <f t="shared" si="10"/>
        <v xml:space="preserve"> </v>
      </c>
    </row>
    <row r="568" spans="18:18" x14ac:dyDescent="0.25">
      <c r="R568" s="59" t="str">
        <f t="shared" si="10"/>
        <v xml:space="preserve"> </v>
      </c>
    </row>
    <row r="569" spans="18:18" x14ac:dyDescent="0.25">
      <c r="R569" s="59" t="str">
        <f t="shared" si="10"/>
        <v xml:space="preserve"> </v>
      </c>
    </row>
    <row r="570" spans="18:18" x14ac:dyDescent="0.25">
      <c r="R570" s="59" t="str">
        <f t="shared" si="10"/>
        <v xml:space="preserve"> </v>
      </c>
    </row>
    <row r="571" spans="18:18" x14ac:dyDescent="0.25">
      <c r="R571" s="59" t="str">
        <f t="shared" si="10"/>
        <v xml:space="preserve"> </v>
      </c>
    </row>
    <row r="572" spans="18:18" x14ac:dyDescent="0.25">
      <c r="R572" s="59" t="str">
        <f t="shared" si="10"/>
        <v xml:space="preserve"> </v>
      </c>
    </row>
    <row r="573" spans="18:18" x14ac:dyDescent="0.25">
      <c r="R573" s="59" t="str">
        <f t="shared" si="10"/>
        <v xml:space="preserve"> </v>
      </c>
    </row>
    <row r="574" spans="18:18" x14ac:dyDescent="0.25">
      <c r="R574" s="59" t="str">
        <f t="shared" si="10"/>
        <v xml:space="preserve"> </v>
      </c>
    </row>
    <row r="575" spans="18:18" x14ac:dyDescent="0.25">
      <c r="R575" s="59" t="str">
        <f t="shared" si="10"/>
        <v xml:space="preserve"> </v>
      </c>
    </row>
    <row r="576" spans="18:18" x14ac:dyDescent="0.25">
      <c r="R576" s="59" t="str">
        <f t="shared" si="10"/>
        <v xml:space="preserve"> </v>
      </c>
    </row>
    <row r="577" spans="18:18" x14ac:dyDescent="0.25">
      <c r="R577" s="59" t="str">
        <f t="shared" si="10"/>
        <v xml:space="preserve"> </v>
      </c>
    </row>
    <row r="578" spans="18:18" x14ac:dyDescent="0.25">
      <c r="R578" s="59" t="str">
        <f t="shared" si="10"/>
        <v xml:space="preserve"> </v>
      </c>
    </row>
    <row r="579" spans="18:18" x14ac:dyDescent="0.25">
      <c r="R579" s="59" t="str">
        <f t="shared" si="10"/>
        <v xml:space="preserve"> </v>
      </c>
    </row>
    <row r="580" spans="18:18" x14ac:dyDescent="0.25">
      <c r="R580" s="59" t="str">
        <f t="shared" si="10"/>
        <v xml:space="preserve"> </v>
      </c>
    </row>
    <row r="581" spans="18:18" x14ac:dyDescent="0.25">
      <c r="R581" s="59" t="str">
        <f t="shared" si="10"/>
        <v xml:space="preserve"> </v>
      </c>
    </row>
    <row r="582" spans="18:18" x14ac:dyDescent="0.25">
      <c r="R582" s="59" t="str">
        <f t="shared" si="10"/>
        <v xml:space="preserve"> </v>
      </c>
    </row>
    <row r="583" spans="18:18" x14ac:dyDescent="0.25">
      <c r="R583" s="59" t="str">
        <f t="shared" si="10"/>
        <v xml:space="preserve"> </v>
      </c>
    </row>
    <row r="584" spans="18:18" x14ac:dyDescent="0.25">
      <c r="R584" s="59" t="str">
        <f t="shared" si="10"/>
        <v xml:space="preserve"> </v>
      </c>
    </row>
    <row r="585" spans="18:18" x14ac:dyDescent="0.25">
      <c r="R585" s="59" t="str">
        <f t="shared" si="10"/>
        <v xml:space="preserve"> </v>
      </c>
    </row>
    <row r="586" spans="18:18" x14ac:dyDescent="0.25">
      <c r="R586" s="59" t="str">
        <f t="shared" si="10"/>
        <v xml:space="preserve"> </v>
      </c>
    </row>
    <row r="587" spans="18:18" x14ac:dyDescent="0.25">
      <c r="R587" s="59" t="str">
        <f t="shared" si="10"/>
        <v xml:space="preserve"> </v>
      </c>
    </row>
    <row r="588" spans="18:18" x14ac:dyDescent="0.25">
      <c r="R588" s="59" t="str">
        <f t="shared" si="10"/>
        <v xml:space="preserve"> </v>
      </c>
    </row>
    <row r="589" spans="18:18" x14ac:dyDescent="0.25">
      <c r="R589" s="59" t="str">
        <f t="shared" si="10"/>
        <v xml:space="preserve"> </v>
      </c>
    </row>
    <row r="590" spans="18:18" x14ac:dyDescent="0.25">
      <c r="R590" s="59" t="str">
        <f t="shared" si="10"/>
        <v xml:space="preserve"> </v>
      </c>
    </row>
    <row r="591" spans="18:18" x14ac:dyDescent="0.25">
      <c r="R591" s="59" t="str">
        <f t="shared" si="10"/>
        <v xml:space="preserve"> </v>
      </c>
    </row>
    <row r="592" spans="18:18" x14ac:dyDescent="0.25">
      <c r="R592" s="59" t="str">
        <f t="shared" si="10"/>
        <v xml:space="preserve"> </v>
      </c>
    </row>
    <row r="593" spans="18:18" x14ac:dyDescent="0.25">
      <c r="R593" s="59" t="str">
        <f t="shared" si="10"/>
        <v xml:space="preserve"> </v>
      </c>
    </row>
    <row r="594" spans="18:18" x14ac:dyDescent="0.25">
      <c r="R594" s="59" t="str">
        <f t="shared" si="10"/>
        <v xml:space="preserve"> </v>
      </c>
    </row>
    <row r="595" spans="18:18" x14ac:dyDescent="0.25">
      <c r="R595" s="59" t="str">
        <f t="shared" si="10"/>
        <v xml:space="preserve"> </v>
      </c>
    </row>
    <row r="596" spans="18:18" x14ac:dyDescent="0.25">
      <c r="R596" s="59" t="str">
        <f t="shared" si="10"/>
        <v xml:space="preserve"> </v>
      </c>
    </row>
    <row r="597" spans="18:18" x14ac:dyDescent="0.25">
      <c r="R597" s="59" t="str">
        <f t="shared" si="10"/>
        <v xml:space="preserve"> </v>
      </c>
    </row>
    <row r="598" spans="18:18" x14ac:dyDescent="0.25">
      <c r="R598" s="59" t="str">
        <f t="shared" si="10"/>
        <v xml:space="preserve"> </v>
      </c>
    </row>
    <row r="599" spans="18:18" x14ac:dyDescent="0.25">
      <c r="R599" s="59" t="str">
        <f t="shared" ref="R599:R662" si="11">IF(D599="Unknown", IF(O599="N/A", "BQL", IF(O599/F599&lt;$T$2,"BQL", IF(O599/F599&gt;$U$2, "AQL", O599)))," ")</f>
        <v xml:space="preserve"> </v>
      </c>
    </row>
    <row r="600" spans="18:18" x14ac:dyDescent="0.25">
      <c r="R600" s="59" t="str">
        <f t="shared" si="11"/>
        <v xml:space="preserve"> </v>
      </c>
    </row>
    <row r="601" spans="18:18" x14ac:dyDescent="0.25">
      <c r="R601" s="59" t="str">
        <f t="shared" si="11"/>
        <v xml:space="preserve"> </v>
      </c>
    </row>
    <row r="602" spans="18:18" x14ac:dyDescent="0.25">
      <c r="R602" s="59" t="str">
        <f t="shared" si="11"/>
        <v xml:space="preserve"> </v>
      </c>
    </row>
    <row r="603" spans="18:18" x14ac:dyDescent="0.25">
      <c r="R603" s="59" t="str">
        <f t="shared" si="11"/>
        <v xml:space="preserve"> </v>
      </c>
    </row>
    <row r="604" spans="18:18" x14ac:dyDescent="0.25">
      <c r="R604" s="59" t="str">
        <f t="shared" si="11"/>
        <v xml:space="preserve"> </v>
      </c>
    </row>
    <row r="605" spans="18:18" x14ac:dyDescent="0.25">
      <c r="R605" s="59" t="str">
        <f t="shared" si="11"/>
        <v xml:space="preserve"> </v>
      </c>
    </row>
    <row r="606" spans="18:18" x14ac:dyDescent="0.25">
      <c r="R606" s="59" t="str">
        <f t="shared" si="11"/>
        <v xml:space="preserve"> </v>
      </c>
    </row>
    <row r="607" spans="18:18" x14ac:dyDescent="0.25">
      <c r="R607" s="59" t="str">
        <f t="shared" si="11"/>
        <v xml:space="preserve"> </v>
      </c>
    </row>
    <row r="608" spans="18:18" x14ac:dyDescent="0.25">
      <c r="R608" s="59" t="str">
        <f t="shared" si="11"/>
        <v xml:space="preserve"> </v>
      </c>
    </row>
    <row r="609" spans="18:18" x14ac:dyDescent="0.25">
      <c r="R609" s="59" t="str">
        <f t="shared" si="11"/>
        <v xml:space="preserve"> </v>
      </c>
    </row>
    <row r="610" spans="18:18" x14ac:dyDescent="0.25">
      <c r="R610" s="59" t="str">
        <f t="shared" si="11"/>
        <v xml:space="preserve"> </v>
      </c>
    </row>
    <row r="611" spans="18:18" x14ac:dyDescent="0.25">
      <c r="R611" s="59" t="str">
        <f t="shared" si="11"/>
        <v xml:space="preserve"> </v>
      </c>
    </row>
    <row r="612" spans="18:18" x14ac:dyDescent="0.25">
      <c r="R612" s="59" t="str">
        <f t="shared" si="11"/>
        <v xml:space="preserve"> </v>
      </c>
    </row>
    <row r="613" spans="18:18" x14ac:dyDescent="0.25">
      <c r="R613" s="59" t="str">
        <f t="shared" si="11"/>
        <v xml:space="preserve"> </v>
      </c>
    </row>
    <row r="614" spans="18:18" x14ac:dyDescent="0.25">
      <c r="R614" s="59" t="str">
        <f t="shared" si="11"/>
        <v xml:space="preserve"> </v>
      </c>
    </row>
    <row r="615" spans="18:18" x14ac:dyDescent="0.25">
      <c r="R615" s="59" t="str">
        <f t="shared" si="11"/>
        <v xml:space="preserve"> </v>
      </c>
    </row>
    <row r="616" spans="18:18" x14ac:dyDescent="0.25">
      <c r="R616" s="59" t="str">
        <f t="shared" si="11"/>
        <v xml:space="preserve"> </v>
      </c>
    </row>
    <row r="617" spans="18:18" x14ac:dyDescent="0.25">
      <c r="R617" s="59" t="str">
        <f t="shared" si="11"/>
        <v xml:space="preserve"> </v>
      </c>
    </row>
    <row r="618" spans="18:18" x14ac:dyDescent="0.25">
      <c r="R618" s="59" t="str">
        <f t="shared" si="11"/>
        <v xml:space="preserve"> </v>
      </c>
    </row>
    <row r="619" spans="18:18" x14ac:dyDescent="0.25">
      <c r="R619" s="59" t="str">
        <f t="shared" si="11"/>
        <v xml:space="preserve"> </v>
      </c>
    </row>
    <row r="620" spans="18:18" x14ac:dyDescent="0.25">
      <c r="R620" s="59" t="str">
        <f t="shared" si="11"/>
        <v xml:space="preserve"> </v>
      </c>
    </row>
    <row r="621" spans="18:18" x14ac:dyDescent="0.25">
      <c r="R621" s="59" t="str">
        <f t="shared" si="11"/>
        <v xml:space="preserve"> </v>
      </c>
    </row>
    <row r="622" spans="18:18" x14ac:dyDescent="0.25">
      <c r="R622" s="59" t="str">
        <f t="shared" si="11"/>
        <v xml:space="preserve"> </v>
      </c>
    </row>
    <row r="623" spans="18:18" x14ac:dyDescent="0.25">
      <c r="R623" s="59" t="str">
        <f t="shared" si="11"/>
        <v xml:space="preserve"> </v>
      </c>
    </row>
    <row r="624" spans="18:18" x14ac:dyDescent="0.25">
      <c r="R624" s="59" t="str">
        <f t="shared" si="11"/>
        <v xml:space="preserve"> </v>
      </c>
    </row>
    <row r="625" spans="18:18" x14ac:dyDescent="0.25">
      <c r="R625" s="59" t="str">
        <f t="shared" si="11"/>
        <v xml:space="preserve"> </v>
      </c>
    </row>
    <row r="626" spans="18:18" x14ac:dyDescent="0.25">
      <c r="R626" s="59" t="str">
        <f t="shared" si="11"/>
        <v xml:space="preserve"> </v>
      </c>
    </row>
    <row r="627" spans="18:18" x14ac:dyDescent="0.25">
      <c r="R627" s="59" t="str">
        <f t="shared" si="11"/>
        <v xml:space="preserve"> </v>
      </c>
    </row>
    <row r="628" spans="18:18" x14ac:dyDescent="0.25">
      <c r="R628" s="59" t="str">
        <f t="shared" si="11"/>
        <v xml:space="preserve"> </v>
      </c>
    </row>
    <row r="629" spans="18:18" x14ac:dyDescent="0.25">
      <c r="R629" s="59" t="str">
        <f t="shared" si="11"/>
        <v xml:space="preserve"> </v>
      </c>
    </row>
    <row r="630" spans="18:18" x14ac:dyDescent="0.25">
      <c r="R630" s="59" t="str">
        <f t="shared" si="11"/>
        <v xml:space="preserve"> </v>
      </c>
    </row>
    <row r="631" spans="18:18" x14ac:dyDescent="0.25">
      <c r="R631" s="59" t="str">
        <f t="shared" si="11"/>
        <v xml:space="preserve"> </v>
      </c>
    </row>
    <row r="632" spans="18:18" x14ac:dyDescent="0.25">
      <c r="R632" s="59" t="str">
        <f t="shared" si="11"/>
        <v xml:space="preserve"> </v>
      </c>
    </row>
    <row r="633" spans="18:18" x14ac:dyDescent="0.25">
      <c r="R633" s="59" t="str">
        <f t="shared" si="11"/>
        <v xml:space="preserve"> </v>
      </c>
    </row>
    <row r="634" spans="18:18" x14ac:dyDescent="0.25">
      <c r="R634" s="59" t="str">
        <f t="shared" si="11"/>
        <v xml:space="preserve"> </v>
      </c>
    </row>
    <row r="635" spans="18:18" x14ac:dyDescent="0.25">
      <c r="R635" s="59" t="str">
        <f t="shared" si="11"/>
        <v xml:space="preserve"> </v>
      </c>
    </row>
    <row r="636" spans="18:18" x14ac:dyDescent="0.25">
      <c r="R636" s="59" t="str">
        <f t="shared" si="11"/>
        <v xml:space="preserve"> </v>
      </c>
    </row>
    <row r="637" spans="18:18" x14ac:dyDescent="0.25">
      <c r="R637" s="59" t="str">
        <f t="shared" si="11"/>
        <v xml:space="preserve"> </v>
      </c>
    </row>
    <row r="638" spans="18:18" x14ac:dyDescent="0.25">
      <c r="R638" s="59" t="str">
        <f t="shared" si="11"/>
        <v xml:space="preserve"> </v>
      </c>
    </row>
    <row r="639" spans="18:18" x14ac:dyDescent="0.25">
      <c r="R639" s="59" t="str">
        <f t="shared" si="11"/>
        <v xml:space="preserve"> </v>
      </c>
    </row>
    <row r="640" spans="18:18" x14ac:dyDescent="0.25">
      <c r="R640" s="59" t="str">
        <f t="shared" si="11"/>
        <v xml:space="preserve"> </v>
      </c>
    </row>
    <row r="641" spans="18:18" x14ac:dyDescent="0.25">
      <c r="R641" s="59" t="str">
        <f t="shared" si="11"/>
        <v xml:space="preserve"> </v>
      </c>
    </row>
    <row r="642" spans="18:18" x14ac:dyDescent="0.25">
      <c r="R642" s="59" t="str">
        <f t="shared" si="11"/>
        <v xml:space="preserve"> </v>
      </c>
    </row>
    <row r="643" spans="18:18" x14ac:dyDescent="0.25">
      <c r="R643" s="59" t="str">
        <f t="shared" si="11"/>
        <v xml:space="preserve"> </v>
      </c>
    </row>
    <row r="644" spans="18:18" x14ac:dyDescent="0.25">
      <c r="R644" s="59" t="str">
        <f t="shared" si="11"/>
        <v xml:space="preserve"> </v>
      </c>
    </row>
    <row r="645" spans="18:18" x14ac:dyDescent="0.25">
      <c r="R645" s="59" t="str">
        <f t="shared" si="11"/>
        <v xml:space="preserve"> </v>
      </c>
    </row>
    <row r="646" spans="18:18" x14ac:dyDescent="0.25">
      <c r="R646" s="59" t="str">
        <f t="shared" si="11"/>
        <v xml:space="preserve"> </v>
      </c>
    </row>
    <row r="647" spans="18:18" x14ac:dyDescent="0.25">
      <c r="R647" s="59" t="str">
        <f t="shared" si="11"/>
        <v xml:space="preserve"> </v>
      </c>
    </row>
    <row r="648" spans="18:18" x14ac:dyDescent="0.25">
      <c r="R648" s="59" t="str">
        <f t="shared" si="11"/>
        <v xml:space="preserve"> </v>
      </c>
    </row>
    <row r="649" spans="18:18" x14ac:dyDescent="0.25">
      <c r="R649" s="59" t="str">
        <f t="shared" si="11"/>
        <v xml:space="preserve"> </v>
      </c>
    </row>
    <row r="650" spans="18:18" x14ac:dyDescent="0.25">
      <c r="R650" s="59" t="str">
        <f t="shared" si="11"/>
        <v xml:space="preserve"> </v>
      </c>
    </row>
    <row r="651" spans="18:18" x14ac:dyDescent="0.25">
      <c r="R651" s="59" t="str">
        <f t="shared" si="11"/>
        <v xml:space="preserve"> </v>
      </c>
    </row>
    <row r="652" spans="18:18" x14ac:dyDescent="0.25">
      <c r="R652" s="59" t="str">
        <f t="shared" si="11"/>
        <v xml:space="preserve"> </v>
      </c>
    </row>
    <row r="653" spans="18:18" x14ac:dyDescent="0.25">
      <c r="R653" s="59" t="str">
        <f t="shared" si="11"/>
        <v xml:space="preserve"> </v>
      </c>
    </row>
    <row r="654" spans="18:18" x14ac:dyDescent="0.25">
      <c r="R654" s="59" t="str">
        <f t="shared" si="11"/>
        <v xml:space="preserve"> </v>
      </c>
    </row>
    <row r="655" spans="18:18" x14ac:dyDescent="0.25">
      <c r="R655" s="59" t="str">
        <f t="shared" si="11"/>
        <v xml:space="preserve"> </v>
      </c>
    </row>
    <row r="656" spans="18:18" x14ac:dyDescent="0.25">
      <c r="R656" s="59" t="str">
        <f t="shared" si="11"/>
        <v xml:space="preserve"> </v>
      </c>
    </row>
    <row r="657" spans="18:18" x14ac:dyDescent="0.25">
      <c r="R657" s="59" t="str">
        <f t="shared" si="11"/>
        <v xml:space="preserve"> </v>
      </c>
    </row>
    <row r="658" spans="18:18" x14ac:dyDescent="0.25">
      <c r="R658" s="59" t="str">
        <f t="shared" si="11"/>
        <v xml:space="preserve"> </v>
      </c>
    </row>
    <row r="659" spans="18:18" x14ac:dyDescent="0.25">
      <c r="R659" s="59" t="str">
        <f t="shared" si="11"/>
        <v xml:space="preserve"> </v>
      </c>
    </row>
    <row r="660" spans="18:18" x14ac:dyDescent="0.25">
      <c r="R660" s="59" t="str">
        <f t="shared" si="11"/>
        <v xml:space="preserve"> </v>
      </c>
    </row>
    <row r="661" spans="18:18" x14ac:dyDescent="0.25">
      <c r="R661" s="59" t="str">
        <f t="shared" si="11"/>
        <v xml:space="preserve"> </v>
      </c>
    </row>
    <row r="662" spans="18:18" x14ac:dyDescent="0.25">
      <c r="R662" s="59" t="str">
        <f t="shared" si="11"/>
        <v xml:space="preserve"> </v>
      </c>
    </row>
    <row r="663" spans="18:18" x14ac:dyDescent="0.25">
      <c r="R663" s="59" t="str">
        <f t="shared" ref="R663:R726" si="12">IF(D663="Unknown", IF(O663="N/A", "BQL", IF(O663/F663&lt;$T$2,"BQL", IF(O663/F663&gt;$U$2, "AQL", O663)))," ")</f>
        <v xml:space="preserve"> </v>
      </c>
    </row>
    <row r="664" spans="18:18" x14ac:dyDescent="0.25">
      <c r="R664" s="59" t="str">
        <f t="shared" si="12"/>
        <v xml:space="preserve"> </v>
      </c>
    </row>
    <row r="665" spans="18:18" x14ac:dyDescent="0.25">
      <c r="R665" s="59" t="str">
        <f t="shared" si="12"/>
        <v xml:space="preserve"> </v>
      </c>
    </row>
    <row r="666" spans="18:18" x14ac:dyDescent="0.25">
      <c r="R666" s="59" t="str">
        <f t="shared" si="12"/>
        <v xml:space="preserve"> </v>
      </c>
    </row>
    <row r="667" spans="18:18" x14ac:dyDescent="0.25">
      <c r="R667" s="59" t="str">
        <f t="shared" si="12"/>
        <v xml:space="preserve"> </v>
      </c>
    </row>
    <row r="668" spans="18:18" x14ac:dyDescent="0.25">
      <c r="R668" s="59" t="str">
        <f t="shared" si="12"/>
        <v xml:space="preserve"> </v>
      </c>
    </row>
    <row r="669" spans="18:18" x14ac:dyDescent="0.25">
      <c r="R669" s="59" t="str">
        <f t="shared" si="12"/>
        <v xml:space="preserve"> </v>
      </c>
    </row>
    <row r="670" spans="18:18" x14ac:dyDescent="0.25">
      <c r="R670" s="59" t="str">
        <f t="shared" si="12"/>
        <v xml:space="preserve"> </v>
      </c>
    </row>
    <row r="671" spans="18:18" x14ac:dyDescent="0.25">
      <c r="R671" s="59" t="str">
        <f t="shared" si="12"/>
        <v xml:space="preserve"> </v>
      </c>
    </row>
    <row r="672" spans="18:18" x14ac:dyDescent="0.25">
      <c r="R672" s="59" t="str">
        <f t="shared" si="12"/>
        <v xml:space="preserve"> </v>
      </c>
    </row>
    <row r="673" spans="18:18" x14ac:dyDescent="0.25">
      <c r="R673" s="59" t="str">
        <f t="shared" si="12"/>
        <v xml:space="preserve"> </v>
      </c>
    </row>
    <row r="674" spans="18:18" x14ac:dyDescent="0.25">
      <c r="R674" s="59" t="str">
        <f t="shared" si="12"/>
        <v xml:space="preserve"> </v>
      </c>
    </row>
    <row r="675" spans="18:18" x14ac:dyDescent="0.25">
      <c r="R675" s="59" t="str">
        <f t="shared" si="12"/>
        <v xml:space="preserve"> </v>
      </c>
    </row>
    <row r="676" spans="18:18" x14ac:dyDescent="0.25">
      <c r="R676" s="59" t="str">
        <f t="shared" si="12"/>
        <v xml:space="preserve"> </v>
      </c>
    </row>
    <row r="677" spans="18:18" x14ac:dyDescent="0.25">
      <c r="R677" s="59" t="str">
        <f t="shared" si="12"/>
        <v xml:space="preserve"> </v>
      </c>
    </row>
    <row r="678" spans="18:18" x14ac:dyDescent="0.25">
      <c r="R678" s="59" t="str">
        <f t="shared" si="12"/>
        <v xml:space="preserve"> </v>
      </c>
    </row>
    <row r="679" spans="18:18" x14ac:dyDescent="0.25">
      <c r="R679" s="59" t="str">
        <f t="shared" si="12"/>
        <v xml:space="preserve"> </v>
      </c>
    </row>
    <row r="680" spans="18:18" x14ac:dyDescent="0.25">
      <c r="R680" s="59" t="str">
        <f t="shared" si="12"/>
        <v xml:space="preserve"> </v>
      </c>
    </row>
    <row r="681" spans="18:18" x14ac:dyDescent="0.25">
      <c r="R681" s="59" t="str">
        <f t="shared" si="12"/>
        <v xml:space="preserve"> </v>
      </c>
    </row>
    <row r="682" spans="18:18" x14ac:dyDescent="0.25">
      <c r="R682" s="59" t="str">
        <f t="shared" si="12"/>
        <v xml:space="preserve"> </v>
      </c>
    </row>
    <row r="683" spans="18:18" x14ac:dyDescent="0.25">
      <c r="R683" s="59" t="str">
        <f t="shared" si="12"/>
        <v xml:space="preserve"> </v>
      </c>
    </row>
    <row r="684" spans="18:18" x14ac:dyDescent="0.25">
      <c r="R684" s="59" t="str">
        <f t="shared" si="12"/>
        <v xml:space="preserve"> </v>
      </c>
    </row>
    <row r="685" spans="18:18" x14ac:dyDescent="0.25">
      <c r="R685" s="59" t="str">
        <f t="shared" si="12"/>
        <v xml:space="preserve"> </v>
      </c>
    </row>
    <row r="686" spans="18:18" x14ac:dyDescent="0.25">
      <c r="R686" s="59" t="str">
        <f t="shared" si="12"/>
        <v xml:space="preserve"> </v>
      </c>
    </row>
    <row r="687" spans="18:18" x14ac:dyDescent="0.25">
      <c r="R687" s="59" t="str">
        <f t="shared" si="12"/>
        <v xml:space="preserve"> </v>
      </c>
    </row>
    <row r="688" spans="18:18" x14ac:dyDescent="0.25">
      <c r="R688" s="59" t="str">
        <f t="shared" si="12"/>
        <v xml:space="preserve"> </v>
      </c>
    </row>
    <row r="689" spans="18:18" x14ac:dyDescent="0.25">
      <c r="R689" s="59" t="str">
        <f t="shared" si="12"/>
        <v xml:space="preserve"> </v>
      </c>
    </row>
    <row r="690" spans="18:18" x14ac:dyDescent="0.25">
      <c r="R690" s="59" t="str">
        <f t="shared" si="12"/>
        <v xml:space="preserve"> </v>
      </c>
    </row>
    <row r="691" spans="18:18" x14ac:dyDescent="0.25">
      <c r="R691" s="59" t="str">
        <f t="shared" si="12"/>
        <v xml:space="preserve"> </v>
      </c>
    </row>
    <row r="692" spans="18:18" x14ac:dyDescent="0.25">
      <c r="R692" s="59" t="str">
        <f t="shared" si="12"/>
        <v xml:space="preserve"> </v>
      </c>
    </row>
    <row r="693" spans="18:18" x14ac:dyDescent="0.25">
      <c r="R693" s="59" t="str">
        <f t="shared" si="12"/>
        <v xml:space="preserve"> </v>
      </c>
    </row>
    <row r="694" spans="18:18" x14ac:dyDescent="0.25">
      <c r="R694" s="59" t="str">
        <f t="shared" si="12"/>
        <v xml:space="preserve"> </v>
      </c>
    </row>
    <row r="695" spans="18:18" x14ac:dyDescent="0.25">
      <c r="R695" s="59" t="str">
        <f t="shared" si="12"/>
        <v xml:space="preserve"> </v>
      </c>
    </row>
    <row r="696" spans="18:18" x14ac:dyDescent="0.25">
      <c r="R696" s="59" t="str">
        <f t="shared" si="12"/>
        <v xml:space="preserve"> </v>
      </c>
    </row>
    <row r="697" spans="18:18" x14ac:dyDescent="0.25">
      <c r="R697" s="59" t="str">
        <f t="shared" si="12"/>
        <v xml:space="preserve"> </v>
      </c>
    </row>
    <row r="698" spans="18:18" x14ac:dyDescent="0.25">
      <c r="R698" s="59" t="str">
        <f t="shared" si="12"/>
        <v xml:space="preserve"> </v>
      </c>
    </row>
    <row r="699" spans="18:18" x14ac:dyDescent="0.25">
      <c r="R699" s="59" t="str">
        <f t="shared" si="12"/>
        <v xml:space="preserve"> </v>
      </c>
    </row>
    <row r="700" spans="18:18" x14ac:dyDescent="0.25">
      <c r="R700" s="59" t="str">
        <f t="shared" si="12"/>
        <v xml:space="preserve"> </v>
      </c>
    </row>
    <row r="701" spans="18:18" x14ac:dyDescent="0.25">
      <c r="R701" s="59" t="str">
        <f t="shared" si="12"/>
        <v xml:space="preserve"> </v>
      </c>
    </row>
    <row r="702" spans="18:18" x14ac:dyDescent="0.25">
      <c r="R702" s="59" t="str">
        <f t="shared" si="12"/>
        <v xml:space="preserve"> </v>
      </c>
    </row>
    <row r="703" spans="18:18" x14ac:dyDescent="0.25">
      <c r="R703" s="59" t="str">
        <f t="shared" si="12"/>
        <v xml:space="preserve"> </v>
      </c>
    </row>
    <row r="704" spans="18:18" x14ac:dyDescent="0.25">
      <c r="R704" s="59" t="str">
        <f t="shared" si="12"/>
        <v xml:space="preserve"> </v>
      </c>
    </row>
    <row r="705" spans="18:18" x14ac:dyDescent="0.25">
      <c r="R705" s="59" t="str">
        <f t="shared" si="12"/>
        <v xml:space="preserve"> </v>
      </c>
    </row>
    <row r="706" spans="18:18" x14ac:dyDescent="0.25">
      <c r="R706" s="59" t="str">
        <f t="shared" si="12"/>
        <v xml:space="preserve"> </v>
      </c>
    </row>
    <row r="707" spans="18:18" x14ac:dyDescent="0.25">
      <c r="R707" s="59" t="str">
        <f t="shared" si="12"/>
        <v xml:space="preserve"> </v>
      </c>
    </row>
    <row r="708" spans="18:18" x14ac:dyDescent="0.25">
      <c r="R708" s="59" t="str">
        <f t="shared" si="12"/>
        <v xml:space="preserve"> </v>
      </c>
    </row>
    <row r="709" spans="18:18" x14ac:dyDescent="0.25">
      <c r="R709" s="59" t="str">
        <f t="shared" si="12"/>
        <v xml:space="preserve"> </v>
      </c>
    </row>
    <row r="710" spans="18:18" x14ac:dyDescent="0.25">
      <c r="R710" s="59" t="str">
        <f t="shared" si="12"/>
        <v xml:space="preserve"> </v>
      </c>
    </row>
    <row r="711" spans="18:18" x14ac:dyDescent="0.25">
      <c r="R711" s="59" t="str">
        <f t="shared" si="12"/>
        <v xml:space="preserve"> </v>
      </c>
    </row>
    <row r="712" spans="18:18" x14ac:dyDescent="0.25">
      <c r="R712" s="59" t="str">
        <f t="shared" si="12"/>
        <v xml:space="preserve"> </v>
      </c>
    </row>
    <row r="713" spans="18:18" x14ac:dyDescent="0.25">
      <c r="R713" s="59" t="str">
        <f t="shared" si="12"/>
        <v xml:space="preserve"> </v>
      </c>
    </row>
    <row r="714" spans="18:18" x14ac:dyDescent="0.25">
      <c r="R714" s="59" t="str">
        <f t="shared" si="12"/>
        <v xml:space="preserve"> </v>
      </c>
    </row>
    <row r="715" spans="18:18" x14ac:dyDescent="0.25">
      <c r="R715" s="59" t="str">
        <f t="shared" si="12"/>
        <v xml:space="preserve"> </v>
      </c>
    </row>
    <row r="716" spans="18:18" x14ac:dyDescent="0.25">
      <c r="R716" s="59" t="str">
        <f t="shared" si="12"/>
        <v xml:space="preserve"> </v>
      </c>
    </row>
    <row r="717" spans="18:18" x14ac:dyDescent="0.25">
      <c r="R717" s="59" t="str">
        <f t="shared" si="12"/>
        <v xml:space="preserve"> </v>
      </c>
    </row>
    <row r="718" spans="18:18" x14ac:dyDescent="0.25">
      <c r="R718" s="59" t="str">
        <f t="shared" si="12"/>
        <v xml:space="preserve"> </v>
      </c>
    </row>
    <row r="719" spans="18:18" x14ac:dyDescent="0.25">
      <c r="R719" s="59" t="str">
        <f t="shared" si="12"/>
        <v xml:space="preserve"> </v>
      </c>
    </row>
    <row r="720" spans="18:18" x14ac:dyDescent="0.25">
      <c r="R720" s="59" t="str">
        <f t="shared" si="12"/>
        <v xml:space="preserve"> </v>
      </c>
    </row>
    <row r="721" spans="18:18" x14ac:dyDescent="0.25">
      <c r="R721" s="59" t="str">
        <f t="shared" si="12"/>
        <v xml:space="preserve"> </v>
      </c>
    </row>
    <row r="722" spans="18:18" x14ac:dyDescent="0.25">
      <c r="R722" s="59" t="str">
        <f t="shared" si="12"/>
        <v xml:space="preserve"> </v>
      </c>
    </row>
    <row r="723" spans="18:18" x14ac:dyDescent="0.25">
      <c r="R723" s="59" t="str">
        <f t="shared" si="12"/>
        <v xml:space="preserve"> </v>
      </c>
    </row>
    <row r="724" spans="18:18" x14ac:dyDescent="0.25">
      <c r="R724" s="59" t="str">
        <f t="shared" si="12"/>
        <v xml:space="preserve"> </v>
      </c>
    </row>
    <row r="725" spans="18:18" x14ac:dyDescent="0.25">
      <c r="R725" s="59" t="str">
        <f t="shared" si="12"/>
        <v xml:space="preserve"> </v>
      </c>
    </row>
    <row r="726" spans="18:18" x14ac:dyDescent="0.25">
      <c r="R726" s="59" t="str">
        <f t="shared" si="12"/>
        <v xml:space="preserve"> </v>
      </c>
    </row>
    <row r="727" spans="18:18" x14ac:dyDescent="0.25">
      <c r="R727" s="59" t="str">
        <f t="shared" ref="R727:R790" si="13">IF(D727="Unknown", IF(O727="N/A", "BQL", IF(O727/F727&lt;$T$2,"BQL", IF(O727/F727&gt;$U$2, "AQL", O727)))," ")</f>
        <v xml:space="preserve"> </v>
      </c>
    </row>
    <row r="728" spans="18:18" x14ac:dyDescent="0.25">
      <c r="R728" s="59" t="str">
        <f t="shared" si="13"/>
        <v xml:space="preserve"> </v>
      </c>
    </row>
    <row r="729" spans="18:18" x14ac:dyDescent="0.25">
      <c r="R729" s="59" t="str">
        <f t="shared" si="13"/>
        <v xml:space="preserve"> </v>
      </c>
    </row>
    <row r="730" spans="18:18" x14ac:dyDescent="0.25">
      <c r="R730" s="59" t="str">
        <f t="shared" si="13"/>
        <v xml:space="preserve"> </v>
      </c>
    </row>
    <row r="731" spans="18:18" x14ac:dyDescent="0.25">
      <c r="R731" s="59" t="str">
        <f t="shared" si="13"/>
        <v xml:space="preserve"> </v>
      </c>
    </row>
    <row r="732" spans="18:18" x14ac:dyDescent="0.25">
      <c r="R732" s="59" t="str">
        <f t="shared" si="13"/>
        <v xml:space="preserve"> </v>
      </c>
    </row>
    <row r="733" spans="18:18" x14ac:dyDescent="0.25">
      <c r="R733" s="59" t="str">
        <f t="shared" si="13"/>
        <v xml:space="preserve"> </v>
      </c>
    </row>
    <row r="734" spans="18:18" x14ac:dyDescent="0.25">
      <c r="R734" s="59" t="str">
        <f t="shared" si="13"/>
        <v xml:space="preserve"> </v>
      </c>
    </row>
    <row r="735" spans="18:18" x14ac:dyDescent="0.25">
      <c r="R735" s="59" t="str">
        <f t="shared" si="13"/>
        <v xml:space="preserve"> </v>
      </c>
    </row>
    <row r="736" spans="18:18" x14ac:dyDescent="0.25">
      <c r="R736" s="59" t="str">
        <f t="shared" si="13"/>
        <v xml:space="preserve"> </v>
      </c>
    </row>
    <row r="737" spans="18:18" x14ac:dyDescent="0.25">
      <c r="R737" s="59" t="str">
        <f t="shared" si="13"/>
        <v xml:space="preserve"> </v>
      </c>
    </row>
    <row r="738" spans="18:18" x14ac:dyDescent="0.25">
      <c r="R738" s="59" t="str">
        <f t="shared" si="13"/>
        <v xml:space="preserve"> </v>
      </c>
    </row>
    <row r="739" spans="18:18" x14ac:dyDescent="0.25">
      <c r="R739" s="59" t="str">
        <f t="shared" si="13"/>
        <v xml:space="preserve"> </v>
      </c>
    </row>
    <row r="740" spans="18:18" x14ac:dyDescent="0.25">
      <c r="R740" s="59" t="str">
        <f t="shared" si="13"/>
        <v xml:space="preserve"> </v>
      </c>
    </row>
    <row r="741" spans="18:18" x14ac:dyDescent="0.25">
      <c r="R741" s="59" t="str">
        <f t="shared" si="13"/>
        <v xml:space="preserve"> </v>
      </c>
    </row>
    <row r="742" spans="18:18" x14ac:dyDescent="0.25">
      <c r="R742" s="59" t="str">
        <f t="shared" si="13"/>
        <v xml:space="preserve"> </v>
      </c>
    </row>
    <row r="743" spans="18:18" x14ac:dyDescent="0.25">
      <c r="R743" s="59" t="str">
        <f t="shared" si="13"/>
        <v xml:space="preserve"> </v>
      </c>
    </row>
    <row r="744" spans="18:18" x14ac:dyDescent="0.25">
      <c r="R744" s="59" t="str">
        <f t="shared" si="13"/>
        <v xml:space="preserve"> </v>
      </c>
    </row>
    <row r="745" spans="18:18" x14ac:dyDescent="0.25">
      <c r="R745" s="59" t="str">
        <f t="shared" si="13"/>
        <v xml:space="preserve"> </v>
      </c>
    </row>
    <row r="746" spans="18:18" x14ac:dyDescent="0.25">
      <c r="R746" s="59" t="str">
        <f t="shared" si="13"/>
        <v xml:space="preserve"> </v>
      </c>
    </row>
    <row r="747" spans="18:18" x14ac:dyDescent="0.25">
      <c r="R747" s="59" t="str">
        <f t="shared" si="13"/>
        <v xml:space="preserve"> </v>
      </c>
    </row>
    <row r="748" spans="18:18" x14ac:dyDescent="0.25">
      <c r="R748" s="59" t="str">
        <f t="shared" si="13"/>
        <v xml:space="preserve"> </v>
      </c>
    </row>
    <row r="749" spans="18:18" x14ac:dyDescent="0.25">
      <c r="R749" s="59" t="str">
        <f t="shared" si="13"/>
        <v xml:space="preserve"> </v>
      </c>
    </row>
    <row r="750" spans="18:18" x14ac:dyDescent="0.25">
      <c r="R750" s="59" t="str">
        <f t="shared" si="13"/>
        <v xml:space="preserve"> </v>
      </c>
    </row>
    <row r="751" spans="18:18" x14ac:dyDescent="0.25">
      <c r="R751" s="59" t="str">
        <f t="shared" si="13"/>
        <v xml:space="preserve"> </v>
      </c>
    </row>
    <row r="752" spans="18:18" x14ac:dyDescent="0.25">
      <c r="R752" s="59" t="str">
        <f t="shared" si="13"/>
        <v xml:space="preserve"> </v>
      </c>
    </row>
    <row r="753" spans="18:18" x14ac:dyDescent="0.25">
      <c r="R753" s="59" t="str">
        <f t="shared" si="13"/>
        <v xml:space="preserve"> </v>
      </c>
    </row>
    <row r="754" spans="18:18" x14ac:dyDescent="0.25">
      <c r="R754" s="59" t="str">
        <f t="shared" si="13"/>
        <v xml:space="preserve"> </v>
      </c>
    </row>
    <row r="755" spans="18:18" x14ac:dyDescent="0.25">
      <c r="R755" s="59" t="str">
        <f t="shared" si="13"/>
        <v xml:space="preserve"> </v>
      </c>
    </row>
    <row r="756" spans="18:18" x14ac:dyDescent="0.25">
      <c r="R756" s="59" t="str">
        <f t="shared" si="13"/>
        <v xml:space="preserve"> </v>
      </c>
    </row>
    <row r="757" spans="18:18" x14ac:dyDescent="0.25">
      <c r="R757" s="59" t="str">
        <f t="shared" si="13"/>
        <v xml:space="preserve"> </v>
      </c>
    </row>
    <row r="758" spans="18:18" x14ac:dyDescent="0.25">
      <c r="R758" s="59" t="str">
        <f t="shared" si="13"/>
        <v xml:space="preserve"> </v>
      </c>
    </row>
    <row r="759" spans="18:18" x14ac:dyDescent="0.25">
      <c r="R759" s="59" t="str">
        <f t="shared" si="13"/>
        <v xml:space="preserve"> </v>
      </c>
    </row>
    <row r="760" spans="18:18" x14ac:dyDescent="0.25">
      <c r="R760" s="59" t="str">
        <f t="shared" si="13"/>
        <v xml:space="preserve"> </v>
      </c>
    </row>
    <row r="761" spans="18:18" x14ac:dyDescent="0.25">
      <c r="R761" s="59" t="str">
        <f t="shared" si="13"/>
        <v xml:space="preserve"> </v>
      </c>
    </row>
    <row r="762" spans="18:18" x14ac:dyDescent="0.25">
      <c r="R762" s="59" t="str">
        <f t="shared" si="13"/>
        <v xml:space="preserve"> </v>
      </c>
    </row>
    <row r="763" spans="18:18" x14ac:dyDescent="0.25">
      <c r="R763" s="59" t="str">
        <f t="shared" si="13"/>
        <v xml:space="preserve"> </v>
      </c>
    </row>
    <row r="764" spans="18:18" x14ac:dyDescent="0.25">
      <c r="R764" s="59" t="str">
        <f t="shared" si="13"/>
        <v xml:space="preserve"> </v>
      </c>
    </row>
    <row r="765" spans="18:18" x14ac:dyDescent="0.25">
      <c r="R765" s="59" t="str">
        <f t="shared" si="13"/>
        <v xml:space="preserve"> </v>
      </c>
    </row>
    <row r="766" spans="18:18" x14ac:dyDescent="0.25">
      <c r="R766" s="59" t="str">
        <f t="shared" si="13"/>
        <v xml:space="preserve"> </v>
      </c>
    </row>
    <row r="767" spans="18:18" x14ac:dyDescent="0.25">
      <c r="R767" s="59" t="str">
        <f t="shared" si="13"/>
        <v xml:space="preserve"> </v>
      </c>
    </row>
    <row r="768" spans="18:18" x14ac:dyDescent="0.25">
      <c r="R768" s="59" t="str">
        <f t="shared" si="13"/>
        <v xml:space="preserve"> </v>
      </c>
    </row>
    <row r="769" spans="18:18" x14ac:dyDescent="0.25">
      <c r="R769" s="59" t="str">
        <f t="shared" si="13"/>
        <v xml:space="preserve"> </v>
      </c>
    </row>
    <row r="770" spans="18:18" x14ac:dyDescent="0.25">
      <c r="R770" s="59" t="str">
        <f t="shared" si="13"/>
        <v xml:space="preserve"> </v>
      </c>
    </row>
    <row r="771" spans="18:18" x14ac:dyDescent="0.25">
      <c r="R771" s="59" t="str">
        <f t="shared" si="13"/>
        <v xml:space="preserve"> </v>
      </c>
    </row>
    <row r="772" spans="18:18" x14ac:dyDescent="0.25">
      <c r="R772" s="59" t="str">
        <f t="shared" si="13"/>
        <v xml:space="preserve"> </v>
      </c>
    </row>
    <row r="773" spans="18:18" x14ac:dyDescent="0.25">
      <c r="R773" s="59" t="str">
        <f t="shared" si="13"/>
        <v xml:space="preserve"> </v>
      </c>
    </row>
    <row r="774" spans="18:18" x14ac:dyDescent="0.25">
      <c r="R774" s="59" t="str">
        <f t="shared" si="13"/>
        <v xml:space="preserve"> </v>
      </c>
    </row>
    <row r="775" spans="18:18" x14ac:dyDescent="0.25">
      <c r="R775" s="59" t="str">
        <f t="shared" si="13"/>
        <v xml:space="preserve"> </v>
      </c>
    </row>
    <row r="776" spans="18:18" x14ac:dyDescent="0.25">
      <c r="R776" s="59" t="str">
        <f t="shared" si="13"/>
        <v xml:space="preserve"> </v>
      </c>
    </row>
    <row r="777" spans="18:18" x14ac:dyDescent="0.25">
      <c r="R777" s="59" t="str">
        <f t="shared" si="13"/>
        <v xml:space="preserve"> </v>
      </c>
    </row>
    <row r="778" spans="18:18" x14ac:dyDescent="0.25">
      <c r="R778" s="59" t="str">
        <f t="shared" si="13"/>
        <v xml:space="preserve"> </v>
      </c>
    </row>
    <row r="779" spans="18:18" x14ac:dyDescent="0.25">
      <c r="R779" s="59" t="str">
        <f t="shared" si="13"/>
        <v xml:space="preserve"> </v>
      </c>
    </row>
    <row r="780" spans="18:18" x14ac:dyDescent="0.25">
      <c r="R780" s="59" t="str">
        <f t="shared" si="13"/>
        <v xml:space="preserve"> </v>
      </c>
    </row>
    <row r="781" spans="18:18" x14ac:dyDescent="0.25">
      <c r="R781" s="59" t="str">
        <f t="shared" si="13"/>
        <v xml:space="preserve"> </v>
      </c>
    </row>
    <row r="782" spans="18:18" x14ac:dyDescent="0.25">
      <c r="R782" s="59" t="str">
        <f t="shared" si="13"/>
        <v xml:space="preserve"> </v>
      </c>
    </row>
    <row r="783" spans="18:18" x14ac:dyDescent="0.25">
      <c r="R783" s="59" t="str">
        <f t="shared" si="13"/>
        <v xml:space="preserve"> </v>
      </c>
    </row>
    <row r="784" spans="18:18" x14ac:dyDescent="0.25">
      <c r="R784" s="59" t="str">
        <f t="shared" si="13"/>
        <v xml:space="preserve"> </v>
      </c>
    </row>
    <row r="785" spans="18:18" x14ac:dyDescent="0.25">
      <c r="R785" s="59" t="str">
        <f t="shared" si="13"/>
        <v xml:space="preserve"> </v>
      </c>
    </row>
    <row r="786" spans="18:18" x14ac:dyDescent="0.25">
      <c r="R786" s="59" t="str">
        <f t="shared" si="13"/>
        <v xml:space="preserve"> </v>
      </c>
    </row>
    <row r="787" spans="18:18" x14ac:dyDescent="0.25">
      <c r="R787" s="59" t="str">
        <f t="shared" si="13"/>
        <v xml:space="preserve"> </v>
      </c>
    </row>
    <row r="788" spans="18:18" x14ac:dyDescent="0.25">
      <c r="R788" s="59" t="str">
        <f t="shared" si="13"/>
        <v xml:space="preserve"> </v>
      </c>
    </row>
    <row r="789" spans="18:18" x14ac:dyDescent="0.25">
      <c r="R789" s="59" t="str">
        <f t="shared" si="13"/>
        <v xml:space="preserve"> </v>
      </c>
    </row>
    <row r="790" spans="18:18" x14ac:dyDescent="0.25">
      <c r="R790" s="59" t="str">
        <f t="shared" si="13"/>
        <v xml:space="preserve"> </v>
      </c>
    </row>
    <row r="791" spans="18:18" x14ac:dyDescent="0.25">
      <c r="R791" s="59" t="str">
        <f t="shared" ref="R791:R854" si="14">IF(D791="Unknown", IF(O791="N/A", "BQL", IF(O791/F791&lt;$T$2,"BQL", IF(O791/F791&gt;$U$2, "AQL", O791)))," ")</f>
        <v xml:space="preserve"> </v>
      </c>
    </row>
    <row r="792" spans="18:18" x14ac:dyDescent="0.25">
      <c r="R792" s="59" t="str">
        <f t="shared" si="14"/>
        <v xml:space="preserve"> </v>
      </c>
    </row>
    <row r="793" spans="18:18" x14ac:dyDescent="0.25">
      <c r="R793" s="59" t="str">
        <f t="shared" si="14"/>
        <v xml:space="preserve"> </v>
      </c>
    </row>
    <row r="794" spans="18:18" x14ac:dyDescent="0.25">
      <c r="R794" s="59" t="str">
        <f t="shared" si="14"/>
        <v xml:space="preserve"> </v>
      </c>
    </row>
    <row r="795" spans="18:18" x14ac:dyDescent="0.25">
      <c r="R795" s="59" t="str">
        <f t="shared" si="14"/>
        <v xml:space="preserve"> </v>
      </c>
    </row>
    <row r="796" spans="18:18" x14ac:dyDescent="0.25">
      <c r="R796" s="59" t="str">
        <f t="shared" si="14"/>
        <v xml:space="preserve"> </v>
      </c>
    </row>
    <row r="797" spans="18:18" x14ac:dyDescent="0.25">
      <c r="R797" s="59" t="str">
        <f t="shared" si="14"/>
        <v xml:space="preserve"> </v>
      </c>
    </row>
    <row r="798" spans="18:18" x14ac:dyDescent="0.25">
      <c r="R798" s="59" t="str">
        <f t="shared" si="14"/>
        <v xml:space="preserve"> </v>
      </c>
    </row>
    <row r="799" spans="18:18" x14ac:dyDescent="0.25">
      <c r="R799" s="59" t="str">
        <f t="shared" si="14"/>
        <v xml:space="preserve"> </v>
      </c>
    </row>
    <row r="800" spans="18:18" x14ac:dyDescent="0.25">
      <c r="R800" s="59" t="str">
        <f t="shared" si="14"/>
        <v xml:space="preserve"> </v>
      </c>
    </row>
    <row r="801" spans="18:18" x14ac:dyDescent="0.25">
      <c r="R801" s="59" t="str">
        <f t="shared" si="14"/>
        <v xml:space="preserve"> </v>
      </c>
    </row>
    <row r="802" spans="18:18" x14ac:dyDescent="0.25">
      <c r="R802" s="59" t="str">
        <f t="shared" si="14"/>
        <v xml:space="preserve"> </v>
      </c>
    </row>
    <row r="803" spans="18:18" x14ac:dyDescent="0.25">
      <c r="R803" s="59" t="str">
        <f t="shared" si="14"/>
        <v xml:space="preserve"> </v>
      </c>
    </row>
    <row r="804" spans="18:18" x14ac:dyDescent="0.25">
      <c r="R804" s="59" t="str">
        <f t="shared" si="14"/>
        <v xml:space="preserve"> </v>
      </c>
    </row>
    <row r="805" spans="18:18" x14ac:dyDescent="0.25">
      <c r="R805" s="59" t="str">
        <f t="shared" si="14"/>
        <v xml:space="preserve"> </v>
      </c>
    </row>
    <row r="806" spans="18:18" x14ac:dyDescent="0.25">
      <c r="R806" s="59" t="str">
        <f t="shared" si="14"/>
        <v xml:space="preserve"> </v>
      </c>
    </row>
    <row r="807" spans="18:18" x14ac:dyDescent="0.25">
      <c r="R807" s="59" t="str">
        <f t="shared" si="14"/>
        <v xml:space="preserve"> </v>
      </c>
    </row>
    <row r="808" spans="18:18" x14ac:dyDescent="0.25">
      <c r="R808" s="59" t="str">
        <f t="shared" si="14"/>
        <v xml:space="preserve"> </v>
      </c>
    </row>
    <row r="809" spans="18:18" x14ac:dyDescent="0.25">
      <c r="R809" s="59" t="str">
        <f t="shared" si="14"/>
        <v xml:space="preserve"> </v>
      </c>
    </row>
    <row r="810" spans="18:18" x14ac:dyDescent="0.25">
      <c r="R810" s="59" t="str">
        <f t="shared" si="14"/>
        <v xml:space="preserve"> </v>
      </c>
    </row>
    <row r="811" spans="18:18" x14ac:dyDescent="0.25">
      <c r="R811" s="59" t="str">
        <f t="shared" si="14"/>
        <v xml:space="preserve"> </v>
      </c>
    </row>
    <row r="812" spans="18:18" x14ac:dyDescent="0.25">
      <c r="R812" s="59" t="str">
        <f t="shared" si="14"/>
        <v xml:space="preserve"> </v>
      </c>
    </row>
    <row r="813" spans="18:18" x14ac:dyDescent="0.25">
      <c r="R813" s="59" t="str">
        <f t="shared" si="14"/>
        <v xml:space="preserve"> </v>
      </c>
    </row>
    <row r="814" spans="18:18" x14ac:dyDescent="0.25">
      <c r="R814" s="59" t="str">
        <f t="shared" si="14"/>
        <v xml:space="preserve"> </v>
      </c>
    </row>
    <row r="815" spans="18:18" x14ac:dyDescent="0.25">
      <c r="R815" s="59" t="str">
        <f t="shared" si="14"/>
        <v xml:space="preserve"> </v>
      </c>
    </row>
    <row r="816" spans="18:18" x14ac:dyDescent="0.25">
      <c r="R816" s="59" t="str">
        <f t="shared" si="14"/>
        <v xml:space="preserve"> </v>
      </c>
    </row>
    <row r="817" spans="18:18" x14ac:dyDescent="0.25">
      <c r="R817" s="59" t="str">
        <f t="shared" si="14"/>
        <v xml:space="preserve"> </v>
      </c>
    </row>
    <row r="818" spans="18:18" x14ac:dyDescent="0.25">
      <c r="R818" s="59" t="str">
        <f t="shared" si="14"/>
        <v xml:space="preserve"> </v>
      </c>
    </row>
    <row r="819" spans="18:18" x14ac:dyDescent="0.25">
      <c r="R819" s="59" t="str">
        <f t="shared" si="14"/>
        <v xml:space="preserve"> </v>
      </c>
    </row>
    <row r="820" spans="18:18" x14ac:dyDescent="0.25">
      <c r="R820" s="59" t="str">
        <f t="shared" si="14"/>
        <v xml:space="preserve"> </v>
      </c>
    </row>
    <row r="821" spans="18:18" x14ac:dyDescent="0.25">
      <c r="R821" s="59" t="str">
        <f t="shared" si="14"/>
        <v xml:space="preserve"> </v>
      </c>
    </row>
    <row r="822" spans="18:18" x14ac:dyDescent="0.25">
      <c r="R822" s="59" t="str">
        <f t="shared" si="14"/>
        <v xml:space="preserve"> </v>
      </c>
    </row>
    <row r="823" spans="18:18" x14ac:dyDescent="0.25">
      <c r="R823" s="59" t="str">
        <f t="shared" si="14"/>
        <v xml:space="preserve"> </v>
      </c>
    </row>
    <row r="824" spans="18:18" x14ac:dyDescent="0.25">
      <c r="R824" s="59" t="str">
        <f t="shared" si="14"/>
        <v xml:space="preserve"> </v>
      </c>
    </row>
    <row r="825" spans="18:18" x14ac:dyDescent="0.25">
      <c r="R825" s="59" t="str">
        <f t="shared" si="14"/>
        <v xml:space="preserve"> </v>
      </c>
    </row>
    <row r="826" spans="18:18" x14ac:dyDescent="0.25">
      <c r="R826" s="59" t="str">
        <f t="shared" si="14"/>
        <v xml:space="preserve"> </v>
      </c>
    </row>
    <row r="827" spans="18:18" x14ac:dyDescent="0.25">
      <c r="R827" s="59" t="str">
        <f t="shared" si="14"/>
        <v xml:space="preserve"> </v>
      </c>
    </row>
    <row r="828" spans="18:18" x14ac:dyDescent="0.25">
      <c r="R828" s="59" t="str">
        <f t="shared" si="14"/>
        <v xml:space="preserve"> </v>
      </c>
    </row>
    <row r="829" spans="18:18" x14ac:dyDescent="0.25">
      <c r="R829" s="59" t="str">
        <f t="shared" si="14"/>
        <v xml:space="preserve"> </v>
      </c>
    </row>
    <row r="830" spans="18:18" x14ac:dyDescent="0.25">
      <c r="R830" s="59" t="str">
        <f t="shared" si="14"/>
        <v xml:space="preserve"> </v>
      </c>
    </row>
    <row r="831" spans="18:18" x14ac:dyDescent="0.25">
      <c r="R831" s="59" t="str">
        <f t="shared" si="14"/>
        <v xml:space="preserve"> </v>
      </c>
    </row>
    <row r="832" spans="18:18" x14ac:dyDescent="0.25">
      <c r="R832" s="59" t="str">
        <f t="shared" si="14"/>
        <v xml:space="preserve"> </v>
      </c>
    </row>
    <row r="833" spans="18:18" x14ac:dyDescent="0.25">
      <c r="R833" s="59" t="str">
        <f t="shared" si="14"/>
        <v xml:space="preserve"> </v>
      </c>
    </row>
    <row r="834" spans="18:18" x14ac:dyDescent="0.25">
      <c r="R834" s="59" t="str">
        <f t="shared" si="14"/>
        <v xml:space="preserve"> </v>
      </c>
    </row>
    <row r="835" spans="18:18" x14ac:dyDescent="0.25">
      <c r="R835" s="59" t="str">
        <f t="shared" si="14"/>
        <v xml:space="preserve"> </v>
      </c>
    </row>
    <row r="836" spans="18:18" x14ac:dyDescent="0.25">
      <c r="R836" s="59" t="str">
        <f t="shared" si="14"/>
        <v xml:space="preserve"> </v>
      </c>
    </row>
    <row r="837" spans="18:18" x14ac:dyDescent="0.25">
      <c r="R837" s="59" t="str">
        <f t="shared" si="14"/>
        <v xml:space="preserve"> </v>
      </c>
    </row>
    <row r="838" spans="18:18" x14ac:dyDescent="0.25">
      <c r="R838" s="59" t="str">
        <f t="shared" si="14"/>
        <v xml:space="preserve"> </v>
      </c>
    </row>
    <row r="839" spans="18:18" x14ac:dyDescent="0.25">
      <c r="R839" s="59" t="str">
        <f t="shared" si="14"/>
        <v xml:space="preserve"> </v>
      </c>
    </row>
    <row r="840" spans="18:18" x14ac:dyDescent="0.25">
      <c r="R840" s="59" t="str">
        <f t="shared" si="14"/>
        <v xml:space="preserve"> </v>
      </c>
    </row>
    <row r="841" spans="18:18" x14ac:dyDescent="0.25">
      <c r="R841" s="59" t="str">
        <f t="shared" si="14"/>
        <v xml:space="preserve"> </v>
      </c>
    </row>
    <row r="842" spans="18:18" x14ac:dyDescent="0.25">
      <c r="R842" s="59" t="str">
        <f t="shared" si="14"/>
        <v xml:space="preserve"> </v>
      </c>
    </row>
    <row r="843" spans="18:18" x14ac:dyDescent="0.25">
      <c r="R843" s="59" t="str">
        <f t="shared" si="14"/>
        <v xml:space="preserve"> </v>
      </c>
    </row>
    <row r="844" spans="18:18" x14ac:dyDescent="0.25">
      <c r="R844" s="59" t="str">
        <f t="shared" si="14"/>
        <v xml:space="preserve"> </v>
      </c>
    </row>
    <row r="845" spans="18:18" x14ac:dyDescent="0.25">
      <c r="R845" s="59" t="str">
        <f t="shared" si="14"/>
        <v xml:space="preserve"> </v>
      </c>
    </row>
    <row r="846" spans="18:18" x14ac:dyDescent="0.25">
      <c r="R846" s="59" t="str">
        <f t="shared" si="14"/>
        <v xml:space="preserve"> </v>
      </c>
    </row>
    <row r="847" spans="18:18" x14ac:dyDescent="0.25">
      <c r="R847" s="59" t="str">
        <f t="shared" si="14"/>
        <v xml:space="preserve"> </v>
      </c>
    </row>
    <row r="848" spans="18:18" x14ac:dyDescent="0.25">
      <c r="R848" s="59" t="str">
        <f t="shared" si="14"/>
        <v xml:space="preserve"> </v>
      </c>
    </row>
    <row r="849" spans="18:18" x14ac:dyDescent="0.25">
      <c r="R849" s="59" t="str">
        <f t="shared" si="14"/>
        <v xml:space="preserve"> </v>
      </c>
    </row>
    <row r="850" spans="18:18" x14ac:dyDescent="0.25">
      <c r="R850" s="59" t="str">
        <f t="shared" si="14"/>
        <v xml:space="preserve"> </v>
      </c>
    </row>
    <row r="851" spans="18:18" x14ac:dyDescent="0.25">
      <c r="R851" s="59" t="str">
        <f t="shared" si="14"/>
        <v xml:space="preserve"> </v>
      </c>
    </row>
    <row r="852" spans="18:18" x14ac:dyDescent="0.25">
      <c r="R852" s="59" t="str">
        <f t="shared" si="14"/>
        <v xml:space="preserve"> </v>
      </c>
    </row>
    <row r="853" spans="18:18" x14ac:dyDescent="0.25">
      <c r="R853" s="59" t="str">
        <f t="shared" si="14"/>
        <v xml:space="preserve"> </v>
      </c>
    </row>
    <row r="854" spans="18:18" x14ac:dyDescent="0.25">
      <c r="R854" s="59" t="str">
        <f t="shared" si="14"/>
        <v xml:space="preserve"> </v>
      </c>
    </row>
    <row r="855" spans="18:18" x14ac:dyDescent="0.25">
      <c r="R855" s="59" t="str">
        <f t="shared" ref="R855:R878" si="15">IF(D855="Unknown", IF(O855="N/A", "BQL", IF(O855/F855&lt;$T$2,"BQL", IF(O855/F855&gt;$U$2, "AQL", O855)))," ")</f>
        <v xml:space="preserve"> </v>
      </c>
    </row>
    <row r="856" spans="18:18" x14ac:dyDescent="0.25">
      <c r="R856" s="59" t="str">
        <f t="shared" si="15"/>
        <v xml:space="preserve"> </v>
      </c>
    </row>
    <row r="857" spans="18:18" x14ac:dyDescent="0.25">
      <c r="R857" s="59" t="str">
        <f t="shared" si="15"/>
        <v xml:space="preserve"> </v>
      </c>
    </row>
    <row r="858" spans="18:18" x14ac:dyDescent="0.25">
      <c r="R858" s="59" t="str">
        <f t="shared" si="15"/>
        <v xml:space="preserve"> </v>
      </c>
    </row>
    <row r="859" spans="18:18" x14ac:dyDescent="0.25">
      <c r="R859" s="59" t="str">
        <f t="shared" si="15"/>
        <v xml:space="preserve"> </v>
      </c>
    </row>
    <row r="860" spans="18:18" x14ac:dyDescent="0.25">
      <c r="R860" s="59" t="str">
        <f t="shared" si="15"/>
        <v xml:space="preserve"> </v>
      </c>
    </row>
    <row r="861" spans="18:18" x14ac:dyDescent="0.25">
      <c r="R861" s="59" t="str">
        <f t="shared" si="15"/>
        <v xml:space="preserve"> </v>
      </c>
    </row>
    <row r="862" spans="18:18" x14ac:dyDescent="0.25">
      <c r="R862" s="59" t="str">
        <f t="shared" si="15"/>
        <v xml:space="preserve"> </v>
      </c>
    </row>
    <row r="863" spans="18:18" x14ac:dyDescent="0.25">
      <c r="R863" s="59" t="str">
        <f t="shared" si="15"/>
        <v xml:space="preserve"> </v>
      </c>
    </row>
    <row r="864" spans="18:18" x14ac:dyDescent="0.25">
      <c r="R864" s="59" t="str">
        <f t="shared" si="15"/>
        <v xml:space="preserve"> </v>
      </c>
    </row>
    <row r="865" spans="18:18" x14ac:dyDescent="0.25">
      <c r="R865" s="59" t="str">
        <f t="shared" si="15"/>
        <v xml:space="preserve"> </v>
      </c>
    </row>
    <row r="866" spans="18:18" x14ac:dyDescent="0.25">
      <c r="R866" s="59" t="str">
        <f t="shared" si="15"/>
        <v xml:space="preserve"> </v>
      </c>
    </row>
    <row r="867" spans="18:18" x14ac:dyDescent="0.25">
      <c r="R867" s="59" t="str">
        <f t="shared" si="15"/>
        <v xml:space="preserve"> </v>
      </c>
    </row>
    <row r="868" spans="18:18" x14ac:dyDescent="0.25">
      <c r="R868" s="59" t="str">
        <f t="shared" si="15"/>
        <v xml:space="preserve"> </v>
      </c>
    </row>
    <row r="869" spans="18:18" x14ac:dyDescent="0.25">
      <c r="R869" s="59" t="str">
        <f t="shared" si="15"/>
        <v xml:space="preserve"> </v>
      </c>
    </row>
    <row r="870" spans="18:18" x14ac:dyDescent="0.25">
      <c r="R870" s="59" t="str">
        <f t="shared" si="15"/>
        <v xml:space="preserve"> </v>
      </c>
    </row>
    <row r="871" spans="18:18" x14ac:dyDescent="0.25">
      <c r="R871" s="59" t="str">
        <f t="shared" si="15"/>
        <v xml:space="preserve"> </v>
      </c>
    </row>
    <row r="872" spans="18:18" x14ac:dyDescent="0.25">
      <c r="R872" s="59" t="str">
        <f t="shared" si="15"/>
        <v xml:space="preserve"> </v>
      </c>
    </row>
    <row r="873" spans="18:18" x14ac:dyDescent="0.25">
      <c r="R873" s="59" t="str">
        <f t="shared" si="15"/>
        <v xml:space="preserve"> </v>
      </c>
    </row>
    <row r="874" spans="18:18" x14ac:dyDescent="0.25">
      <c r="R874" s="59" t="str">
        <f t="shared" si="15"/>
        <v xml:space="preserve"> </v>
      </c>
    </row>
    <row r="875" spans="18:18" x14ac:dyDescent="0.25">
      <c r="R875" s="59" t="str">
        <f t="shared" si="15"/>
        <v xml:space="preserve"> </v>
      </c>
    </row>
    <row r="876" spans="18:18" x14ac:dyDescent="0.25">
      <c r="R876" s="59" t="str">
        <f t="shared" si="15"/>
        <v xml:space="preserve"> </v>
      </c>
    </row>
    <row r="877" spans="18:18" x14ac:dyDescent="0.25">
      <c r="R877" s="59" t="str">
        <f t="shared" si="15"/>
        <v xml:space="preserve"> </v>
      </c>
    </row>
    <row r="878" spans="18:18" x14ac:dyDescent="0.25">
      <c r="R878" s="59" t="str">
        <f t="shared" si="15"/>
        <v xml:space="preserve"> </v>
      </c>
    </row>
  </sheetData>
  <mergeCells count="1">
    <mergeCell ref="V2:Y8"/>
  </mergeCells>
  <conditionalFormatting sqref="R1:R1048576">
    <cfRule type="containsText" dxfId="7" priority="3" operator="containsText" text="AQL">
      <formula>NOT(ISERROR(SEARCH("AQL",R1)))</formula>
    </cfRule>
    <cfRule type="containsText" dxfId="6" priority="4" operator="containsText" text="BQL">
      <formula>NOT(ISERROR(SEARCH("BQL",R1)))</formula>
    </cfRule>
  </conditionalFormatting>
  <conditionalFormatting sqref="U17:U20">
    <cfRule type="containsText" dxfId="5" priority="1" operator="containsText" text="AQL">
      <formula>NOT(ISERROR(SEARCH("AQL",U17)))</formula>
    </cfRule>
    <cfRule type="containsText" dxfId="4" priority="2" operator="containsText" text="BQL">
      <formula>NOT(ISERROR(SEARCH("BQL",U17)))</formula>
    </cfRule>
  </conditionalFormatting>
  <pageMargins left="0.7" right="0.7" top="0.75" bottom="0.75" header="0.3" footer="0.3"/>
  <pageSetup scale="47" orientation="portrait" verticalDpi="599" r:id="rId1"/>
  <colBreaks count="1" manualBreakCount="1">
    <brk id="18" max="87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A77-4B9C-4798-AB6B-F81A4D0AF023}">
  <dimension ref="A1:Y878"/>
  <sheetViews>
    <sheetView view="pageBreakPreview" zoomScale="90" zoomScaleNormal="100" zoomScaleSheetLayoutView="90" workbookViewId="0">
      <selection activeCell="E8" sqref="E8"/>
    </sheetView>
  </sheetViews>
  <sheetFormatPr defaultRowHeight="15" x14ac:dyDescent="0.25"/>
  <cols>
    <col min="1" max="1" width="25.28515625" style="10" customWidth="1"/>
    <col min="2" max="2" width="4.28515625" style="10" customWidth="1"/>
    <col min="3" max="3" width="23.140625" style="10" customWidth="1"/>
    <col min="4" max="4" width="15.5703125" style="10" customWidth="1"/>
    <col min="5" max="7" width="9.140625" style="10"/>
    <col min="8" max="8" width="12.28515625" style="10" customWidth="1"/>
    <col min="9" max="9" width="11.42578125" style="10" customWidth="1"/>
    <col min="10" max="10" width="14" style="10" customWidth="1"/>
    <col min="11" max="11" width="11.85546875" style="10" customWidth="1"/>
    <col min="12" max="12" width="11.42578125" style="10" customWidth="1"/>
    <col min="13" max="14" width="9.140625" style="10"/>
    <col min="15" max="15" width="15" style="10" customWidth="1"/>
    <col min="16" max="16" width="9.140625" style="10"/>
    <col min="17" max="17" width="3" style="10" customWidth="1"/>
    <col min="18" max="18" width="14.42578125" customWidth="1"/>
    <col min="19" max="19" width="1.85546875" style="10" customWidth="1"/>
    <col min="20" max="20" width="14.7109375" style="10" customWidth="1"/>
    <col min="21" max="21" width="16.140625" style="10" customWidth="1"/>
    <col min="22" max="16384" width="9.140625" style="10"/>
  </cols>
  <sheetData>
    <row r="1" spans="1:25" s="55" customFormat="1" ht="60" x14ac:dyDescent="0.25">
      <c r="A1" s="70" t="s">
        <v>98</v>
      </c>
      <c r="B1" s="53"/>
      <c r="C1" s="53" t="s">
        <v>99</v>
      </c>
      <c r="D1" s="54" t="s">
        <v>100</v>
      </c>
      <c r="E1" s="53" t="s">
        <v>101</v>
      </c>
      <c r="F1" s="54" t="s">
        <v>102</v>
      </c>
      <c r="G1" s="53" t="s">
        <v>103</v>
      </c>
      <c r="H1" s="53" t="s">
        <v>104</v>
      </c>
      <c r="I1" s="53" t="s">
        <v>105</v>
      </c>
      <c r="J1" s="53" t="s">
        <v>106</v>
      </c>
      <c r="K1" s="53" t="s">
        <v>107</v>
      </c>
      <c r="L1" s="53" t="s">
        <v>108</v>
      </c>
      <c r="M1" s="53" t="s">
        <v>109</v>
      </c>
      <c r="N1" s="53" t="s">
        <v>110</v>
      </c>
      <c r="O1" s="54" t="s">
        <v>111</v>
      </c>
      <c r="P1" s="53" t="s">
        <v>73</v>
      </c>
      <c r="R1" s="56" t="s">
        <v>112</v>
      </c>
      <c r="T1" s="57" t="s">
        <v>113</v>
      </c>
      <c r="U1" s="57" t="s">
        <v>114</v>
      </c>
    </row>
    <row r="2" spans="1:25" x14ac:dyDescent="0.25">
      <c r="A2" s="71" t="s">
        <v>99</v>
      </c>
      <c r="C2" s="10" t="s">
        <v>99</v>
      </c>
      <c r="D2" s="10" t="s">
        <v>100</v>
      </c>
      <c r="E2" s="10" t="s">
        <v>101</v>
      </c>
      <c r="F2" s="10" t="s">
        <v>102</v>
      </c>
      <c r="G2" s="10" t="s">
        <v>103</v>
      </c>
      <c r="H2" s="58" t="s">
        <v>104</v>
      </c>
      <c r="I2" s="58" t="s">
        <v>105</v>
      </c>
      <c r="J2" s="10" t="s">
        <v>106</v>
      </c>
      <c r="K2" s="58" t="s">
        <v>107</v>
      </c>
      <c r="L2" s="58" t="s">
        <v>108</v>
      </c>
      <c r="M2" s="10" t="s">
        <v>109</v>
      </c>
      <c r="N2" s="10" t="s">
        <v>110</v>
      </c>
      <c r="O2" s="10" t="s">
        <v>111</v>
      </c>
      <c r="P2" s="10" t="s">
        <v>73</v>
      </c>
      <c r="R2" s="59" t="str">
        <f t="shared" ref="R2" si="0">IF(D2="Unknown", IF(OR(O2="N/A", O2="&lt; 0"), "BQL", IF(O2/F2&lt;$T$2,"BQL", IF(O2/F2&gt;$U$2, "AQL", O2)))," ")</f>
        <v xml:space="preserve"> </v>
      </c>
      <c r="T2" s="60">
        <f>VLOOKUP("*cal 1*",C:R,8,FALSE)</f>
        <v>5</v>
      </c>
      <c r="U2" s="60">
        <f>VLOOKUP("*cal 8*",C:R,8,FALSE)</f>
        <v>500</v>
      </c>
      <c r="V2" s="133" t="s">
        <v>115</v>
      </c>
      <c r="W2" s="133"/>
      <c r="X2" s="133"/>
      <c r="Y2" s="133"/>
    </row>
    <row r="3" spans="1:25" x14ac:dyDescent="0.25">
      <c r="A3" s="10" t="s">
        <v>116</v>
      </c>
      <c r="B3" s="10">
        <v>1</v>
      </c>
      <c r="C3" s="10" t="s">
        <v>117</v>
      </c>
      <c r="D3" s="10" t="s">
        <v>116</v>
      </c>
      <c r="E3" s="10" t="s">
        <v>167</v>
      </c>
      <c r="F3" s="10">
        <v>1</v>
      </c>
      <c r="G3" s="10" t="s">
        <v>59</v>
      </c>
      <c r="H3" s="58">
        <v>18.5</v>
      </c>
      <c r="I3" s="58">
        <v>9.41</v>
      </c>
      <c r="J3" s="10">
        <v>0</v>
      </c>
      <c r="K3" s="58">
        <v>0</v>
      </c>
      <c r="L3" s="58">
        <v>0</v>
      </c>
      <c r="N3" s="10">
        <v>0</v>
      </c>
      <c r="O3" s="10" t="s">
        <v>118</v>
      </c>
      <c r="P3" s="10" t="s">
        <v>118</v>
      </c>
      <c r="R3" s="59" t="str">
        <f>IF(D3="Unknown", IF(OR(O3="N/A", O3="&lt; 0", O3="No Peak"), "BQL", IF(O3/F3&lt;$T$2,"BQL", IF(O3/F3&gt;$U$2, "AQL", O3)))," ")</f>
        <v xml:space="preserve"> </v>
      </c>
      <c r="V3" s="133"/>
      <c r="W3" s="133"/>
      <c r="X3" s="133"/>
      <c r="Y3" s="133"/>
    </row>
    <row r="4" spans="1:25" x14ac:dyDescent="0.25">
      <c r="A4" s="71" t="s">
        <v>119</v>
      </c>
      <c r="B4" s="10">
        <v>2</v>
      </c>
      <c r="C4" s="10" t="s">
        <v>120</v>
      </c>
      <c r="D4" s="10" t="s">
        <v>121</v>
      </c>
      <c r="E4" s="10" t="s">
        <v>168</v>
      </c>
      <c r="F4" s="10">
        <v>1</v>
      </c>
      <c r="G4" s="10" t="s">
        <v>59</v>
      </c>
      <c r="H4" s="58">
        <v>72.5</v>
      </c>
      <c r="I4" s="58">
        <v>24.3</v>
      </c>
      <c r="J4" s="10">
        <v>0</v>
      </c>
      <c r="K4" s="58">
        <v>0</v>
      </c>
      <c r="L4" s="58">
        <v>0</v>
      </c>
      <c r="N4" s="10">
        <v>0</v>
      </c>
      <c r="O4" s="10" t="s">
        <v>118</v>
      </c>
      <c r="P4" s="10" t="s">
        <v>118</v>
      </c>
      <c r="R4" s="59" t="str">
        <f t="shared" ref="R4:R67" si="1">IF(D4="Unknown", IF(OR(O4="N/A", O4="&lt; 0", O4="No Peak"), "BQL", IF(O4/F4&lt;$T$2,"BQL", IF(O4/F4&gt;$U$2, "AQL", O4)))," ")</f>
        <v xml:space="preserve"> </v>
      </c>
      <c r="V4" s="133"/>
      <c r="W4" s="133"/>
      <c r="X4" s="133"/>
      <c r="Y4" s="133"/>
    </row>
    <row r="5" spans="1:25" x14ac:dyDescent="0.25">
      <c r="A5" s="71" t="s">
        <v>122</v>
      </c>
      <c r="B5" s="10">
        <v>3</v>
      </c>
      <c r="C5" s="10" t="s">
        <v>123</v>
      </c>
      <c r="D5" s="10" t="s">
        <v>124</v>
      </c>
      <c r="E5" s="10" t="s">
        <v>169</v>
      </c>
      <c r="F5" s="10">
        <v>1</v>
      </c>
      <c r="G5" s="10" t="s">
        <v>59</v>
      </c>
      <c r="H5" s="58">
        <v>58.7</v>
      </c>
      <c r="I5" s="58">
        <v>16.8</v>
      </c>
      <c r="J5" s="10">
        <v>0</v>
      </c>
      <c r="K5" s="58">
        <v>15600</v>
      </c>
      <c r="L5" s="58">
        <v>5750</v>
      </c>
      <c r="N5" s="10">
        <v>0</v>
      </c>
      <c r="O5" s="10" t="s">
        <v>118</v>
      </c>
      <c r="P5" s="10" t="s">
        <v>118</v>
      </c>
      <c r="R5" s="59" t="str">
        <f t="shared" si="1"/>
        <v xml:space="preserve"> </v>
      </c>
      <c r="V5" s="133"/>
      <c r="W5" s="133"/>
      <c r="X5" s="133"/>
      <c r="Y5" s="133"/>
    </row>
    <row r="6" spans="1:25" x14ac:dyDescent="0.25">
      <c r="A6" s="71" t="s">
        <v>125</v>
      </c>
      <c r="B6" s="10">
        <v>4</v>
      </c>
      <c r="C6" s="10" t="s">
        <v>126</v>
      </c>
      <c r="D6" s="10" t="s">
        <v>127</v>
      </c>
      <c r="E6" s="10" t="s">
        <v>170</v>
      </c>
      <c r="F6" s="10">
        <v>1</v>
      </c>
      <c r="G6" s="10" t="s">
        <v>59</v>
      </c>
      <c r="H6" s="58">
        <v>1860</v>
      </c>
      <c r="I6" s="58">
        <v>711</v>
      </c>
      <c r="J6" s="10">
        <v>5</v>
      </c>
      <c r="K6" s="58">
        <v>14600</v>
      </c>
      <c r="L6" s="58">
        <v>5390</v>
      </c>
      <c r="M6" s="10">
        <v>1</v>
      </c>
      <c r="N6" s="10">
        <v>0</v>
      </c>
      <c r="O6" s="10">
        <v>5</v>
      </c>
      <c r="P6" s="10">
        <v>100</v>
      </c>
      <c r="R6" s="59" t="str">
        <f t="shared" si="1"/>
        <v xml:space="preserve"> </v>
      </c>
      <c r="V6" s="133"/>
      <c r="W6" s="133"/>
      <c r="X6" s="133"/>
      <c r="Y6" s="133"/>
    </row>
    <row r="7" spans="1:25" x14ac:dyDescent="0.25">
      <c r="A7" s="71" t="s">
        <v>128</v>
      </c>
      <c r="B7" s="10">
        <v>5</v>
      </c>
      <c r="C7" s="10" t="s">
        <v>129</v>
      </c>
      <c r="D7" s="10" t="s">
        <v>127</v>
      </c>
      <c r="E7" s="10" t="s">
        <v>171</v>
      </c>
      <c r="F7" s="10">
        <v>1</v>
      </c>
      <c r="G7" s="10" t="s">
        <v>59</v>
      </c>
      <c r="H7" s="58">
        <v>2850</v>
      </c>
      <c r="I7" s="58">
        <v>1080</v>
      </c>
      <c r="J7" s="10">
        <v>10</v>
      </c>
      <c r="K7" s="58">
        <v>16100</v>
      </c>
      <c r="L7" s="58">
        <v>5920</v>
      </c>
      <c r="M7" s="10">
        <v>0</v>
      </c>
      <c r="N7" s="10">
        <v>0</v>
      </c>
      <c r="O7" s="10">
        <v>9.9</v>
      </c>
      <c r="P7" s="10">
        <v>99</v>
      </c>
      <c r="R7" s="59" t="str">
        <f t="shared" si="1"/>
        <v xml:space="preserve"> </v>
      </c>
      <c r="V7" s="133"/>
      <c r="W7" s="133"/>
      <c r="X7" s="133"/>
      <c r="Y7" s="133"/>
    </row>
    <row r="8" spans="1:25" x14ac:dyDescent="0.25">
      <c r="A8" s="71" t="s">
        <v>130</v>
      </c>
      <c r="B8" s="10">
        <v>6</v>
      </c>
      <c r="C8" s="10" t="s">
        <v>131</v>
      </c>
      <c r="D8" s="10" t="s">
        <v>127</v>
      </c>
      <c r="E8" s="10" t="s">
        <v>172</v>
      </c>
      <c r="F8" s="10">
        <v>1</v>
      </c>
      <c r="G8" s="10" t="s">
        <v>59</v>
      </c>
      <c r="H8" s="58">
        <v>6660</v>
      </c>
      <c r="I8" s="58">
        <v>2420</v>
      </c>
      <c r="J8" s="10">
        <v>25</v>
      </c>
      <c r="K8" s="58">
        <v>16800</v>
      </c>
      <c r="L8" s="58">
        <v>6310</v>
      </c>
      <c r="M8" s="10">
        <v>0</v>
      </c>
      <c r="N8" s="10">
        <v>0</v>
      </c>
      <c r="O8" s="10">
        <v>24.9</v>
      </c>
      <c r="P8" s="10">
        <f>O8/J8*100</f>
        <v>99.6</v>
      </c>
      <c r="R8" s="59" t="str">
        <f t="shared" si="1"/>
        <v xml:space="preserve"> </v>
      </c>
      <c r="V8" s="133"/>
      <c r="W8" s="133"/>
      <c r="X8" s="133"/>
      <c r="Y8" s="133"/>
    </row>
    <row r="9" spans="1:25" x14ac:dyDescent="0.25">
      <c r="A9" s="71" t="s">
        <v>132</v>
      </c>
      <c r="B9" s="10">
        <v>7</v>
      </c>
      <c r="C9" s="10" t="s">
        <v>133</v>
      </c>
      <c r="D9" s="10" t="s">
        <v>127</v>
      </c>
      <c r="E9" s="10" t="s">
        <v>173</v>
      </c>
      <c r="F9" s="10">
        <v>1</v>
      </c>
      <c r="G9" s="10" t="s">
        <v>59</v>
      </c>
      <c r="H9" s="58">
        <v>15200</v>
      </c>
      <c r="I9" s="58">
        <v>5630</v>
      </c>
      <c r="J9" s="10">
        <v>50</v>
      </c>
      <c r="K9" s="58">
        <v>16100</v>
      </c>
      <c r="L9" s="58">
        <v>5820</v>
      </c>
      <c r="M9" s="10">
        <v>1</v>
      </c>
      <c r="N9" s="10">
        <v>0</v>
      </c>
      <c r="O9" s="10">
        <v>49.2</v>
      </c>
      <c r="P9" s="10">
        <v>98.5</v>
      </c>
      <c r="R9" s="59" t="str">
        <f t="shared" si="1"/>
        <v xml:space="preserve"> </v>
      </c>
    </row>
    <row r="10" spans="1:25" x14ac:dyDescent="0.25">
      <c r="A10" s="71" t="s">
        <v>134</v>
      </c>
      <c r="B10" s="10">
        <v>8</v>
      </c>
      <c r="C10" s="10" t="s">
        <v>135</v>
      </c>
      <c r="D10" s="10" t="s">
        <v>127</v>
      </c>
      <c r="E10" s="10" t="s">
        <v>174</v>
      </c>
      <c r="F10" s="10">
        <v>1</v>
      </c>
      <c r="G10" s="10" t="s">
        <v>59</v>
      </c>
      <c r="H10" s="58">
        <v>29700</v>
      </c>
      <c r="I10" s="58">
        <v>11300</v>
      </c>
      <c r="J10" s="10">
        <v>100</v>
      </c>
      <c r="K10" s="58">
        <v>15700</v>
      </c>
      <c r="L10" s="58">
        <v>5910</v>
      </c>
      <c r="M10" s="10">
        <v>1</v>
      </c>
      <c r="N10" s="10">
        <v>0</v>
      </c>
      <c r="O10" s="10">
        <v>101</v>
      </c>
      <c r="P10" s="10">
        <v>101</v>
      </c>
      <c r="R10" s="59" t="str">
        <f t="shared" si="1"/>
        <v xml:space="preserve"> </v>
      </c>
    </row>
    <row r="11" spans="1:25" x14ac:dyDescent="0.25">
      <c r="A11" s="71" t="s">
        <v>136</v>
      </c>
      <c r="B11" s="10">
        <v>9</v>
      </c>
      <c r="C11" s="10" t="s">
        <v>137</v>
      </c>
      <c r="D11" s="10" t="s">
        <v>127</v>
      </c>
      <c r="E11" s="10" t="s">
        <v>175</v>
      </c>
      <c r="F11" s="10">
        <v>1</v>
      </c>
      <c r="G11" s="10" t="s">
        <v>59</v>
      </c>
      <c r="H11" s="58">
        <v>73000</v>
      </c>
      <c r="I11" s="58">
        <v>27300</v>
      </c>
      <c r="J11" s="10">
        <v>250</v>
      </c>
      <c r="K11" s="58">
        <v>15500</v>
      </c>
      <c r="L11" s="58">
        <v>5760</v>
      </c>
      <c r="M11" s="10">
        <v>1</v>
      </c>
      <c r="N11" s="10">
        <v>0</v>
      </c>
      <c r="O11" s="10">
        <v>254</v>
      </c>
      <c r="P11" s="10">
        <v>102</v>
      </c>
      <c r="R11" s="59" t="str">
        <f t="shared" si="1"/>
        <v xml:space="preserve"> </v>
      </c>
    </row>
    <row r="12" spans="1:25" x14ac:dyDescent="0.25">
      <c r="A12" s="71" t="s">
        <v>116</v>
      </c>
      <c r="B12" s="10">
        <v>10</v>
      </c>
      <c r="C12" s="10" t="s">
        <v>138</v>
      </c>
      <c r="D12" s="10" t="s">
        <v>127</v>
      </c>
      <c r="E12" s="10" t="s">
        <v>176</v>
      </c>
      <c r="F12" s="10">
        <v>1</v>
      </c>
      <c r="G12" s="10" t="s">
        <v>59</v>
      </c>
      <c r="H12" s="58">
        <v>113000</v>
      </c>
      <c r="I12" s="58">
        <v>42400</v>
      </c>
      <c r="J12" s="10">
        <v>400</v>
      </c>
      <c r="K12" s="58">
        <v>15400</v>
      </c>
      <c r="L12" s="58">
        <v>5790</v>
      </c>
      <c r="M12" s="10">
        <v>1</v>
      </c>
      <c r="N12" s="10">
        <v>0</v>
      </c>
      <c r="O12" s="10">
        <v>394</v>
      </c>
      <c r="P12" s="10">
        <v>98.6</v>
      </c>
      <c r="R12" s="59" t="str">
        <f t="shared" si="1"/>
        <v xml:space="preserve"> </v>
      </c>
    </row>
    <row r="13" spans="1:25" x14ac:dyDescent="0.25">
      <c r="A13" s="71" t="s">
        <v>177</v>
      </c>
      <c r="B13" s="10">
        <v>11</v>
      </c>
      <c r="C13" s="10" t="s">
        <v>139</v>
      </c>
      <c r="D13" s="10" t="s">
        <v>127</v>
      </c>
      <c r="E13" s="10" t="s">
        <v>178</v>
      </c>
      <c r="F13" s="10">
        <v>1</v>
      </c>
      <c r="G13" s="10" t="s">
        <v>59</v>
      </c>
      <c r="H13" s="58">
        <v>151000</v>
      </c>
      <c r="I13" s="58">
        <v>56800</v>
      </c>
      <c r="J13" s="10">
        <v>500</v>
      </c>
      <c r="K13" s="58">
        <v>16300</v>
      </c>
      <c r="L13" s="58">
        <v>6060</v>
      </c>
      <c r="M13" s="10">
        <v>1</v>
      </c>
      <c r="N13" s="10">
        <v>0</v>
      </c>
      <c r="O13" s="10">
        <v>503</v>
      </c>
      <c r="P13" s="10">
        <v>101</v>
      </c>
      <c r="R13" s="59" t="str">
        <f t="shared" si="1"/>
        <v xml:space="preserve"> </v>
      </c>
    </row>
    <row r="14" spans="1:25" x14ac:dyDescent="0.25">
      <c r="A14" s="71" t="s">
        <v>179</v>
      </c>
      <c r="B14" s="10">
        <v>12</v>
      </c>
      <c r="C14" s="10" t="s">
        <v>140</v>
      </c>
      <c r="D14" s="10" t="s">
        <v>116</v>
      </c>
      <c r="E14" s="10" t="s">
        <v>180</v>
      </c>
      <c r="F14" s="10">
        <v>1</v>
      </c>
      <c r="G14" s="10" t="s">
        <v>59</v>
      </c>
      <c r="H14" s="58">
        <v>60.4</v>
      </c>
      <c r="I14" s="58">
        <v>15.8</v>
      </c>
      <c r="J14" s="10">
        <v>0</v>
      </c>
      <c r="K14" s="58">
        <v>0</v>
      </c>
      <c r="L14" s="58">
        <v>0</v>
      </c>
      <c r="N14" s="10">
        <v>0</v>
      </c>
      <c r="O14" s="10" t="s">
        <v>118</v>
      </c>
      <c r="P14" s="10" t="s">
        <v>118</v>
      </c>
      <c r="R14" s="59" t="str">
        <f t="shared" si="1"/>
        <v xml:space="preserve"> </v>
      </c>
    </row>
    <row r="15" spans="1:25" x14ac:dyDescent="0.25">
      <c r="A15" s="71" t="s">
        <v>181</v>
      </c>
      <c r="B15" s="10">
        <v>13</v>
      </c>
      <c r="C15" s="10" t="s">
        <v>141</v>
      </c>
      <c r="D15" s="10" t="s">
        <v>142</v>
      </c>
      <c r="E15" s="10" t="s">
        <v>182</v>
      </c>
      <c r="F15" s="10">
        <v>1</v>
      </c>
      <c r="G15" s="10" t="s">
        <v>59</v>
      </c>
      <c r="H15" s="58">
        <v>4070</v>
      </c>
      <c r="I15" s="58">
        <v>1490</v>
      </c>
      <c r="J15" s="10">
        <v>15</v>
      </c>
      <c r="K15" s="58">
        <v>16400</v>
      </c>
      <c r="L15" s="58">
        <v>6040</v>
      </c>
      <c r="M15" s="10">
        <v>1</v>
      </c>
      <c r="N15" s="10">
        <v>0</v>
      </c>
      <c r="O15" s="10">
        <v>14.6</v>
      </c>
      <c r="P15" s="77">
        <f>O15/J15*100</f>
        <v>97.333333333333329</v>
      </c>
      <c r="R15" s="59" t="str">
        <f t="shared" si="1"/>
        <v xml:space="preserve"> </v>
      </c>
    </row>
    <row r="16" spans="1:25" x14ac:dyDescent="0.25">
      <c r="A16" s="71" t="s">
        <v>183</v>
      </c>
      <c r="B16" s="10">
        <v>14</v>
      </c>
      <c r="C16" s="10" t="s">
        <v>184</v>
      </c>
      <c r="D16" s="10" t="s">
        <v>185</v>
      </c>
      <c r="E16" s="10" t="s">
        <v>186</v>
      </c>
      <c r="F16" s="10">
        <v>1</v>
      </c>
      <c r="G16" s="10" t="s">
        <v>59</v>
      </c>
      <c r="H16" s="58">
        <v>44</v>
      </c>
      <c r="I16" s="58">
        <v>13.1</v>
      </c>
      <c r="J16" s="10" t="s">
        <v>118</v>
      </c>
      <c r="K16" s="58">
        <v>16700</v>
      </c>
      <c r="L16" s="58">
        <v>6180</v>
      </c>
      <c r="N16" s="10">
        <v>0</v>
      </c>
      <c r="O16" s="10" t="s">
        <v>187</v>
      </c>
      <c r="P16" s="10" t="s">
        <v>118</v>
      </c>
      <c r="R16" s="59" t="str">
        <f t="shared" si="1"/>
        <v>BQL</v>
      </c>
    </row>
    <row r="17" spans="1:21" x14ac:dyDescent="0.25">
      <c r="A17" s="71" t="s">
        <v>188</v>
      </c>
      <c r="H17" s="58"/>
      <c r="I17" s="58"/>
      <c r="K17" s="58"/>
      <c r="L17" s="58"/>
      <c r="R17" s="59" t="str">
        <f t="shared" si="1"/>
        <v xml:space="preserve"> </v>
      </c>
      <c r="U17" s="61"/>
    </row>
    <row r="18" spans="1:21" x14ac:dyDescent="0.25">
      <c r="A18" s="71"/>
      <c r="H18" s="58"/>
      <c r="I18" s="58"/>
      <c r="K18" s="58"/>
      <c r="L18" s="58"/>
      <c r="R18" s="59" t="str">
        <f t="shared" si="1"/>
        <v xml:space="preserve"> </v>
      </c>
      <c r="U18" s="61"/>
    </row>
    <row r="19" spans="1:21" x14ac:dyDescent="0.25">
      <c r="A19" s="71"/>
      <c r="H19" s="58"/>
      <c r="I19" s="58"/>
      <c r="K19" s="58"/>
      <c r="L19" s="58"/>
      <c r="R19" s="59" t="str">
        <f t="shared" si="1"/>
        <v xml:space="preserve"> </v>
      </c>
      <c r="U19" s="61"/>
    </row>
    <row r="20" spans="1:21" x14ac:dyDescent="0.25">
      <c r="A20" s="71"/>
      <c r="H20" s="58"/>
      <c r="I20" s="58"/>
      <c r="K20" s="58"/>
      <c r="L20" s="58"/>
      <c r="R20" s="59" t="str">
        <f t="shared" si="1"/>
        <v xml:space="preserve"> </v>
      </c>
      <c r="U20" s="61"/>
    </row>
    <row r="21" spans="1:21" x14ac:dyDescent="0.25">
      <c r="A21" s="71"/>
      <c r="H21" s="58"/>
      <c r="I21" s="58"/>
      <c r="K21" s="58"/>
      <c r="L21" s="58"/>
      <c r="R21" s="59" t="str">
        <f t="shared" si="1"/>
        <v xml:space="preserve"> </v>
      </c>
    </row>
    <row r="22" spans="1:21" x14ac:dyDescent="0.25">
      <c r="A22" s="71"/>
      <c r="H22" s="58"/>
      <c r="I22" s="58"/>
      <c r="K22" s="58"/>
      <c r="L22" s="58"/>
      <c r="R22" s="59" t="str">
        <f t="shared" si="1"/>
        <v xml:space="preserve"> </v>
      </c>
    </row>
    <row r="23" spans="1:21" x14ac:dyDescent="0.25">
      <c r="A23" s="71"/>
      <c r="H23" s="58"/>
      <c r="I23" s="58"/>
      <c r="K23" s="58"/>
      <c r="L23" s="58"/>
      <c r="R23" s="59" t="str">
        <f t="shared" si="1"/>
        <v xml:space="preserve"> </v>
      </c>
    </row>
    <row r="24" spans="1:21" x14ac:dyDescent="0.25">
      <c r="A24" s="71"/>
      <c r="H24" s="58"/>
      <c r="I24" s="58"/>
      <c r="K24" s="58"/>
      <c r="L24" s="58"/>
      <c r="R24" s="59" t="str">
        <f t="shared" si="1"/>
        <v xml:space="preserve"> </v>
      </c>
    </row>
    <row r="25" spans="1:21" x14ac:dyDescent="0.25">
      <c r="A25" s="71"/>
      <c r="H25" s="58"/>
      <c r="I25" s="58"/>
      <c r="K25" s="58"/>
      <c r="L25" s="58"/>
      <c r="R25" s="59" t="str">
        <f t="shared" si="1"/>
        <v xml:space="preserve"> </v>
      </c>
    </row>
    <row r="26" spans="1:21" x14ac:dyDescent="0.25">
      <c r="A26" s="71"/>
      <c r="H26" s="58"/>
      <c r="I26" s="58"/>
      <c r="K26" s="58"/>
      <c r="L26" s="58"/>
      <c r="R26" s="59" t="str">
        <f t="shared" si="1"/>
        <v xml:space="preserve"> </v>
      </c>
    </row>
    <row r="27" spans="1:21" x14ac:dyDescent="0.25">
      <c r="A27" s="71"/>
      <c r="H27" s="58"/>
      <c r="I27" s="58"/>
      <c r="K27" s="58"/>
      <c r="L27" s="58"/>
      <c r="R27" s="59" t="str">
        <f t="shared" si="1"/>
        <v xml:space="preserve"> </v>
      </c>
    </row>
    <row r="28" spans="1:21" x14ac:dyDescent="0.25">
      <c r="A28" s="71"/>
      <c r="H28" s="58"/>
      <c r="I28" s="58"/>
      <c r="K28" s="58"/>
      <c r="L28" s="58"/>
      <c r="R28" s="59" t="str">
        <f t="shared" si="1"/>
        <v xml:space="preserve"> </v>
      </c>
    </row>
    <row r="29" spans="1:21" x14ac:dyDescent="0.25">
      <c r="A29" s="71"/>
      <c r="H29" s="58"/>
      <c r="I29" s="58"/>
      <c r="K29" s="58"/>
      <c r="L29" s="58"/>
      <c r="R29" s="59" t="str">
        <f t="shared" si="1"/>
        <v xml:space="preserve"> </v>
      </c>
    </row>
    <row r="30" spans="1:21" x14ac:dyDescent="0.25">
      <c r="A30" s="71"/>
      <c r="H30" s="58"/>
      <c r="I30" s="58"/>
      <c r="K30" s="58"/>
      <c r="L30" s="58"/>
      <c r="R30" s="59" t="str">
        <f t="shared" si="1"/>
        <v xml:space="preserve"> </v>
      </c>
    </row>
    <row r="31" spans="1:21" x14ac:dyDescent="0.25">
      <c r="A31" s="71"/>
      <c r="H31" s="58"/>
      <c r="I31" s="58"/>
      <c r="K31" s="58"/>
      <c r="L31" s="58"/>
      <c r="R31" s="59" t="str">
        <f t="shared" si="1"/>
        <v xml:space="preserve"> </v>
      </c>
    </row>
    <row r="32" spans="1:21" x14ac:dyDescent="0.25">
      <c r="H32" s="58"/>
      <c r="I32" s="58"/>
      <c r="K32" s="58"/>
      <c r="L32" s="58"/>
      <c r="R32" s="59" t="str">
        <f t="shared" si="1"/>
        <v xml:space="preserve"> </v>
      </c>
    </row>
    <row r="33" spans="1:18" x14ac:dyDescent="0.25">
      <c r="A33" s="71"/>
      <c r="H33" s="58"/>
      <c r="I33" s="58"/>
      <c r="K33" s="58"/>
      <c r="L33" s="58"/>
      <c r="R33" s="59" t="str">
        <f t="shared" si="1"/>
        <v xml:space="preserve"> </v>
      </c>
    </row>
    <row r="34" spans="1:18" x14ac:dyDescent="0.25">
      <c r="A34" s="71"/>
      <c r="H34" s="58"/>
      <c r="I34" s="58"/>
      <c r="K34" s="58"/>
      <c r="L34" s="58"/>
      <c r="R34" s="59" t="str">
        <f t="shared" si="1"/>
        <v xml:space="preserve"> </v>
      </c>
    </row>
    <row r="35" spans="1:18" x14ac:dyDescent="0.25">
      <c r="A35" s="71"/>
      <c r="H35" s="58"/>
      <c r="I35" s="58"/>
      <c r="K35" s="58"/>
      <c r="L35" s="58"/>
      <c r="R35" s="59" t="str">
        <f t="shared" si="1"/>
        <v xml:space="preserve"> </v>
      </c>
    </row>
    <row r="36" spans="1:18" x14ac:dyDescent="0.25">
      <c r="A36" s="71"/>
      <c r="H36" s="58"/>
      <c r="I36" s="58"/>
      <c r="K36" s="58"/>
      <c r="L36" s="58"/>
      <c r="R36" s="59" t="str">
        <f t="shared" si="1"/>
        <v xml:space="preserve"> </v>
      </c>
    </row>
    <row r="37" spans="1:18" x14ac:dyDescent="0.25">
      <c r="A37" s="71"/>
      <c r="H37" s="58"/>
      <c r="I37" s="58"/>
      <c r="K37" s="58"/>
      <c r="L37" s="58"/>
      <c r="R37" s="59" t="str">
        <f t="shared" si="1"/>
        <v xml:space="preserve"> </v>
      </c>
    </row>
    <row r="38" spans="1:18" x14ac:dyDescent="0.25">
      <c r="A38" s="71"/>
      <c r="H38" s="58"/>
      <c r="I38" s="58"/>
      <c r="K38" s="58"/>
      <c r="L38" s="58"/>
      <c r="R38" s="59" t="str">
        <f t="shared" si="1"/>
        <v xml:space="preserve"> </v>
      </c>
    </row>
    <row r="39" spans="1:18" x14ac:dyDescent="0.25">
      <c r="A39" s="71"/>
      <c r="H39" s="58"/>
      <c r="I39" s="58"/>
      <c r="K39" s="58"/>
      <c r="L39" s="58"/>
      <c r="R39" s="59" t="str">
        <f t="shared" si="1"/>
        <v xml:space="preserve"> </v>
      </c>
    </row>
    <row r="40" spans="1:18" x14ac:dyDescent="0.25">
      <c r="A40" s="71"/>
      <c r="H40" s="58"/>
      <c r="I40" s="58"/>
      <c r="K40" s="58"/>
      <c r="L40" s="58"/>
      <c r="R40" s="59" t="str">
        <f t="shared" si="1"/>
        <v xml:space="preserve"> </v>
      </c>
    </row>
    <row r="41" spans="1:18" x14ac:dyDescent="0.25">
      <c r="A41" s="71"/>
      <c r="H41" s="58"/>
      <c r="I41" s="58"/>
      <c r="K41" s="58"/>
      <c r="L41" s="58"/>
      <c r="R41" s="59" t="str">
        <f t="shared" si="1"/>
        <v xml:space="preserve"> </v>
      </c>
    </row>
    <row r="42" spans="1:18" x14ac:dyDescent="0.25">
      <c r="A42" s="71"/>
      <c r="H42" s="58"/>
      <c r="I42" s="58"/>
      <c r="K42" s="58"/>
      <c r="L42" s="58"/>
      <c r="R42" s="59" t="str">
        <f t="shared" si="1"/>
        <v xml:space="preserve"> </v>
      </c>
    </row>
    <row r="43" spans="1:18" x14ac:dyDescent="0.25">
      <c r="A43" s="71"/>
      <c r="H43" s="58"/>
      <c r="I43" s="58"/>
      <c r="K43" s="58"/>
      <c r="L43" s="58"/>
      <c r="R43" s="59" t="str">
        <f t="shared" si="1"/>
        <v xml:space="preserve"> </v>
      </c>
    </row>
    <row r="44" spans="1:18" x14ac:dyDescent="0.25">
      <c r="A44" s="71"/>
      <c r="H44" s="58"/>
      <c r="I44" s="58"/>
      <c r="K44" s="58"/>
      <c r="L44" s="58"/>
      <c r="R44" s="59" t="str">
        <f t="shared" si="1"/>
        <v xml:space="preserve"> </v>
      </c>
    </row>
    <row r="45" spans="1:18" x14ac:dyDescent="0.25">
      <c r="H45" s="58"/>
      <c r="I45" s="58"/>
      <c r="K45" s="58"/>
      <c r="L45" s="58"/>
      <c r="R45" s="59" t="str">
        <f t="shared" si="1"/>
        <v xml:space="preserve"> </v>
      </c>
    </row>
    <row r="46" spans="1:18" x14ac:dyDescent="0.25">
      <c r="H46" s="58"/>
      <c r="I46" s="58"/>
      <c r="K46" s="58"/>
      <c r="L46" s="58"/>
      <c r="R46" s="59" t="str">
        <f t="shared" si="1"/>
        <v xml:space="preserve"> </v>
      </c>
    </row>
    <row r="47" spans="1:18" x14ac:dyDescent="0.25">
      <c r="H47" s="58"/>
      <c r="I47" s="58"/>
      <c r="K47" s="58"/>
      <c r="L47" s="58"/>
      <c r="R47" s="59" t="str">
        <f t="shared" si="1"/>
        <v xml:space="preserve"> </v>
      </c>
    </row>
    <row r="48" spans="1:18" x14ac:dyDescent="0.25">
      <c r="A48" s="71"/>
      <c r="H48" s="58"/>
      <c r="I48" s="58"/>
      <c r="K48" s="58"/>
      <c r="L48" s="58"/>
      <c r="R48" s="59" t="str">
        <f t="shared" si="1"/>
        <v xml:space="preserve"> </v>
      </c>
    </row>
    <row r="49" spans="1:18" x14ac:dyDescent="0.25">
      <c r="A49" s="71"/>
      <c r="H49" s="58"/>
      <c r="I49" s="58"/>
      <c r="K49" s="58"/>
      <c r="L49" s="58"/>
      <c r="R49" s="59" t="str">
        <f t="shared" si="1"/>
        <v xml:space="preserve"> </v>
      </c>
    </row>
    <row r="50" spans="1:18" x14ac:dyDescent="0.25">
      <c r="A50" s="71"/>
      <c r="H50" s="58"/>
      <c r="I50" s="58"/>
      <c r="K50" s="58"/>
      <c r="L50" s="58"/>
      <c r="R50" s="59" t="str">
        <f t="shared" si="1"/>
        <v xml:space="preserve"> </v>
      </c>
    </row>
    <row r="51" spans="1:18" x14ac:dyDescent="0.25">
      <c r="A51" s="71"/>
      <c r="H51" s="58"/>
      <c r="I51" s="58"/>
      <c r="K51" s="58"/>
      <c r="L51" s="58"/>
      <c r="R51" s="59" t="str">
        <f t="shared" si="1"/>
        <v xml:space="preserve"> </v>
      </c>
    </row>
    <row r="52" spans="1:18" x14ac:dyDescent="0.25">
      <c r="A52" s="71"/>
      <c r="H52" s="58"/>
      <c r="I52" s="58"/>
      <c r="K52" s="58"/>
      <c r="L52" s="58"/>
      <c r="R52" s="59" t="str">
        <f t="shared" si="1"/>
        <v xml:space="preserve"> </v>
      </c>
    </row>
    <row r="53" spans="1:18" x14ac:dyDescent="0.25">
      <c r="A53" s="71"/>
      <c r="H53" s="58"/>
      <c r="I53" s="58"/>
      <c r="K53" s="58"/>
      <c r="L53" s="58"/>
      <c r="R53" s="59" t="str">
        <f t="shared" si="1"/>
        <v xml:space="preserve"> </v>
      </c>
    </row>
    <row r="54" spans="1:18" x14ac:dyDescent="0.25">
      <c r="A54" s="71"/>
      <c r="H54" s="58"/>
      <c r="I54" s="58"/>
      <c r="K54" s="58"/>
      <c r="L54" s="58"/>
      <c r="R54" s="59" t="str">
        <f t="shared" si="1"/>
        <v xml:space="preserve"> </v>
      </c>
    </row>
    <row r="55" spans="1:18" x14ac:dyDescent="0.25">
      <c r="A55" s="71"/>
      <c r="H55" s="58"/>
      <c r="I55" s="58"/>
      <c r="K55" s="58"/>
      <c r="L55" s="58"/>
      <c r="R55" s="59" t="str">
        <f t="shared" si="1"/>
        <v xml:space="preserve"> </v>
      </c>
    </row>
    <row r="56" spans="1:18" x14ac:dyDescent="0.25">
      <c r="A56" s="71"/>
      <c r="H56" s="58"/>
      <c r="I56" s="58"/>
      <c r="K56" s="58"/>
      <c r="L56" s="58"/>
      <c r="R56" s="59" t="str">
        <f t="shared" si="1"/>
        <v xml:space="preserve"> </v>
      </c>
    </row>
    <row r="57" spans="1:18" x14ac:dyDescent="0.25">
      <c r="A57" s="71"/>
      <c r="H57" s="58"/>
      <c r="I57" s="58"/>
      <c r="K57" s="58"/>
      <c r="L57" s="58"/>
      <c r="R57" s="59" t="str">
        <f t="shared" si="1"/>
        <v xml:space="preserve"> </v>
      </c>
    </row>
    <row r="58" spans="1:18" x14ac:dyDescent="0.25">
      <c r="H58" s="58"/>
      <c r="I58" s="58"/>
      <c r="K58" s="58"/>
      <c r="L58" s="58"/>
      <c r="R58" s="59" t="str">
        <f t="shared" si="1"/>
        <v xml:space="preserve"> </v>
      </c>
    </row>
    <row r="59" spans="1:18" x14ac:dyDescent="0.25">
      <c r="A59" s="71"/>
      <c r="H59" s="58"/>
      <c r="I59" s="58"/>
      <c r="K59" s="58"/>
      <c r="L59" s="58"/>
      <c r="R59" s="59" t="str">
        <f t="shared" si="1"/>
        <v xml:space="preserve"> </v>
      </c>
    </row>
    <row r="60" spans="1:18" x14ac:dyDescent="0.25">
      <c r="A60" s="71"/>
      <c r="H60" s="58"/>
      <c r="I60" s="58"/>
      <c r="K60" s="58"/>
      <c r="L60" s="58"/>
      <c r="R60" s="59" t="str">
        <f t="shared" si="1"/>
        <v xml:space="preserve"> </v>
      </c>
    </row>
    <row r="61" spans="1:18" x14ac:dyDescent="0.25">
      <c r="A61" s="71"/>
      <c r="H61" s="58"/>
      <c r="I61" s="58"/>
      <c r="K61" s="58"/>
      <c r="L61" s="58"/>
      <c r="R61" s="59" t="str">
        <f t="shared" si="1"/>
        <v xml:space="preserve"> </v>
      </c>
    </row>
    <row r="62" spans="1:18" x14ac:dyDescent="0.25">
      <c r="A62" s="71"/>
      <c r="H62" s="58"/>
      <c r="I62" s="58"/>
      <c r="K62" s="58"/>
      <c r="L62" s="58"/>
      <c r="R62" s="59" t="str">
        <f t="shared" si="1"/>
        <v xml:space="preserve"> </v>
      </c>
    </row>
    <row r="63" spans="1:18" x14ac:dyDescent="0.25">
      <c r="A63" s="71"/>
      <c r="H63" s="58"/>
      <c r="I63" s="58"/>
      <c r="K63" s="58"/>
      <c r="L63" s="58"/>
      <c r="R63" s="59" t="str">
        <f t="shared" si="1"/>
        <v xml:space="preserve"> </v>
      </c>
    </row>
    <row r="64" spans="1:18" x14ac:dyDescent="0.25">
      <c r="A64" s="71"/>
      <c r="H64" s="58"/>
      <c r="I64" s="58"/>
      <c r="K64" s="58"/>
      <c r="L64" s="58"/>
      <c r="R64" s="59" t="str">
        <f t="shared" si="1"/>
        <v xml:space="preserve"> </v>
      </c>
    </row>
    <row r="65" spans="1:18" x14ac:dyDescent="0.25">
      <c r="A65" s="71"/>
      <c r="H65" s="58"/>
      <c r="I65" s="58"/>
      <c r="K65" s="58"/>
      <c r="L65" s="58"/>
      <c r="R65" s="59" t="str">
        <f t="shared" si="1"/>
        <v xml:space="preserve"> </v>
      </c>
    </row>
    <row r="66" spans="1:18" x14ac:dyDescent="0.25">
      <c r="A66" s="71"/>
      <c r="H66" s="58"/>
      <c r="I66" s="58"/>
      <c r="K66" s="58"/>
      <c r="L66" s="58"/>
      <c r="R66" s="59" t="str">
        <f t="shared" si="1"/>
        <v xml:space="preserve"> </v>
      </c>
    </row>
    <row r="67" spans="1:18" x14ac:dyDescent="0.25">
      <c r="A67" s="71"/>
      <c r="H67" s="58"/>
      <c r="I67" s="58"/>
      <c r="K67" s="58"/>
      <c r="L67" s="58"/>
      <c r="R67" s="59" t="str">
        <f t="shared" si="1"/>
        <v xml:space="preserve"> </v>
      </c>
    </row>
    <row r="68" spans="1:18" x14ac:dyDescent="0.25">
      <c r="A68" s="72"/>
      <c r="H68" s="58"/>
      <c r="I68" s="58"/>
      <c r="K68" s="58"/>
      <c r="L68" s="58"/>
      <c r="R68" s="59" t="str">
        <f t="shared" ref="R68:R131" si="2">IF(D68="Unknown", IF(OR(O68="N/A", O68="&lt; 0", O68="No Peak"), "BQL", IF(O68/F68&lt;$T$2,"BQL", IF(O68/F68&gt;$U$2, "AQL", O68)))," ")</f>
        <v xml:space="preserve"> </v>
      </c>
    </row>
    <row r="69" spans="1:18" x14ac:dyDescent="0.25">
      <c r="A69" s="72"/>
      <c r="H69" s="58"/>
      <c r="I69" s="58"/>
      <c r="K69" s="58"/>
      <c r="L69" s="58"/>
      <c r="R69" s="59" t="str">
        <f t="shared" si="2"/>
        <v xml:space="preserve"> </v>
      </c>
    </row>
    <row r="70" spans="1:18" x14ac:dyDescent="0.25">
      <c r="A70" s="72"/>
      <c r="H70" s="58"/>
      <c r="I70" s="58"/>
      <c r="K70" s="58"/>
      <c r="L70" s="58"/>
      <c r="R70" s="59" t="str">
        <f t="shared" si="2"/>
        <v xml:space="preserve"> </v>
      </c>
    </row>
    <row r="71" spans="1:18" x14ac:dyDescent="0.25">
      <c r="A71" s="71"/>
      <c r="H71" s="58"/>
      <c r="I71" s="58"/>
      <c r="K71" s="58"/>
      <c r="L71" s="58"/>
      <c r="R71" s="59" t="str">
        <f t="shared" si="2"/>
        <v xml:space="preserve"> </v>
      </c>
    </row>
    <row r="72" spans="1:18" x14ac:dyDescent="0.25">
      <c r="A72" s="71"/>
      <c r="H72" s="58"/>
      <c r="I72" s="58"/>
      <c r="K72" s="58"/>
      <c r="L72" s="58"/>
      <c r="R72" s="59" t="str">
        <f t="shared" si="2"/>
        <v xml:space="preserve"> </v>
      </c>
    </row>
    <row r="73" spans="1:18" x14ac:dyDescent="0.25">
      <c r="A73" s="71"/>
      <c r="H73" s="58"/>
      <c r="I73" s="58"/>
      <c r="K73" s="58"/>
      <c r="L73" s="58"/>
      <c r="R73" s="59" t="str">
        <f t="shared" si="2"/>
        <v xml:space="preserve"> </v>
      </c>
    </row>
    <row r="74" spans="1:18" x14ac:dyDescent="0.25">
      <c r="A74" s="71"/>
      <c r="H74" s="58"/>
      <c r="I74" s="58"/>
      <c r="K74" s="58"/>
      <c r="L74" s="58"/>
      <c r="R74" s="59" t="str">
        <f t="shared" si="2"/>
        <v xml:space="preserve"> </v>
      </c>
    </row>
    <row r="75" spans="1:18" x14ac:dyDescent="0.25">
      <c r="A75" s="71"/>
      <c r="H75" s="58"/>
      <c r="I75" s="58"/>
      <c r="K75" s="58"/>
      <c r="L75" s="58"/>
      <c r="R75" s="59" t="str">
        <f t="shared" si="2"/>
        <v xml:space="preserve"> </v>
      </c>
    </row>
    <row r="76" spans="1:18" x14ac:dyDescent="0.25">
      <c r="A76" s="71"/>
      <c r="H76" s="58"/>
      <c r="I76" s="58"/>
      <c r="K76" s="58"/>
      <c r="L76" s="58"/>
      <c r="R76" s="59" t="str">
        <f t="shared" si="2"/>
        <v xml:space="preserve"> </v>
      </c>
    </row>
    <row r="77" spans="1:18" x14ac:dyDescent="0.25">
      <c r="A77" s="71"/>
      <c r="H77" s="58"/>
      <c r="I77" s="58"/>
      <c r="K77" s="58"/>
      <c r="L77" s="58"/>
      <c r="R77" s="59" t="str">
        <f t="shared" si="2"/>
        <v xml:space="preserve"> </v>
      </c>
    </row>
    <row r="78" spans="1:18" x14ac:dyDescent="0.25">
      <c r="A78" s="71"/>
      <c r="H78" s="58"/>
      <c r="I78" s="58"/>
      <c r="K78" s="58"/>
      <c r="L78" s="58"/>
      <c r="R78" s="59" t="str">
        <f t="shared" si="2"/>
        <v xml:space="preserve"> </v>
      </c>
    </row>
    <row r="79" spans="1:18" x14ac:dyDescent="0.25">
      <c r="A79" s="71"/>
      <c r="H79" s="58"/>
      <c r="I79" s="58"/>
      <c r="K79" s="58"/>
      <c r="L79" s="58"/>
      <c r="R79" s="59" t="str">
        <f t="shared" si="2"/>
        <v xml:space="preserve"> </v>
      </c>
    </row>
    <row r="80" spans="1:18" x14ac:dyDescent="0.25">
      <c r="A80" s="71"/>
      <c r="H80" s="58"/>
      <c r="I80" s="58"/>
      <c r="K80" s="58"/>
      <c r="L80" s="58"/>
      <c r="P80" s="77"/>
      <c r="R80" s="59" t="str">
        <f t="shared" si="2"/>
        <v xml:space="preserve"> </v>
      </c>
    </row>
    <row r="81" spans="1:18" x14ac:dyDescent="0.25">
      <c r="H81" s="58"/>
      <c r="I81" s="58"/>
      <c r="K81" s="58"/>
      <c r="L81" s="58"/>
      <c r="R81" s="59" t="str">
        <f t="shared" si="2"/>
        <v xml:space="preserve"> </v>
      </c>
    </row>
    <row r="82" spans="1:18" x14ac:dyDescent="0.25">
      <c r="H82" s="58"/>
      <c r="I82" s="58"/>
      <c r="K82" s="58"/>
      <c r="L82" s="58"/>
      <c r="R82" s="59" t="str">
        <f t="shared" si="2"/>
        <v xml:space="preserve"> </v>
      </c>
    </row>
    <row r="83" spans="1:18" x14ac:dyDescent="0.25">
      <c r="H83" s="58"/>
      <c r="I83" s="58"/>
      <c r="K83" s="58"/>
      <c r="L83" s="58"/>
      <c r="R83" s="59" t="str">
        <f t="shared" si="2"/>
        <v xml:space="preserve"> </v>
      </c>
    </row>
    <row r="84" spans="1:18" x14ac:dyDescent="0.25">
      <c r="H84" s="58"/>
      <c r="I84" s="58"/>
      <c r="K84" s="58"/>
      <c r="L84" s="58"/>
      <c r="R84" s="59" t="str">
        <f t="shared" si="2"/>
        <v xml:space="preserve"> </v>
      </c>
    </row>
    <row r="85" spans="1:18" x14ac:dyDescent="0.25">
      <c r="H85" s="58"/>
      <c r="I85" s="58"/>
      <c r="K85" s="58"/>
      <c r="L85" s="58"/>
      <c r="R85" s="59" t="str">
        <f t="shared" si="2"/>
        <v xml:space="preserve"> </v>
      </c>
    </row>
    <row r="86" spans="1:18" x14ac:dyDescent="0.25">
      <c r="A86" s="71"/>
      <c r="H86" s="58"/>
      <c r="I86" s="58"/>
      <c r="K86" s="58"/>
      <c r="L86" s="58"/>
      <c r="R86" s="59" t="str">
        <f t="shared" si="2"/>
        <v xml:space="preserve"> </v>
      </c>
    </row>
    <row r="87" spans="1:18" x14ac:dyDescent="0.25">
      <c r="A87" s="71"/>
      <c r="H87" s="58"/>
      <c r="I87" s="58"/>
      <c r="K87" s="58"/>
      <c r="L87" s="58"/>
      <c r="R87" s="59" t="str">
        <f t="shared" si="2"/>
        <v xml:space="preserve"> </v>
      </c>
    </row>
    <row r="88" spans="1:18" x14ac:dyDescent="0.25">
      <c r="A88" s="71"/>
      <c r="H88" s="58"/>
      <c r="I88" s="58"/>
      <c r="K88" s="58"/>
      <c r="L88" s="58"/>
      <c r="R88" s="59" t="str">
        <f t="shared" si="2"/>
        <v xml:space="preserve"> </v>
      </c>
    </row>
    <row r="89" spans="1:18" x14ac:dyDescent="0.25">
      <c r="A89" s="71"/>
      <c r="H89" s="58"/>
      <c r="I89" s="58"/>
      <c r="K89" s="58"/>
      <c r="L89" s="58"/>
      <c r="R89" s="59" t="str">
        <f t="shared" si="2"/>
        <v xml:space="preserve"> </v>
      </c>
    </row>
    <row r="90" spans="1:18" x14ac:dyDescent="0.25">
      <c r="A90" s="71"/>
      <c r="H90" s="58"/>
      <c r="I90" s="58"/>
      <c r="K90" s="58"/>
      <c r="L90" s="58"/>
      <c r="R90" s="59" t="str">
        <f t="shared" si="2"/>
        <v xml:space="preserve"> </v>
      </c>
    </row>
    <row r="91" spans="1:18" x14ac:dyDescent="0.25">
      <c r="A91" s="71"/>
      <c r="H91" s="58"/>
      <c r="I91" s="58"/>
      <c r="K91" s="58"/>
      <c r="L91" s="58"/>
      <c r="R91" s="59" t="str">
        <f t="shared" si="2"/>
        <v xml:space="preserve"> </v>
      </c>
    </row>
    <row r="92" spans="1:18" x14ac:dyDescent="0.25">
      <c r="A92" s="71"/>
      <c r="H92" s="58"/>
      <c r="I92" s="58"/>
      <c r="K92" s="58"/>
      <c r="L92" s="58"/>
      <c r="R92" s="59" t="str">
        <f t="shared" si="2"/>
        <v xml:space="preserve"> </v>
      </c>
    </row>
    <row r="93" spans="1:18" x14ac:dyDescent="0.25">
      <c r="A93" s="71"/>
      <c r="H93" s="58"/>
      <c r="I93" s="58"/>
      <c r="K93" s="58"/>
      <c r="L93" s="58"/>
      <c r="R93" s="59" t="str">
        <f t="shared" si="2"/>
        <v xml:space="preserve"> </v>
      </c>
    </row>
    <row r="94" spans="1:18" x14ac:dyDescent="0.25">
      <c r="A94" s="71"/>
      <c r="H94" s="58"/>
      <c r="I94" s="58"/>
      <c r="K94" s="58"/>
      <c r="L94" s="58"/>
      <c r="R94" s="59" t="str">
        <f t="shared" si="2"/>
        <v xml:space="preserve"> </v>
      </c>
    </row>
    <row r="95" spans="1:18" x14ac:dyDescent="0.25">
      <c r="A95" s="71"/>
      <c r="H95" s="58"/>
      <c r="I95" s="58"/>
      <c r="K95" s="58"/>
      <c r="L95" s="58"/>
      <c r="R95" s="59" t="str">
        <f t="shared" si="2"/>
        <v xml:space="preserve"> </v>
      </c>
    </row>
    <row r="96" spans="1:18" x14ac:dyDescent="0.25">
      <c r="A96" s="71"/>
      <c r="H96" s="58"/>
      <c r="I96" s="58"/>
      <c r="K96" s="58"/>
      <c r="L96" s="58"/>
      <c r="R96" s="59" t="str">
        <f t="shared" si="2"/>
        <v xml:space="preserve"> </v>
      </c>
    </row>
    <row r="97" spans="1:18" x14ac:dyDescent="0.25">
      <c r="A97" s="71"/>
      <c r="H97" s="58"/>
      <c r="I97" s="58"/>
      <c r="K97" s="58"/>
      <c r="L97" s="58"/>
      <c r="R97" s="59" t="str">
        <f t="shared" si="2"/>
        <v xml:space="preserve"> </v>
      </c>
    </row>
    <row r="98" spans="1:18" x14ac:dyDescent="0.25">
      <c r="A98" s="71"/>
      <c r="H98" s="58"/>
      <c r="I98" s="58"/>
      <c r="K98" s="58"/>
      <c r="L98" s="58"/>
      <c r="R98" s="59" t="str">
        <f t="shared" si="2"/>
        <v xml:space="preserve"> </v>
      </c>
    </row>
    <row r="99" spans="1:18" x14ac:dyDescent="0.25">
      <c r="A99" s="71"/>
      <c r="H99" s="58"/>
      <c r="I99" s="58"/>
      <c r="K99" s="58"/>
      <c r="L99" s="58"/>
      <c r="R99" s="59" t="str">
        <f t="shared" si="2"/>
        <v xml:space="preserve"> </v>
      </c>
    </row>
    <row r="100" spans="1:18" x14ac:dyDescent="0.25">
      <c r="A100" s="71"/>
      <c r="H100" s="58"/>
      <c r="I100" s="58"/>
      <c r="K100" s="58"/>
      <c r="L100" s="58"/>
      <c r="R100" s="59" t="str">
        <f t="shared" si="2"/>
        <v xml:space="preserve"> </v>
      </c>
    </row>
    <row r="101" spans="1:18" x14ac:dyDescent="0.25">
      <c r="A101" s="71"/>
      <c r="H101" s="58"/>
      <c r="I101" s="58"/>
      <c r="K101" s="58"/>
      <c r="L101" s="58"/>
      <c r="R101" s="59" t="str">
        <f t="shared" si="2"/>
        <v xml:space="preserve"> </v>
      </c>
    </row>
    <row r="102" spans="1:18" x14ac:dyDescent="0.25">
      <c r="A102" s="71"/>
      <c r="H102" s="58"/>
      <c r="I102" s="58"/>
      <c r="K102" s="58"/>
      <c r="L102" s="58"/>
      <c r="R102" s="59" t="str">
        <f t="shared" si="2"/>
        <v xml:space="preserve"> </v>
      </c>
    </row>
    <row r="103" spans="1:18" x14ac:dyDescent="0.25">
      <c r="A103" s="71"/>
      <c r="H103" s="58"/>
      <c r="I103" s="58"/>
      <c r="K103" s="58"/>
      <c r="L103" s="58"/>
      <c r="R103" s="59" t="str">
        <f t="shared" si="2"/>
        <v xml:space="preserve"> </v>
      </c>
    </row>
    <row r="104" spans="1:18" x14ac:dyDescent="0.25">
      <c r="A104" s="71"/>
      <c r="H104" s="58"/>
      <c r="I104" s="58"/>
      <c r="K104" s="58"/>
      <c r="L104" s="58"/>
      <c r="R104" s="59" t="str">
        <f t="shared" si="2"/>
        <v xml:space="preserve"> </v>
      </c>
    </row>
    <row r="105" spans="1:18" x14ac:dyDescent="0.25">
      <c r="A105" s="71"/>
      <c r="H105" s="58"/>
      <c r="I105" s="58"/>
      <c r="K105" s="58"/>
      <c r="L105" s="58"/>
      <c r="R105" s="59" t="str">
        <f t="shared" si="2"/>
        <v xml:space="preserve"> </v>
      </c>
    </row>
    <row r="106" spans="1:18" x14ac:dyDescent="0.25">
      <c r="A106" s="71"/>
      <c r="H106" s="58"/>
      <c r="I106" s="58"/>
      <c r="K106" s="58"/>
      <c r="L106" s="58"/>
      <c r="R106" s="59" t="str">
        <f t="shared" si="2"/>
        <v xml:space="preserve"> </v>
      </c>
    </row>
    <row r="107" spans="1:18" x14ac:dyDescent="0.25">
      <c r="A107" s="71"/>
      <c r="H107" s="58"/>
      <c r="I107" s="58"/>
      <c r="K107" s="58"/>
      <c r="L107" s="58"/>
      <c r="R107" s="59" t="str">
        <f t="shared" si="2"/>
        <v xml:space="preserve"> </v>
      </c>
    </row>
    <row r="108" spans="1:18" x14ac:dyDescent="0.25">
      <c r="A108" s="71"/>
      <c r="H108" s="58"/>
      <c r="I108" s="58"/>
      <c r="K108" s="58"/>
      <c r="L108" s="58"/>
      <c r="R108" s="59" t="str">
        <f t="shared" si="2"/>
        <v xml:space="preserve"> </v>
      </c>
    </row>
    <row r="109" spans="1:18" x14ac:dyDescent="0.25">
      <c r="A109" s="71"/>
      <c r="H109" s="58"/>
      <c r="I109" s="58"/>
      <c r="K109" s="58"/>
      <c r="L109" s="58"/>
      <c r="R109" s="59" t="str">
        <f t="shared" si="2"/>
        <v xml:space="preserve"> </v>
      </c>
    </row>
    <row r="110" spans="1:18" x14ac:dyDescent="0.25">
      <c r="A110" s="71"/>
      <c r="H110" s="58"/>
      <c r="I110" s="58"/>
      <c r="K110" s="58"/>
      <c r="L110" s="58"/>
      <c r="R110" s="59" t="str">
        <f t="shared" si="2"/>
        <v xml:space="preserve"> </v>
      </c>
    </row>
    <row r="111" spans="1:18" x14ac:dyDescent="0.25">
      <c r="A111" s="71"/>
      <c r="H111" s="58"/>
      <c r="I111" s="58"/>
      <c r="K111" s="58"/>
      <c r="L111" s="58"/>
      <c r="R111" s="59" t="str">
        <f t="shared" si="2"/>
        <v xml:space="preserve"> </v>
      </c>
    </row>
    <row r="112" spans="1:18" x14ac:dyDescent="0.25">
      <c r="A112" s="71"/>
      <c r="H112" s="58"/>
      <c r="I112" s="58"/>
      <c r="K112" s="58"/>
      <c r="L112" s="58"/>
      <c r="R112" s="59" t="str">
        <f t="shared" si="2"/>
        <v xml:space="preserve"> </v>
      </c>
    </row>
    <row r="113" spans="1:18" x14ac:dyDescent="0.25">
      <c r="A113" s="71"/>
      <c r="H113" s="58"/>
      <c r="I113" s="58"/>
      <c r="K113" s="58"/>
      <c r="L113" s="58"/>
      <c r="R113" s="59" t="str">
        <f t="shared" si="2"/>
        <v xml:space="preserve"> </v>
      </c>
    </row>
    <row r="114" spans="1:18" x14ac:dyDescent="0.25">
      <c r="A114" s="71"/>
      <c r="H114" s="58"/>
      <c r="I114" s="58"/>
      <c r="K114" s="58"/>
      <c r="L114" s="58"/>
      <c r="R114" s="59" t="str">
        <f t="shared" si="2"/>
        <v xml:space="preserve"> </v>
      </c>
    </row>
    <row r="115" spans="1:18" x14ac:dyDescent="0.25">
      <c r="A115" s="71"/>
      <c r="H115" s="58"/>
      <c r="I115" s="58"/>
      <c r="K115" s="58"/>
      <c r="L115" s="58"/>
      <c r="R115" s="59" t="str">
        <f t="shared" si="2"/>
        <v xml:space="preserve"> </v>
      </c>
    </row>
    <row r="116" spans="1:18" x14ac:dyDescent="0.25">
      <c r="H116" s="58"/>
      <c r="I116" s="58"/>
      <c r="K116" s="58"/>
      <c r="L116" s="58"/>
      <c r="R116" s="59" t="str">
        <f t="shared" si="2"/>
        <v xml:space="preserve"> </v>
      </c>
    </row>
    <row r="117" spans="1:18" x14ac:dyDescent="0.25">
      <c r="H117" s="58"/>
      <c r="I117" s="58"/>
      <c r="K117" s="58"/>
      <c r="L117" s="58"/>
      <c r="R117" s="59" t="str">
        <f t="shared" si="2"/>
        <v xml:space="preserve"> </v>
      </c>
    </row>
    <row r="118" spans="1:18" x14ac:dyDescent="0.25">
      <c r="H118" s="58"/>
      <c r="I118" s="58"/>
      <c r="K118" s="58"/>
      <c r="L118" s="58"/>
      <c r="R118" s="59" t="str">
        <f t="shared" si="2"/>
        <v xml:space="preserve"> </v>
      </c>
    </row>
    <row r="119" spans="1:18" x14ac:dyDescent="0.25">
      <c r="H119" s="58"/>
      <c r="I119" s="58"/>
      <c r="K119" s="58"/>
      <c r="L119" s="58"/>
      <c r="R119" s="59" t="str">
        <f t="shared" si="2"/>
        <v xml:space="preserve"> </v>
      </c>
    </row>
    <row r="120" spans="1:18" x14ac:dyDescent="0.25">
      <c r="H120" s="58"/>
      <c r="I120" s="58"/>
      <c r="K120" s="58"/>
      <c r="L120" s="58"/>
      <c r="R120" s="59" t="str">
        <f t="shared" si="2"/>
        <v xml:space="preserve"> </v>
      </c>
    </row>
    <row r="121" spans="1:18" x14ac:dyDescent="0.25">
      <c r="H121" s="58"/>
      <c r="I121" s="58"/>
      <c r="K121" s="58"/>
      <c r="L121" s="58"/>
      <c r="R121" s="59" t="str">
        <f t="shared" si="2"/>
        <v xml:space="preserve"> </v>
      </c>
    </row>
    <row r="122" spans="1:18" x14ac:dyDescent="0.25">
      <c r="H122" s="58"/>
      <c r="I122" s="58"/>
      <c r="K122" s="58"/>
      <c r="L122" s="58"/>
      <c r="R122" s="59" t="str">
        <f t="shared" si="2"/>
        <v xml:space="preserve"> </v>
      </c>
    </row>
    <row r="123" spans="1:18" x14ac:dyDescent="0.25">
      <c r="H123" s="58"/>
      <c r="I123" s="58"/>
      <c r="K123" s="58"/>
      <c r="L123" s="58"/>
      <c r="R123" s="59" t="str">
        <f t="shared" si="2"/>
        <v xml:space="preserve"> </v>
      </c>
    </row>
    <row r="124" spans="1:18" x14ac:dyDescent="0.25">
      <c r="H124" s="58"/>
      <c r="I124" s="58"/>
      <c r="K124" s="58"/>
      <c r="L124" s="58"/>
      <c r="R124" s="59" t="str">
        <f t="shared" si="2"/>
        <v xml:space="preserve"> </v>
      </c>
    </row>
    <row r="125" spans="1:18" x14ac:dyDescent="0.25">
      <c r="H125" s="58"/>
      <c r="I125" s="58"/>
      <c r="K125" s="58"/>
      <c r="L125" s="58"/>
      <c r="R125" s="59" t="str">
        <f t="shared" si="2"/>
        <v xml:space="preserve"> </v>
      </c>
    </row>
    <row r="126" spans="1:18" x14ac:dyDescent="0.25">
      <c r="H126" s="58"/>
      <c r="I126" s="58"/>
      <c r="K126" s="58"/>
      <c r="L126" s="58"/>
      <c r="R126" s="59" t="str">
        <f t="shared" si="2"/>
        <v xml:space="preserve"> </v>
      </c>
    </row>
    <row r="127" spans="1:18" x14ac:dyDescent="0.25">
      <c r="H127" s="58"/>
      <c r="I127" s="58"/>
      <c r="K127" s="58"/>
      <c r="L127" s="58"/>
      <c r="R127" s="59" t="str">
        <f t="shared" si="2"/>
        <v xml:space="preserve"> </v>
      </c>
    </row>
    <row r="128" spans="1:18" x14ac:dyDescent="0.25">
      <c r="H128" s="58"/>
      <c r="I128" s="58"/>
      <c r="K128" s="58"/>
      <c r="L128" s="58"/>
      <c r="R128" s="59" t="str">
        <f t="shared" si="2"/>
        <v xml:space="preserve"> </v>
      </c>
    </row>
    <row r="129" spans="1:18" x14ac:dyDescent="0.25">
      <c r="H129" s="58"/>
      <c r="I129" s="58"/>
      <c r="K129" s="58"/>
      <c r="L129" s="58"/>
      <c r="P129" s="77"/>
      <c r="R129" s="59" t="str">
        <f t="shared" si="2"/>
        <v xml:space="preserve"> </v>
      </c>
    </row>
    <row r="130" spans="1:18" x14ac:dyDescent="0.25">
      <c r="H130" s="58"/>
      <c r="I130" s="58"/>
      <c r="K130" s="58"/>
      <c r="L130" s="58"/>
      <c r="R130" s="59" t="str">
        <f t="shared" si="2"/>
        <v xml:space="preserve"> </v>
      </c>
    </row>
    <row r="131" spans="1:18" x14ac:dyDescent="0.25">
      <c r="H131" s="58"/>
      <c r="I131" s="58"/>
      <c r="K131" s="58"/>
      <c r="L131" s="58"/>
      <c r="R131" s="59" t="str">
        <f t="shared" si="2"/>
        <v xml:space="preserve"> </v>
      </c>
    </row>
    <row r="132" spans="1:18" x14ac:dyDescent="0.25">
      <c r="H132" s="58"/>
      <c r="I132" s="58"/>
      <c r="K132" s="58"/>
      <c r="L132" s="58"/>
      <c r="R132" s="59" t="str">
        <f t="shared" ref="R132:R195" si="3">IF(D132="Unknown", IF(OR(O132="N/A", O132="&lt; 0", O132="No Peak"), "BQL", IF(O132/F132&lt;$T$2,"BQL", IF(O132/F132&gt;$U$2, "AQL", O132)))," ")</f>
        <v xml:space="preserve"> </v>
      </c>
    </row>
    <row r="133" spans="1:18" x14ac:dyDescent="0.25">
      <c r="H133" s="58"/>
      <c r="I133" s="58"/>
      <c r="K133" s="58"/>
      <c r="L133" s="58"/>
      <c r="R133" s="59" t="str">
        <f t="shared" si="3"/>
        <v xml:space="preserve"> </v>
      </c>
    </row>
    <row r="134" spans="1:18" x14ac:dyDescent="0.25">
      <c r="H134" s="58"/>
      <c r="I134" s="58"/>
      <c r="K134" s="58"/>
      <c r="L134" s="58"/>
      <c r="R134" s="59" t="str">
        <f t="shared" si="3"/>
        <v xml:space="preserve"> </v>
      </c>
    </row>
    <row r="135" spans="1:18" x14ac:dyDescent="0.25">
      <c r="H135" s="58"/>
      <c r="I135" s="58"/>
      <c r="K135" s="58"/>
      <c r="L135" s="58"/>
      <c r="R135" s="59" t="str">
        <f t="shared" si="3"/>
        <v xml:space="preserve"> </v>
      </c>
    </row>
    <row r="136" spans="1:18" x14ac:dyDescent="0.25">
      <c r="H136" s="58"/>
      <c r="I136" s="58"/>
      <c r="K136" s="58"/>
      <c r="L136" s="58"/>
      <c r="R136" s="59" t="str">
        <f t="shared" si="3"/>
        <v xml:space="preserve"> </v>
      </c>
    </row>
    <row r="137" spans="1:18" x14ac:dyDescent="0.25">
      <c r="H137" s="58"/>
      <c r="I137" s="58"/>
      <c r="K137" s="58"/>
      <c r="L137" s="58"/>
      <c r="R137" s="59" t="str">
        <f t="shared" si="3"/>
        <v xml:space="preserve"> </v>
      </c>
    </row>
    <row r="138" spans="1:18" x14ac:dyDescent="0.25">
      <c r="H138" s="58"/>
      <c r="I138" s="58"/>
      <c r="K138" s="58"/>
      <c r="L138" s="58"/>
      <c r="R138" s="59" t="str">
        <f t="shared" si="3"/>
        <v xml:space="preserve"> </v>
      </c>
    </row>
    <row r="139" spans="1:18" x14ac:dyDescent="0.25">
      <c r="H139" s="58"/>
      <c r="I139" s="58"/>
      <c r="K139" s="58"/>
      <c r="L139" s="58"/>
      <c r="R139" s="59" t="str">
        <f t="shared" si="3"/>
        <v xml:space="preserve"> </v>
      </c>
    </row>
    <row r="140" spans="1:18" x14ac:dyDescent="0.25">
      <c r="H140" s="58"/>
      <c r="I140" s="58"/>
      <c r="K140" s="58"/>
      <c r="L140" s="58"/>
      <c r="R140" s="59" t="str">
        <f t="shared" si="3"/>
        <v xml:space="preserve"> </v>
      </c>
    </row>
    <row r="141" spans="1:18" x14ac:dyDescent="0.25">
      <c r="H141" s="58"/>
      <c r="I141" s="58"/>
      <c r="K141" s="58"/>
      <c r="L141" s="58"/>
      <c r="R141" s="59" t="str">
        <f t="shared" si="3"/>
        <v xml:space="preserve"> </v>
      </c>
    </row>
    <row r="142" spans="1:18" x14ac:dyDescent="0.25">
      <c r="H142" s="58"/>
      <c r="I142" s="58"/>
      <c r="K142" s="58"/>
      <c r="L142" s="58"/>
      <c r="R142" s="59" t="str">
        <f t="shared" si="3"/>
        <v xml:space="preserve"> </v>
      </c>
    </row>
    <row r="143" spans="1:18" x14ac:dyDescent="0.25">
      <c r="H143" s="58"/>
      <c r="I143" s="58"/>
      <c r="K143" s="58"/>
      <c r="L143" s="58"/>
      <c r="R143" s="59" t="str">
        <f t="shared" si="3"/>
        <v xml:space="preserve"> </v>
      </c>
    </row>
    <row r="144" spans="1:18" x14ac:dyDescent="0.25">
      <c r="A144" s="71"/>
      <c r="H144" s="58"/>
      <c r="I144" s="58"/>
      <c r="K144" s="58"/>
      <c r="L144" s="58"/>
      <c r="R144" s="59" t="str">
        <f t="shared" si="3"/>
        <v xml:space="preserve"> </v>
      </c>
    </row>
    <row r="145" spans="1:18" x14ac:dyDescent="0.25">
      <c r="A145" s="71"/>
      <c r="H145" s="58"/>
      <c r="I145" s="58"/>
      <c r="K145" s="58"/>
      <c r="L145" s="58"/>
      <c r="R145" s="59" t="str">
        <f t="shared" si="3"/>
        <v xml:space="preserve"> </v>
      </c>
    </row>
    <row r="146" spans="1:18" x14ac:dyDescent="0.25">
      <c r="A146" s="71"/>
      <c r="H146" s="58"/>
      <c r="I146" s="58"/>
      <c r="K146" s="58"/>
      <c r="L146" s="58"/>
      <c r="R146" s="59" t="str">
        <f t="shared" si="3"/>
        <v xml:space="preserve"> </v>
      </c>
    </row>
    <row r="147" spans="1:18" x14ac:dyDescent="0.25">
      <c r="H147" s="58"/>
      <c r="I147" s="58"/>
      <c r="K147" s="58"/>
      <c r="L147" s="58"/>
      <c r="R147" s="59" t="str">
        <f t="shared" si="3"/>
        <v xml:space="preserve"> </v>
      </c>
    </row>
    <row r="148" spans="1:18" x14ac:dyDescent="0.25">
      <c r="A148" s="71"/>
      <c r="H148" s="58"/>
      <c r="I148" s="58"/>
      <c r="K148" s="58"/>
      <c r="L148" s="58"/>
      <c r="R148" s="59" t="str">
        <f t="shared" si="3"/>
        <v xml:space="preserve"> </v>
      </c>
    </row>
    <row r="149" spans="1:18" x14ac:dyDescent="0.25">
      <c r="A149" s="71"/>
      <c r="H149" s="58"/>
      <c r="I149" s="58"/>
      <c r="K149" s="58"/>
      <c r="L149" s="58"/>
      <c r="R149" s="59" t="str">
        <f t="shared" si="3"/>
        <v xml:space="preserve"> </v>
      </c>
    </row>
    <row r="150" spans="1:18" x14ac:dyDescent="0.25">
      <c r="A150" s="71"/>
      <c r="H150" s="58"/>
      <c r="I150" s="58"/>
      <c r="K150" s="58"/>
      <c r="L150" s="58"/>
      <c r="R150" s="59" t="str">
        <f t="shared" si="3"/>
        <v xml:space="preserve"> </v>
      </c>
    </row>
    <row r="151" spans="1:18" x14ac:dyDescent="0.25">
      <c r="A151" s="71"/>
      <c r="H151" s="58"/>
      <c r="I151" s="58"/>
      <c r="K151" s="58"/>
      <c r="L151" s="58"/>
      <c r="R151" s="59" t="str">
        <f t="shared" si="3"/>
        <v xml:space="preserve"> </v>
      </c>
    </row>
    <row r="152" spans="1:18" x14ac:dyDescent="0.25">
      <c r="A152" s="71"/>
      <c r="H152" s="58"/>
      <c r="I152" s="58"/>
      <c r="K152" s="58"/>
      <c r="L152" s="58"/>
      <c r="R152" s="59" t="str">
        <f t="shared" si="3"/>
        <v xml:space="preserve"> </v>
      </c>
    </row>
    <row r="153" spans="1:18" x14ac:dyDescent="0.25">
      <c r="A153" s="71"/>
      <c r="H153" s="58"/>
      <c r="I153" s="58"/>
      <c r="K153" s="58"/>
      <c r="L153" s="58"/>
      <c r="R153" s="59" t="str">
        <f t="shared" si="3"/>
        <v xml:space="preserve"> </v>
      </c>
    </row>
    <row r="154" spans="1:18" x14ac:dyDescent="0.25">
      <c r="A154" s="71"/>
      <c r="H154" s="58"/>
      <c r="I154" s="58"/>
      <c r="K154" s="58"/>
      <c r="L154" s="58"/>
      <c r="R154" s="59" t="str">
        <f t="shared" si="3"/>
        <v xml:space="preserve"> </v>
      </c>
    </row>
    <row r="155" spans="1:18" x14ac:dyDescent="0.25">
      <c r="A155" s="71"/>
      <c r="H155" s="58"/>
      <c r="I155" s="58"/>
      <c r="K155" s="58"/>
      <c r="L155" s="58"/>
      <c r="R155" s="59" t="str">
        <f t="shared" si="3"/>
        <v xml:space="preserve"> </v>
      </c>
    </row>
    <row r="156" spans="1:18" x14ac:dyDescent="0.25">
      <c r="A156" s="71"/>
      <c r="H156" s="58"/>
      <c r="I156" s="58"/>
      <c r="K156" s="58"/>
      <c r="L156" s="58"/>
      <c r="R156" s="59" t="str">
        <f t="shared" si="3"/>
        <v xml:space="preserve"> </v>
      </c>
    </row>
    <row r="157" spans="1:18" x14ac:dyDescent="0.25">
      <c r="A157" s="71"/>
      <c r="H157" s="58"/>
      <c r="I157" s="58"/>
      <c r="K157" s="58"/>
      <c r="L157" s="58"/>
      <c r="R157" s="59" t="str">
        <f t="shared" si="3"/>
        <v xml:space="preserve"> </v>
      </c>
    </row>
    <row r="158" spans="1:18" x14ac:dyDescent="0.25">
      <c r="H158" s="58"/>
      <c r="I158" s="58"/>
      <c r="K158" s="58"/>
      <c r="L158" s="58"/>
      <c r="R158" s="59" t="str">
        <f t="shared" si="3"/>
        <v xml:space="preserve"> </v>
      </c>
    </row>
    <row r="159" spans="1:18" x14ac:dyDescent="0.25">
      <c r="A159" s="71"/>
      <c r="R159" s="59" t="str">
        <f t="shared" si="3"/>
        <v xml:space="preserve"> </v>
      </c>
    </row>
    <row r="160" spans="1:18" x14ac:dyDescent="0.25">
      <c r="A160" s="71"/>
      <c r="R160" s="59" t="str">
        <f t="shared" si="3"/>
        <v xml:space="preserve"> </v>
      </c>
    </row>
    <row r="161" spans="1:18" x14ac:dyDescent="0.25">
      <c r="A161" s="71"/>
      <c r="R161" s="59" t="str">
        <f t="shared" si="3"/>
        <v xml:space="preserve"> </v>
      </c>
    </row>
    <row r="162" spans="1:18" x14ac:dyDescent="0.25">
      <c r="R162" s="59" t="str">
        <f t="shared" si="3"/>
        <v xml:space="preserve"> </v>
      </c>
    </row>
    <row r="163" spans="1:18" x14ac:dyDescent="0.25">
      <c r="A163" s="71"/>
      <c r="R163" s="59" t="str">
        <f t="shared" si="3"/>
        <v xml:space="preserve"> </v>
      </c>
    </row>
    <row r="164" spans="1:18" x14ac:dyDescent="0.25">
      <c r="A164" s="71"/>
      <c r="R164" s="59" t="str">
        <f t="shared" si="3"/>
        <v xml:space="preserve"> </v>
      </c>
    </row>
    <row r="165" spans="1:18" x14ac:dyDescent="0.25">
      <c r="A165" s="71"/>
      <c r="R165" s="59" t="str">
        <f t="shared" si="3"/>
        <v xml:space="preserve"> </v>
      </c>
    </row>
    <row r="166" spans="1:18" x14ac:dyDescent="0.25">
      <c r="R166" s="59" t="str">
        <f t="shared" si="3"/>
        <v xml:space="preserve"> </v>
      </c>
    </row>
    <row r="167" spans="1:18" x14ac:dyDescent="0.25">
      <c r="R167" s="59" t="str">
        <f t="shared" si="3"/>
        <v xml:space="preserve"> </v>
      </c>
    </row>
    <row r="168" spans="1:18" x14ac:dyDescent="0.25">
      <c r="R168" s="59" t="str">
        <f t="shared" si="3"/>
        <v xml:space="preserve"> </v>
      </c>
    </row>
    <row r="169" spans="1:18" x14ac:dyDescent="0.25">
      <c r="A169" s="71"/>
      <c r="R169" s="59" t="str">
        <f t="shared" si="3"/>
        <v xml:space="preserve"> </v>
      </c>
    </row>
    <row r="170" spans="1:18" x14ac:dyDescent="0.25">
      <c r="A170" s="71"/>
      <c r="R170" s="59" t="str">
        <f t="shared" si="3"/>
        <v xml:space="preserve"> </v>
      </c>
    </row>
    <row r="171" spans="1:18" x14ac:dyDescent="0.25">
      <c r="A171" s="71"/>
      <c r="R171" s="59" t="str">
        <f t="shared" si="3"/>
        <v xml:space="preserve"> </v>
      </c>
    </row>
    <row r="172" spans="1:18" x14ac:dyDescent="0.25">
      <c r="A172" s="71"/>
      <c r="R172" s="59" t="str">
        <f t="shared" si="3"/>
        <v xml:space="preserve"> </v>
      </c>
    </row>
    <row r="173" spans="1:18" x14ac:dyDescent="0.25">
      <c r="A173" s="71"/>
      <c r="R173" s="59" t="str">
        <f t="shared" si="3"/>
        <v xml:space="preserve"> </v>
      </c>
    </row>
    <row r="174" spans="1:18" x14ac:dyDescent="0.25">
      <c r="A174" s="71"/>
      <c r="R174" s="59" t="str">
        <f t="shared" si="3"/>
        <v xml:space="preserve"> </v>
      </c>
    </row>
    <row r="175" spans="1:18" x14ac:dyDescent="0.25">
      <c r="A175" s="71"/>
      <c r="R175" s="59" t="str">
        <f t="shared" si="3"/>
        <v xml:space="preserve"> </v>
      </c>
    </row>
    <row r="176" spans="1:18" x14ac:dyDescent="0.25">
      <c r="A176" s="71"/>
      <c r="R176" s="59" t="str">
        <f t="shared" si="3"/>
        <v xml:space="preserve"> </v>
      </c>
    </row>
    <row r="177" spans="1:18" x14ac:dyDescent="0.25">
      <c r="A177" s="71"/>
      <c r="R177" s="59" t="str">
        <f t="shared" si="3"/>
        <v xml:space="preserve"> </v>
      </c>
    </row>
    <row r="178" spans="1:18" x14ac:dyDescent="0.25">
      <c r="R178" s="59" t="str">
        <f t="shared" si="3"/>
        <v xml:space="preserve"> </v>
      </c>
    </row>
    <row r="179" spans="1:18" x14ac:dyDescent="0.25">
      <c r="R179" s="59" t="str">
        <f t="shared" si="3"/>
        <v xml:space="preserve"> </v>
      </c>
    </row>
    <row r="180" spans="1:18" x14ac:dyDescent="0.25">
      <c r="R180" s="59" t="str">
        <f t="shared" si="3"/>
        <v xml:space="preserve"> </v>
      </c>
    </row>
    <row r="181" spans="1:18" x14ac:dyDescent="0.25">
      <c r="R181" s="59" t="str">
        <f t="shared" si="3"/>
        <v xml:space="preserve"> </v>
      </c>
    </row>
    <row r="182" spans="1:18" x14ac:dyDescent="0.25">
      <c r="R182" s="59" t="str">
        <f t="shared" si="3"/>
        <v xml:space="preserve"> </v>
      </c>
    </row>
    <row r="183" spans="1:18" x14ac:dyDescent="0.25">
      <c r="R183" s="59" t="str">
        <f t="shared" si="3"/>
        <v xml:space="preserve"> </v>
      </c>
    </row>
    <row r="184" spans="1:18" x14ac:dyDescent="0.25">
      <c r="R184" s="59" t="str">
        <f t="shared" si="3"/>
        <v xml:space="preserve"> </v>
      </c>
    </row>
    <row r="185" spans="1:18" x14ac:dyDescent="0.25">
      <c r="R185" s="59" t="str">
        <f t="shared" si="3"/>
        <v xml:space="preserve"> </v>
      </c>
    </row>
    <row r="186" spans="1:18" x14ac:dyDescent="0.25">
      <c r="R186" s="59" t="str">
        <f t="shared" si="3"/>
        <v xml:space="preserve"> </v>
      </c>
    </row>
    <row r="187" spans="1:18" x14ac:dyDescent="0.25">
      <c r="R187" s="59" t="str">
        <f t="shared" si="3"/>
        <v xml:space="preserve"> </v>
      </c>
    </row>
    <row r="188" spans="1:18" x14ac:dyDescent="0.25">
      <c r="R188" s="59" t="str">
        <f t="shared" si="3"/>
        <v xml:space="preserve"> </v>
      </c>
    </row>
    <row r="189" spans="1:18" x14ac:dyDescent="0.25">
      <c r="R189" s="59" t="str">
        <f t="shared" si="3"/>
        <v xml:space="preserve"> </v>
      </c>
    </row>
    <row r="190" spans="1:18" x14ac:dyDescent="0.25">
      <c r="R190" s="59" t="str">
        <f t="shared" si="3"/>
        <v xml:space="preserve"> </v>
      </c>
    </row>
    <row r="191" spans="1:18" x14ac:dyDescent="0.25">
      <c r="R191" s="59" t="str">
        <f t="shared" si="3"/>
        <v xml:space="preserve"> </v>
      </c>
    </row>
    <row r="192" spans="1:18" x14ac:dyDescent="0.25">
      <c r="R192" s="59" t="str">
        <f t="shared" si="3"/>
        <v xml:space="preserve"> </v>
      </c>
    </row>
    <row r="193" spans="18:18" x14ac:dyDescent="0.25">
      <c r="R193" s="59" t="str">
        <f t="shared" si="3"/>
        <v xml:space="preserve"> </v>
      </c>
    </row>
    <row r="194" spans="18:18" x14ac:dyDescent="0.25">
      <c r="R194" s="59" t="str">
        <f t="shared" si="3"/>
        <v xml:space="preserve"> </v>
      </c>
    </row>
    <row r="195" spans="18:18" x14ac:dyDescent="0.25">
      <c r="R195" s="59" t="str">
        <f t="shared" si="3"/>
        <v xml:space="preserve"> </v>
      </c>
    </row>
    <row r="196" spans="18:18" x14ac:dyDescent="0.25">
      <c r="R196" s="59" t="str">
        <f t="shared" ref="R196:R259" si="4">IF(D196="Unknown", IF(OR(O196="N/A", O196="&lt; 0", O196="No Peak"), "BQL", IF(O196/F196&lt;$T$2,"BQL", IF(O196/F196&gt;$U$2, "AQL", O196)))," ")</f>
        <v xml:space="preserve"> </v>
      </c>
    </row>
    <row r="197" spans="18:18" x14ac:dyDescent="0.25">
      <c r="R197" s="59" t="str">
        <f t="shared" si="4"/>
        <v xml:space="preserve"> </v>
      </c>
    </row>
    <row r="198" spans="18:18" x14ac:dyDescent="0.25">
      <c r="R198" s="59" t="str">
        <f t="shared" si="4"/>
        <v xml:space="preserve"> </v>
      </c>
    </row>
    <row r="199" spans="18:18" x14ac:dyDescent="0.25">
      <c r="R199" s="59" t="str">
        <f t="shared" si="4"/>
        <v xml:space="preserve"> </v>
      </c>
    </row>
    <row r="200" spans="18:18" x14ac:dyDescent="0.25">
      <c r="R200" s="59" t="str">
        <f t="shared" si="4"/>
        <v xml:space="preserve"> </v>
      </c>
    </row>
    <row r="201" spans="18:18" x14ac:dyDescent="0.25">
      <c r="R201" s="59" t="str">
        <f t="shared" si="4"/>
        <v xml:space="preserve"> </v>
      </c>
    </row>
    <row r="202" spans="18:18" x14ac:dyDescent="0.25">
      <c r="R202" s="59" t="str">
        <f t="shared" si="4"/>
        <v xml:space="preserve"> </v>
      </c>
    </row>
    <row r="203" spans="18:18" x14ac:dyDescent="0.25">
      <c r="R203" s="59" t="str">
        <f t="shared" si="4"/>
        <v xml:space="preserve"> </v>
      </c>
    </row>
    <row r="204" spans="18:18" x14ac:dyDescent="0.25">
      <c r="R204" s="59" t="str">
        <f t="shared" si="4"/>
        <v xml:space="preserve"> </v>
      </c>
    </row>
    <row r="205" spans="18:18" x14ac:dyDescent="0.25">
      <c r="R205" s="59" t="str">
        <f t="shared" si="4"/>
        <v xml:space="preserve"> </v>
      </c>
    </row>
    <row r="206" spans="18:18" x14ac:dyDescent="0.25">
      <c r="R206" s="59" t="str">
        <f t="shared" si="4"/>
        <v xml:space="preserve"> </v>
      </c>
    </row>
    <row r="207" spans="18:18" x14ac:dyDescent="0.25">
      <c r="R207" s="59" t="str">
        <f t="shared" si="4"/>
        <v xml:space="preserve"> </v>
      </c>
    </row>
    <row r="208" spans="18:18" x14ac:dyDescent="0.25">
      <c r="R208" s="59" t="str">
        <f t="shared" si="4"/>
        <v xml:space="preserve"> </v>
      </c>
    </row>
    <row r="209" spans="1:18" x14ac:dyDescent="0.25">
      <c r="R209" s="59" t="str">
        <f t="shared" si="4"/>
        <v xml:space="preserve"> </v>
      </c>
    </row>
    <row r="210" spans="1:18" x14ac:dyDescent="0.25">
      <c r="R210" s="59" t="str">
        <f t="shared" si="4"/>
        <v xml:space="preserve"> </v>
      </c>
    </row>
    <row r="211" spans="1:18" x14ac:dyDescent="0.25">
      <c r="R211" s="59" t="str">
        <f t="shared" si="4"/>
        <v xml:space="preserve"> </v>
      </c>
    </row>
    <row r="212" spans="1:18" x14ac:dyDescent="0.25">
      <c r="R212" s="59" t="str">
        <f t="shared" si="4"/>
        <v xml:space="preserve"> </v>
      </c>
    </row>
    <row r="213" spans="1:18" x14ac:dyDescent="0.25">
      <c r="R213" s="59" t="str">
        <f t="shared" si="4"/>
        <v xml:space="preserve"> </v>
      </c>
    </row>
    <row r="214" spans="1:18" x14ac:dyDescent="0.25">
      <c r="A214" s="71"/>
      <c r="R214" s="59" t="str">
        <f t="shared" si="4"/>
        <v xml:space="preserve"> </v>
      </c>
    </row>
    <row r="215" spans="1:18" x14ac:dyDescent="0.25">
      <c r="A215" s="71"/>
      <c r="R215" s="59" t="str">
        <f t="shared" si="4"/>
        <v xml:space="preserve"> </v>
      </c>
    </row>
    <row r="216" spans="1:18" x14ac:dyDescent="0.25">
      <c r="A216" s="71"/>
      <c r="R216" s="59" t="str">
        <f t="shared" si="4"/>
        <v xml:space="preserve"> </v>
      </c>
    </row>
    <row r="217" spans="1:18" x14ac:dyDescent="0.25">
      <c r="R217" s="59" t="str">
        <f t="shared" si="4"/>
        <v xml:space="preserve"> </v>
      </c>
    </row>
    <row r="218" spans="1:18" x14ac:dyDescent="0.25">
      <c r="R218" s="59" t="str">
        <f t="shared" si="4"/>
        <v xml:space="preserve"> </v>
      </c>
    </row>
    <row r="219" spans="1:18" x14ac:dyDescent="0.25">
      <c r="R219" s="59" t="str">
        <f t="shared" si="4"/>
        <v xml:space="preserve"> </v>
      </c>
    </row>
    <row r="220" spans="1:18" x14ac:dyDescent="0.25">
      <c r="A220" s="71"/>
      <c r="R220" s="59" t="str">
        <f t="shared" si="4"/>
        <v xml:space="preserve"> </v>
      </c>
    </row>
    <row r="221" spans="1:18" x14ac:dyDescent="0.25">
      <c r="A221" s="71"/>
      <c r="R221" s="59" t="str">
        <f t="shared" si="4"/>
        <v xml:space="preserve"> </v>
      </c>
    </row>
    <row r="222" spans="1:18" x14ac:dyDescent="0.25">
      <c r="A222" s="71"/>
      <c r="R222" s="59" t="str">
        <f t="shared" si="4"/>
        <v xml:space="preserve"> </v>
      </c>
    </row>
    <row r="223" spans="1:18" x14ac:dyDescent="0.25">
      <c r="R223" s="59" t="str">
        <f t="shared" si="4"/>
        <v xml:space="preserve"> </v>
      </c>
    </row>
    <row r="224" spans="1:18" x14ac:dyDescent="0.25">
      <c r="R224" s="59" t="str">
        <f t="shared" si="4"/>
        <v xml:space="preserve"> </v>
      </c>
    </row>
    <row r="225" spans="1:18" x14ac:dyDescent="0.25">
      <c r="R225" s="59" t="str">
        <f t="shared" si="4"/>
        <v xml:space="preserve"> </v>
      </c>
    </row>
    <row r="226" spans="1:18" x14ac:dyDescent="0.25">
      <c r="R226" s="59" t="str">
        <f t="shared" si="4"/>
        <v xml:space="preserve"> </v>
      </c>
    </row>
    <row r="227" spans="1:18" x14ac:dyDescent="0.25">
      <c r="A227" s="71"/>
      <c r="R227" s="59" t="str">
        <f t="shared" si="4"/>
        <v xml:space="preserve"> </v>
      </c>
    </row>
    <row r="228" spans="1:18" x14ac:dyDescent="0.25">
      <c r="A228" s="71"/>
      <c r="R228" s="59" t="str">
        <f t="shared" si="4"/>
        <v xml:space="preserve"> </v>
      </c>
    </row>
    <row r="229" spans="1:18" x14ac:dyDescent="0.25">
      <c r="A229" s="71"/>
      <c r="R229" s="59" t="str">
        <f t="shared" si="4"/>
        <v xml:space="preserve"> </v>
      </c>
    </row>
    <row r="230" spans="1:18" x14ac:dyDescent="0.25">
      <c r="R230" s="59" t="str">
        <f t="shared" si="4"/>
        <v xml:space="preserve"> </v>
      </c>
    </row>
    <row r="231" spans="1:18" x14ac:dyDescent="0.25">
      <c r="R231" s="59" t="str">
        <f t="shared" si="4"/>
        <v xml:space="preserve"> </v>
      </c>
    </row>
    <row r="232" spans="1:18" x14ac:dyDescent="0.25">
      <c r="R232" s="59" t="str">
        <f t="shared" si="4"/>
        <v xml:space="preserve"> </v>
      </c>
    </row>
    <row r="233" spans="1:18" x14ac:dyDescent="0.25">
      <c r="A233" s="71"/>
      <c r="R233" s="59" t="str">
        <f t="shared" si="4"/>
        <v xml:space="preserve"> </v>
      </c>
    </row>
    <row r="234" spans="1:18" x14ac:dyDescent="0.25">
      <c r="A234" s="71"/>
      <c r="R234" s="59" t="str">
        <f t="shared" si="4"/>
        <v xml:space="preserve"> </v>
      </c>
    </row>
    <row r="235" spans="1:18" x14ac:dyDescent="0.25">
      <c r="A235" s="71"/>
      <c r="R235" s="59" t="str">
        <f t="shared" si="4"/>
        <v xml:space="preserve"> </v>
      </c>
    </row>
    <row r="236" spans="1:18" x14ac:dyDescent="0.25">
      <c r="R236" s="59" t="str">
        <f t="shared" si="4"/>
        <v xml:space="preserve"> </v>
      </c>
    </row>
    <row r="237" spans="1:18" x14ac:dyDescent="0.25">
      <c r="R237" s="59" t="str">
        <f t="shared" si="4"/>
        <v xml:space="preserve"> </v>
      </c>
    </row>
    <row r="238" spans="1:18" x14ac:dyDescent="0.25">
      <c r="R238" s="59" t="str">
        <f t="shared" si="4"/>
        <v xml:space="preserve"> </v>
      </c>
    </row>
    <row r="239" spans="1:18" x14ac:dyDescent="0.25">
      <c r="R239" s="59" t="str">
        <f t="shared" si="4"/>
        <v xml:space="preserve"> </v>
      </c>
    </row>
    <row r="240" spans="1:18" x14ac:dyDescent="0.25">
      <c r="R240" s="59" t="str">
        <f t="shared" si="4"/>
        <v xml:space="preserve"> </v>
      </c>
    </row>
    <row r="241" spans="1:18" x14ac:dyDescent="0.25">
      <c r="R241" s="59" t="str">
        <f t="shared" si="4"/>
        <v xml:space="preserve"> </v>
      </c>
    </row>
    <row r="242" spans="1:18" x14ac:dyDescent="0.25">
      <c r="R242" s="59" t="str">
        <f t="shared" si="4"/>
        <v xml:space="preserve"> </v>
      </c>
    </row>
    <row r="243" spans="1:18" x14ac:dyDescent="0.25">
      <c r="R243" s="59" t="str">
        <f t="shared" si="4"/>
        <v xml:space="preserve"> </v>
      </c>
    </row>
    <row r="244" spans="1:18" x14ac:dyDescent="0.25">
      <c r="R244" s="59" t="str">
        <f t="shared" si="4"/>
        <v xml:space="preserve"> </v>
      </c>
    </row>
    <row r="245" spans="1:18" x14ac:dyDescent="0.25">
      <c r="R245" s="59" t="str">
        <f t="shared" si="4"/>
        <v xml:space="preserve"> </v>
      </c>
    </row>
    <row r="246" spans="1:18" x14ac:dyDescent="0.25">
      <c r="R246" s="59" t="str">
        <f t="shared" si="4"/>
        <v xml:space="preserve"> </v>
      </c>
    </row>
    <row r="247" spans="1:18" x14ac:dyDescent="0.25">
      <c r="R247" s="59" t="str">
        <f t="shared" si="4"/>
        <v xml:space="preserve"> </v>
      </c>
    </row>
    <row r="248" spans="1:18" x14ac:dyDescent="0.25">
      <c r="R248" s="59" t="str">
        <f t="shared" si="4"/>
        <v xml:space="preserve"> </v>
      </c>
    </row>
    <row r="249" spans="1:18" x14ac:dyDescent="0.25">
      <c r="R249" s="59" t="str">
        <f t="shared" si="4"/>
        <v xml:space="preserve"> </v>
      </c>
    </row>
    <row r="250" spans="1:18" x14ac:dyDescent="0.25">
      <c r="R250" s="59" t="str">
        <f t="shared" si="4"/>
        <v xml:space="preserve"> </v>
      </c>
    </row>
    <row r="251" spans="1:18" x14ac:dyDescent="0.25">
      <c r="R251" s="59" t="str">
        <f t="shared" si="4"/>
        <v xml:space="preserve"> </v>
      </c>
    </row>
    <row r="252" spans="1:18" x14ac:dyDescent="0.25">
      <c r="R252" s="59" t="str">
        <f t="shared" si="4"/>
        <v xml:space="preserve"> </v>
      </c>
    </row>
    <row r="253" spans="1:18" x14ac:dyDescent="0.25">
      <c r="A253" s="71"/>
      <c r="R253" s="59" t="str">
        <f t="shared" si="4"/>
        <v xml:space="preserve"> </v>
      </c>
    </row>
    <row r="254" spans="1:18" x14ac:dyDescent="0.25">
      <c r="A254" s="71"/>
      <c r="R254" s="59" t="str">
        <f t="shared" si="4"/>
        <v xml:space="preserve"> </v>
      </c>
    </row>
    <row r="255" spans="1:18" x14ac:dyDescent="0.25">
      <c r="A255" s="71"/>
      <c r="R255" s="59" t="str">
        <f t="shared" si="4"/>
        <v xml:space="preserve"> </v>
      </c>
    </row>
    <row r="256" spans="1:18" x14ac:dyDescent="0.25">
      <c r="R256" s="59" t="str">
        <f t="shared" si="4"/>
        <v xml:space="preserve"> </v>
      </c>
    </row>
    <row r="257" spans="18:18" x14ac:dyDescent="0.25">
      <c r="R257" s="59" t="str">
        <f t="shared" si="4"/>
        <v xml:space="preserve"> </v>
      </c>
    </row>
    <row r="258" spans="18:18" x14ac:dyDescent="0.25">
      <c r="R258" s="59" t="str">
        <f t="shared" si="4"/>
        <v xml:space="preserve"> </v>
      </c>
    </row>
    <row r="259" spans="18:18" x14ac:dyDescent="0.25">
      <c r="R259" s="59" t="str">
        <f t="shared" si="4"/>
        <v xml:space="preserve"> </v>
      </c>
    </row>
    <row r="260" spans="18:18" x14ac:dyDescent="0.25">
      <c r="R260" s="59" t="str">
        <f t="shared" ref="R260:R278" si="5">IF(D260="Unknown", IF(OR(O260="N/A", O260="&lt; 0", O260="No Peak"), "BQL", IF(O260/F260&lt;$T$2,"BQL", IF(O260/F260&gt;$U$2, "AQL", O260)))," ")</f>
        <v xml:space="preserve"> </v>
      </c>
    </row>
    <row r="261" spans="18:18" x14ac:dyDescent="0.25">
      <c r="R261" s="59" t="str">
        <f t="shared" si="5"/>
        <v xml:space="preserve"> </v>
      </c>
    </row>
    <row r="262" spans="18:18" x14ac:dyDescent="0.25">
      <c r="R262" s="59" t="str">
        <f t="shared" si="5"/>
        <v xml:space="preserve"> </v>
      </c>
    </row>
    <row r="263" spans="18:18" x14ac:dyDescent="0.25">
      <c r="R263" s="59" t="str">
        <f t="shared" si="5"/>
        <v xml:space="preserve"> </v>
      </c>
    </row>
    <row r="264" spans="18:18" x14ac:dyDescent="0.25">
      <c r="R264" s="59" t="str">
        <f t="shared" si="5"/>
        <v xml:space="preserve"> </v>
      </c>
    </row>
    <row r="265" spans="18:18" x14ac:dyDescent="0.25">
      <c r="R265" s="59" t="str">
        <f t="shared" si="5"/>
        <v xml:space="preserve"> </v>
      </c>
    </row>
    <row r="266" spans="18:18" x14ac:dyDescent="0.25">
      <c r="R266" s="59" t="str">
        <f t="shared" si="5"/>
        <v xml:space="preserve"> </v>
      </c>
    </row>
    <row r="267" spans="18:18" x14ac:dyDescent="0.25">
      <c r="R267" s="59" t="str">
        <f t="shared" si="5"/>
        <v xml:space="preserve"> </v>
      </c>
    </row>
    <row r="268" spans="18:18" x14ac:dyDescent="0.25">
      <c r="R268" s="59" t="str">
        <f t="shared" si="5"/>
        <v xml:space="preserve"> </v>
      </c>
    </row>
    <row r="269" spans="18:18" x14ac:dyDescent="0.25">
      <c r="R269" s="59" t="str">
        <f t="shared" si="5"/>
        <v xml:space="preserve"> </v>
      </c>
    </row>
    <row r="270" spans="18:18" x14ac:dyDescent="0.25">
      <c r="R270" s="59" t="str">
        <f t="shared" si="5"/>
        <v xml:space="preserve"> </v>
      </c>
    </row>
    <row r="271" spans="18:18" x14ac:dyDescent="0.25">
      <c r="R271" s="59" t="str">
        <f t="shared" si="5"/>
        <v xml:space="preserve"> </v>
      </c>
    </row>
    <row r="272" spans="18:18" x14ac:dyDescent="0.25">
      <c r="R272" s="59" t="str">
        <f t="shared" si="5"/>
        <v xml:space="preserve"> </v>
      </c>
    </row>
    <row r="273" spans="18:18" x14ac:dyDescent="0.25">
      <c r="R273" s="59" t="str">
        <f t="shared" si="5"/>
        <v xml:space="preserve"> </v>
      </c>
    </row>
    <row r="274" spans="18:18" x14ac:dyDescent="0.25">
      <c r="R274" s="59" t="str">
        <f t="shared" si="5"/>
        <v xml:space="preserve"> </v>
      </c>
    </row>
    <row r="275" spans="18:18" x14ac:dyDescent="0.25">
      <c r="R275" s="59" t="str">
        <f t="shared" si="5"/>
        <v xml:space="preserve"> </v>
      </c>
    </row>
    <row r="276" spans="18:18" x14ac:dyDescent="0.25">
      <c r="R276" s="59" t="str">
        <f t="shared" si="5"/>
        <v xml:space="preserve"> </v>
      </c>
    </row>
    <row r="277" spans="18:18" x14ac:dyDescent="0.25">
      <c r="R277" s="59" t="str">
        <f t="shared" si="5"/>
        <v xml:space="preserve"> </v>
      </c>
    </row>
    <row r="278" spans="18:18" x14ac:dyDescent="0.25">
      <c r="R278" s="59" t="str">
        <f t="shared" si="5"/>
        <v xml:space="preserve"> </v>
      </c>
    </row>
    <row r="279" spans="18:18" x14ac:dyDescent="0.25">
      <c r="R279" s="59" t="str">
        <f t="shared" ref="R279:R342" si="6">IF(D279="Unknown", IF(O279="N/A", "BQL", IF(O279/F279&lt;$T$2,"BQL", IF(O279/F279&gt;$U$2, "AQL", O279)))," ")</f>
        <v xml:space="preserve"> </v>
      </c>
    </row>
    <row r="280" spans="18:18" x14ac:dyDescent="0.25">
      <c r="R280" s="59" t="str">
        <f t="shared" si="6"/>
        <v xml:space="preserve"> </v>
      </c>
    </row>
    <row r="281" spans="18:18" x14ac:dyDescent="0.25">
      <c r="R281" s="59" t="str">
        <f t="shared" si="6"/>
        <v xml:space="preserve"> </v>
      </c>
    </row>
    <row r="282" spans="18:18" x14ac:dyDescent="0.25">
      <c r="R282" s="59" t="str">
        <f t="shared" si="6"/>
        <v xml:space="preserve"> </v>
      </c>
    </row>
    <row r="283" spans="18:18" x14ac:dyDescent="0.25">
      <c r="R283" s="59" t="str">
        <f t="shared" si="6"/>
        <v xml:space="preserve"> </v>
      </c>
    </row>
    <row r="284" spans="18:18" x14ac:dyDescent="0.25">
      <c r="R284" s="59" t="str">
        <f t="shared" si="6"/>
        <v xml:space="preserve"> </v>
      </c>
    </row>
    <row r="285" spans="18:18" x14ac:dyDescent="0.25">
      <c r="R285" s="59" t="str">
        <f t="shared" si="6"/>
        <v xml:space="preserve"> </v>
      </c>
    </row>
    <row r="286" spans="18:18" x14ac:dyDescent="0.25">
      <c r="R286" s="59" t="str">
        <f t="shared" si="6"/>
        <v xml:space="preserve"> </v>
      </c>
    </row>
    <row r="287" spans="18:18" x14ac:dyDescent="0.25">
      <c r="R287" s="59" t="str">
        <f t="shared" si="6"/>
        <v xml:space="preserve"> </v>
      </c>
    </row>
    <row r="288" spans="18:18" x14ac:dyDescent="0.25">
      <c r="R288" s="59" t="str">
        <f t="shared" si="6"/>
        <v xml:space="preserve"> </v>
      </c>
    </row>
    <row r="289" spans="18:18" x14ac:dyDescent="0.25">
      <c r="R289" s="59" t="str">
        <f t="shared" si="6"/>
        <v xml:space="preserve"> </v>
      </c>
    </row>
    <row r="290" spans="18:18" x14ac:dyDescent="0.25">
      <c r="R290" s="59" t="str">
        <f t="shared" si="6"/>
        <v xml:space="preserve"> </v>
      </c>
    </row>
    <row r="291" spans="18:18" x14ac:dyDescent="0.25">
      <c r="R291" s="59" t="str">
        <f t="shared" si="6"/>
        <v xml:space="preserve"> </v>
      </c>
    </row>
    <row r="292" spans="18:18" x14ac:dyDescent="0.25">
      <c r="R292" s="59" t="str">
        <f t="shared" si="6"/>
        <v xml:space="preserve"> </v>
      </c>
    </row>
    <row r="293" spans="18:18" x14ac:dyDescent="0.25">
      <c r="R293" s="59" t="str">
        <f t="shared" si="6"/>
        <v xml:space="preserve"> </v>
      </c>
    </row>
    <row r="294" spans="18:18" x14ac:dyDescent="0.25">
      <c r="R294" s="59" t="str">
        <f t="shared" si="6"/>
        <v xml:space="preserve"> </v>
      </c>
    </row>
    <row r="295" spans="18:18" x14ac:dyDescent="0.25">
      <c r="R295" s="59" t="str">
        <f t="shared" si="6"/>
        <v xml:space="preserve"> </v>
      </c>
    </row>
    <row r="296" spans="18:18" x14ac:dyDescent="0.25">
      <c r="R296" s="59" t="str">
        <f t="shared" si="6"/>
        <v xml:space="preserve"> </v>
      </c>
    </row>
    <row r="297" spans="18:18" x14ac:dyDescent="0.25">
      <c r="R297" s="59" t="str">
        <f t="shared" si="6"/>
        <v xml:space="preserve"> </v>
      </c>
    </row>
    <row r="298" spans="18:18" x14ac:dyDescent="0.25">
      <c r="R298" s="59" t="str">
        <f t="shared" si="6"/>
        <v xml:space="preserve"> </v>
      </c>
    </row>
    <row r="299" spans="18:18" x14ac:dyDescent="0.25">
      <c r="R299" s="59" t="str">
        <f t="shared" si="6"/>
        <v xml:space="preserve"> </v>
      </c>
    </row>
    <row r="300" spans="18:18" x14ac:dyDescent="0.25">
      <c r="R300" s="59" t="str">
        <f t="shared" si="6"/>
        <v xml:space="preserve"> </v>
      </c>
    </row>
    <row r="301" spans="18:18" x14ac:dyDescent="0.25">
      <c r="R301" s="59" t="str">
        <f t="shared" si="6"/>
        <v xml:space="preserve"> </v>
      </c>
    </row>
    <row r="302" spans="18:18" x14ac:dyDescent="0.25">
      <c r="R302" s="59" t="str">
        <f t="shared" si="6"/>
        <v xml:space="preserve"> </v>
      </c>
    </row>
    <row r="303" spans="18:18" x14ac:dyDescent="0.25">
      <c r="R303" s="59" t="str">
        <f t="shared" si="6"/>
        <v xml:space="preserve"> </v>
      </c>
    </row>
    <row r="304" spans="18:18" x14ac:dyDescent="0.25">
      <c r="R304" s="59" t="str">
        <f t="shared" si="6"/>
        <v xml:space="preserve"> </v>
      </c>
    </row>
    <row r="305" spans="18:18" x14ac:dyDescent="0.25">
      <c r="R305" s="59" t="str">
        <f t="shared" si="6"/>
        <v xml:space="preserve"> </v>
      </c>
    </row>
    <row r="306" spans="18:18" x14ac:dyDescent="0.25">
      <c r="R306" s="59" t="str">
        <f t="shared" si="6"/>
        <v xml:space="preserve"> </v>
      </c>
    </row>
    <row r="307" spans="18:18" x14ac:dyDescent="0.25">
      <c r="R307" s="59" t="str">
        <f t="shared" si="6"/>
        <v xml:space="preserve"> </v>
      </c>
    </row>
    <row r="308" spans="18:18" x14ac:dyDescent="0.25">
      <c r="R308" s="59" t="str">
        <f t="shared" si="6"/>
        <v xml:space="preserve"> </v>
      </c>
    </row>
    <row r="309" spans="18:18" x14ac:dyDescent="0.25">
      <c r="R309" s="59" t="str">
        <f t="shared" si="6"/>
        <v xml:space="preserve"> </v>
      </c>
    </row>
    <row r="310" spans="18:18" x14ac:dyDescent="0.25">
      <c r="R310" s="59" t="str">
        <f t="shared" si="6"/>
        <v xml:space="preserve"> </v>
      </c>
    </row>
    <row r="311" spans="18:18" x14ac:dyDescent="0.25">
      <c r="R311" s="59" t="str">
        <f t="shared" si="6"/>
        <v xml:space="preserve"> </v>
      </c>
    </row>
    <row r="312" spans="18:18" x14ac:dyDescent="0.25">
      <c r="R312" s="59" t="str">
        <f t="shared" si="6"/>
        <v xml:space="preserve"> </v>
      </c>
    </row>
    <row r="313" spans="18:18" x14ac:dyDescent="0.25">
      <c r="R313" s="59" t="str">
        <f t="shared" si="6"/>
        <v xml:space="preserve"> </v>
      </c>
    </row>
    <row r="314" spans="18:18" x14ac:dyDescent="0.25">
      <c r="R314" s="59" t="str">
        <f t="shared" si="6"/>
        <v xml:space="preserve"> </v>
      </c>
    </row>
    <row r="315" spans="18:18" x14ac:dyDescent="0.25">
      <c r="R315" s="59" t="str">
        <f t="shared" si="6"/>
        <v xml:space="preserve"> </v>
      </c>
    </row>
    <row r="316" spans="18:18" x14ac:dyDescent="0.25">
      <c r="R316" s="59" t="str">
        <f t="shared" si="6"/>
        <v xml:space="preserve"> </v>
      </c>
    </row>
    <row r="317" spans="18:18" x14ac:dyDescent="0.25">
      <c r="R317" s="59" t="str">
        <f t="shared" si="6"/>
        <v xml:space="preserve"> </v>
      </c>
    </row>
    <row r="318" spans="18:18" x14ac:dyDescent="0.25">
      <c r="R318" s="59" t="str">
        <f t="shared" si="6"/>
        <v xml:space="preserve"> </v>
      </c>
    </row>
    <row r="319" spans="18:18" x14ac:dyDescent="0.25">
      <c r="R319" s="59" t="str">
        <f t="shared" si="6"/>
        <v xml:space="preserve"> </v>
      </c>
    </row>
    <row r="320" spans="18:18" x14ac:dyDescent="0.25">
      <c r="R320" s="59" t="str">
        <f t="shared" si="6"/>
        <v xml:space="preserve"> </v>
      </c>
    </row>
    <row r="321" spans="18:18" x14ac:dyDescent="0.25">
      <c r="R321" s="59" t="str">
        <f t="shared" si="6"/>
        <v xml:space="preserve"> </v>
      </c>
    </row>
    <row r="322" spans="18:18" x14ac:dyDescent="0.25">
      <c r="R322" s="59" t="str">
        <f t="shared" si="6"/>
        <v xml:space="preserve"> </v>
      </c>
    </row>
    <row r="323" spans="18:18" x14ac:dyDescent="0.25">
      <c r="R323" s="59" t="str">
        <f t="shared" si="6"/>
        <v xml:space="preserve"> </v>
      </c>
    </row>
    <row r="324" spans="18:18" x14ac:dyDescent="0.25">
      <c r="R324" s="59" t="str">
        <f t="shared" si="6"/>
        <v xml:space="preserve"> </v>
      </c>
    </row>
    <row r="325" spans="18:18" x14ac:dyDescent="0.25">
      <c r="R325" s="59" t="str">
        <f t="shared" si="6"/>
        <v xml:space="preserve"> </v>
      </c>
    </row>
    <row r="326" spans="18:18" x14ac:dyDescent="0.25">
      <c r="R326" s="59" t="str">
        <f t="shared" si="6"/>
        <v xml:space="preserve"> </v>
      </c>
    </row>
    <row r="327" spans="18:18" x14ac:dyDescent="0.25">
      <c r="R327" s="59" t="str">
        <f t="shared" si="6"/>
        <v xml:space="preserve"> </v>
      </c>
    </row>
    <row r="328" spans="18:18" x14ac:dyDescent="0.25">
      <c r="R328" s="59" t="str">
        <f t="shared" si="6"/>
        <v xml:space="preserve"> </v>
      </c>
    </row>
    <row r="329" spans="18:18" x14ac:dyDescent="0.25">
      <c r="R329" s="59" t="str">
        <f t="shared" si="6"/>
        <v xml:space="preserve"> </v>
      </c>
    </row>
    <row r="330" spans="18:18" x14ac:dyDescent="0.25">
      <c r="R330" s="59" t="str">
        <f t="shared" si="6"/>
        <v xml:space="preserve"> </v>
      </c>
    </row>
    <row r="331" spans="18:18" x14ac:dyDescent="0.25">
      <c r="R331" s="59" t="str">
        <f t="shared" si="6"/>
        <v xml:space="preserve"> </v>
      </c>
    </row>
    <row r="332" spans="18:18" x14ac:dyDescent="0.25">
      <c r="R332" s="59" t="str">
        <f t="shared" si="6"/>
        <v xml:space="preserve"> </v>
      </c>
    </row>
    <row r="333" spans="18:18" x14ac:dyDescent="0.25">
      <c r="R333" s="59" t="str">
        <f t="shared" si="6"/>
        <v xml:space="preserve"> </v>
      </c>
    </row>
    <row r="334" spans="18:18" x14ac:dyDescent="0.25">
      <c r="R334" s="59" t="str">
        <f t="shared" si="6"/>
        <v xml:space="preserve"> </v>
      </c>
    </row>
    <row r="335" spans="18:18" x14ac:dyDescent="0.25">
      <c r="R335" s="59" t="str">
        <f t="shared" si="6"/>
        <v xml:space="preserve"> </v>
      </c>
    </row>
    <row r="336" spans="18:18" x14ac:dyDescent="0.25">
      <c r="R336" s="59" t="str">
        <f t="shared" si="6"/>
        <v xml:space="preserve"> </v>
      </c>
    </row>
    <row r="337" spans="18:18" x14ac:dyDescent="0.25">
      <c r="R337" s="59" t="str">
        <f t="shared" si="6"/>
        <v xml:space="preserve"> </v>
      </c>
    </row>
    <row r="338" spans="18:18" x14ac:dyDescent="0.25">
      <c r="R338" s="59" t="str">
        <f t="shared" si="6"/>
        <v xml:space="preserve"> </v>
      </c>
    </row>
    <row r="339" spans="18:18" x14ac:dyDescent="0.25">
      <c r="R339" s="59" t="str">
        <f t="shared" si="6"/>
        <v xml:space="preserve"> </v>
      </c>
    </row>
    <row r="340" spans="18:18" x14ac:dyDescent="0.25">
      <c r="R340" s="59" t="str">
        <f t="shared" si="6"/>
        <v xml:space="preserve"> </v>
      </c>
    </row>
    <row r="341" spans="18:18" x14ac:dyDescent="0.25">
      <c r="R341" s="59" t="str">
        <f t="shared" si="6"/>
        <v xml:space="preserve"> </v>
      </c>
    </row>
    <row r="342" spans="18:18" x14ac:dyDescent="0.25">
      <c r="R342" s="59" t="str">
        <f t="shared" si="6"/>
        <v xml:space="preserve"> </v>
      </c>
    </row>
    <row r="343" spans="18:18" x14ac:dyDescent="0.25">
      <c r="R343" s="59" t="str">
        <f t="shared" ref="R343:R406" si="7">IF(D343="Unknown", IF(O343="N/A", "BQL", IF(O343/F343&lt;$T$2,"BQL", IF(O343/F343&gt;$U$2, "AQL", O343)))," ")</f>
        <v xml:space="preserve"> </v>
      </c>
    </row>
    <row r="344" spans="18:18" x14ac:dyDescent="0.25">
      <c r="R344" s="59" t="str">
        <f t="shared" si="7"/>
        <v xml:space="preserve"> </v>
      </c>
    </row>
    <row r="345" spans="18:18" x14ac:dyDescent="0.25">
      <c r="R345" s="59" t="str">
        <f t="shared" si="7"/>
        <v xml:space="preserve"> </v>
      </c>
    </row>
    <row r="346" spans="18:18" x14ac:dyDescent="0.25">
      <c r="R346" s="59" t="str">
        <f t="shared" si="7"/>
        <v xml:space="preserve"> </v>
      </c>
    </row>
    <row r="347" spans="18:18" x14ac:dyDescent="0.25">
      <c r="R347" s="59" t="str">
        <f t="shared" si="7"/>
        <v xml:space="preserve"> </v>
      </c>
    </row>
    <row r="348" spans="18:18" x14ac:dyDescent="0.25">
      <c r="R348" s="59" t="str">
        <f t="shared" si="7"/>
        <v xml:space="preserve"> </v>
      </c>
    </row>
    <row r="349" spans="18:18" x14ac:dyDescent="0.25">
      <c r="R349" s="59" t="str">
        <f t="shared" si="7"/>
        <v xml:space="preserve"> </v>
      </c>
    </row>
    <row r="350" spans="18:18" x14ac:dyDescent="0.25">
      <c r="R350" s="59" t="str">
        <f t="shared" si="7"/>
        <v xml:space="preserve"> </v>
      </c>
    </row>
    <row r="351" spans="18:18" x14ac:dyDescent="0.25">
      <c r="R351" s="59" t="str">
        <f t="shared" si="7"/>
        <v xml:space="preserve"> </v>
      </c>
    </row>
    <row r="352" spans="18:18" x14ac:dyDescent="0.25">
      <c r="R352" s="59" t="str">
        <f t="shared" si="7"/>
        <v xml:space="preserve"> </v>
      </c>
    </row>
    <row r="353" spans="18:18" x14ac:dyDescent="0.25">
      <c r="R353" s="59" t="str">
        <f t="shared" si="7"/>
        <v xml:space="preserve"> </v>
      </c>
    </row>
    <row r="354" spans="18:18" x14ac:dyDescent="0.25">
      <c r="R354" s="59" t="str">
        <f t="shared" si="7"/>
        <v xml:space="preserve"> </v>
      </c>
    </row>
    <row r="355" spans="18:18" x14ac:dyDescent="0.25">
      <c r="R355" s="59" t="str">
        <f t="shared" si="7"/>
        <v xml:space="preserve"> </v>
      </c>
    </row>
    <row r="356" spans="18:18" x14ac:dyDescent="0.25">
      <c r="R356" s="59" t="str">
        <f t="shared" si="7"/>
        <v xml:space="preserve"> </v>
      </c>
    </row>
    <row r="357" spans="18:18" x14ac:dyDescent="0.25">
      <c r="R357" s="59" t="str">
        <f t="shared" si="7"/>
        <v xml:space="preserve"> </v>
      </c>
    </row>
    <row r="358" spans="18:18" x14ac:dyDescent="0.25">
      <c r="R358" s="59" t="str">
        <f t="shared" si="7"/>
        <v xml:space="preserve"> </v>
      </c>
    </row>
    <row r="359" spans="18:18" x14ac:dyDescent="0.25">
      <c r="R359" s="59" t="str">
        <f t="shared" si="7"/>
        <v xml:space="preserve"> </v>
      </c>
    </row>
    <row r="360" spans="18:18" x14ac:dyDescent="0.25">
      <c r="R360" s="59" t="str">
        <f t="shared" si="7"/>
        <v xml:space="preserve"> </v>
      </c>
    </row>
    <row r="361" spans="18:18" x14ac:dyDescent="0.25">
      <c r="R361" s="59" t="str">
        <f t="shared" si="7"/>
        <v xml:space="preserve"> </v>
      </c>
    </row>
    <row r="362" spans="18:18" x14ac:dyDescent="0.25">
      <c r="R362" s="59" t="str">
        <f t="shared" si="7"/>
        <v xml:space="preserve"> </v>
      </c>
    </row>
    <row r="363" spans="18:18" x14ac:dyDescent="0.25">
      <c r="R363" s="59" t="str">
        <f t="shared" si="7"/>
        <v xml:space="preserve"> </v>
      </c>
    </row>
    <row r="364" spans="18:18" x14ac:dyDescent="0.25">
      <c r="R364" s="59" t="str">
        <f t="shared" si="7"/>
        <v xml:space="preserve"> </v>
      </c>
    </row>
    <row r="365" spans="18:18" x14ac:dyDescent="0.25">
      <c r="R365" s="59" t="str">
        <f t="shared" si="7"/>
        <v xml:space="preserve"> </v>
      </c>
    </row>
    <row r="366" spans="18:18" x14ac:dyDescent="0.25">
      <c r="R366" s="59" t="str">
        <f t="shared" si="7"/>
        <v xml:space="preserve"> </v>
      </c>
    </row>
    <row r="367" spans="18:18" x14ac:dyDescent="0.25">
      <c r="R367" s="59" t="str">
        <f t="shared" si="7"/>
        <v xml:space="preserve"> </v>
      </c>
    </row>
    <row r="368" spans="18:18" x14ac:dyDescent="0.25">
      <c r="R368" s="59" t="str">
        <f t="shared" si="7"/>
        <v xml:space="preserve"> </v>
      </c>
    </row>
    <row r="369" spans="18:18" x14ac:dyDescent="0.25">
      <c r="R369" s="59" t="str">
        <f t="shared" si="7"/>
        <v xml:space="preserve"> </v>
      </c>
    </row>
    <row r="370" spans="18:18" x14ac:dyDescent="0.25">
      <c r="R370" s="59" t="str">
        <f t="shared" si="7"/>
        <v xml:space="preserve"> </v>
      </c>
    </row>
    <row r="371" spans="18:18" x14ac:dyDescent="0.25">
      <c r="R371" s="59" t="str">
        <f t="shared" si="7"/>
        <v xml:space="preserve"> </v>
      </c>
    </row>
    <row r="372" spans="18:18" x14ac:dyDescent="0.25">
      <c r="R372" s="59" t="str">
        <f t="shared" si="7"/>
        <v xml:space="preserve"> </v>
      </c>
    </row>
    <row r="373" spans="18:18" x14ac:dyDescent="0.25">
      <c r="R373" s="59" t="str">
        <f t="shared" si="7"/>
        <v xml:space="preserve"> </v>
      </c>
    </row>
    <row r="374" spans="18:18" x14ac:dyDescent="0.25">
      <c r="R374" s="59" t="str">
        <f t="shared" si="7"/>
        <v xml:space="preserve"> </v>
      </c>
    </row>
    <row r="375" spans="18:18" x14ac:dyDescent="0.25">
      <c r="R375" s="59" t="str">
        <f t="shared" si="7"/>
        <v xml:space="preserve"> </v>
      </c>
    </row>
    <row r="376" spans="18:18" x14ac:dyDescent="0.25">
      <c r="R376" s="59" t="str">
        <f t="shared" si="7"/>
        <v xml:space="preserve"> </v>
      </c>
    </row>
    <row r="377" spans="18:18" x14ac:dyDescent="0.25">
      <c r="R377" s="59" t="str">
        <f t="shared" si="7"/>
        <v xml:space="preserve"> </v>
      </c>
    </row>
    <row r="378" spans="18:18" x14ac:dyDescent="0.25">
      <c r="R378" s="59" t="str">
        <f t="shared" si="7"/>
        <v xml:space="preserve"> </v>
      </c>
    </row>
    <row r="379" spans="18:18" x14ac:dyDescent="0.25">
      <c r="R379" s="59" t="str">
        <f t="shared" si="7"/>
        <v xml:space="preserve"> </v>
      </c>
    </row>
    <row r="380" spans="18:18" x14ac:dyDescent="0.25">
      <c r="R380" s="59" t="str">
        <f t="shared" si="7"/>
        <v xml:space="preserve"> </v>
      </c>
    </row>
    <row r="381" spans="18:18" x14ac:dyDescent="0.25">
      <c r="R381" s="59" t="str">
        <f t="shared" si="7"/>
        <v xml:space="preserve"> </v>
      </c>
    </row>
    <row r="382" spans="18:18" x14ac:dyDescent="0.25">
      <c r="R382" s="59" t="str">
        <f t="shared" si="7"/>
        <v xml:space="preserve"> </v>
      </c>
    </row>
    <row r="383" spans="18:18" x14ac:dyDescent="0.25">
      <c r="R383" s="59" t="str">
        <f t="shared" si="7"/>
        <v xml:space="preserve"> </v>
      </c>
    </row>
    <row r="384" spans="18:18" x14ac:dyDescent="0.25">
      <c r="R384" s="59" t="str">
        <f t="shared" si="7"/>
        <v xml:space="preserve"> </v>
      </c>
    </row>
    <row r="385" spans="18:18" x14ac:dyDescent="0.25">
      <c r="R385" s="59" t="str">
        <f t="shared" si="7"/>
        <v xml:space="preserve"> </v>
      </c>
    </row>
    <row r="386" spans="18:18" x14ac:dyDescent="0.25">
      <c r="R386" s="59" t="str">
        <f t="shared" si="7"/>
        <v xml:space="preserve"> </v>
      </c>
    </row>
    <row r="387" spans="18:18" x14ac:dyDescent="0.25">
      <c r="R387" s="59" t="str">
        <f t="shared" si="7"/>
        <v xml:space="preserve"> </v>
      </c>
    </row>
    <row r="388" spans="18:18" x14ac:dyDescent="0.25">
      <c r="R388" s="59" t="str">
        <f t="shared" si="7"/>
        <v xml:space="preserve"> </v>
      </c>
    </row>
    <row r="389" spans="18:18" x14ac:dyDescent="0.25">
      <c r="R389" s="59" t="str">
        <f t="shared" si="7"/>
        <v xml:space="preserve"> </v>
      </c>
    </row>
    <row r="390" spans="18:18" x14ac:dyDescent="0.25">
      <c r="R390" s="59" t="str">
        <f t="shared" si="7"/>
        <v xml:space="preserve"> </v>
      </c>
    </row>
    <row r="391" spans="18:18" x14ac:dyDescent="0.25">
      <c r="R391" s="59" t="str">
        <f t="shared" si="7"/>
        <v xml:space="preserve"> </v>
      </c>
    </row>
    <row r="392" spans="18:18" x14ac:dyDescent="0.25">
      <c r="R392" s="59" t="str">
        <f t="shared" si="7"/>
        <v xml:space="preserve"> </v>
      </c>
    </row>
    <row r="393" spans="18:18" x14ac:dyDescent="0.25">
      <c r="R393" s="59" t="str">
        <f t="shared" si="7"/>
        <v xml:space="preserve"> </v>
      </c>
    </row>
    <row r="394" spans="18:18" x14ac:dyDescent="0.25">
      <c r="R394" s="59" t="str">
        <f t="shared" si="7"/>
        <v xml:space="preserve"> </v>
      </c>
    </row>
    <row r="395" spans="18:18" x14ac:dyDescent="0.25">
      <c r="R395" s="59" t="str">
        <f t="shared" si="7"/>
        <v xml:space="preserve"> </v>
      </c>
    </row>
    <row r="396" spans="18:18" x14ac:dyDescent="0.25">
      <c r="R396" s="59" t="str">
        <f t="shared" si="7"/>
        <v xml:space="preserve"> </v>
      </c>
    </row>
    <row r="397" spans="18:18" x14ac:dyDescent="0.25">
      <c r="R397" s="59" t="str">
        <f t="shared" si="7"/>
        <v xml:space="preserve"> </v>
      </c>
    </row>
    <row r="398" spans="18:18" x14ac:dyDescent="0.25">
      <c r="R398" s="59" t="str">
        <f t="shared" si="7"/>
        <v xml:space="preserve"> </v>
      </c>
    </row>
    <row r="399" spans="18:18" x14ac:dyDescent="0.25">
      <c r="R399" s="59" t="str">
        <f t="shared" si="7"/>
        <v xml:space="preserve"> </v>
      </c>
    </row>
    <row r="400" spans="18:18" x14ac:dyDescent="0.25">
      <c r="R400" s="59" t="str">
        <f t="shared" si="7"/>
        <v xml:space="preserve"> </v>
      </c>
    </row>
    <row r="401" spans="18:18" x14ac:dyDescent="0.25">
      <c r="R401" s="59" t="str">
        <f t="shared" si="7"/>
        <v xml:space="preserve"> </v>
      </c>
    </row>
    <row r="402" spans="18:18" x14ac:dyDescent="0.25">
      <c r="R402" s="59" t="str">
        <f t="shared" si="7"/>
        <v xml:space="preserve"> </v>
      </c>
    </row>
    <row r="403" spans="18:18" x14ac:dyDescent="0.25">
      <c r="R403" s="59" t="str">
        <f t="shared" si="7"/>
        <v xml:space="preserve"> </v>
      </c>
    </row>
    <row r="404" spans="18:18" x14ac:dyDescent="0.25">
      <c r="R404" s="59" t="str">
        <f t="shared" si="7"/>
        <v xml:space="preserve"> </v>
      </c>
    </row>
    <row r="405" spans="18:18" x14ac:dyDescent="0.25">
      <c r="R405" s="59" t="str">
        <f t="shared" si="7"/>
        <v xml:space="preserve"> </v>
      </c>
    </row>
    <row r="406" spans="18:18" x14ac:dyDescent="0.25">
      <c r="R406" s="59" t="str">
        <f t="shared" si="7"/>
        <v xml:space="preserve"> </v>
      </c>
    </row>
    <row r="407" spans="18:18" x14ac:dyDescent="0.25">
      <c r="R407" s="59" t="str">
        <f t="shared" ref="R407:R470" si="8">IF(D407="Unknown", IF(O407="N/A", "BQL", IF(O407/F407&lt;$T$2,"BQL", IF(O407/F407&gt;$U$2, "AQL", O407)))," ")</f>
        <v xml:space="preserve"> </v>
      </c>
    </row>
    <row r="408" spans="18:18" x14ac:dyDescent="0.25">
      <c r="R408" s="59" t="str">
        <f t="shared" si="8"/>
        <v xml:space="preserve"> </v>
      </c>
    </row>
    <row r="409" spans="18:18" x14ac:dyDescent="0.25">
      <c r="R409" s="59" t="str">
        <f t="shared" si="8"/>
        <v xml:space="preserve"> </v>
      </c>
    </row>
    <row r="410" spans="18:18" x14ac:dyDescent="0.25">
      <c r="R410" s="59" t="str">
        <f t="shared" si="8"/>
        <v xml:space="preserve"> </v>
      </c>
    </row>
    <row r="411" spans="18:18" x14ac:dyDescent="0.25">
      <c r="R411" s="59" t="str">
        <f t="shared" si="8"/>
        <v xml:space="preserve"> </v>
      </c>
    </row>
    <row r="412" spans="18:18" x14ac:dyDescent="0.25">
      <c r="R412" s="59" t="str">
        <f t="shared" si="8"/>
        <v xml:space="preserve"> </v>
      </c>
    </row>
    <row r="413" spans="18:18" x14ac:dyDescent="0.25">
      <c r="R413" s="59" t="str">
        <f t="shared" si="8"/>
        <v xml:space="preserve"> </v>
      </c>
    </row>
    <row r="414" spans="18:18" x14ac:dyDescent="0.25">
      <c r="R414" s="59" t="str">
        <f t="shared" si="8"/>
        <v xml:space="preserve"> </v>
      </c>
    </row>
    <row r="415" spans="18:18" x14ac:dyDescent="0.25">
      <c r="R415" s="59" t="str">
        <f t="shared" si="8"/>
        <v xml:space="preserve"> </v>
      </c>
    </row>
    <row r="416" spans="18:18" x14ac:dyDescent="0.25">
      <c r="R416" s="59" t="str">
        <f t="shared" si="8"/>
        <v xml:space="preserve"> </v>
      </c>
    </row>
    <row r="417" spans="18:18" x14ac:dyDescent="0.25">
      <c r="R417" s="59" t="str">
        <f t="shared" si="8"/>
        <v xml:space="preserve"> </v>
      </c>
    </row>
    <row r="418" spans="18:18" x14ac:dyDescent="0.25">
      <c r="R418" s="59" t="str">
        <f t="shared" si="8"/>
        <v xml:space="preserve"> </v>
      </c>
    </row>
    <row r="419" spans="18:18" x14ac:dyDescent="0.25">
      <c r="R419" s="59" t="str">
        <f t="shared" si="8"/>
        <v xml:space="preserve"> </v>
      </c>
    </row>
    <row r="420" spans="18:18" x14ac:dyDescent="0.25">
      <c r="R420" s="59" t="str">
        <f t="shared" si="8"/>
        <v xml:space="preserve"> </v>
      </c>
    </row>
    <row r="421" spans="18:18" x14ac:dyDescent="0.25">
      <c r="R421" s="59" t="str">
        <f t="shared" si="8"/>
        <v xml:space="preserve"> </v>
      </c>
    </row>
    <row r="422" spans="18:18" x14ac:dyDescent="0.25">
      <c r="R422" s="59" t="str">
        <f t="shared" si="8"/>
        <v xml:space="preserve"> </v>
      </c>
    </row>
    <row r="423" spans="18:18" x14ac:dyDescent="0.25">
      <c r="R423" s="59" t="str">
        <f t="shared" si="8"/>
        <v xml:space="preserve"> </v>
      </c>
    </row>
    <row r="424" spans="18:18" x14ac:dyDescent="0.25">
      <c r="R424" s="59" t="str">
        <f t="shared" si="8"/>
        <v xml:space="preserve"> </v>
      </c>
    </row>
    <row r="425" spans="18:18" x14ac:dyDescent="0.25">
      <c r="R425" s="59" t="str">
        <f t="shared" si="8"/>
        <v xml:space="preserve"> </v>
      </c>
    </row>
    <row r="426" spans="18:18" x14ac:dyDescent="0.25">
      <c r="R426" s="59" t="str">
        <f t="shared" si="8"/>
        <v xml:space="preserve"> </v>
      </c>
    </row>
    <row r="427" spans="18:18" x14ac:dyDescent="0.25">
      <c r="R427" s="59" t="str">
        <f t="shared" si="8"/>
        <v xml:space="preserve"> </v>
      </c>
    </row>
    <row r="428" spans="18:18" x14ac:dyDescent="0.25">
      <c r="R428" s="59" t="str">
        <f t="shared" si="8"/>
        <v xml:space="preserve"> </v>
      </c>
    </row>
    <row r="429" spans="18:18" x14ac:dyDescent="0.25">
      <c r="R429" s="59" t="str">
        <f t="shared" si="8"/>
        <v xml:space="preserve"> </v>
      </c>
    </row>
    <row r="430" spans="18:18" x14ac:dyDescent="0.25">
      <c r="R430" s="59" t="str">
        <f t="shared" si="8"/>
        <v xml:space="preserve"> </v>
      </c>
    </row>
    <row r="431" spans="18:18" x14ac:dyDescent="0.25">
      <c r="R431" s="59" t="str">
        <f t="shared" si="8"/>
        <v xml:space="preserve"> </v>
      </c>
    </row>
    <row r="432" spans="18:18" x14ac:dyDescent="0.25">
      <c r="R432" s="59" t="str">
        <f t="shared" si="8"/>
        <v xml:space="preserve"> </v>
      </c>
    </row>
    <row r="433" spans="18:18" x14ac:dyDescent="0.25">
      <c r="R433" s="59" t="str">
        <f t="shared" si="8"/>
        <v xml:space="preserve"> </v>
      </c>
    </row>
    <row r="434" spans="18:18" x14ac:dyDescent="0.25">
      <c r="R434" s="59" t="str">
        <f t="shared" si="8"/>
        <v xml:space="preserve"> </v>
      </c>
    </row>
    <row r="435" spans="18:18" x14ac:dyDescent="0.25">
      <c r="R435" s="59" t="str">
        <f t="shared" si="8"/>
        <v xml:space="preserve"> </v>
      </c>
    </row>
    <row r="436" spans="18:18" x14ac:dyDescent="0.25">
      <c r="R436" s="59" t="str">
        <f t="shared" si="8"/>
        <v xml:space="preserve"> </v>
      </c>
    </row>
    <row r="437" spans="18:18" x14ac:dyDescent="0.25">
      <c r="R437" s="59" t="str">
        <f t="shared" si="8"/>
        <v xml:space="preserve"> </v>
      </c>
    </row>
    <row r="438" spans="18:18" x14ac:dyDescent="0.25">
      <c r="R438" s="59" t="str">
        <f t="shared" si="8"/>
        <v xml:space="preserve"> </v>
      </c>
    </row>
    <row r="439" spans="18:18" x14ac:dyDescent="0.25">
      <c r="R439" s="59" t="str">
        <f t="shared" si="8"/>
        <v xml:space="preserve"> </v>
      </c>
    </row>
    <row r="440" spans="18:18" x14ac:dyDescent="0.25">
      <c r="R440" s="59" t="str">
        <f t="shared" si="8"/>
        <v xml:space="preserve"> </v>
      </c>
    </row>
    <row r="441" spans="18:18" x14ac:dyDescent="0.25">
      <c r="R441" s="59" t="str">
        <f t="shared" si="8"/>
        <v xml:space="preserve"> </v>
      </c>
    </row>
    <row r="442" spans="18:18" x14ac:dyDescent="0.25">
      <c r="R442" s="59" t="str">
        <f t="shared" si="8"/>
        <v xml:space="preserve"> </v>
      </c>
    </row>
    <row r="443" spans="18:18" x14ac:dyDescent="0.25">
      <c r="R443" s="59" t="str">
        <f t="shared" si="8"/>
        <v xml:space="preserve"> </v>
      </c>
    </row>
    <row r="444" spans="18:18" x14ac:dyDescent="0.25">
      <c r="R444" s="59" t="str">
        <f t="shared" si="8"/>
        <v xml:space="preserve"> </v>
      </c>
    </row>
    <row r="445" spans="18:18" x14ac:dyDescent="0.25">
      <c r="R445" s="59" t="str">
        <f t="shared" si="8"/>
        <v xml:space="preserve"> </v>
      </c>
    </row>
    <row r="446" spans="18:18" x14ac:dyDescent="0.25">
      <c r="R446" s="59" t="str">
        <f t="shared" si="8"/>
        <v xml:space="preserve"> </v>
      </c>
    </row>
    <row r="447" spans="18:18" x14ac:dyDescent="0.25">
      <c r="R447" s="59" t="str">
        <f t="shared" si="8"/>
        <v xml:space="preserve"> </v>
      </c>
    </row>
    <row r="448" spans="18:18" x14ac:dyDescent="0.25">
      <c r="R448" s="59" t="str">
        <f t="shared" si="8"/>
        <v xml:space="preserve"> </v>
      </c>
    </row>
    <row r="449" spans="18:18" x14ac:dyDescent="0.25">
      <c r="R449" s="59" t="str">
        <f t="shared" si="8"/>
        <v xml:space="preserve"> </v>
      </c>
    </row>
    <row r="450" spans="18:18" x14ac:dyDescent="0.25">
      <c r="R450" s="59" t="str">
        <f t="shared" si="8"/>
        <v xml:space="preserve"> </v>
      </c>
    </row>
    <row r="451" spans="18:18" x14ac:dyDescent="0.25">
      <c r="R451" s="59" t="str">
        <f t="shared" si="8"/>
        <v xml:space="preserve"> </v>
      </c>
    </row>
    <row r="452" spans="18:18" x14ac:dyDescent="0.25">
      <c r="R452" s="59" t="str">
        <f t="shared" si="8"/>
        <v xml:space="preserve"> </v>
      </c>
    </row>
    <row r="453" spans="18:18" x14ac:dyDescent="0.25">
      <c r="R453" s="59" t="str">
        <f t="shared" si="8"/>
        <v xml:space="preserve"> </v>
      </c>
    </row>
    <row r="454" spans="18:18" x14ac:dyDescent="0.25">
      <c r="R454" s="59" t="str">
        <f t="shared" si="8"/>
        <v xml:space="preserve"> </v>
      </c>
    </row>
    <row r="455" spans="18:18" x14ac:dyDescent="0.25">
      <c r="R455" s="59" t="str">
        <f t="shared" si="8"/>
        <v xml:space="preserve"> </v>
      </c>
    </row>
    <row r="456" spans="18:18" x14ac:dyDescent="0.25">
      <c r="R456" s="59" t="str">
        <f t="shared" si="8"/>
        <v xml:space="preserve"> </v>
      </c>
    </row>
    <row r="457" spans="18:18" x14ac:dyDescent="0.25">
      <c r="R457" s="59" t="str">
        <f t="shared" si="8"/>
        <v xml:space="preserve"> </v>
      </c>
    </row>
    <row r="458" spans="18:18" x14ac:dyDescent="0.25">
      <c r="R458" s="59" t="str">
        <f t="shared" si="8"/>
        <v xml:space="preserve"> </v>
      </c>
    </row>
    <row r="459" spans="18:18" x14ac:dyDescent="0.25">
      <c r="R459" s="59" t="str">
        <f t="shared" si="8"/>
        <v xml:space="preserve"> </v>
      </c>
    </row>
    <row r="460" spans="18:18" x14ac:dyDescent="0.25">
      <c r="R460" s="59" t="str">
        <f t="shared" si="8"/>
        <v xml:space="preserve"> </v>
      </c>
    </row>
    <row r="461" spans="18:18" x14ac:dyDescent="0.25">
      <c r="R461" s="59" t="str">
        <f t="shared" si="8"/>
        <v xml:space="preserve"> </v>
      </c>
    </row>
    <row r="462" spans="18:18" x14ac:dyDescent="0.25">
      <c r="R462" s="59" t="str">
        <f t="shared" si="8"/>
        <v xml:space="preserve"> </v>
      </c>
    </row>
    <row r="463" spans="18:18" x14ac:dyDescent="0.25">
      <c r="R463" s="59" t="str">
        <f t="shared" si="8"/>
        <v xml:space="preserve"> </v>
      </c>
    </row>
    <row r="464" spans="18:18" x14ac:dyDescent="0.25">
      <c r="R464" s="59" t="str">
        <f t="shared" si="8"/>
        <v xml:space="preserve"> </v>
      </c>
    </row>
    <row r="465" spans="18:18" x14ac:dyDescent="0.25">
      <c r="R465" s="59" t="str">
        <f t="shared" si="8"/>
        <v xml:space="preserve"> </v>
      </c>
    </row>
    <row r="466" spans="18:18" x14ac:dyDescent="0.25">
      <c r="R466" s="59" t="str">
        <f t="shared" si="8"/>
        <v xml:space="preserve"> </v>
      </c>
    </row>
    <row r="467" spans="18:18" x14ac:dyDescent="0.25">
      <c r="R467" s="59" t="str">
        <f t="shared" si="8"/>
        <v xml:space="preserve"> </v>
      </c>
    </row>
    <row r="468" spans="18:18" x14ac:dyDescent="0.25">
      <c r="R468" s="59" t="str">
        <f t="shared" si="8"/>
        <v xml:space="preserve"> </v>
      </c>
    </row>
    <row r="469" spans="18:18" x14ac:dyDescent="0.25">
      <c r="R469" s="59" t="str">
        <f t="shared" si="8"/>
        <v xml:space="preserve"> </v>
      </c>
    </row>
    <row r="470" spans="18:18" x14ac:dyDescent="0.25">
      <c r="R470" s="59" t="str">
        <f t="shared" si="8"/>
        <v xml:space="preserve"> </v>
      </c>
    </row>
    <row r="471" spans="18:18" x14ac:dyDescent="0.25">
      <c r="R471" s="59" t="str">
        <f t="shared" ref="R471:R534" si="9">IF(D471="Unknown", IF(O471="N/A", "BQL", IF(O471/F471&lt;$T$2,"BQL", IF(O471/F471&gt;$U$2, "AQL", O471)))," ")</f>
        <v xml:space="preserve"> </v>
      </c>
    </row>
    <row r="472" spans="18:18" x14ac:dyDescent="0.25">
      <c r="R472" s="59" t="str">
        <f t="shared" si="9"/>
        <v xml:space="preserve"> </v>
      </c>
    </row>
    <row r="473" spans="18:18" x14ac:dyDescent="0.25">
      <c r="R473" s="59" t="str">
        <f t="shared" si="9"/>
        <v xml:space="preserve"> </v>
      </c>
    </row>
    <row r="474" spans="18:18" x14ac:dyDescent="0.25">
      <c r="R474" s="59" t="str">
        <f t="shared" si="9"/>
        <v xml:space="preserve"> </v>
      </c>
    </row>
    <row r="475" spans="18:18" x14ac:dyDescent="0.25">
      <c r="R475" s="59" t="str">
        <f t="shared" si="9"/>
        <v xml:space="preserve"> </v>
      </c>
    </row>
    <row r="476" spans="18:18" x14ac:dyDescent="0.25">
      <c r="R476" s="59" t="str">
        <f t="shared" si="9"/>
        <v xml:space="preserve"> </v>
      </c>
    </row>
    <row r="477" spans="18:18" x14ac:dyDescent="0.25">
      <c r="R477" s="59" t="str">
        <f t="shared" si="9"/>
        <v xml:space="preserve"> </v>
      </c>
    </row>
    <row r="478" spans="18:18" x14ac:dyDescent="0.25">
      <c r="R478" s="59" t="str">
        <f t="shared" si="9"/>
        <v xml:space="preserve"> </v>
      </c>
    </row>
    <row r="479" spans="18:18" x14ac:dyDescent="0.25">
      <c r="R479" s="59" t="str">
        <f t="shared" si="9"/>
        <v xml:space="preserve"> </v>
      </c>
    </row>
    <row r="480" spans="18:18" x14ac:dyDescent="0.25">
      <c r="R480" s="59" t="str">
        <f t="shared" si="9"/>
        <v xml:space="preserve"> </v>
      </c>
    </row>
    <row r="481" spans="18:18" x14ac:dyDescent="0.25">
      <c r="R481" s="59" t="str">
        <f t="shared" si="9"/>
        <v xml:space="preserve"> </v>
      </c>
    </row>
    <row r="482" spans="18:18" x14ac:dyDescent="0.25">
      <c r="R482" s="59" t="str">
        <f t="shared" si="9"/>
        <v xml:space="preserve"> </v>
      </c>
    </row>
    <row r="483" spans="18:18" x14ac:dyDescent="0.25">
      <c r="R483" s="59" t="str">
        <f t="shared" si="9"/>
        <v xml:space="preserve"> </v>
      </c>
    </row>
    <row r="484" spans="18:18" x14ac:dyDescent="0.25">
      <c r="R484" s="59" t="str">
        <f t="shared" si="9"/>
        <v xml:space="preserve"> </v>
      </c>
    </row>
    <row r="485" spans="18:18" x14ac:dyDescent="0.25">
      <c r="R485" s="59" t="str">
        <f t="shared" si="9"/>
        <v xml:space="preserve"> </v>
      </c>
    </row>
    <row r="486" spans="18:18" x14ac:dyDescent="0.25">
      <c r="R486" s="59" t="str">
        <f t="shared" si="9"/>
        <v xml:space="preserve"> </v>
      </c>
    </row>
    <row r="487" spans="18:18" x14ac:dyDescent="0.25">
      <c r="R487" s="59" t="str">
        <f t="shared" si="9"/>
        <v xml:space="preserve"> </v>
      </c>
    </row>
    <row r="488" spans="18:18" x14ac:dyDescent="0.25">
      <c r="R488" s="59" t="str">
        <f t="shared" si="9"/>
        <v xml:space="preserve"> </v>
      </c>
    </row>
    <row r="489" spans="18:18" x14ac:dyDescent="0.25">
      <c r="R489" s="59" t="str">
        <f t="shared" si="9"/>
        <v xml:space="preserve"> </v>
      </c>
    </row>
    <row r="490" spans="18:18" x14ac:dyDescent="0.25">
      <c r="R490" s="59" t="str">
        <f t="shared" si="9"/>
        <v xml:space="preserve"> </v>
      </c>
    </row>
    <row r="491" spans="18:18" x14ac:dyDescent="0.25">
      <c r="R491" s="59" t="str">
        <f t="shared" si="9"/>
        <v xml:space="preserve"> </v>
      </c>
    </row>
    <row r="492" spans="18:18" x14ac:dyDescent="0.25">
      <c r="R492" s="59" t="str">
        <f t="shared" si="9"/>
        <v xml:space="preserve"> </v>
      </c>
    </row>
    <row r="493" spans="18:18" x14ac:dyDescent="0.25">
      <c r="R493" s="59" t="str">
        <f t="shared" si="9"/>
        <v xml:space="preserve"> </v>
      </c>
    </row>
    <row r="494" spans="18:18" x14ac:dyDescent="0.25">
      <c r="R494" s="59" t="str">
        <f t="shared" si="9"/>
        <v xml:space="preserve"> </v>
      </c>
    </row>
    <row r="495" spans="18:18" x14ac:dyDescent="0.25">
      <c r="R495" s="59" t="str">
        <f t="shared" si="9"/>
        <v xml:space="preserve"> </v>
      </c>
    </row>
    <row r="496" spans="18:18" x14ac:dyDescent="0.25">
      <c r="R496" s="59" t="str">
        <f t="shared" si="9"/>
        <v xml:space="preserve"> </v>
      </c>
    </row>
    <row r="497" spans="18:18" x14ac:dyDescent="0.25">
      <c r="R497" s="59" t="str">
        <f t="shared" si="9"/>
        <v xml:space="preserve"> </v>
      </c>
    </row>
    <row r="498" spans="18:18" x14ac:dyDescent="0.25">
      <c r="R498" s="59" t="str">
        <f t="shared" si="9"/>
        <v xml:space="preserve"> </v>
      </c>
    </row>
    <row r="499" spans="18:18" x14ac:dyDescent="0.25">
      <c r="R499" s="59" t="str">
        <f t="shared" si="9"/>
        <v xml:space="preserve"> </v>
      </c>
    </row>
    <row r="500" spans="18:18" x14ac:dyDescent="0.25">
      <c r="R500" s="59" t="str">
        <f t="shared" si="9"/>
        <v xml:space="preserve"> </v>
      </c>
    </row>
    <row r="501" spans="18:18" x14ac:dyDescent="0.25">
      <c r="R501" s="59" t="str">
        <f t="shared" si="9"/>
        <v xml:space="preserve"> </v>
      </c>
    </row>
    <row r="502" spans="18:18" x14ac:dyDescent="0.25">
      <c r="R502" s="59" t="str">
        <f t="shared" si="9"/>
        <v xml:space="preserve"> </v>
      </c>
    </row>
    <row r="503" spans="18:18" x14ac:dyDescent="0.25">
      <c r="R503" s="59" t="str">
        <f t="shared" si="9"/>
        <v xml:space="preserve"> </v>
      </c>
    </row>
    <row r="504" spans="18:18" x14ac:dyDescent="0.25">
      <c r="R504" s="59" t="str">
        <f t="shared" si="9"/>
        <v xml:space="preserve"> </v>
      </c>
    </row>
    <row r="505" spans="18:18" x14ac:dyDescent="0.25">
      <c r="R505" s="59" t="str">
        <f t="shared" si="9"/>
        <v xml:space="preserve"> </v>
      </c>
    </row>
    <row r="506" spans="18:18" x14ac:dyDescent="0.25">
      <c r="R506" s="59" t="str">
        <f t="shared" si="9"/>
        <v xml:space="preserve"> </v>
      </c>
    </row>
    <row r="507" spans="18:18" x14ac:dyDescent="0.25">
      <c r="R507" s="59" t="str">
        <f t="shared" si="9"/>
        <v xml:space="preserve"> </v>
      </c>
    </row>
    <row r="508" spans="18:18" x14ac:dyDescent="0.25">
      <c r="R508" s="59" t="str">
        <f t="shared" si="9"/>
        <v xml:space="preserve"> </v>
      </c>
    </row>
    <row r="509" spans="18:18" x14ac:dyDescent="0.25">
      <c r="R509" s="59" t="str">
        <f t="shared" si="9"/>
        <v xml:space="preserve"> </v>
      </c>
    </row>
    <row r="510" spans="18:18" x14ac:dyDescent="0.25">
      <c r="R510" s="59" t="str">
        <f t="shared" si="9"/>
        <v xml:space="preserve"> </v>
      </c>
    </row>
    <row r="511" spans="18:18" x14ac:dyDescent="0.25">
      <c r="R511" s="59" t="str">
        <f t="shared" si="9"/>
        <v xml:space="preserve"> </v>
      </c>
    </row>
    <row r="512" spans="18:18" x14ac:dyDescent="0.25">
      <c r="R512" s="59" t="str">
        <f t="shared" si="9"/>
        <v xml:space="preserve"> </v>
      </c>
    </row>
    <row r="513" spans="18:18" x14ac:dyDescent="0.25">
      <c r="R513" s="59" t="str">
        <f t="shared" si="9"/>
        <v xml:space="preserve"> </v>
      </c>
    </row>
    <row r="514" spans="18:18" x14ac:dyDescent="0.25">
      <c r="R514" s="59" t="str">
        <f t="shared" si="9"/>
        <v xml:space="preserve"> </v>
      </c>
    </row>
    <row r="515" spans="18:18" x14ac:dyDescent="0.25">
      <c r="R515" s="59" t="str">
        <f t="shared" si="9"/>
        <v xml:space="preserve"> </v>
      </c>
    </row>
    <row r="516" spans="18:18" x14ac:dyDescent="0.25">
      <c r="R516" s="59" t="str">
        <f t="shared" si="9"/>
        <v xml:space="preserve"> </v>
      </c>
    </row>
    <row r="517" spans="18:18" x14ac:dyDescent="0.25">
      <c r="R517" s="59" t="str">
        <f t="shared" si="9"/>
        <v xml:space="preserve"> </v>
      </c>
    </row>
    <row r="518" spans="18:18" x14ac:dyDescent="0.25">
      <c r="R518" s="59" t="str">
        <f t="shared" si="9"/>
        <v xml:space="preserve"> </v>
      </c>
    </row>
    <row r="519" spans="18:18" x14ac:dyDescent="0.25">
      <c r="R519" s="59" t="str">
        <f t="shared" si="9"/>
        <v xml:space="preserve"> </v>
      </c>
    </row>
    <row r="520" spans="18:18" x14ac:dyDescent="0.25">
      <c r="R520" s="59" t="str">
        <f t="shared" si="9"/>
        <v xml:space="preserve"> </v>
      </c>
    </row>
    <row r="521" spans="18:18" x14ac:dyDescent="0.25">
      <c r="R521" s="59" t="str">
        <f t="shared" si="9"/>
        <v xml:space="preserve"> </v>
      </c>
    </row>
    <row r="522" spans="18:18" x14ac:dyDescent="0.25">
      <c r="R522" s="59" t="str">
        <f t="shared" si="9"/>
        <v xml:space="preserve"> </v>
      </c>
    </row>
    <row r="523" spans="18:18" x14ac:dyDescent="0.25">
      <c r="R523" s="59" t="str">
        <f t="shared" si="9"/>
        <v xml:space="preserve"> </v>
      </c>
    </row>
    <row r="524" spans="18:18" x14ac:dyDescent="0.25">
      <c r="R524" s="59" t="str">
        <f t="shared" si="9"/>
        <v xml:space="preserve"> </v>
      </c>
    </row>
    <row r="525" spans="18:18" x14ac:dyDescent="0.25">
      <c r="R525" s="59" t="str">
        <f t="shared" si="9"/>
        <v xml:space="preserve"> </v>
      </c>
    </row>
    <row r="526" spans="18:18" x14ac:dyDescent="0.25">
      <c r="R526" s="59" t="str">
        <f t="shared" si="9"/>
        <v xml:space="preserve"> </v>
      </c>
    </row>
    <row r="527" spans="18:18" x14ac:dyDescent="0.25">
      <c r="R527" s="59" t="str">
        <f t="shared" si="9"/>
        <v xml:space="preserve"> </v>
      </c>
    </row>
    <row r="528" spans="18:18" x14ac:dyDescent="0.25">
      <c r="R528" s="59" t="str">
        <f t="shared" si="9"/>
        <v xml:space="preserve"> </v>
      </c>
    </row>
    <row r="529" spans="18:18" x14ac:dyDescent="0.25">
      <c r="R529" s="59" t="str">
        <f t="shared" si="9"/>
        <v xml:space="preserve"> </v>
      </c>
    </row>
    <row r="530" spans="18:18" x14ac:dyDescent="0.25">
      <c r="R530" s="59" t="str">
        <f t="shared" si="9"/>
        <v xml:space="preserve"> </v>
      </c>
    </row>
    <row r="531" spans="18:18" x14ac:dyDescent="0.25">
      <c r="R531" s="59" t="str">
        <f t="shared" si="9"/>
        <v xml:space="preserve"> </v>
      </c>
    </row>
    <row r="532" spans="18:18" x14ac:dyDescent="0.25">
      <c r="R532" s="59" t="str">
        <f t="shared" si="9"/>
        <v xml:space="preserve"> </v>
      </c>
    </row>
    <row r="533" spans="18:18" x14ac:dyDescent="0.25">
      <c r="R533" s="59" t="str">
        <f t="shared" si="9"/>
        <v xml:space="preserve"> </v>
      </c>
    </row>
    <row r="534" spans="18:18" x14ac:dyDescent="0.25">
      <c r="R534" s="59" t="str">
        <f t="shared" si="9"/>
        <v xml:space="preserve"> </v>
      </c>
    </row>
    <row r="535" spans="18:18" x14ac:dyDescent="0.25">
      <c r="R535" s="59" t="str">
        <f t="shared" ref="R535:R598" si="10">IF(D535="Unknown", IF(O535="N/A", "BQL", IF(O535/F535&lt;$T$2,"BQL", IF(O535/F535&gt;$U$2, "AQL", O535)))," ")</f>
        <v xml:space="preserve"> </v>
      </c>
    </row>
    <row r="536" spans="18:18" x14ac:dyDescent="0.25">
      <c r="R536" s="59" t="str">
        <f t="shared" si="10"/>
        <v xml:space="preserve"> </v>
      </c>
    </row>
    <row r="537" spans="18:18" x14ac:dyDescent="0.25">
      <c r="R537" s="59" t="str">
        <f t="shared" si="10"/>
        <v xml:space="preserve"> </v>
      </c>
    </row>
    <row r="538" spans="18:18" x14ac:dyDescent="0.25">
      <c r="R538" s="59" t="str">
        <f t="shared" si="10"/>
        <v xml:space="preserve"> </v>
      </c>
    </row>
    <row r="539" spans="18:18" x14ac:dyDescent="0.25">
      <c r="R539" s="59" t="str">
        <f t="shared" si="10"/>
        <v xml:space="preserve"> </v>
      </c>
    </row>
    <row r="540" spans="18:18" x14ac:dyDescent="0.25">
      <c r="R540" s="59" t="str">
        <f t="shared" si="10"/>
        <v xml:space="preserve"> </v>
      </c>
    </row>
    <row r="541" spans="18:18" x14ac:dyDescent="0.25">
      <c r="R541" s="59" t="str">
        <f t="shared" si="10"/>
        <v xml:space="preserve"> </v>
      </c>
    </row>
    <row r="542" spans="18:18" x14ac:dyDescent="0.25">
      <c r="R542" s="59" t="str">
        <f t="shared" si="10"/>
        <v xml:space="preserve"> </v>
      </c>
    </row>
    <row r="543" spans="18:18" x14ac:dyDescent="0.25">
      <c r="R543" s="59" t="str">
        <f t="shared" si="10"/>
        <v xml:space="preserve"> </v>
      </c>
    </row>
    <row r="544" spans="18:18" x14ac:dyDescent="0.25">
      <c r="R544" s="59" t="str">
        <f t="shared" si="10"/>
        <v xml:space="preserve"> </v>
      </c>
    </row>
    <row r="545" spans="18:18" x14ac:dyDescent="0.25">
      <c r="R545" s="59" t="str">
        <f t="shared" si="10"/>
        <v xml:space="preserve"> </v>
      </c>
    </row>
    <row r="546" spans="18:18" x14ac:dyDescent="0.25">
      <c r="R546" s="59" t="str">
        <f t="shared" si="10"/>
        <v xml:space="preserve"> </v>
      </c>
    </row>
    <row r="547" spans="18:18" x14ac:dyDescent="0.25">
      <c r="R547" s="59" t="str">
        <f t="shared" si="10"/>
        <v xml:space="preserve"> </v>
      </c>
    </row>
    <row r="548" spans="18:18" x14ac:dyDescent="0.25">
      <c r="R548" s="59" t="str">
        <f t="shared" si="10"/>
        <v xml:space="preserve"> </v>
      </c>
    </row>
    <row r="549" spans="18:18" x14ac:dyDescent="0.25">
      <c r="R549" s="59" t="str">
        <f t="shared" si="10"/>
        <v xml:space="preserve"> </v>
      </c>
    </row>
    <row r="550" spans="18:18" x14ac:dyDescent="0.25">
      <c r="R550" s="59" t="str">
        <f t="shared" si="10"/>
        <v xml:space="preserve"> </v>
      </c>
    </row>
    <row r="551" spans="18:18" x14ac:dyDescent="0.25">
      <c r="R551" s="59" t="str">
        <f t="shared" si="10"/>
        <v xml:space="preserve"> </v>
      </c>
    </row>
    <row r="552" spans="18:18" x14ac:dyDescent="0.25">
      <c r="R552" s="59" t="str">
        <f t="shared" si="10"/>
        <v xml:space="preserve"> </v>
      </c>
    </row>
    <row r="553" spans="18:18" x14ac:dyDescent="0.25">
      <c r="R553" s="59" t="str">
        <f t="shared" si="10"/>
        <v xml:space="preserve"> </v>
      </c>
    </row>
    <row r="554" spans="18:18" x14ac:dyDescent="0.25">
      <c r="R554" s="59" t="str">
        <f t="shared" si="10"/>
        <v xml:space="preserve"> </v>
      </c>
    </row>
    <row r="555" spans="18:18" x14ac:dyDescent="0.25">
      <c r="R555" s="59" t="str">
        <f t="shared" si="10"/>
        <v xml:space="preserve"> </v>
      </c>
    </row>
    <row r="556" spans="18:18" x14ac:dyDescent="0.25">
      <c r="R556" s="59" t="str">
        <f t="shared" si="10"/>
        <v xml:space="preserve"> </v>
      </c>
    </row>
    <row r="557" spans="18:18" x14ac:dyDescent="0.25">
      <c r="R557" s="59" t="str">
        <f t="shared" si="10"/>
        <v xml:space="preserve"> </v>
      </c>
    </row>
    <row r="558" spans="18:18" x14ac:dyDescent="0.25">
      <c r="R558" s="59" t="str">
        <f t="shared" si="10"/>
        <v xml:space="preserve"> </v>
      </c>
    </row>
    <row r="559" spans="18:18" x14ac:dyDescent="0.25">
      <c r="R559" s="59" t="str">
        <f t="shared" si="10"/>
        <v xml:space="preserve"> </v>
      </c>
    </row>
    <row r="560" spans="18:18" x14ac:dyDescent="0.25">
      <c r="R560" s="59" t="str">
        <f t="shared" si="10"/>
        <v xml:space="preserve"> </v>
      </c>
    </row>
    <row r="561" spans="18:18" x14ac:dyDescent="0.25">
      <c r="R561" s="59" t="str">
        <f t="shared" si="10"/>
        <v xml:space="preserve"> </v>
      </c>
    </row>
    <row r="562" spans="18:18" x14ac:dyDescent="0.25">
      <c r="R562" s="59" t="str">
        <f t="shared" si="10"/>
        <v xml:space="preserve"> </v>
      </c>
    </row>
    <row r="563" spans="18:18" x14ac:dyDescent="0.25">
      <c r="R563" s="59" t="str">
        <f t="shared" si="10"/>
        <v xml:space="preserve"> </v>
      </c>
    </row>
    <row r="564" spans="18:18" x14ac:dyDescent="0.25">
      <c r="R564" s="59" t="str">
        <f t="shared" si="10"/>
        <v xml:space="preserve"> </v>
      </c>
    </row>
    <row r="565" spans="18:18" x14ac:dyDescent="0.25">
      <c r="R565" s="59" t="str">
        <f t="shared" si="10"/>
        <v xml:space="preserve"> </v>
      </c>
    </row>
    <row r="566" spans="18:18" x14ac:dyDescent="0.25">
      <c r="R566" s="59" t="str">
        <f t="shared" si="10"/>
        <v xml:space="preserve"> </v>
      </c>
    </row>
    <row r="567" spans="18:18" x14ac:dyDescent="0.25">
      <c r="R567" s="59" t="str">
        <f t="shared" si="10"/>
        <v xml:space="preserve"> </v>
      </c>
    </row>
    <row r="568" spans="18:18" x14ac:dyDescent="0.25">
      <c r="R568" s="59" t="str">
        <f t="shared" si="10"/>
        <v xml:space="preserve"> </v>
      </c>
    </row>
    <row r="569" spans="18:18" x14ac:dyDescent="0.25">
      <c r="R569" s="59" t="str">
        <f t="shared" si="10"/>
        <v xml:space="preserve"> </v>
      </c>
    </row>
    <row r="570" spans="18:18" x14ac:dyDescent="0.25">
      <c r="R570" s="59" t="str">
        <f t="shared" si="10"/>
        <v xml:space="preserve"> </v>
      </c>
    </row>
    <row r="571" spans="18:18" x14ac:dyDescent="0.25">
      <c r="R571" s="59" t="str">
        <f t="shared" si="10"/>
        <v xml:space="preserve"> </v>
      </c>
    </row>
    <row r="572" spans="18:18" x14ac:dyDescent="0.25">
      <c r="R572" s="59" t="str">
        <f t="shared" si="10"/>
        <v xml:space="preserve"> </v>
      </c>
    </row>
    <row r="573" spans="18:18" x14ac:dyDescent="0.25">
      <c r="R573" s="59" t="str">
        <f t="shared" si="10"/>
        <v xml:space="preserve"> </v>
      </c>
    </row>
    <row r="574" spans="18:18" x14ac:dyDescent="0.25">
      <c r="R574" s="59" t="str">
        <f t="shared" si="10"/>
        <v xml:space="preserve"> </v>
      </c>
    </row>
    <row r="575" spans="18:18" x14ac:dyDescent="0.25">
      <c r="R575" s="59" t="str">
        <f t="shared" si="10"/>
        <v xml:space="preserve"> </v>
      </c>
    </row>
    <row r="576" spans="18:18" x14ac:dyDescent="0.25">
      <c r="R576" s="59" t="str">
        <f t="shared" si="10"/>
        <v xml:space="preserve"> </v>
      </c>
    </row>
    <row r="577" spans="18:18" x14ac:dyDescent="0.25">
      <c r="R577" s="59" t="str">
        <f t="shared" si="10"/>
        <v xml:space="preserve"> </v>
      </c>
    </row>
    <row r="578" spans="18:18" x14ac:dyDescent="0.25">
      <c r="R578" s="59" t="str">
        <f t="shared" si="10"/>
        <v xml:space="preserve"> </v>
      </c>
    </row>
    <row r="579" spans="18:18" x14ac:dyDescent="0.25">
      <c r="R579" s="59" t="str">
        <f t="shared" si="10"/>
        <v xml:space="preserve"> </v>
      </c>
    </row>
    <row r="580" spans="18:18" x14ac:dyDescent="0.25">
      <c r="R580" s="59" t="str">
        <f t="shared" si="10"/>
        <v xml:space="preserve"> </v>
      </c>
    </row>
    <row r="581" spans="18:18" x14ac:dyDescent="0.25">
      <c r="R581" s="59" t="str">
        <f t="shared" si="10"/>
        <v xml:space="preserve"> </v>
      </c>
    </row>
    <row r="582" spans="18:18" x14ac:dyDescent="0.25">
      <c r="R582" s="59" t="str">
        <f t="shared" si="10"/>
        <v xml:space="preserve"> </v>
      </c>
    </row>
    <row r="583" spans="18:18" x14ac:dyDescent="0.25">
      <c r="R583" s="59" t="str">
        <f t="shared" si="10"/>
        <v xml:space="preserve"> </v>
      </c>
    </row>
    <row r="584" spans="18:18" x14ac:dyDescent="0.25">
      <c r="R584" s="59" t="str">
        <f t="shared" si="10"/>
        <v xml:space="preserve"> </v>
      </c>
    </row>
    <row r="585" spans="18:18" x14ac:dyDescent="0.25">
      <c r="R585" s="59" t="str">
        <f t="shared" si="10"/>
        <v xml:space="preserve"> </v>
      </c>
    </row>
    <row r="586" spans="18:18" x14ac:dyDescent="0.25">
      <c r="R586" s="59" t="str">
        <f t="shared" si="10"/>
        <v xml:space="preserve"> </v>
      </c>
    </row>
    <row r="587" spans="18:18" x14ac:dyDescent="0.25">
      <c r="R587" s="59" t="str">
        <f t="shared" si="10"/>
        <v xml:space="preserve"> </v>
      </c>
    </row>
    <row r="588" spans="18:18" x14ac:dyDescent="0.25">
      <c r="R588" s="59" t="str">
        <f t="shared" si="10"/>
        <v xml:space="preserve"> </v>
      </c>
    </row>
    <row r="589" spans="18:18" x14ac:dyDescent="0.25">
      <c r="R589" s="59" t="str">
        <f t="shared" si="10"/>
        <v xml:space="preserve"> </v>
      </c>
    </row>
    <row r="590" spans="18:18" x14ac:dyDescent="0.25">
      <c r="R590" s="59" t="str">
        <f t="shared" si="10"/>
        <v xml:space="preserve"> </v>
      </c>
    </row>
    <row r="591" spans="18:18" x14ac:dyDescent="0.25">
      <c r="R591" s="59" t="str">
        <f t="shared" si="10"/>
        <v xml:space="preserve"> </v>
      </c>
    </row>
    <row r="592" spans="18:18" x14ac:dyDescent="0.25">
      <c r="R592" s="59" t="str">
        <f t="shared" si="10"/>
        <v xml:space="preserve"> </v>
      </c>
    </row>
    <row r="593" spans="18:18" x14ac:dyDescent="0.25">
      <c r="R593" s="59" t="str">
        <f t="shared" si="10"/>
        <v xml:space="preserve"> </v>
      </c>
    </row>
    <row r="594" spans="18:18" x14ac:dyDescent="0.25">
      <c r="R594" s="59" t="str">
        <f t="shared" si="10"/>
        <v xml:space="preserve"> </v>
      </c>
    </row>
    <row r="595" spans="18:18" x14ac:dyDescent="0.25">
      <c r="R595" s="59" t="str">
        <f t="shared" si="10"/>
        <v xml:space="preserve"> </v>
      </c>
    </row>
    <row r="596" spans="18:18" x14ac:dyDescent="0.25">
      <c r="R596" s="59" t="str">
        <f t="shared" si="10"/>
        <v xml:space="preserve"> </v>
      </c>
    </row>
    <row r="597" spans="18:18" x14ac:dyDescent="0.25">
      <c r="R597" s="59" t="str">
        <f t="shared" si="10"/>
        <v xml:space="preserve"> </v>
      </c>
    </row>
    <row r="598" spans="18:18" x14ac:dyDescent="0.25">
      <c r="R598" s="59" t="str">
        <f t="shared" si="10"/>
        <v xml:space="preserve"> </v>
      </c>
    </row>
    <row r="599" spans="18:18" x14ac:dyDescent="0.25">
      <c r="R599" s="59" t="str">
        <f t="shared" ref="R599:R662" si="11">IF(D599="Unknown", IF(O599="N/A", "BQL", IF(O599/F599&lt;$T$2,"BQL", IF(O599/F599&gt;$U$2, "AQL", O599)))," ")</f>
        <v xml:space="preserve"> </v>
      </c>
    </row>
    <row r="600" spans="18:18" x14ac:dyDescent="0.25">
      <c r="R600" s="59" t="str">
        <f t="shared" si="11"/>
        <v xml:space="preserve"> </v>
      </c>
    </row>
    <row r="601" spans="18:18" x14ac:dyDescent="0.25">
      <c r="R601" s="59" t="str">
        <f t="shared" si="11"/>
        <v xml:space="preserve"> </v>
      </c>
    </row>
    <row r="602" spans="18:18" x14ac:dyDescent="0.25">
      <c r="R602" s="59" t="str">
        <f t="shared" si="11"/>
        <v xml:space="preserve"> </v>
      </c>
    </row>
    <row r="603" spans="18:18" x14ac:dyDescent="0.25">
      <c r="R603" s="59" t="str">
        <f t="shared" si="11"/>
        <v xml:space="preserve"> </v>
      </c>
    </row>
    <row r="604" spans="18:18" x14ac:dyDescent="0.25">
      <c r="R604" s="59" t="str">
        <f t="shared" si="11"/>
        <v xml:space="preserve"> </v>
      </c>
    </row>
    <row r="605" spans="18:18" x14ac:dyDescent="0.25">
      <c r="R605" s="59" t="str">
        <f t="shared" si="11"/>
        <v xml:space="preserve"> </v>
      </c>
    </row>
    <row r="606" spans="18:18" x14ac:dyDescent="0.25">
      <c r="R606" s="59" t="str">
        <f t="shared" si="11"/>
        <v xml:space="preserve"> </v>
      </c>
    </row>
    <row r="607" spans="18:18" x14ac:dyDescent="0.25">
      <c r="R607" s="59" t="str">
        <f t="shared" si="11"/>
        <v xml:space="preserve"> </v>
      </c>
    </row>
    <row r="608" spans="18:18" x14ac:dyDescent="0.25">
      <c r="R608" s="59" t="str">
        <f t="shared" si="11"/>
        <v xml:space="preserve"> </v>
      </c>
    </row>
    <row r="609" spans="18:18" x14ac:dyDescent="0.25">
      <c r="R609" s="59" t="str">
        <f t="shared" si="11"/>
        <v xml:space="preserve"> </v>
      </c>
    </row>
    <row r="610" spans="18:18" x14ac:dyDescent="0.25">
      <c r="R610" s="59" t="str">
        <f t="shared" si="11"/>
        <v xml:space="preserve"> </v>
      </c>
    </row>
    <row r="611" spans="18:18" x14ac:dyDescent="0.25">
      <c r="R611" s="59" t="str">
        <f t="shared" si="11"/>
        <v xml:space="preserve"> </v>
      </c>
    </row>
    <row r="612" spans="18:18" x14ac:dyDescent="0.25">
      <c r="R612" s="59" t="str">
        <f t="shared" si="11"/>
        <v xml:space="preserve"> </v>
      </c>
    </row>
    <row r="613" spans="18:18" x14ac:dyDescent="0.25">
      <c r="R613" s="59" t="str">
        <f t="shared" si="11"/>
        <v xml:space="preserve"> </v>
      </c>
    </row>
    <row r="614" spans="18:18" x14ac:dyDescent="0.25">
      <c r="R614" s="59" t="str">
        <f t="shared" si="11"/>
        <v xml:space="preserve"> </v>
      </c>
    </row>
    <row r="615" spans="18:18" x14ac:dyDescent="0.25">
      <c r="R615" s="59" t="str">
        <f t="shared" si="11"/>
        <v xml:space="preserve"> </v>
      </c>
    </row>
    <row r="616" spans="18:18" x14ac:dyDescent="0.25">
      <c r="R616" s="59" t="str">
        <f t="shared" si="11"/>
        <v xml:space="preserve"> </v>
      </c>
    </row>
    <row r="617" spans="18:18" x14ac:dyDescent="0.25">
      <c r="R617" s="59" t="str">
        <f t="shared" si="11"/>
        <v xml:space="preserve"> </v>
      </c>
    </row>
    <row r="618" spans="18:18" x14ac:dyDescent="0.25">
      <c r="R618" s="59" t="str">
        <f t="shared" si="11"/>
        <v xml:space="preserve"> </v>
      </c>
    </row>
    <row r="619" spans="18:18" x14ac:dyDescent="0.25">
      <c r="R619" s="59" t="str">
        <f t="shared" si="11"/>
        <v xml:space="preserve"> </v>
      </c>
    </row>
    <row r="620" spans="18:18" x14ac:dyDescent="0.25">
      <c r="R620" s="59" t="str">
        <f t="shared" si="11"/>
        <v xml:space="preserve"> </v>
      </c>
    </row>
    <row r="621" spans="18:18" x14ac:dyDescent="0.25">
      <c r="R621" s="59" t="str">
        <f t="shared" si="11"/>
        <v xml:space="preserve"> </v>
      </c>
    </row>
    <row r="622" spans="18:18" x14ac:dyDescent="0.25">
      <c r="R622" s="59" t="str">
        <f t="shared" si="11"/>
        <v xml:space="preserve"> </v>
      </c>
    </row>
    <row r="623" spans="18:18" x14ac:dyDescent="0.25">
      <c r="R623" s="59" t="str">
        <f t="shared" si="11"/>
        <v xml:space="preserve"> </v>
      </c>
    </row>
    <row r="624" spans="18:18" x14ac:dyDescent="0.25">
      <c r="R624" s="59" t="str">
        <f t="shared" si="11"/>
        <v xml:space="preserve"> </v>
      </c>
    </row>
    <row r="625" spans="18:18" x14ac:dyDescent="0.25">
      <c r="R625" s="59" t="str">
        <f t="shared" si="11"/>
        <v xml:space="preserve"> </v>
      </c>
    </row>
    <row r="626" spans="18:18" x14ac:dyDescent="0.25">
      <c r="R626" s="59" t="str">
        <f t="shared" si="11"/>
        <v xml:space="preserve"> </v>
      </c>
    </row>
    <row r="627" spans="18:18" x14ac:dyDescent="0.25">
      <c r="R627" s="59" t="str">
        <f t="shared" si="11"/>
        <v xml:space="preserve"> </v>
      </c>
    </row>
    <row r="628" spans="18:18" x14ac:dyDescent="0.25">
      <c r="R628" s="59" t="str">
        <f t="shared" si="11"/>
        <v xml:space="preserve"> </v>
      </c>
    </row>
    <row r="629" spans="18:18" x14ac:dyDescent="0.25">
      <c r="R629" s="59" t="str">
        <f t="shared" si="11"/>
        <v xml:space="preserve"> </v>
      </c>
    </row>
    <row r="630" spans="18:18" x14ac:dyDescent="0.25">
      <c r="R630" s="59" t="str">
        <f t="shared" si="11"/>
        <v xml:space="preserve"> </v>
      </c>
    </row>
    <row r="631" spans="18:18" x14ac:dyDescent="0.25">
      <c r="R631" s="59" t="str">
        <f t="shared" si="11"/>
        <v xml:space="preserve"> </v>
      </c>
    </row>
    <row r="632" spans="18:18" x14ac:dyDescent="0.25">
      <c r="R632" s="59" t="str">
        <f t="shared" si="11"/>
        <v xml:space="preserve"> </v>
      </c>
    </row>
    <row r="633" spans="18:18" x14ac:dyDescent="0.25">
      <c r="R633" s="59" t="str">
        <f t="shared" si="11"/>
        <v xml:space="preserve"> </v>
      </c>
    </row>
    <row r="634" spans="18:18" x14ac:dyDescent="0.25">
      <c r="R634" s="59" t="str">
        <f t="shared" si="11"/>
        <v xml:space="preserve"> </v>
      </c>
    </row>
    <row r="635" spans="18:18" x14ac:dyDescent="0.25">
      <c r="R635" s="59" t="str">
        <f t="shared" si="11"/>
        <v xml:space="preserve"> </v>
      </c>
    </row>
    <row r="636" spans="18:18" x14ac:dyDescent="0.25">
      <c r="R636" s="59" t="str">
        <f t="shared" si="11"/>
        <v xml:space="preserve"> </v>
      </c>
    </row>
    <row r="637" spans="18:18" x14ac:dyDescent="0.25">
      <c r="R637" s="59" t="str">
        <f t="shared" si="11"/>
        <v xml:space="preserve"> </v>
      </c>
    </row>
    <row r="638" spans="18:18" x14ac:dyDescent="0.25">
      <c r="R638" s="59" t="str">
        <f t="shared" si="11"/>
        <v xml:space="preserve"> </v>
      </c>
    </row>
    <row r="639" spans="18:18" x14ac:dyDescent="0.25">
      <c r="R639" s="59" t="str">
        <f t="shared" si="11"/>
        <v xml:space="preserve"> </v>
      </c>
    </row>
    <row r="640" spans="18:18" x14ac:dyDescent="0.25">
      <c r="R640" s="59" t="str">
        <f t="shared" si="11"/>
        <v xml:space="preserve"> </v>
      </c>
    </row>
    <row r="641" spans="18:18" x14ac:dyDescent="0.25">
      <c r="R641" s="59" t="str">
        <f t="shared" si="11"/>
        <v xml:space="preserve"> </v>
      </c>
    </row>
    <row r="642" spans="18:18" x14ac:dyDescent="0.25">
      <c r="R642" s="59" t="str">
        <f t="shared" si="11"/>
        <v xml:space="preserve"> </v>
      </c>
    </row>
    <row r="643" spans="18:18" x14ac:dyDescent="0.25">
      <c r="R643" s="59" t="str">
        <f t="shared" si="11"/>
        <v xml:space="preserve"> </v>
      </c>
    </row>
    <row r="644" spans="18:18" x14ac:dyDescent="0.25">
      <c r="R644" s="59" t="str">
        <f t="shared" si="11"/>
        <v xml:space="preserve"> </v>
      </c>
    </row>
    <row r="645" spans="18:18" x14ac:dyDescent="0.25">
      <c r="R645" s="59" t="str">
        <f t="shared" si="11"/>
        <v xml:space="preserve"> </v>
      </c>
    </row>
    <row r="646" spans="18:18" x14ac:dyDescent="0.25">
      <c r="R646" s="59" t="str">
        <f t="shared" si="11"/>
        <v xml:space="preserve"> </v>
      </c>
    </row>
    <row r="647" spans="18:18" x14ac:dyDescent="0.25">
      <c r="R647" s="59" t="str">
        <f t="shared" si="11"/>
        <v xml:space="preserve"> </v>
      </c>
    </row>
    <row r="648" spans="18:18" x14ac:dyDescent="0.25">
      <c r="R648" s="59" t="str">
        <f t="shared" si="11"/>
        <v xml:space="preserve"> </v>
      </c>
    </row>
    <row r="649" spans="18:18" x14ac:dyDescent="0.25">
      <c r="R649" s="59" t="str">
        <f t="shared" si="11"/>
        <v xml:space="preserve"> </v>
      </c>
    </row>
    <row r="650" spans="18:18" x14ac:dyDescent="0.25">
      <c r="R650" s="59" t="str">
        <f t="shared" si="11"/>
        <v xml:space="preserve"> </v>
      </c>
    </row>
    <row r="651" spans="18:18" x14ac:dyDescent="0.25">
      <c r="R651" s="59" t="str">
        <f t="shared" si="11"/>
        <v xml:space="preserve"> </v>
      </c>
    </row>
    <row r="652" spans="18:18" x14ac:dyDescent="0.25">
      <c r="R652" s="59" t="str">
        <f t="shared" si="11"/>
        <v xml:space="preserve"> </v>
      </c>
    </row>
    <row r="653" spans="18:18" x14ac:dyDescent="0.25">
      <c r="R653" s="59" t="str">
        <f t="shared" si="11"/>
        <v xml:space="preserve"> </v>
      </c>
    </row>
    <row r="654" spans="18:18" x14ac:dyDescent="0.25">
      <c r="R654" s="59" t="str">
        <f t="shared" si="11"/>
        <v xml:space="preserve"> </v>
      </c>
    </row>
    <row r="655" spans="18:18" x14ac:dyDescent="0.25">
      <c r="R655" s="59" t="str">
        <f t="shared" si="11"/>
        <v xml:space="preserve"> </v>
      </c>
    </row>
    <row r="656" spans="18:18" x14ac:dyDescent="0.25">
      <c r="R656" s="59" t="str">
        <f t="shared" si="11"/>
        <v xml:space="preserve"> </v>
      </c>
    </row>
    <row r="657" spans="18:18" x14ac:dyDescent="0.25">
      <c r="R657" s="59" t="str">
        <f t="shared" si="11"/>
        <v xml:space="preserve"> </v>
      </c>
    </row>
    <row r="658" spans="18:18" x14ac:dyDescent="0.25">
      <c r="R658" s="59" t="str">
        <f t="shared" si="11"/>
        <v xml:space="preserve"> </v>
      </c>
    </row>
    <row r="659" spans="18:18" x14ac:dyDescent="0.25">
      <c r="R659" s="59" t="str">
        <f t="shared" si="11"/>
        <v xml:space="preserve"> </v>
      </c>
    </row>
    <row r="660" spans="18:18" x14ac:dyDescent="0.25">
      <c r="R660" s="59" t="str">
        <f t="shared" si="11"/>
        <v xml:space="preserve"> </v>
      </c>
    </row>
    <row r="661" spans="18:18" x14ac:dyDescent="0.25">
      <c r="R661" s="59" t="str">
        <f t="shared" si="11"/>
        <v xml:space="preserve"> </v>
      </c>
    </row>
    <row r="662" spans="18:18" x14ac:dyDescent="0.25">
      <c r="R662" s="59" t="str">
        <f t="shared" si="11"/>
        <v xml:space="preserve"> </v>
      </c>
    </row>
    <row r="663" spans="18:18" x14ac:dyDescent="0.25">
      <c r="R663" s="59" t="str">
        <f t="shared" ref="R663:R726" si="12">IF(D663="Unknown", IF(O663="N/A", "BQL", IF(O663/F663&lt;$T$2,"BQL", IF(O663/F663&gt;$U$2, "AQL", O663)))," ")</f>
        <v xml:space="preserve"> </v>
      </c>
    </row>
    <row r="664" spans="18:18" x14ac:dyDescent="0.25">
      <c r="R664" s="59" t="str">
        <f t="shared" si="12"/>
        <v xml:space="preserve"> </v>
      </c>
    </row>
    <row r="665" spans="18:18" x14ac:dyDescent="0.25">
      <c r="R665" s="59" t="str">
        <f t="shared" si="12"/>
        <v xml:space="preserve"> </v>
      </c>
    </row>
    <row r="666" spans="18:18" x14ac:dyDescent="0.25">
      <c r="R666" s="59" t="str">
        <f t="shared" si="12"/>
        <v xml:space="preserve"> </v>
      </c>
    </row>
    <row r="667" spans="18:18" x14ac:dyDescent="0.25">
      <c r="R667" s="59" t="str">
        <f t="shared" si="12"/>
        <v xml:space="preserve"> </v>
      </c>
    </row>
    <row r="668" spans="18:18" x14ac:dyDescent="0.25">
      <c r="R668" s="59" t="str">
        <f t="shared" si="12"/>
        <v xml:space="preserve"> </v>
      </c>
    </row>
    <row r="669" spans="18:18" x14ac:dyDescent="0.25">
      <c r="R669" s="59" t="str">
        <f t="shared" si="12"/>
        <v xml:space="preserve"> </v>
      </c>
    </row>
    <row r="670" spans="18:18" x14ac:dyDescent="0.25">
      <c r="R670" s="59" t="str">
        <f t="shared" si="12"/>
        <v xml:space="preserve"> </v>
      </c>
    </row>
    <row r="671" spans="18:18" x14ac:dyDescent="0.25">
      <c r="R671" s="59" t="str">
        <f t="shared" si="12"/>
        <v xml:space="preserve"> </v>
      </c>
    </row>
    <row r="672" spans="18:18" x14ac:dyDescent="0.25">
      <c r="R672" s="59" t="str">
        <f t="shared" si="12"/>
        <v xml:space="preserve"> </v>
      </c>
    </row>
    <row r="673" spans="18:18" x14ac:dyDescent="0.25">
      <c r="R673" s="59" t="str">
        <f t="shared" si="12"/>
        <v xml:space="preserve"> </v>
      </c>
    </row>
    <row r="674" spans="18:18" x14ac:dyDescent="0.25">
      <c r="R674" s="59" t="str">
        <f t="shared" si="12"/>
        <v xml:space="preserve"> </v>
      </c>
    </row>
    <row r="675" spans="18:18" x14ac:dyDescent="0.25">
      <c r="R675" s="59" t="str">
        <f t="shared" si="12"/>
        <v xml:space="preserve"> </v>
      </c>
    </row>
    <row r="676" spans="18:18" x14ac:dyDescent="0.25">
      <c r="R676" s="59" t="str">
        <f t="shared" si="12"/>
        <v xml:space="preserve"> </v>
      </c>
    </row>
    <row r="677" spans="18:18" x14ac:dyDescent="0.25">
      <c r="R677" s="59" t="str">
        <f t="shared" si="12"/>
        <v xml:space="preserve"> </v>
      </c>
    </row>
    <row r="678" spans="18:18" x14ac:dyDescent="0.25">
      <c r="R678" s="59" t="str">
        <f t="shared" si="12"/>
        <v xml:space="preserve"> </v>
      </c>
    </row>
    <row r="679" spans="18:18" x14ac:dyDescent="0.25">
      <c r="R679" s="59" t="str">
        <f t="shared" si="12"/>
        <v xml:space="preserve"> </v>
      </c>
    </row>
    <row r="680" spans="18:18" x14ac:dyDescent="0.25">
      <c r="R680" s="59" t="str">
        <f t="shared" si="12"/>
        <v xml:space="preserve"> </v>
      </c>
    </row>
    <row r="681" spans="18:18" x14ac:dyDescent="0.25">
      <c r="R681" s="59" t="str">
        <f t="shared" si="12"/>
        <v xml:space="preserve"> </v>
      </c>
    </row>
    <row r="682" spans="18:18" x14ac:dyDescent="0.25">
      <c r="R682" s="59" t="str">
        <f t="shared" si="12"/>
        <v xml:space="preserve"> </v>
      </c>
    </row>
    <row r="683" spans="18:18" x14ac:dyDescent="0.25">
      <c r="R683" s="59" t="str">
        <f t="shared" si="12"/>
        <v xml:space="preserve"> </v>
      </c>
    </row>
    <row r="684" spans="18:18" x14ac:dyDescent="0.25">
      <c r="R684" s="59" t="str">
        <f t="shared" si="12"/>
        <v xml:space="preserve"> </v>
      </c>
    </row>
    <row r="685" spans="18:18" x14ac:dyDescent="0.25">
      <c r="R685" s="59" t="str">
        <f t="shared" si="12"/>
        <v xml:space="preserve"> </v>
      </c>
    </row>
    <row r="686" spans="18:18" x14ac:dyDescent="0.25">
      <c r="R686" s="59" t="str">
        <f t="shared" si="12"/>
        <v xml:space="preserve"> </v>
      </c>
    </row>
    <row r="687" spans="18:18" x14ac:dyDescent="0.25">
      <c r="R687" s="59" t="str">
        <f t="shared" si="12"/>
        <v xml:space="preserve"> </v>
      </c>
    </row>
    <row r="688" spans="18:18" x14ac:dyDescent="0.25">
      <c r="R688" s="59" t="str">
        <f t="shared" si="12"/>
        <v xml:space="preserve"> </v>
      </c>
    </row>
    <row r="689" spans="18:18" x14ac:dyDescent="0.25">
      <c r="R689" s="59" t="str">
        <f t="shared" si="12"/>
        <v xml:space="preserve"> </v>
      </c>
    </row>
    <row r="690" spans="18:18" x14ac:dyDescent="0.25">
      <c r="R690" s="59" t="str">
        <f t="shared" si="12"/>
        <v xml:space="preserve"> </v>
      </c>
    </row>
    <row r="691" spans="18:18" x14ac:dyDescent="0.25">
      <c r="R691" s="59" t="str">
        <f t="shared" si="12"/>
        <v xml:space="preserve"> </v>
      </c>
    </row>
    <row r="692" spans="18:18" x14ac:dyDescent="0.25">
      <c r="R692" s="59" t="str">
        <f t="shared" si="12"/>
        <v xml:space="preserve"> </v>
      </c>
    </row>
    <row r="693" spans="18:18" x14ac:dyDescent="0.25">
      <c r="R693" s="59" t="str">
        <f t="shared" si="12"/>
        <v xml:space="preserve"> </v>
      </c>
    </row>
    <row r="694" spans="18:18" x14ac:dyDescent="0.25">
      <c r="R694" s="59" t="str">
        <f t="shared" si="12"/>
        <v xml:space="preserve"> </v>
      </c>
    </row>
    <row r="695" spans="18:18" x14ac:dyDescent="0.25">
      <c r="R695" s="59" t="str">
        <f t="shared" si="12"/>
        <v xml:space="preserve"> </v>
      </c>
    </row>
    <row r="696" spans="18:18" x14ac:dyDescent="0.25">
      <c r="R696" s="59" t="str">
        <f t="shared" si="12"/>
        <v xml:space="preserve"> </v>
      </c>
    </row>
    <row r="697" spans="18:18" x14ac:dyDescent="0.25">
      <c r="R697" s="59" t="str">
        <f t="shared" si="12"/>
        <v xml:space="preserve"> </v>
      </c>
    </row>
    <row r="698" spans="18:18" x14ac:dyDescent="0.25">
      <c r="R698" s="59" t="str">
        <f t="shared" si="12"/>
        <v xml:space="preserve"> </v>
      </c>
    </row>
    <row r="699" spans="18:18" x14ac:dyDescent="0.25">
      <c r="R699" s="59" t="str">
        <f t="shared" si="12"/>
        <v xml:space="preserve"> </v>
      </c>
    </row>
    <row r="700" spans="18:18" x14ac:dyDescent="0.25">
      <c r="R700" s="59" t="str">
        <f t="shared" si="12"/>
        <v xml:space="preserve"> </v>
      </c>
    </row>
    <row r="701" spans="18:18" x14ac:dyDescent="0.25">
      <c r="R701" s="59" t="str">
        <f t="shared" si="12"/>
        <v xml:space="preserve"> </v>
      </c>
    </row>
    <row r="702" spans="18:18" x14ac:dyDescent="0.25">
      <c r="R702" s="59" t="str">
        <f t="shared" si="12"/>
        <v xml:space="preserve"> </v>
      </c>
    </row>
    <row r="703" spans="18:18" x14ac:dyDescent="0.25">
      <c r="R703" s="59" t="str">
        <f t="shared" si="12"/>
        <v xml:space="preserve"> </v>
      </c>
    </row>
    <row r="704" spans="18:18" x14ac:dyDescent="0.25">
      <c r="R704" s="59" t="str">
        <f t="shared" si="12"/>
        <v xml:space="preserve"> </v>
      </c>
    </row>
    <row r="705" spans="18:18" x14ac:dyDescent="0.25">
      <c r="R705" s="59" t="str">
        <f t="shared" si="12"/>
        <v xml:space="preserve"> </v>
      </c>
    </row>
    <row r="706" spans="18:18" x14ac:dyDescent="0.25">
      <c r="R706" s="59" t="str">
        <f t="shared" si="12"/>
        <v xml:space="preserve"> </v>
      </c>
    </row>
    <row r="707" spans="18:18" x14ac:dyDescent="0.25">
      <c r="R707" s="59" t="str">
        <f t="shared" si="12"/>
        <v xml:space="preserve"> </v>
      </c>
    </row>
    <row r="708" spans="18:18" x14ac:dyDescent="0.25">
      <c r="R708" s="59" t="str">
        <f t="shared" si="12"/>
        <v xml:space="preserve"> </v>
      </c>
    </row>
    <row r="709" spans="18:18" x14ac:dyDescent="0.25">
      <c r="R709" s="59" t="str">
        <f t="shared" si="12"/>
        <v xml:space="preserve"> </v>
      </c>
    </row>
    <row r="710" spans="18:18" x14ac:dyDescent="0.25">
      <c r="R710" s="59" t="str">
        <f t="shared" si="12"/>
        <v xml:space="preserve"> </v>
      </c>
    </row>
    <row r="711" spans="18:18" x14ac:dyDescent="0.25">
      <c r="R711" s="59" t="str">
        <f t="shared" si="12"/>
        <v xml:space="preserve"> </v>
      </c>
    </row>
    <row r="712" spans="18:18" x14ac:dyDescent="0.25">
      <c r="R712" s="59" t="str">
        <f t="shared" si="12"/>
        <v xml:space="preserve"> </v>
      </c>
    </row>
    <row r="713" spans="18:18" x14ac:dyDescent="0.25">
      <c r="R713" s="59" t="str">
        <f t="shared" si="12"/>
        <v xml:space="preserve"> </v>
      </c>
    </row>
    <row r="714" spans="18:18" x14ac:dyDescent="0.25">
      <c r="R714" s="59" t="str">
        <f t="shared" si="12"/>
        <v xml:space="preserve"> </v>
      </c>
    </row>
    <row r="715" spans="18:18" x14ac:dyDescent="0.25">
      <c r="R715" s="59" t="str">
        <f t="shared" si="12"/>
        <v xml:space="preserve"> </v>
      </c>
    </row>
    <row r="716" spans="18:18" x14ac:dyDescent="0.25">
      <c r="R716" s="59" t="str">
        <f t="shared" si="12"/>
        <v xml:space="preserve"> </v>
      </c>
    </row>
    <row r="717" spans="18:18" x14ac:dyDescent="0.25">
      <c r="R717" s="59" t="str">
        <f t="shared" si="12"/>
        <v xml:space="preserve"> </v>
      </c>
    </row>
    <row r="718" spans="18:18" x14ac:dyDescent="0.25">
      <c r="R718" s="59" t="str">
        <f t="shared" si="12"/>
        <v xml:space="preserve"> </v>
      </c>
    </row>
    <row r="719" spans="18:18" x14ac:dyDescent="0.25">
      <c r="R719" s="59" t="str">
        <f t="shared" si="12"/>
        <v xml:space="preserve"> </v>
      </c>
    </row>
    <row r="720" spans="18:18" x14ac:dyDescent="0.25">
      <c r="R720" s="59" t="str">
        <f t="shared" si="12"/>
        <v xml:space="preserve"> </v>
      </c>
    </row>
    <row r="721" spans="18:18" x14ac:dyDescent="0.25">
      <c r="R721" s="59" t="str">
        <f t="shared" si="12"/>
        <v xml:space="preserve"> </v>
      </c>
    </row>
    <row r="722" spans="18:18" x14ac:dyDescent="0.25">
      <c r="R722" s="59" t="str">
        <f t="shared" si="12"/>
        <v xml:space="preserve"> </v>
      </c>
    </row>
    <row r="723" spans="18:18" x14ac:dyDescent="0.25">
      <c r="R723" s="59" t="str">
        <f t="shared" si="12"/>
        <v xml:space="preserve"> </v>
      </c>
    </row>
    <row r="724" spans="18:18" x14ac:dyDescent="0.25">
      <c r="R724" s="59" t="str">
        <f t="shared" si="12"/>
        <v xml:space="preserve"> </v>
      </c>
    </row>
    <row r="725" spans="18:18" x14ac:dyDescent="0.25">
      <c r="R725" s="59" t="str">
        <f t="shared" si="12"/>
        <v xml:space="preserve"> </v>
      </c>
    </row>
    <row r="726" spans="18:18" x14ac:dyDescent="0.25">
      <c r="R726" s="59" t="str">
        <f t="shared" si="12"/>
        <v xml:space="preserve"> </v>
      </c>
    </row>
    <row r="727" spans="18:18" x14ac:dyDescent="0.25">
      <c r="R727" s="59" t="str">
        <f t="shared" ref="R727:R790" si="13">IF(D727="Unknown", IF(O727="N/A", "BQL", IF(O727/F727&lt;$T$2,"BQL", IF(O727/F727&gt;$U$2, "AQL", O727)))," ")</f>
        <v xml:space="preserve"> </v>
      </c>
    </row>
    <row r="728" spans="18:18" x14ac:dyDescent="0.25">
      <c r="R728" s="59" t="str">
        <f t="shared" si="13"/>
        <v xml:space="preserve"> </v>
      </c>
    </row>
    <row r="729" spans="18:18" x14ac:dyDescent="0.25">
      <c r="R729" s="59" t="str">
        <f t="shared" si="13"/>
        <v xml:space="preserve"> </v>
      </c>
    </row>
    <row r="730" spans="18:18" x14ac:dyDescent="0.25">
      <c r="R730" s="59" t="str">
        <f t="shared" si="13"/>
        <v xml:space="preserve"> </v>
      </c>
    </row>
    <row r="731" spans="18:18" x14ac:dyDescent="0.25">
      <c r="R731" s="59" t="str">
        <f t="shared" si="13"/>
        <v xml:space="preserve"> </v>
      </c>
    </row>
    <row r="732" spans="18:18" x14ac:dyDescent="0.25">
      <c r="R732" s="59" t="str">
        <f t="shared" si="13"/>
        <v xml:space="preserve"> </v>
      </c>
    </row>
    <row r="733" spans="18:18" x14ac:dyDescent="0.25">
      <c r="R733" s="59" t="str">
        <f t="shared" si="13"/>
        <v xml:space="preserve"> </v>
      </c>
    </row>
    <row r="734" spans="18:18" x14ac:dyDescent="0.25">
      <c r="R734" s="59" t="str">
        <f t="shared" si="13"/>
        <v xml:space="preserve"> </v>
      </c>
    </row>
    <row r="735" spans="18:18" x14ac:dyDescent="0.25">
      <c r="R735" s="59" t="str">
        <f t="shared" si="13"/>
        <v xml:space="preserve"> </v>
      </c>
    </row>
    <row r="736" spans="18:18" x14ac:dyDescent="0.25">
      <c r="R736" s="59" t="str">
        <f t="shared" si="13"/>
        <v xml:space="preserve"> </v>
      </c>
    </row>
    <row r="737" spans="18:18" x14ac:dyDescent="0.25">
      <c r="R737" s="59" t="str">
        <f t="shared" si="13"/>
        <v xml:space="preserve"> </v>
      </c>
    </row>
    <row r="738" spans="18:18" x14ac:dyDescent="0.25">
      <c r="R738" s="59" t="str">
        <f t="shared" si="13"/>
        <v xml:space="preserve"> </v>
      </c>
    </row>
    <row r="739" spans="18:18" x14ac:dyDescent="0.25">
      <c r="R739" s="59" t="str">
        <f t="shared" si="13"/>
        <v xml:space="preserve"> </v>
      </c>
    </row>
    <row r="740" spans="18:18" x14ac:dyDescent="0.25">
      <c r="R740" s="59" t="str">
        <f t="shared" si="13"/>
        <v xml:space="preserve"> </v>
      </c>
    </row>
    <row r="741" spans="18:18" x14ac:dyDescent="0.25">
      <c r="R741" s="59" t="str">
        <f t="shared" si="13"/>
        <v xml:space="preserve"> </v>
      </c>
    </row>
    <row r="742" spans="18:18" x14ac:dyDescent="0.25">
      <c r="R742" s="59" t="str">
        <f t="shared" si="13"/>
        <v xml:space="preserve"> </v>
      </c>
    </row>
    <row r="743" spans="18:18" x14ac:dyDescent="0.25">
      <c r="R743" s="59" t="str">
        <f t="shared" si="13"/>
        <v xml:space="preserve"> </v>
      </c>
    </row>
    <row r="744" spans="18:18" x14ac:dyDescent="0.25">
      <c r="R744" s="59" t="str">
        <f t="shared" si="13"/>
        <v xml:space="preserve"> </v>
      </c>
    </row>
    <row r="745" spans="18:18" x14ac:dyDescent="0.25">
      <c r="R745" s="59" t="str">
        <f t="shared" si="13"/>
        <v xml:space="preserve"> </v>
      </c>
    </row>
    <row r="746" spans="18:18" x14ac:dyDescent="0.25">
      <c r="R746" s="59" t="str">
        <f t="shared" si="13"/>
        <v xml:space="preserve"> </v>
      </c>
    </row>
    <row r="747" spans="18:18" x14ac:dyDescent="0.25">
      <c r="R747" s="59" t="str">
        <f t="shared" si="13"/>
        <v xml:space="preserve"> </v>
      </c>
    </row>
    <row r="748" spans="18:18" x14ac:dyDescent="0.25">
      <c r="R748" s="59" t="str">
        <f t="shared" si="13"/>
        <v xml:space="preserve"> </v>
      </c>
    </row>
    <row r="749" spans="18:18" x14ac:dyDescent="0.25">
      <c r="R749" s="59" t="str">
        <f t="shared" si="13"/>
        <v xml:space="preserve"> </v>
      </c>
    </row>
    <row r="750" spans="18:18" x14ac:dyDescent="0.25">
      <c r="R750" s="59" t="str">
        <f t="shared" si="13"/>
        <v xml:space="preserve"> </v>
      </c>
    </row>
    <row r="751" spans="18:18" x14ac:dyDescent="0.25">
      <c r="R751" s="59" t="str">
        <f t="shared" si="13"/>
        <v xml:space="preserve"> </v>
      </c>
    </row>
    <row r="752" spans="18:18" x14ac:dyDescent="0.25">
      <c r="R752" s="59" t="str">
        <f t="shared" si="13"/>
        <v xml:space="preserve"> </v>
      </c>
    </row>
    <row r="753" spans="18:18" x14ac:dyDescent="0.25">
      <c r="R753" s="59" t="str">
        <f t="shared" si="13"/>
        <v xml:space="preserve"> </v>
      </c>
    </row>
    <row r="754" spans="18:18" x14ac:dyDescent="0.25">
      <c r="R754" s="59" t="str">
        <f t="shared" si="13"/>
        <v xml:space="preserve"> </v>
      </c>
    </row>
    <row r="755" spans="18:18" x14ac:dyDescent="0.25">
      <c r="R755" s="59" t="str">
        <f t="shared" si="13"/>
        <v xml:space="preserve"> </v>
      </c>
    </row>
    <row r="756" spans="18:18" x14ac:dyDescent="0.25">
      <c r="R756" s="59" t="str">
        <f t="shared" si="13"/>
        <v xml:space="preserve"> </v>
      </c>
    </row>
    <row r="757" spans="18:18" x14ac:dyDescent="0.25">
      <c r="R757" s="59" t="str">
        <f t="shared" si="13"/>
        <v xml:space="preserve"> </v>
      </c>
    </row>
    <row r="758" spans="18:18" x14ac:dyDescent="0.25">
      <c r="R758" s="59" t="str">
        <f t="shared" si="13"/>
        <v xml:space="preserve"> </v>
      </c>
    </row>
    <row r="759" spans="18:18" x14ac:dyDescent="0.25">
      <c r="R759" s="59" t="str">
        <f t="shared" si="13"/>
        <v xml:space="preserve"> </v>
      </c>
    </row>
    <row r="760" spans="18:18" x14ac:dyDescent="0.25">
      <c r="R760" s="59" t="str">
        <f t="shared" si="13"/>
        <v xml:space="preserve"> </v>
      </c>
    </row>
    <row r="761" spans="18:18" x14ac:dyDescent="0.25">
      <c r="R761" s="59" t="str">
        <f t="shared" si="13"/>
        <v xml:space="preserve"> </v>
      </c>
    </row>
    <row r="762" spans="18:18" x14ac:dyDescent="0.25">
      <c r="R762" s="59" t="str">
        <f t="shared" si="13"/>
        <v xml:space="preserve"> </v>
      </c>
    </row>
    <row r="763" spans="18:18" x14ac:dyDescent="0.25">
      <c r="R763" s="59" t="str">
        <f t="shared" si="13"/>
        <v xml:space="preserve"> </v>
      </c>
    </row>
    <row r="764" spans="18:18" x14ac:dyDescent="0.25">
      <c r="R764" s="59" t="str">
        <f t="shared" si="13"/>
        <v xml:space="preserve"> </v>
      </c>
    </row>
    <row r="765" spans="18:18" x14ac:dyDescent="0.25">
      <c r="R765" s="59" t="str">
        <f t="shared" si="13"/>
        <v xml:space="preserve"> </v>
      </c>
    </row>
    <row r="766" spans="18:18" x14ac:dyDescent="0.25">
      <c r="R766" s="59" t="str">
        <f t="shared" si="13"/>
        <v xml:space="preserve"> </v>
      </c>
    </row>
    <row r="767" spans="18:18" x14ac:dyDescent="0.25">
      <c r="R767" s="59" t="str">
        <f t="shared" si="13"/>
        <v xml:space="preserve"> </v>
      </c>
    </row>
    <row r="768" spans="18:18" x14ac:dyDescent="0.25">
      <c r="R768" s="59" t="str">
        <f t="shared" si="13"/>
        <v xml:space="preserve"> </v>
      </c>
    </row>
    <row r="769" spans="18:18" x14ac:dyDescent="0.25">
      <c r="R769" s="59" t="str">
        <f t="shared" si="13"/>
        <v xml:space="preserve"> </v>
      </c>
    </row>
    <row r="770" spans="18:18" x14ac:dyDescent="0.25">
      <c r="R770" s="59" t="str">
        <f t="shared" si="13"/>
        <v xml:space="preserve"> </v>
      </c>
    </row>
    <row r="771" spans="18:18" x14ac:dyDescent="0.25">
      <c r="R771" s="59" t="str">
        <f t="shared" si="13"/>
        <v xml:space="preserve"> </v>
      </c>
    </row>
    <row r="772" spans="18:18" x14ac:dyDescent="0.25">
      <c r="R772" s="59" t="str">
        <f t="shared" si="13"/>
        <v xml:space="preserve"> </v>
      </c>
    </row>
    <row r="773" spans="18:18" x14ac:dyDescent="0.25">
      <c r="R773" s="59" t="str">
        <f t="shared" si="13"/>
        <v xml:space="preserve"> </v>
      </c>
    </row>
    <row r="774" spans="18:18" x14ac:dyDescent="0.25">
      <c r="R774" s="59" t="str">
        <f t="shared" si="13"/>
        <v xml:space="preserve"> </v>
      </c>
    </row>
    <row r="775" spans="18:18" x14ac:dyDescent="0.25">
      <c r="R775" s="59" t="str">
        <f t="shared" si="13"/>
        <v xml:space="preserve"> </v>
      </c>
    </row>
    <row r="776" spans="18:18" x14ac:dyDescent="0.25">
      <c r="R776" s="59" t="str">
        <f t="shared" si="13"/>
        <v xml:space="preserve"> </v>
      </c>
    </row>
    <row r="777" spans="18:18" x14ac:dyDescent="0.25">
      <c r="R777" s="59" t="str">
        <f t="shared" si="13"/>
        <v xml:space="preserve"> </v>
      </c>
    </row>
    <row r="778" spans="18:18" x14ac:dyDescent="0.25">
      <c r="R778" s="59" t="str">
        <f t="shared" si="13"/>
        <v xml:space="preserve"> </v>
      </c>
    </row>
    <row r="779" spans="18:18" x14ac:dyDescent="0.25">
      <c r="R779" s="59" t="str">
        <f t="shared" si="13"/>
        <v xml:space="preserve"> </v>
      </c>
    </row>
    <row r="780" spans="18:18" x14ac:dyDescent="0.25">
      <c r="R780" s="59" t="str">
        <f t="shared" si="13"/>
        <v xml:space="preserve"> </v>
      </c>
    </row>
    <row r="781" spans="18:18" x14ac:dyDescent="0.25">
      <c r="R781" s="59" t="str">
        <f t="shared" si="13"/>
        <v xml:space="preserve"> </v>
      </c>
    </row>
    <row r="782" spans="18:18" x14ac:dyDescent="0.25">
      <c r="R782" s="59" t="str">
        <f t="shared" si="13"/>
        <v xml:space="preserve"> </v>
      </c>
    </row>
    <row r="783" spans="18:18" x14ac:dyDescent="0.25">
      <c r="R783" s="59" t="str">
        <f t="shared" si="13"/>
        <v xml:space="preserve"> </v>
      </c>
    </row>
    <row r="784" spans="18:18" x14ac:dyDescent="0.25">
      <c r="R784" s="59" t="str">
        <f t="shared" si="13"/>
        <v xml:space="preserve"> </v>
      </c>
    </row>
    <row r="785" spans="18:18" x14ac:dyDescent="0.25">
      <c r="R785" s="59" t="str">
        <f t="shared" si="13"/>
        <v xml:space="preserve"> </v>
      </c>
    </row>
    <row r="786" spans="18:18" x14ac:dyDescent="0.25">
      <c r="R786" s="59" t="str">
        <f t="shared" si="13"/>
        <v xml:space="preserve"> </v>
      </c>
    </row>
    <row r="787" spans="18:18" x14ac:dyDescent="0.25">
      <c r="R787" s="59" t="str">
        <f t="shared" si="13"/>
        <v xml:space="preserve"> </v>
      </c>
    </row>
    <row r="788" spans="18:18" x14ac:dyDescent="0.25">
      <c r="R788" s="59" t="str">
        <f t="shared" si="13"/>
        <v xml:space="preserve"> </v>
      </c>
    </row>
    <row r="789" spans="18:18" x14ac:dyDescent="0.25">
      <c r="R789" s="59" t="str">
        <f t="shared" si="13"/>
        <v xml:space="preserve"> </v>
      </c>
    </row>
    <row r="790" spans="18:18" x14ac:dyDescent="0.25">
      <c r="R790" s="59" t="str">
        <f t="shared" si="13"/>
        <v xml:space="preserve"> </v>
      </c>
    </row>
    <row r="791" spans="18:18" x14ac:dyDescent="0.25">
      <c r="R791" s="59" t="str">
        <f t="shared" ref="R791:R854" si="14">IF(D791="Unknown", IF(O791="N/A", "BQL", IF(O791/F791&lt;$T$2,"BQL", IF(O791/F791&gt;$U$2, "AQL", O791)))," ")</f>
        <v xml:space="preserve"> </v>
      </c>
    </row>
    <row r="792" spans="18:18" x14ac:dyDescent="0.25">
      <c r="R792" s="59" t="str">
        <f t="shared" si="14"/>
        <v xml:space="preserve"> </v>
      </c>
    </row>
    <row r="793" spans="18:18" x14ac:dyDescent="0.25">
      <c r="R793" s="59" t="str">
        <f t="shared" si="14"/>
        <v xml:space="preserve"> </v>
      </c>
    </row>
    <row r="794" spans="18:18" x14ac:dyDescent="0.25">
      <c r="R794" s="59" t="str">
        <f t="shared" si="14"/>
        <v xml:space="preserve"> </v>
      </c>
    </row>
    <row r="795" spans="18:18" x14ac:dyDescent="0.25">
      <c r="R795" s="59" t="str">
        <f t="shared" si="14"/>
        <v xml:space="preserve"> </v>
      </c>
    </row>
    <row r="796" spans="18:18" x14ac:dyDescent="0.25">
      <c r="R796" s="59" t="str">
        <f t="shared" si="14"/>
        <v xml:space="preserve"> </v>
      </c>
    </row>
    <row r="797" spans="18:18" x14ac:dyDescent="0.25">
      <c r="R797" s="59" t="str">
        <f t="shared" si="14"/>
        <v xml:space="preserve"> </v>
      </c>
    </row>
    <row r="798" spans="18:18" x14ac:dyDescent="0.25">
      <c r="R798" s="59" t="str">
        <f t="shared" si="14"/>
        <v xml:space="preserve"> </v>
      </c>
    </row>
    <row r="799" spans="18:18" x14ac:dyDescent="0.25">
      <c r="R799" s="59" t="str">
        <f t="shared" si="14"/>
        <v xml:space="preserve"> </v>
      </c>
    </row>
    <row r="800" spans="18:18" x14ac:dyDescent="0.25">
      <c r="R800" s="59" t="str">
        <f t="shared" si="14"/>
        <v xml:space="preserve"> </v>
      </c>
    </row>
    <row r="801" spans="18:18" x14ac:dyDescent="0.25">
      <c r="R801" s="59" t="str">
        <f t="shared" si="14"/>
        <v xml:space="preserve"> </v>
      </c>
    </row>
    <row r="802" spans="18:18" x14ac:dyDescent="0.25">
      <c r="R802" s="59" t="str">
        <f t="shared" si="14"/>
        <v xml:space="preserve"> </v>
      </c>
    </row>
    <row r="803" spans="18:18" x14ac:dyDescent="0.25">
      <c r="R803" s="59" t="str">
        <f t="shared" si="14"/>
        <v xml:space="preserve"> </v>
      </c>
    </row>
    <row r="804" spans="18:18" x14ac:dyDescent="0.25">
      <c r="R804" s="59" t="str">
        <f t="shared" si="14"/>
        <v xml:space="preserve"> </v>
      </c>
    </row>
    <row r="805" spans="18:18" x14ac:dyDescent="0.25">
      <c r="R805" s="59" t="str">
        <f t="shared" si="14"/>
        <v xml:space="preserve"> </v>
      </c>
    </row>
    <row r="806" spans="18:18" x14ac:dyDescent="0.25">
      <c r="R806" s="59" t="str">
        <f t="shared" si="14"/>
        <v xml:space="preserve"> </v>
      </c>
    </row>
    <row r="807" spans="18:18" x14ac:dyDescent="0.25">
      <c r="R807" s="59" t="str">
        <f t="shared" si="14"/>
        <v xml:space="preserve"> </v>
      </c>
    </row>
    <row r="808" spans="18:18" x14ac:dyDescent="0.25">
      <c r="R808" s="59" t="str">
        <f t="shared" si="14"/>
        <v xml:space="preserve"> </v>
      </c>
    </row>
    <row r="809" spans="18:18" x14ac:dyDescent="0.25">
      <c r="R809" s="59" t="str">
        <f t="shared" si="14"/>
        <v xml:space="preserve"> </v>
      </c>
    </row>
    <row r="810" spans="18:18" x14ac:dyDescent="0.25">
      <c r="R810" s="59" t="str">
        <f t="shared" si="14"/>
        <v xml:space="preserve"> </v>
      </c>
    </row>
    <row r="811" spans="18:18" x14ac:dyDescent="0.25">
      <c r="R811" s="59" t="str">
        <f t="shared" si="14"/>
        <v xml:space="preserve"> </v>
      </c>
    </row>
    <row r="812" spans="18:18" x14ac:dyDescent="0.25">
      <c r="R812" s="59" t="str">
        <f t="shared" si="14"/>
        <v xml:space="preserve"> </v>
      </c>
    </row>
    <row r="813" spans="18:18" x14ac:dyDescent="0.25">
      <c r="R813" s="59" t="str">
        <f t="shared" si="14"/>
        <v xml:space="preserve"> </v>
      </c>
    </row>
    <row r="814" spans="18:18" x14ac:dyDescent="0.25">
      <c r="R814" s="59" t="str">
        <f t="shared" si="14"/>
        <v xml:space="preserve"> </v>
      </c>
    </row>
    <row r="815" spans="18:18" x14ac:dyDescent="0.25">
      <c r="R815" s="59" t="str">
        <f t="shared" si="14"/>
        <v xml:space="preserve"> </v>
      </c>
    </row>
    <row r="816" spans="18:18" x14ac:dyDescent="0.25">
      <c r="R816" s="59" t="str">
        <f t="shared" si="14"/>
        <v xml:space="preserve"> </v>
      </c>
    </row>
    <row r="817" spans="18:18" x14ac:dyDescent="0.25">
      <c r="R817" s="59" t="str">
        <f t="shared" si="14"/>
        <v xml:space="preserve"> </v>
      </c>
    </row>
    <row r="818" spans="18:18" x14ac:dyDescent="0.25">
      <c r="R818" s="59" t="str">
        <f t="shared" si="14"/>
        <v xml:space="preserve"> </v>
      </c>
    </row>
    <row r="819" spans="18:18" x14ac:dyDescent="0.25">
      <c r="R819" s="59" t="str">
        <f t="shared" si="14"/>
        <v xml:space="preserve"> </v>
      </c>
    </row>
    <row r="820" spans="18:18" x14ac:dyDescent="0.25">
      <c r="R820" s="59" t="str">
        <f t="shared" si="14"/>
        <v xml:space="preserve"> </v>
      </c>
    </row>
    <row r="821" spans="18:18" x14ac:dyDescent="0.25">
      <c r="R821" s="59" t="str">
        <f t="shared" si="14"/>
        <v xml:space="preserve"> </v>
      </c>
    </row>
    <row r="822" spans="18:18" x14ac:dyDescent="0.25">
      <c r="R822" s="59" t="str">
        <f t="shared" si="14"/>
        <v xml:space="preserve"> </v>
      </c>
    </row>
    <row r="823" spans="18:18" x14ac:dyDescent="0.25">
      <c r="R823" s="59" t="str">
        <f t="shared" si="14"/>
        <v xml:space="preserve"> </v>
      </c>
    </row>
    <row r="824" spans="18:18" x14ac:dyDescent="0.25">
      <c r="R824" s="59" t="str">
        <f t="shared" si="14"/>
        <v xml:space="preserve"> </v>
      </c>
    </row>
    <row r="825" spans="18:18" x14ac:dyDescent="0.25">
      <c r="R825" s="59" t="str">
        <f t="shared" si="14"/>
        <v xml:space="preserve"> </v>
      </c>
    </row>
    <row r="826" spans="18:18" x14ac:dyDescent="0.25">
      <c r="R826" s="59" t="str">
        <f t="shared" si="14"/>
        <v xml:space="preserve"> </v>
      </c>
    </row>
    <row r="827" spans="18:18" x14ac:dyDescent="0.25">
      <c r="R827" s="59" t="str">
        <f t="shared" si="14"/>
        <v xml:space="preserve"> </v>
      </c>
    </row>
    <row r="828" spans="18:18" x14ac:dyDescent="0.25">
      <c r="R828" s="59" t="str">
        <f t="shared" si="14"/>
        <v xml:space="preserve"> </v>
      </c>
    </row>
    <row r="829" spans="18:18" x14ac:dyDescent="0.25">
      <c r="R829" s="59" t="str">
        <f t="shared" si="14"/>
        <v xml:space="preserve"> </v>
      </c>
    </row>
    <row r="830" spans="18:18" x14ac:dyDescent="0.25">
      <c r="R830" s="59" t="str">
        <f t="shared" si="14"/>
        <v xml:space="preserve"> </v>
      </c>
    </row>
    <row r="831" spans="18:18" x14ac:dyDescent="0.25">
      <c r="R831" s="59" t="str">
        <f t="shared" si="14"/>
        <v xml:space="preserve"> </v>
      </c>
    </row>
    <row r="832" spans="18:18" x14ac:dyDescent="0.25">
      <c r="R832" s="59" t="str">
        <f t="shared" si="14"/>
        <v xml:space="preserve"> </v>
      </c>
    </row>
    <row r="833" spans="18:18" x14ac:dyDescent="0.25">
      <c r="R833" s="59" t="str">
        <f t="shared" si="14"/>
        <v xml:space="preserve"> </v>
      </c>
    </row>
    <row r="834" spans="18:18" x14ac:dyDescent="0.25">
      <c r="R834" s="59" t="str">
        <f t="shared" si="14"/>
        <v xml:space="preserve"> </v>
      </c>
    </row>
    <row r="835" spans="18:18" x14ac:dyDescent="0.25">
      <c r="R835" s="59" t="str">
        <f t="shared" si="14"/>
        <v xml:space="preserve"> </v>
      </c>
    </row>
    <row r="836" spans="18:18" x14ac:dyDescent="0.25">
      <c r="R836" s="59" t="str">
        <f t="shared" si="14"/>
        <v xml:space="preserve"> </v>
      </c>
    </row>
    <row r="837" spans="18:18" x14ac:dyDescent="0.25">
      <c r="R837" s="59" t="str">
        <f t="shared" si="14"/>
        <v xml:space="preserve"> </v>
      </c>
    </row>
    <row r="838" spans="18:18" x14ac:dyDescent="0.25">
      <c r="R838" s="59" t="str">
        <f t="shared" si="14"/>
        <v xml:space="preserve"> </v>
      </c>
    </row>
    <row r="839" spans="18:18" x14ac:dyDescent="0.25">
      <c r="R839" s="59" t="str">
        <f t="shared" si="14"/>
        <v xml:space="preserve"> </v>
      </c>
    </row>
    <row r="840" spans="18:18" x14ac:dyDescent="0.25">
      <c r="R840" s="59" t="str">
        <f t="shared" si="14"/>
        <v xml:space="preserve"> </v>
      </c>
    </row>
    <row r="841" spans="18:18" x14ac:dyDescent="0.25">
      <c r="R841" s="59" t="str">
        <f t="shared" si="14"/>
        <v xml:space="preserve"> </v>
      </c>
    </row>
    <row r="842" spans="18:18" x14ac:dyDescent="0.25">
      <c r="R842" s="59" t="str">
        <f t="shared" si="14"/>
        <v xml:space="preserve"> </v>
      </c>
    </row>
    <row r="843" spans="18:18" x14ac:dyDescent="0.25">
      <c r="R843" s="59" t="str">
        <f t="shared" si="14"/>
        <v xml:space="preserve"> </v>
      </c>
    </row>
    <row r="844" spans="18:18" x14ac:dyDescent="0.25">
      <c r="R844" s="59" t="str">
        <f t="shared" si="14"/>
        <v xml:space="preserve"> </v>
      </c>
    </row>
    <row r="845" spans="18:18" x14ac:dyDescent="0.25">
      <c r="R845" s="59" t="str">
        <f t="shared" si="14"/>
        <v xml:space="preserve"> </v>
      </c>
    </row>
    <row r="846" spans="18:18" x14ac:dyDescent="0.25">
      <c r="R846" s="59" t="str">
        <f t="shared" si="14"/>
        <v xml:space="preserve"> </v>
      </c>
    </row>
    <row r="847" spans="18:18" x14ac:dyDescent="0.25">
      <c r="R847" s="59" t="str">
        <f t="shared" si="14"/>
        <v xml:space="preserve"> </v>
      </c>
    </row>
    <row r="848" spans="18:18" x14ac:dyDescent="0.25">
      <c r="R848" s="59" t="str">
        <f t="shared" si="14"/>
        <v xml:space="preserve"> </v>
      </c>
    </row>
    <row r="849" spans="18:18" x14ac:dyDescent="0.25">
      <c r="R849" s="59" t="str">
        <f t="shared" si="14"/>
        <v xml:space="preserve"> </v>
      </c>
    </row>
    <row r="850" spans="18:18" x14ac:dyDescent="0.25">
      <c r="R850" s="59" t="str">
        <f t="shared" si="14"/>
        <v xml:space="preserve"> </v>
      </c>
    </row>
    <row r="851" spans="18:18" x14ac:dyDescent="0.25">
      <c r="R851" s="59" t="str">
        <f t="shared" si="14"/>
        <v xml:space="preserve"> </v>
      </c>
    </row>
    <row r="852" spans="18:18" x14ac:dyDescent="0.25">
      <c r="R852" s="59" t="str">
        <f t="shared" si="14"/>
        <v xml:space="preserve"> </v>
      </c>
    </row>
    <row r="853" spans="18:18" x14ac:dyDescent="0.25">
      <c r="R853" s="59" t="str">
        <f t="shared" si="14"/>
        <v xml:space="preserve"> </v>
      </c>
    </row>
    <row r="854" spans="18:18" x14ac:dyDescent="0.25">
      <c r="R854" s="59" t="str">
        <f t="shared" si="14"/>
        <v xml:space="preserve"> </v>
      </c>
    </row>
    <row r="855" spans="18:18" x14ac:dyDescent="0.25">
      <c r="R855" s="59" t="str">
        <f t="shared" ref="R855:R878" si="15">IF(D855="Unknown", IF(O855="N/A", "BQL", IF(O855/F855&lt;$T$2,"BQL", IF(O855/F855&gt;$U$2, "AQL", O855)))," ")</f>
        <v xml:space="preserve"> </v>
      </c>
    </row>
    <row r="856" spans="18:18" x14ac:dyDescent="0.25">
      <c r="R856" s="59" t="str">
        <f t="shared" si="15"/>
        <v xml:space="preserve"> </v>
      </c>
    </row>
    <row r="857" spans="18:18" x14ac:dyDescent="0.25">
      <c r="R857" s="59" t="str">
        <f t="shared" si="15"/>
        <v xml:space="preserve"> </v>
      </c>
    </row>
    <row r="858" spans="18:18" x14ac:dyDescent="0.25">
      <c r="R858" s="59" t="str">
        <f t="shared" si="15"/>
        <v xml:space="preserve"> </v>
      </c>
    </row>
    <row r="859" spans="18:18" x14ac:dyDescent="0.25">
      <c r="R859" s="59" t="str">
        <f t="shared" si="15"/>
        <v xml:space="preserve"> </v>
      </c>
    </row>
    <row r="860" spans="18:18" x14ac:dyDescent="0.25">
      <c r="R860" s="59" t="str">
        <f t="shared" si="15"/>
        <v xml:space="preserve"> </v>
      </c>
    </row>
    <row r="861" spans="18:18" x14ac:dyDescent="0.25">
      <c r="R861" s="59" t="str">
        <f t="shared" si="15"/>
        <v xml:space="preserve"> </v>
      </c>
    </row>
    <row r="862" spans="18:18" x14ac:dyDescent="0.25">
      <c r="R862" s="59" t="str">
        <f t="shared" si="15"/>
        <v xml:space="preserve"> </v>
      </c>
    </row>
    <row r="863" spans="18:18" x14ac:dyDescent="0.25">
      <c r="R863" s="59" t="str">
        <f t="shared" si="15"/>
        <v xml:space="preserve"> </v>
      </c>
    </row>
    <row r="864" spans="18:18" x14ac:dyDescent="0.25">
      <c r="R864" s="59" t="str">
        <f t="shared" si="15"/>
        <v xml:space="preserve"> </v>
      </c>
    </row>
    <row r="865" spans="18:18" x14ac:dyDescent="0.25">
      <c r="R865" s="59" t="str">
        <f t="shared" si="15"/>
        <v xml:space="preserve"> </v>
      </c>
    </row>
    <row r="866" spans="18:18" x14ac:dyDescent="0.25">
      <c r="R866" s="59" t="str">
        <f t="shared" si="15"/>
        <v xml:space="preserve"> </v>
      </c>
    </row>
    <row r="867" spans="18:18" x14ac:dyDescent="0.25">
      <c r="R867" s="59" t="str">
        <f t="shared" si="15"/>
        <v xml:space="preserve"> </v>
      </c>
    </row>
    <row r="868" spans="18:18" x14ac:dyDescent="0.25">
      <c r="R868" s="59" t="str">
        <f t="shared" si="15"/>
        <v xml:space="preserve"> </v>
      </c>
    </row>
    <row r="869" spans="18:18" x14ac:dyDescent="0.25">
      <c r="R869" s="59" t="str">
        <f t="shared" si="15"/>
        <v xml:space="preserve"> </v>
      </c>
    </row>
    <row r="870" spans="18:18" x14ac:dyDescent="0.25">
      <c r="R870" s="59" t="str">
        <f t="shared" si="15"/>
        <v xml:space="preserve"> </v>
      </c>
    </row>
    <row r="871" spans="18:18" x14ac:dyDescent="0.25">
      <c r="R871" s="59" t="str">
        <f t="shared" si="15"/>
        <v xml:space="preserve"> </v>
      </c>
    </row>
    <row r="872" spans="18:18" x14ac:dyDescent="0.25">
      <c r="R872" s="59" t="str">
        <f t="shared" si="15"/>
        <v xml:space="preserve"> </v>
      </c>
    </row>
    <row r="873" spans="18:18" x14ac:dyDescent="0.25">
      <c r="R873" s="59" t="str">
        <f t="shared" si="15"/>
        <v xml:space="preserve"> </v>
      </c>
    </row>
    <row r="874" spans="18:18" x14ac:dyDescent="0.25">
      <c r="R874" s="59" t="str">
        <f t="shared" si="15"/>
        <v xml:space="preserve"> </v>
      </c>
    </row>
    <row r="875" spans="18:18" x14ac:dyDescent="0.25">
      <c r="R875" s="59" t="str">
        <f t="shared" si="15"/>
        <v xml:space="preserve"> </v>
      </c>
    </row>
    <row r="876" spans="18:18" x14ac:dyDescent="0.25">
      <c r="R876" s="59" t="str">
        <f t="shared" si="15"/>
        <v xml:space="preserve"> </v>
      </c>
    </row>
    <row r="877" spans="18:18" x14ac:dyDescent="0.25">
      <c r="R877" s="59" t="str">
        <f t="shared" si="15"/>
        <v xml:space="preserve"> </v>
      </c>
    </row>
    <row r="878" spans="18:18" x14ac:dyDescent="0.25">
      <c r="R878" s="59" t="str">
        <f t="shared" si="15"/>
        <v xml:space="preserve"> </v>
      </c>
    </row>
  </sheetData>
  <mergeCells count="1">
    <mergeCell ref="V2:Y8"/>
  </mergeCells>
  <conditionalFormatting sqref="R1:R1048576">
    <cfRule type="containsText" dxfId="3" priority="3" operator="containsText" text="AQL">
      <formula>NOT(ISERROR(SEARCH("AQL",R1)))</formula>
    </cfRule>
    <cfRule type="containsText" dxfId="2" priority="4" operator="containsText" text="BQL">
      <formula>NOT(ISERROR(SEARCH("BQL",R1)))</formula>
    </cfRule>
  </conditionalFormatting>
  <conditionalFormatting sqref="U17:U20">
    <cfRule type="containsText" dxfId="1" priority="1" operator="containsText" text="AQL">
      <formula>NOT(ISERROR(SEARCH("AQL",U17)))</formula>
    </cfRule>
    <cfRule type="containsText" dxfId="0" priority="2" operator="containsText" text="BQL">
      <formula>NOT(ISERROR(SEARCH("BQL",U17)))</formula>
    </cfRule>
  </conditionalFormatting>
  <pageMargins left="0.7" right="0.7" top="0.75" bottom="0.75" header="0.3" footer="0.3"/>
  <pageSetup scale="34" orientation="portrait" verticalDpi="599" r:id="rId1"/>
  <colBreaks count="1" manualBreakCount="1">
    <brk id="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5521-8149-4D1C-B266-2A0C0A3B4757}">
  <sheetPr codeName="Sheet5"/>
  <dimension ref="B1:R74"/>
  <sheetViews>
    <sheetView workbookViewId="0">
      <selection activeCell="G3" sqref="G3"/>
    </sheetView>
  </sheetViews>
  <sheetFormatPr defaultRowHeight="15" x14ac:dyDescent="0.25"/>
  <cols>
    <col min="2" max="2" width="7" customWidth="1"/>
    <col min="3" max="3" width="10" bestFit="1" customWidth="1"/>
    <col min="4" max="4" width="10.85546875" bestFit="1" customWidth="1"/>
    <col min="5" max="5" width="10.42578125" bestFit="1" customWidth="1"/>
    <col min="6" max="10" width="8.140625" bestFit="1" customWidth="1"/>
  </cols>
  <sheetData>
    <row r="1" spans="2:18" s="67" customFormat="1" ht="15.75" x14ac:dyDescent="0.25">
      <c r="B1" s="67" t="s">
        <v>189</v>
      </c>
      <c r="C1" s="67">
        <v>1</v>
      </c>
      <c r="D1" s="67">
        <v>2</v>
      </c>
      <c r="E1" s="67">
        <v>3</v>
      </c>
      <c r="F1" s="67">
        <v>4</v>
      </c>
      <c r="G1" s="67">
        <v>5</v>
      </c>
      <c r="H1" s="67">
        <v>6</v>
      </c>
      <c r="I1" s="67">
        <v>7</v>
      </c>
      <c r="J1" s="67">
        <v>8</v>
      </c>
    </row>
    <row r="2" spans="2:18" x14ac:dyDescent="0.25">
      <c r="C2" t="str">
        <f>$B$1&amp;"_Cal "&amp;C1&amp;$B$1</f>
        <v>*_Cal 1*</v>
      </c>
      <c r="D2" t="str">
        <f t="shared" ref="D2:J2" si="0">$B$1&amp;"_Cal "&amp;D1&amp;$B$1</f>
        <v>*_Cal 2*</v>
      </c>
      <c r="E2" t="str">
        <f t="shared" si="0"/>
        <v>*_Cal 3*</v>
      </c>
      <c r="F2" t="str">
        <f t="shared" si="0"/>
        <v>*_Cal 4*</v>
      </c>
      <c r="G2" t="str">
        <f t="shared" si="0"/>
        <v>*_Cal 5*</v>
      </c>
      <c r="H2" t="str">
        <f t="shared" si="0"/>
        <v>*_Cal 6*</v>
      </c>
      <c r="I2" t="str">
        <f t="shared" si="0"/>
        <v>*_Cal 7*</v>
      </c>
      <c r="J2" t="str">
        <f t="shared" si="0"/>
        <v>*_Cal 8*</v>
      </c>
    </row>
    <row r="3" spans="2:18" x14ac:dyDescent="0.25">
      <c r="B3">
        <v>1</v>
      </c>
      <c r="C3" t="str">
        <f t="shared" ref="C3:D19" si="1">$B$1&amp;"_QCL R"&amp;$B3&amp;$B$1</f>
        <v>*_QCL R1*</v>
      </c>
      <c r="D3" t="str">
        <f t="shared" si="1"/>
        <v>*_QCL R1*</v>
      </c>
      <c r="E3" t="str">
        <f t="shared" ref="E3:F19" si="2">$B$1&amp;"_QCM R"&amp;$B3&amp;$B$1</f>
        <v>*_QCM R1*</v>
      </c>
      <c r="F3" t="str">
        <f t="shared" si="2"/>
        <v>*_QCM R1*</v>
      </c>
      <c r="G3" t="str">
        <f t="shared" ref="G3:H19" si="3">$B$1&amp;"_QCH R"&amp;$B3&amp;$B$1</f>
        <v>*_QCH R1*</v>
      </c>
      <c r="H3" t="str">
        <f t="shared" si="3"/>
        <v>*_QCH R1*</v>
      </c>
    </row>
    <row r="4" spans="2:18" x14ac:dyDescent="0.25">
      <c r="B4">
        <v>2</v>
      </c>
      <c r="C4" t="str">
        <f t="shared" si="1"/>
        <v>*_QCL R2*</v>
      </c>
      <c r="D4" t="str">
        <f t="shared" si="1"/>
        <v>*_QCL R2*</v>
      </c>
      <c r="E4" t="str">
        <f t="shared" si="2"/>
        <v>*_QCM R2*</v>
      </c>
      <c r="F4" t="str">
        <f t="shared" si="2"/>
        <v>*_QCM R2*</v>
      </c>
      <c r="G4" t="str">
        <f t="shared" si="3"/>
        <v>*_QCH R2*</v>
      </c>
      <c r="H4" t="str">
        <f t="shared" si="3"/>
        <v>*_QCH R2*</v>
      </c>
    </row>
    <row r="5" spans="2:18" x14ac:dyDescent="0.25">
      <c r="B5">
        <v>3</v>
      </c>
      <c r="C5" t="str">
        <f t="shared" si="1"/>
        <v>*_QCL R3*</v>
      </c>
      <c r="D5" t="str">
        <f t="shared" si="1"/>
        <v>*_QCL R3*</v>
      </c>
      <c r="E5" t="str">
        <f t="shared" si="2"/>
        <v>*_QCM R3*</v>
      </c>
      <c r="F5" t="str">
        <f t="shared" si="2"/>
        <v>*_QCM R3*</v>
      </c>
      <c r="G5" t="str">
        <f t="shared" si="3"/>
        <v>*_QCH R3*</v>
      </c>
      <c r="H5" t="str">
        <f t="shared" si="3"/>
        <v>*_QCH R3*</v>
      </c>
    </row>
    <row r="6" spans="2:18" x14ac:dyDescent="0.25">
      <c r="B6" s="74">
        <v>4</v>
      </c>
      <c r="C6" s="74" t="str">
        <f t="shared" si="1"/>
        <v>*_QCL R4*</v>
      </c>
      <c r="D6" s="74" t="str">
        <f t="shared" si="1"/>
        <v>*_QCL R4*</v>
      </c>
      <c r="E6" s="74" t="str">
        <f t="shared" si="2"/>
        <v>*_QCM R4*</v>
      </c>
      <c r="F6" s="74" t="str">
        <f t="shared" si="2"/>
        <v>*_QCM R4*</v>
      </c>
      <c r="G6" s="74" t="str">
        <f t="shared" si="3"/>
        <v>*_QCH R4*</v>
      </c>
      <c r="H6" s="74" t="str">
        <f t="shared" si="3"/>
        <v>*_QCH R4*</v>
      </c>
    </row>
    <row r="7" spans="2:18" x14ac:dyDescent="0.25">
      <c r="B7">
        <v>1</v>
      </c>
      <c r="C7" t="str">
        <f t="shared" si="1"/>
        <v>*_QCL R1*</v>
      </c>
      <c r="D7" t="str">
        <f t="shared" si="1"/>
        <v>*_QCL R1*</v>
      </c>
      <c r="E7" t="str">
        <f t="shared" si="2"/>
        <v>*_QCM R1*</v>
      </c>
      <c r="F7" t="str">
        <f t="shared" si="2"/>
        <v>*_QCM R1*</v>
      </c>
      <c r="G7" t="str">
        <f t="shared" si="3"/>
        <v>*_QCH R1*</v>
      </c>
      <c r="H7" t="str">
        <f t="shared" si="3"/>
        <v>*_QCH R1*</v>
      </c>
    </row>
    <row r="8" spans="2:18" x14ac:dyDescent="0.25">
      <c r="B8">
        <v>2</v>
      </c>
      <c r="C8" t="str">
        <f t="shared" si="1"/>
        <v>*_QCL R2*</v>
      </c>
      <c r="D8" t="str">
        <f t="shared" si="1"/>
        <v>*_QCL R2*</v>
      </c>
      <c r="E8" t="str">
        <f t="shared" si="2"/>
        <v>*_QCM R2*</v>
      </c>
      <c r="F8" t="str">
        <f t="shared" si="2"/>
        <v>*_QCM R2*</v>
      </c>
      <c r="G8" t="str">
        <f t="shared" si="3"/>
        <v>*_QCH R2*</v>
      </c>
      <c r="H8" t="str">
        <f t="shared" si="3"/>
        <v>*_QCH R2*</v>
      </c>
    </row>
    <row r="9" spans="2:18" x14ac:dyDescent="0.25">
      <c r="B9">
        <v>3</v>
      </c>
      <c r="C9" t="str">
        <f t="shared" si="1"/>
        <v>*_QCL R3*</v>
      </c>
      <c r="D9" t="str">
        <f t="shared" si="1"/>
        <v>*_QCL R3*</v>
      </c>
      <c r="E9" t="str">
        <f t="shared" si="2"/>
        <v>*_QCM R3*</v>
      </c>
      <c r="F9" t="str">
        <f t="shared" si="2"/>
        <v>*_QCM R3*</v>
      </c>
      <c r="G9" t="str">
        <f t="shared" si="3"/>
        <v>*_QCH R3*</v>
      </c>
      <c r="H9" t="str">
        <f t="shared" si="3"/>
        <v>*_QCH R3*</v>
      </c>
    </row>
    <row r="10" spans="2:18" x14ac:dyDescent="0.25">
      <c r="B10" s="74">
        <v>4</v>
      </c>
      <c r="C10" s="74" t="str">
        <f t="shared" si="1"/>
        <v>*_QCL R4*</v>
      </c>
      <c r="D10" s="74" t="str">
        <f t="shared" si="1"/>
        <v>*_QCL R4*</v>
      </c>
      <c r="E10" s="74" t="str">
        <f t="shared" si="2"/>
        <v>*_QCM R4*</v>
      </c>
      <c r="F10" s="74" t="str">
        <f t="shared" si="2"/>
        <v>*_QCM R4*</v>
      </c>
      <c r="G10" s="74" t="str">
        <f t="shared" si="3"/>
        <v>*_QCH R4*</v>
      </c>
      <c r="H10" s="74" t="str">
        <f t="shared" si="3"/>
        <v>*_QCH R4*</v>
      </c>
      <c r="R10" s="62" t="s">
        <v>190</v>
      </c>
    </row>
    <row r="11" spans="2:18" x14ac:dyDescent="0.25">
      <c r="B11">
        <v>1</v>
      </c>
      <c r="C11" t="str">
        <f t="shared" si="1"/>
        <v>*_QCL R1*</v>
      </c>
      <c r="D11" t="str">
        <f t="shared" si="1"/>
        <v>*_QCL R1*</v>
      </c>
      <c r="E11" t="str">
        <f t="shared" si="2"/>
        <v>*_QCM R1*</v>
      </c>
      <c r="F11" t="str">
        <f t="shared" si="2"/>
        <v>*_QCM R1*</v>
      </c>
      <c r="G11" t="str">
        <f t="shared" si="3"/>
        <v>*_QCH R1*</v>
      </c>
      <c r="H11" t="str">
        <f t="shared" si="3"/>
        <v>*_QCH R1*</v>
      </c>
      <c r="R11" t="s">
        <v>191</v>
      </c>
    </row>
    <row r="12" spans="2:18" x14ac:dyDescent="0.25">
      <c r="B12">
        <v>2</v>
      </c>
      <c r="C12" t="str">
        <f t="shared" si="1"/>
        <v>*_QCL R2*</v>
      </c>
      <c r="D12" t="str">
        <f t="shared" si="1"/>
        <v>*_QCL R2*</v>
      </c>
      <c r="E12" t="str">
        <f t="shared" si="2"/>
        <v>*_QCM R2*</v>
      </c>
      <c r="F12" t="str">
        <f t="shared" si="2"/>
        <v>*_QCM R2*</v>
      </c>
      <c r="G12" t="str">
        <f t="shared" si="3"/>
        <v>*_QCH R2*</v>
      </c>
      <c r="H12" t="str">
        <f t="shared" si="3"/>
        <v>*_QCH R2*</v>
      </c>
      <c r="R12" t="s">
        <v>192</v>
      </c>
    </row>
    <row r="13" spans="2:18" x14ac:dyDescent="0.25">
      <c r="B13">
        <v>3</v>
      </c>
      <c r="C13" t="str">
        <f t="shared" si="1"/>
        <v>*_QCL R3*</v>
      </c>
      <c r="D13" t="str">
        <f t="shared" si="1"/>
        <v>*_QCL R3*</v>
      </c>
      <c r="E13" t="str">
        <f t="shared" si="2"/>
        <v>*_QCM R3*</v>
      </c>
      <c r="F13" t="str">
        <f t="shared" si="2"/>
        <v>*_QCM R3*</v>
      </c>
      <c r="G13" t="str">
        <f t="shared" si="3"/>
        <v>*_QCH R3*</v>
      </c>
      <c r="H13" t="str">
        <f t="shared" si="3"/>
        <v>*_QCH R3*</v>
      </c>
      <c r="R13" t="s">
        <v>193</v>
      </c>
    </row>
    <row r="14" spans="2:18" x14ac:dyDescent="0.25">
      <c r="B14" s="74">
        <v>4</v>
      </c>
      <c r="C14" s="74" t="str">
        <f t="shared" si="1"/>
        <v>*_QCL R4*</v>
      </c>
      <c r="D14" s="74" t="str">
        <f t="shared" si="1"/>
        <v>*_QCL R4*</v>
      </c>
      <c r="E14" s="74" t="str">
        <f t="shared" si="2"/>
        <v>*_QCM R4*</v>
      </c>
      <c r="F14" s="74" t="str">
        <f t="shared" si="2"/>
        <v>*_QCM R4*</v>
      </c>
      <c r="G14" s="74" t="str">
        <f t="shared" si="3"/>
        <v>*_QCH R4*</v>
      </c>
      <c r="H14" s="74" t="str">
        <f t="shared" si="3"/>
        <v>*_QCH R4*</v>
      </c>
      <c r="R14" t="s">
        <v>194</v>
      </c>
    </row>
    <row r="15" spans="2:18" x14ac:dyDescent="0.25">
      <c r="B15">
        <v>1</v>
      </c>
      <c r="C15" t="str">
        <f t="shared" si="1"/>
        <v>*_QCL R1*</v>
      </c>
      <c r="D15" t="str">
        <f t="shared" si="1"/>
        <v>*_QCL R1*</v>
      </c>
      <c r="E15" t="str">
        <f t="shared" si="2"/>
        <v>*_QCM R1*</v>
      </c>
      <c r="F15" t="str">
        <f t="shared" si="2"/>
        <v>*_QCM R1*</v>
      </c>
      <c r="G15" t="str">
        <f t="shared" si="3"/>
        <v>*_QCH R1*</v>
      </c>
      <c r="H15" t="str">
        <f t="shared" si="3"/>
        <v>*_QCH R1*</v>
      </c>
    </row>
    <row r="16" spans="2:18" x14ac:dyDescent="0.25">
      <c r="B16">
        <v>2</v>
      </c>
      <c r="C16" t="str">
        <f t="shared" si="1"/>
        <v>*_QCL R2*</v>
      </c>
      <c r="D16" t="str">
        <f t="shared" si="1"/>
        <v>*_QCL R2*</v>
      </c>
      <c r="E16" t="str">
        <f t="shared" si="2"/>
        <v>*_QCM R2*</v>
      </c>
      <c r="F16" t="str">
        <f t="shared" si="2"/>
        <v>*_QCM R2*</v>
      </c>
      <c r="G16" t="str">
        <f t="shared" si="3"/>
        <v>*_QCH R2*</v>
      </c>
      <c r="H16" t="str">
        <f t="shared" si="3"/>
        <v>*_QCH R2*</v>
      </c>
      <c r="R16" s="62" t="s">
        <v>195</v>
      </c>
    </row>
    <row r="17" spans="2:8" x14ac:dyDescent="0.25">
      <c r="B17">
        <v>3</v>
      </c>
      <c r="C17" t="str">
        <f t="shared" si="1"/>
        <v>*_QCL R3*</v>
      </c>
      <c r="D17" t="str">
        <f t="shared" si="1"/>
        <v>*_QCL R3*</v>
      </c>
      <c r="E17" t="str">
        <f t="shared" si="2"/>
        <v>*_QCM R3*</v>
      </c>
      <c r="F17" t="str">
        <f t="shared" si="2"/>
        <v>*_QCM R3*</v>
      </c>
      <c r="G17" t="str">
        <f t="shared" si="3"/>
        <v>*_QCH R3*</v>
      </c>
      <c r="H17" t="str">
        <f t="shared" si="3"/>
        <v>*_QCH R3*</v>
      </c>
    </row>
    <row r="18" spans="2:8" x14ac:dyDescent="0.25">
      <c r="B18" s="74">
        <v>4</v>
      </c>
      <c r="C18" s="74" t="str">
        <f t="shared" si="1"/>
        <v>*_QCL R4*</v>
      </c>
      <c r="D18" s="74" t="str">
        <f t="shared" si="1"/>
        <v>*_QCL R4*</v>
      </c>
      <c r="E18" s="74" t="str">
        <f t="shared" si="2"/>
        <v>*_QCM R4*</v>
      </c>
      <c r="F18" s="74" t="str">
        <f t="shared" si="2"/>
        <v>*_QCM R4*</v>
      </c>
      <c r="G18" s="74" t="str">
        <f t="shared" si="3"/>
        <v>*_QCH R4*</v>
      </c>
      <c r="H18" s="74" t="str">
        <f t="shared" si="3"/>
        <v>*_QCH R4*</v>
      </c>
    </row>
    <row r="19" spans="2:8" x14ac:dyDescent="0.25">
      <c r="B19">
        <v>1</v>
      </c>
      <c r="C19" t="str">
        <f t="shared" si="1"/>
        <v>*_QCL R1*</v>
      </c>
      <c r="D19" t="str">
        <f t="shared" si="1"/>
        <v>*_QCL R1*</v>
      </c>
      <c r="E19" t="str">
        <f t="shared" si="2"/>
        <v>*_QCM R1*</v>
      </c>
      <c r="F19" t="str">
        <f t="shared" si="2"/>
        <v>*_QCM R1*</v>
      </c>
      <c r="G19" t="str">
        <f t="shared" si="3"/>
        <v>*_QCH R1*</v>
      </c>
      <c r="H19" t="str">
        <f t="shared" si="3"/>
        <v>*_QCH R1*</v>
      </c>
    </row>
    <row r="20" spans="2:8" x14ac:dyDescent="0.25">
      <c r="B20">
        <v>2</v>
      </c>
      <c r="C20" t="str">
        <f t="shared" ref="C20:D35" si="4">$B$1&amp;"_QCL R"&amp;$B20&amp;$B$1</f>
        <v>*_QCL R2*</v>
      </c>
      <c r="D20" t="str">
        <f t="shared" si="4"/>
        <v>*_QCL R2*</v>
      </c>
      <c r="E20" t="str">
        <f t="shared" ref="E20:F35" si="5">$B$1&amp;"_QCM R"&amp;$B20&amp;$B$1</f>
        <v>*_QCM R2*</v>
      </c>
      <c r="F20" t="str">
        <f t="shared" si="5"/>
        <v>*_QCM R2*</v>
      </c>
      <c r="G20" t="str">
        <f t="shared" ref="G20:H35" si="6">$B$1&amp;"_QCH R"&amp;$B20&amp;$B$1</f>
        <v>*_QCH R2*</v>
      </c>
      <c r="H20" t="str">
        <f t="shared" si="6"/>
        <v>*_QCH R2*</v>
      </c>
    </row>
    <row r="21" spans="2:8" x14ac:dyDescent="0.25">
      <c r="B21">
        <v>3</v>
      </c>
      <c r="C21" t="str">
        <f t="shared" si="4"/>
        <v>*_QCL R3*</v>
      </c>
      <c r="D21" t="str">
        <f t="shared" si="4"/>
        <v>*_QCL R3*</v>
      </c>
      <c r="E21" t="str">
        <f t="shared" si="5"/>
        <v>*_QCM R3*</v>
      </c>
      <c r="F21" t="str">
        <f t="shared" si="5"/>
        <v>*_QCM R3*</v>
      </c>
      <c r="G21" t="str">
        <f t="shared" si="6"/>
        <v>*_QCH R3*</v>
      </c>
      <c r="H21" t="str">
        <f t="shared" si="6"/>
        <v>*_QCH R3*</v>
      </c>
    </row>
    <row r="22" spans="2:8" x14ac:dyDescent="0.25">
      <c r="B22" s="74">
        <v>4</v>
      </c>
      <c r="C22" s="74" t="str">
        <f t="shared" si="4"/>
        <v>*_QCL R4*</v>
      </c>
      <c r="D22" s="74" t="str">
        <f t="shared" si="4"/>
        <v>*_QCL R4*</v>
      </c>
      <c r="E22" s="74" t="str">
        <f t="shared" si="5"/>
        <v>*_QCM R4*</v>
      </c>
      <c r="F22" s="74" t="str">
        <f t="shared" si="5"/>
        <v>*_QCM R4*</v>
      </c>
      <c r="G22" s="74" t="str">
        <f t="shared" si="6"/>
        <v>*_QCH R4*</v>
      </c>
      <c r="H22" s="74" t="str">
        <f t="shared" si="6"/>
        <v>*_QCH R4*</v>
      </c>
    </row>
    <row r="23" spans="2:8" x14ac:dyDescent="0.25">
      <c r="B23">
        <v>1</v>
      </c>
      <c r="C23" t="str">
        <f t="shared" si="4"/>
        <v>*_QCL R1*</v>
      </c>
      <c r="D23" t="str">
        <f t="shared" si="4"/>
        <v>*_QCL R1*</v>
      </c>
      <c r="E23" t="str">
        <f t="shared" si="5"/>
        <v>*_QCM R1*</v>
      </c>
      <c r="F23" t="str">
        <f t="shared" si="5"/>
        <v>*_QCM R1*</v>
      </c>
      <c r="G23" t="str">
        <f t="shared" si="6"/>
        <v>*_QCH R1*</v>
      </c>
      <c r="H23" t="str">
        <f t="shared" si="6"/>
        <v>*_QCH R1*</v>
      </c>
    </row>
    <row r="24" spans="2:8" x14ac:dyDescent="0.25">
      <c r="B24">
        <v>2</v>
      </c>
      <c r="C24" t="str">
        <f t="shared" si="4"/>
        <v>*_QCL R2*</v>
      </c>
      <c r="D24" t="str">
        <f t="shared" si="4"/>
        <v>*_QCL R2*</v>
      </c>
      <c r="E24" t="str">
        <f t="shared" si="5"/>
        <v>*_QCM R2*</v>
      </c>
      <c r="F24" t="str">
        <f t="shared" si="5"/>
        <v>*_QCM R2*</v>
      </c>
      <c r="G24" t="str">
        <f t="shared" si="6"/>
        <v>*_QCH R2*</v>
      </c>
      <c r="H24" t="str">
        <f t="shared" si="6"/>
        <v>*_QCH R2*</v>
      </c>
    </row>
    <row r="25" spans="2:8" x14ac:dyDescent="0.25">
      <c r="B25">
        <v>3</v>
      </c>
      <c r="C25" t="str">
        <f t="shared" si="4"/>
        <v>*_QCL R3*</v>
      </c>
      <c r="D25" t="str">
        <f t="shared" si="4"/>
        <v>*_QCL R3*</v>
      </c>
      <c r="E25" t="str">
        <f t="shared" si="5"/>
        <v>*_QCM R3*</v>
      </c>
      <c r="F25" t="str">
        <f t="shared" si="5"/>
        <v>*_QCM R3*</v>
      </c>
      <c r="G25" t="str">
        <f t="shared" si="6"/>
        <v>*_QCH R3*</v>
      </c>
      <c r="H25" t="str">
        <f t="shared" si="6"/>
        <v>*_QCH R3*</v>
      </c>
    </row>
    <row r="26" spans="2:8" x14ac:dyDescent="0.25">
      <c r="B26" s="74">
        <v>4</v>
      </c>
      <c r="C26" s="74" t="str">
        <f t="shared" si="4"/>
        <v>*_QCL R4*</v>
      </c>
      <c r="D26" s="74" t="str">
        <f t="shared" si="4"/>
        <v>*_QCL R4*</v>
      </c>
      <c r="E26" s="74" t="str">
        <f t="shared" si="5"/>
        <v>*_QCM R4*</v>
      </c>
      <c r="F26" s="74" t="str">
        <f t="shared" si="5"/>
        <v>*_QCM R4*</v>
      </c>
      <c r="G26" s="74" t="str">
        <f t="shared" si="6"/>
        <v>*_QCH R4*</v>
      </c>
      <c r="H26" s="74" t="str">
        <f t="shared" si="6"/>
        <v>*_QCH R4*</v>
      </c>
    </row>
    <row r="27" spans="2:8" x14ac:dyDescent="0.25">
      <c r="B27">
        <v>1</v>
      </c>
      <c r="C27" t="str">
        <f t="shared" si="4"/>
        <v>*_QCL R1*</v>
      </c>
      <c r="D27" t="str">
        <f t="shared" si="4"/>
        <v>*_QCL R1*</v>
      </c>
      <c r="E27" t="str">
        <f t="shared" si="5"/>
        <v>*_QCM R1*</v>
      </c>
      <c r="F27" t="str">
        <f t="shared" si="5"/>
        <v>*_QCM R1*</v>
      </c>
      <c r="G27" t="str">
        <f t="shared" si="6"/>
        <v>*_QCH R1*</v>
      </c>
      <c r="H27" t="str">
        <f t="shared" si="6"/>
        <v>*_QCH R1*</v>
      </c>
    </row>
    <row r="28" spans="2:8" x14ac:dyDescent="0.25">
      <c r="B28">
        <v>2</v>
      </c>
      <c r="C28" t="str">
        <f t="shared" si="4"/>
        <v>*_QCL R2*</v>
      </c>
      <c r="D28" t="str">
        <f t="shared" si="4"/>
        <v>*_QCL R2*</v>
      </c>
      <c r="E28" t="str">
        <f t="shared" si="5"/>
        <v>*_QCM R2*</v>
      </c>
      <c r="F28" t="str">
        <f t="shared" si="5"/>
        <v>*_QCM R2*</v>
      </c>
      <c r="G28" t="str">
        <f t="shared" si="6"/>
        <v>*_QCH R2*</v>
      </c>
      <c r="H28" t="str">
        <f t="shared" si="6"/>
        <v>*_QCH R2*</v>
      </c>
    </row>
    <row r="29" spans="2:8" x14ac:dyDescent="0.25">
      <c r="B29">
        <v>3</v>
      </c>
      <c r="C29" t="str">
        <f t="shared" si="4"/>
        <v>*_QCL R3*</v>
      </c>
      <c r="D29" t="str">
        <f t="shared" si="4"/>
        <v>*_QCL R3*</v>
      </c>
      <c r="E29" t="str">
        <f t="shared" si="5"/>
        <v>*_QCM R3*</v>
      </c>
      <c r="F29" t="str">
        <f t="shared" si="5"/>
        <v>*_QCM R3*</v>
      </c>
      <c r="G29" t="str">
        <f t="shared" si="6"/>
        <v>*_QCH R3*</v>
      </c>
      <c r="H29" t="str">
        <f t="shared" si="6"/>
        <v>*_QCH R3*</v>
      </c>
    </row>
    <row r="30" spans="2:8" x14ac:dyDescent="0.25">
      <c r="B30" s="74">
        <v>4</v>
      </c>
      <c r="C30" s="74" t="str">
        <f t="shared" si="4"/>
        <v>*_QCL R4*</v>
      </c>
      <c r="D30" s="74" t="str">
        <f t="shared" si="4"/>
        <v>*_QCL R4*</v>
      </c>
      <c r="E30" s="74" t="str">
        <f t="shared" si="5"/>
        <v>*_QCM R4*</v>
      </c>
      <c r="F30" s="74" t="str">
        <f t="shared" si="5"/>
        <v>*_QCM R4*</v>
      </c>
      <c r="G30" s="74" t="str">
        <f t="shared" si="6"/>
        <v>*_QCH R4*</v>
      </c>
      <c r="H30" s="74" t="str">
        <f t="shared" si="6"/>
        <v>*_QCH R4*</v>
      </c>
    </row>
    <row r="31" spans="2:8" x14ac:dyDescent="0.25">
      <c r="B31">
        <v>1</v>
      </c>
      <c r="C31" t="str">
        <f t="shared" si="4"/>
        <v>*_QCL R1*</v>
      </c>
      <c r="D31" t="str">
        <f t="shared" si="4"/>
        <v>*_QCL R1*</v>
      </c>
      <c r="E31" t="str">
        <f t="shared" si="5"/>
        <v>*_QCM R1*</v>
      </c>
      <c r="F31" t="str">
        <f t="shared" si="5"/>
        <v>*_QCM R1*</v>
      </c>
      <c r="G31" t="str">
        <f t="shared" si="6"/>
        <v>*_QCH R1*</v>
      </c>
      <c r="H31" t="str">
        <f t="shared" si="6"/>
        <v>*_QCH R1*</v>
      </c>
    </row>
    <row r="32" spans="2:8" x14ac:dyDescent="0.25">
      <c r="B32">
        <v>2</v>
      </c>
      <c r="C32" t="str">
        <f t="shared" si="4"/>
        <v>*_QCL R2*</v>
      </c>
      <c r="D32" t="str">
        <f t="shared" si="4"/>
        <v>*_QCL R2*</v>
      </c>
      <c r="E32" t="str">
        <f t="shared" si="5"/>
        <v>*_QCM R2*</v>
      </c>
      <c r="F32" t="str">
        <f t="shared" si="5"/>
        <v>*_QCM R2*</v>
      </c>
      <c r="G32" t="str">
        <f t="shared" si="6"/>
        <v>*_QCH R2*</v>
      </c>
      <c r="H32" t="str">
        <f t="shared" si="6"/>
        <v>*_QCH R2*</v>
      </c>
    </row>
    <row r="33" spans="2:8" x14ac:dyDescent="0.25">
      <c r="B33">
        <v>3</v>
      </c>
      <c r="C33" t="str">
        <f t="shared" si="4"/>
        <v>*_QCL R3*</v>
      </c>
      <c r="D33" t="str">
        <f t="shared" si="4"/>
        <v>*_QCL R3*</v>
      </c>
      <c r="E33" t="str">
        <f t="shared" si="5"/>
        <v>*_QCM R3*</v>
      </c>
      <c r="F33" t="str">
        <f t="shared" si="5"/>
        <v>*_QCM R3*</v>
      </c>
      <c r="G33" t="str">
        <f t="shared" si="6"/>
        <v>*_QCH R3*</v>
      </c>
      <c r="H33" t="str">
        <f t="shared" si="6"/>
        <v>*_QCH R3*</v>
      </c>
    </row>
    <row r="34" spans="2:8" x14ac:dyDescent="0.25">
      <c r="B34" s="74">
        <v>4</v>
      </c>
      <c r="C34" s="74" t="str">
        <f t="shared" si="4"/>
        <v>*_QCL R4*</v>
      </c>
      <c r="D34" s="74" t="str">
        <f t="shared" si="4"/>
        <v>*_QCL R4*</v>
      </c>
      <c r="E34" s="74" t="str">
        <f t="shared" si="5"/>
        <v>*_QCM R4*</v>
      </c>
      <c r="F34" s="74" t="str">
        <f t="shared" si="5"/>
        <v>*_QCM R4*</v>
      </c>
      <c r="G34" s="74" t="str">
        <f t="shared" si="6"/>
        <v>*_QCH R4*</v>
      </c>
      <c r="H34" s="74" t="str">
        <f t="shared" si="6"/>
        <v>*_QCH R4*</v>
      </c>
    </row>
    <row r="35" spans="2:8" x14ac:dyDescent="0.25">
      <c r="B35">
        <v>1</v>
      </c>
      <c r="C35" t="str">
        <f t="shared" si="4"/>
        <v>*_QCL R1*</v>
      </c>
      <c r="D35" t="str">
        <f t="shared" si="4"/>
        <v>*_QCL R1*</v>
      </c>
      <c r="E35" t="str">
        <f t="shared" si="5"/>
        <v>*_QCM R1*</v>
      </c>
      <c r="F35" t="str">
        <f t="shared" si="5"/>
        <v>*_QCM R1*</v>
      </c>
      <c r="G35" t="str">
        <f t="shared" si="6"/>
        <v>*_QCH R1*</v>
      </c>
      <c r="H35" t="str">
        <f t="shared" si="6"/>
        <v>*_QCH R1*</v>
      </c>
    </row>
    <row r="36" spans="2:8" x14ac:dyDescent="0.25">
      <c r="B36">
        <v>2</v>
      </c>
      <c r="C36" t="str">
        <f t="shared" ref="C36:D51" si="7">$B$1&amp;"_QCL R"&amp;$B36&amp;$B$1</f>
        <v>*_QCL R2*</v>
      </c>
      <c r="D36" t="str">
        <f t="shared" si="7"/>
        <v>*_QCL R2*</v>
      </c>
      <c r="E36" t="str">
        <f t="shared" ref="E36:F51" si="8">$B$1&amp;"_QCM R"&amp;$B36&amp;$B$1</f>
        <v>*_QCM R2*</v>
      </c>
      <c r="F36" t="str">
        <f t="shared" si="8"/>
        <v>*_QCM R2*</v>
      </c>
      <c r="G36" t="str">
        <f t="shared" ref="G36:H51" si="9">$B$1&amp;"_QCH R"&amp;$B36&amp;$B$1</f>
        <v>*_QCH R2*</v>
      </c>
      <c r="H36" t="str">
        <f t="shared" si="9"/>
        <v>*_QCH R2*</v>
      </c>
    </row>
    <row r="37" spans="2:8" x14ac:dyDescent="0.25">
      <c r="B37">
        <v>3</v>
      </c>
      <c r="C37" t="str">
        <f t="shared" si="7"/>
        <v>*_QCL R3*</v>
      </c>
      <c r="D37" t="str">
        <f t="shared" si="7"/>
        <v>*_QCL R3*</v>
      </c>
      <c r="E37" t="str">
        <f t="shared" si="8"/>
        <v>*_QCM R3*</v>
      </c>
      <c r="F37" t="str">
        <f t="shared" si="8"/>
        <v>*_QCM R3*</v>
      </c>
      <c r="G37" t="str">
        <f t="shared" si="9"/>
        <v>*_QCH R3*</v>
      </c>
      <c r="H37" t="str">
        <f t="shared" si="9"/>
        <v>*_QCH R3*</v>
      </c>
    </row>
    <row r="38" spans="2:8" x14ac:dyDescent="0.25">
      <c r="B38" s="74">
        <v>4</v>
      </c>
      <c r="C38" s="74" t="str">
        <f t="shared" si="7"/>
        <v>*_QCL R4*</v>
      </c>
      <c r="D38" s="74" t="str">
        <f t="shared" si="7"/>
        <v>*_QCL R4*</v>
      </c>
      <c r="E38" s="74" t="str">
        <f t="shared" si="8"/>
        <v>*_QCM R4*</v>
      </c>
      <c r="F38" s="74" t="str">
        <f t="shared" si="8"/>
        <v>*_QCM R4*</v>
      </c>
      <c r="G38" s="74" t="str">
        <f t="shared" si="9"/>
        <v>*_QCH R4*</v>
      </c>
      <c r="H38" s="74" t="str">
        <f t="shared" si="9"/>
        <v>*_QCH R4*</v>
      </c>
    </row>
    <row r="39" spans="2:8" x14ac:dyDescent="0.25">
      <c r="B39">
        <v>1</v>
      </c>
      <c r="C39" t="str">
        <f t="shared" si="7"/>
        <v>*_QCL R1*</v>
      </c>
      <c r="D39" t="str">
        <f t="shared" si="7"/>
        <v>*_QCL R1*</v>
      </c>
      <c r="E39" t="str">
        <f t="shared" si="8"/>
        <v>*_QCM R1*</v>
      </c>
      <c r="F39" t="str">
        <f t="shared" si="8"/>
        <v>*_QCM R1*</v>
      </c>
      <c r="G39" t="str">
        <f t="shared" si="9"/>
        <v>*_QCH R1*</v>
      </c>
      <c r="H39" t="str">
        <f t="shared" si="9"/>
        <v>*_QCH R1*</v>
      </c>
    </row>
    <row r="40" spans="2:8" x14ac:dyDescent="0.25">
      <c r="B40">
        <v>2</v>
      </c>
      <c r="C40" t="str">
        <f t="shared" si="7"/>
        <v>*_QCL R2*</v>
      </c>
      <c r="D40" t="str">
        <f t="shared" si="7"/>
        <v>*_QCL R2*</v>
      </c>
      <c r="E40" t="str">
        <f t="shared" si="8"/>
        <v>*_QCM R2*</v>
      </c>
      <c r="F40" t="str">
        <f t="shared" si="8"/>
        <v>*_QCM R2*</v>
      </c>
      <c r="G40" t="str">
        <f t="shared" si="9"/>
        <v>*_QCH R2*</v>
      </c>
      <c r="H40" t="str">
        <f t="shared" si="9"/>
        <v>*_QCH R2*</v>
      </c>
    </row>
    <row r="41" spans="2:8" x14ac:dyDescent="0.25">
      <c r="B41">
        <v>3</v>
      </c>
      <c r="C41" t="str">
        <f t="shared" si="7"/>
        <v>*_QCL R3*</v>
      </c>
      <c r="D41" t="str">
        <f t="shared" si="7"/>
        <v>*_QCL R3*</v>
      </c>
      <c r="E41" t="str">
        <f t="shared" si="8"/>
        <v>*_QCM R3*</v>
      </c>
      <c r="F41" t="str">
        <f t="shared" si="8"/>
        <v>*_QCM R3*</v>
      </c>
      <c r="G41" t="str">
        <f t="shared" si="9"/>
        <v>*_QCH R3*</v>
      </c>
      <c r="H41" t="str">
        <f t="shared" si="9"/>
        <v>*_QCH R3*</v>
      </c>
    </row>
    <row r="42" spans="2:8" x14ac:dyDescent="0.25">
      <c r="B42" s="74">
        <v>4</v>
      </c>
      <c r="C42" s="74" t="str">
        <f t="shared" si="7"/>
        <v>*_QCL R4*</v>
      </c>
      <c r="D42" s="74" t="str">
        <f t="shared" si="7"/>
        <v>*_QCL R4*</v>
      </c>
      <c r="E42" s="74" t="str">
        <f t="shared" si="8"/>
        <v>*_QCM R4*</v>
      </c>
      <c r="F42" s="74" t="str">
        <f t="shared" si="8"/>
        <v>*_QCM R4*</v>
      </c>
      <c r="G42" s="74" t="str">
        <f t="shared" si="9"/>
        <v>*_QCH R4*</v>
      </c>
      <c r="H42" s="74" t="str">
        <f t="shared" si="9"/>
        <v>*_QCH R4*</v>
      </c>
    </row>
    <row r="43" spans="2:8" x14ac:dyDescent="0.25">
      <c r="B43">
        <v>1</v>
      </c>
      <c r="C43" t="str">
        <f t="shared" si="7"/>
        <v>*_QCL R1*</v>
      </c>
      <c r="D43" t="str">
        <f t="shared" si="7"/>
        <v>*_QCL R1*</v>
      </c>
      <c r="E43" t="str">
        <f t="shared" si="8"/>
        <v>*_QCM R1*</v>
      </c>
      <c r="F43" t="str">
        <f t="shared" si="8"/>
        <v>*_QCM R1*</v>
      </c>
      <c r="G43" t="str">
        <f t="shared" si="9"/>
        <v>*_QCH R1*</v>
      </c>
      <c r="H43" t="str">
        <f t="shared" si="9"/>
        <v>*_QCH R1*</v>
      </c>
    </row>
    <row r="44" spans="2:8" x14ac:dyDescent="0.25">
      <c r="B44">
        <v>2</v>
      </c>
      <c r="C44" t="str">
        <f t="shared" si="7"/>
        <v>*_QCL R2*</v>
      </c>
      <c r="D44" t="str">
        <f t="shared" si="7"/>
        <v>*_QCL R2*</v>
      </c>
      <c r="E44" t="str">
        <f t="shared" si="8"/>
        <v>*_QCM R2*</v>
      </c>
      <c r="F44" t="str">
        <f t="shared" si="8"/>
        <v>*_QCM R2*</v>
      </c>
      <c r="G44" t="str">
        <f t="shared" si="9"/>
        <v>*_QCH R2*</v>
      </c>
      <c r="H44" t="str">
        <f t="shared" si="9"/>
        <v>*_QCH R2*</v>
      </c>
    </row>
    <row r="45" spans="2:8" x14ac:dyDescent="0.25">
      <c r="B45">
        <v>3</v>
      </c>
      <c r="C45" t="str">
        <f t="shared" si="7"/>
        <v>*_QCL R3*</v>
      </c>
      <c r="D45" t="str">
        <f t="shared" si="7"/>
        <v>*_QCL R3*</v>
      </c>
      <c r="E45" t="str">
        <f t="shared" si="8"/>
        <v>*_QCM R3*</v>
      </c>
      <c r="F45" t="str">
        <f t="shared" si="8"/>
        <v>*_QCM R3*</v>
      </c>
      <c r="G45" t="str">
        <f t="shared" si="9"/>
        <v>*_QCH R3*</v>
      </c>
      <c r="H45" t="str">
        <f t="shared" si="9"/>
        <v>*_QCH R3*</v>
      </c>
    </row>
    <row r="46" spans="2:8" x14ac:dyDescent="0.25">
      <c r="B46" s="74">
        <v>4</v>
      </c>
      <c r="C46" s="74" t="str">
        <f t="shared" si="7"/>
        <v>*_QCL R4*</v>
      </c>
      <c r="D46" s="74" t="str">
        <f t="shared" si="7"/>
        <v>*_QCL R4*</v>
      </c>
      <c r="E46" s="74" t="str">
        <f t="shared" si="8"/>
        <v>*_QCM R4*</v>
      </c>
      <c r="F46" s="74" t="str">
        <f t="shared" si="8"/>
        <v>*_QCM R4*</v>
      </c>
      <c r="G46" s="74" t="str">
        <f t="shared" si="9"/>
        <v>*_QCH R4*</v>
      </c>
      <c r="H46" s="74" t="str">
        <f t="shared" si="9"/>
        <v>*_QCH R4*</v>
      </c>
    </row>
    <row r="47" spans="2:8" x14ac:dyDescent="0.25">
      <c r="B47">
        <v>1</v>
      </c>
      <c r="C47" t="str">
        <f t="shared" si="7"/>
        <v>*_QCL R1*</v>
      </c>
      <c r="D47" t="str">
        <f t="shared" si="7"/>
        <v>*_QCL R1*</v>
      </c>
      <c r="E47" t="str">
        <f t="shared" si="8"/>
        <v>*_QCM R1*</v>
      </c>
      <c r="F47" t="str">
        <f t="shared" si="8"/>
        <v>*_QCM R1*</v>
      </c>
      <c r="G47" t="str">
        <f t="shared" si="9"/>
        <v>*_QCH R1*</v>
      </c>
      <c r="H47" t="str">
        <f t="shared" si="9"/>
        <v>*_QCH R1*</v>
      </c>
    </row>
    <row r="48" spans="2:8" x14ac:dyDescent="0.25">
      <c r="B48">
        <v>2</v>
      </c>
      <c r="C48" t="str">
        <f t="shared" si="7"/>
        <v>*_QCL R2*</v>
      </c>
      <c r="D48" t="str">
        <f t="shared" si="7"/>
        <v>*_QCL R2*</v>
      </c>
      <c r="E48" t="str">
        <f t="shared" si="8"/>
        <v>*_QCM R2*</v>
      </c>
      <c r="F48" t="str">
        <f t="shared" si="8"/>
        <v>*_QCM R2*</v>
      </c>
      <c r="G48" t="str">
        <f t="shared" si="9"/>
        <v>*_QCH R2*</v>
      </c>
      <c r="H48" t="str">
        <f t="shared" si="9"/>
        <v>*_QCH R2*</v>
      </c>
    </row>
    <row r="49" spans="2:8" x14ac:dyDescent="0.25">
      <c r="B49">
        <v>3</v>
      </c>
      <c r="C49" t="str">
        <f t="shared" si="7"/>
        <v>*_QCL R3*</v>
      </c>
      <c r="D49" t="str">
        <f t="shared" si="7"/>
        <v>*_QCL R3*</v>
      </c>
      <c r="E49" t="str">
        <f t="shared" si="8"/>
        <v>*_QCM R3*</v>
      </c>
      <c r="F49" t="str">
        <f t="shared" si="8"/>
        <v>*_QCM R3*</v>
      </c>
      <c r="G49" t="str">
        <f t="shared" si="9"/>
        <v>*_QCH R3*</v>
      </c>
      <c r="H49" t="str">
        <f t="shared" si="9"/>
        <v>*_QCH R3*</v>
      </c>
    </row>
    <row r="50" spans="2:8" x14ac:dyDescent="0.25">
      <c r="B50" s="74">
        <v>4</v>
      </c>
      <c r="C50" s="74" t="str">
        <f t="shared" si="7"/>
        <v>*_QCL R4*</v>
      </c>
      <c r="D50" s="74" t="str">
        <f t="shared" si="7"/>
        <v>*_QCL R4*</v>
      </c>
      <c r="E50" s="74" t="str">
        <f t="shared" si="8"/>
        <v>*_QCM R4*</v>
      </c>
      <c r="F50" s="74" t="str">
        <f t="shared" si="8"/>
        <v>*_QCM R4*</v>
      </c>
      <c r="G50" s="74" t="str">
        <f t="shared" si="9"/>
        <v>*_QCH R4*</v>
      </c>
      <c r="H50" s="74" t="str">
        <f t="shared" si="9"/>
        <v>*_QCH R4*</v>
      </c>
    </row>
    <row r="51" spans="2:8" x14ac:dyDescent="0.25">
      <c r="B51">
        <v>1</v>
      </c>
      <c r="C51" t="str">
        <f t="shared" si="7"/>
        <v>*_QCL R1*</v>
      </c>
      <c r="D51" t="str">
        <f t="shared" si="7"/>
        <v>*_QCL R1*</v>
      </c>
      <c r="E51" t="str">
        <f t="shared" si="8"/>
        <v>*_QCM R1*</v>
      </c>
      <c r="F51" t="str">
        <f t="shared" si="8"/>
        <v>*_QCM R1*</v>
      </c>
      <c r="G51" t="str">
        <f t="shared" si="9"/>
        <v>*_QCH R1*</v>
      </c>
      <c r="H51" t="str">
        <f t="shared" si="9"/>
        <v>*_QCH R1*</v>
      </c>
    </row>
    <row r="52" spans="2:8" x14ac:dyDescent="0.25">
      <c r="B52">
        <v>2</v>
      </c>
      <c r="C52" t="str">
        <f t="shared" ref="C52:D68" si="10">$B$1&amp;"_QCL R"&amp;$B52&amp;$B$1</f>
        <v>*_QCL R2*</v>
      </c>
      <c r="D52" t="str">
        <f t="shared" si="10"/>
        <v>*_QCL R2*</v>
      </c>
      <c r="E52" t="str">
        <f t="shared" ref="E52:F68" si="11">$B$1&amp;"_QCM R"&amp;$B52&amp;$B$1</f>
        <v>*_QCM R2*</v>
      </c>
      <c r="F52" t="str">
        <f t="shared" si="11"/>
        <v>*_QCM R2*</v>
      </c>
      <c r="G52" t="str">
        <f t="shared" ref="G52:H68" si="12">$B$1&amp;"_QCH R"&amp;$B52&amp;$B$1</f>
        <v>*_QCH R2*</v>
      </c>
      <c r="H52" t="str">
        <f t="shared" si="12"/>
        <v>*_QCH R2*</v>
      </c>
    </row>
    <row r="53" spans="2:8" x14ac:dyDescent="0.25">
      <c r="B53">
        <v>3</v>
      </c>
      <c r="C53" t="str">
        <f t="shared" si="10"/>
        <v>*_QCL R3*</v>
      </c>
      <c r="D53" t="str">
        <f t="shared" si="10"/>
        <v>*_QCL R3*</v>
      </c>
      <c r="E53" t="str">
        <f t="shared" si="11"/>
        <v>*_QCM R3*</v>
      </c>
      <c r="F53" t="str">
        <f t="shared" si="11"/>
        <v>*_QCM R3*</v>
      </c>
      <c r="G53" t="str">
        <f t="shared" si="12"/>
        <v>*_QCH R3*</v>
      </c>
      <c r="H53" t="str">
        <f t="shared" si="12"/>
        <v>*_QCH R3*</v>
      </c>
    </row>
    <row r="54" spans="2:8" x14ac:dyDescent="0.25">
      <c r="B54" s="74">
        <v>4</v>
      </c>
      <c r="C54" s="74" t="str">
        <f t="shared" si="10"/>
        <v>*_QCL R4*</v>
      </c>
      <c r="D54" s="74" t="str">
        <f t="shared" si="10"/>
        <v>*_QCL R4*</v>
      </c>
      <c r="E54" s="74" t="str">
        <f t="shared" si="11"/>
        <v>*_QCM R4*</v>
      </c>
      <c r="F54" s="74" t="str">
        <f t="shared" si="11"/>
        <v>*_QCM R4*</v>
      </c>
      <c r="G54" s="74" t="str">
        <f t="shared" si="12"/>
        <v>*_QCH R4*</v>
      </c>
      <c r="H54" s="74" t="str">
        <f t="shared" si="12"/>
        <v>*_QCH R4*</v>
      </c>
    </row>
    <row r="55" spans="2:8" x14ac:dyDescent="0.25">
      <c r="B55">
        <v>1</v>
      </c>
      <c r="C55" t="str">
        <f t="shared" si="10"/>
        <v>*_QCL R1*</v>
      </c>
      <c r="D55" t="str">
        <f t="shared" si="10"/>
        <v>*_QCL R1*</v>
      </c>
      <c r="E55" t="str">
        <f t="shared" si="11"/>
        <v>*_QCM R1*</v>
      </c>
      <c r="F55" t="str">
        <f t="shared" si="11"/>
        <v>*_QCM R1*</v>
      </c>
      <c r="G55" t="str">
        <f t="shared" si="12"/>
        <v>*_QCH R1*</v>
      </c>
      <c r="H55" t="str">
        <f t="shared" si="12"/>
        <v>*_QCH R1*</v>
      </c>
    </row>
    <row r="56" spans="2:8" x14ac:dyDescent="0.25">
      <c r="B56">
        <v>2</v>
      </c>
      <c r="C56" t="str">
        <f t="shared" si="10"/>
        <v>*_QCL R2*</v>
      </c>
      <c r="D56" t="str">
        <f t="shared" si="10"/>
        <v>*_QCL R2*</v>
      </c>
      <c r="E56" t="str">
        <f t="shared" si="11"/>
        <v>*_QCM R2*</v>
      </c>
      <c r="F56" t="str">
        <f t="shared" si="11"/>
        <v>*_QCM R2*</v>
      </c>
      <c r="G56" t="str">
        <f t="shared" si="12"/>
        <v>*_QCH R2*</v>
      </c>
      <c r="H56" t="str">
        <f t="shared" si="12"/>
        <v>*_QCH R2*</v>
      </c>
    </row>
    <row r="57" spans="2:8" x14ac:dyDescent="0.25">
      <c r="B57">
        <v>3</v>
      </c>
      <c r="C57" t="str">
        <f t="shared" si="10"/>
        <v>*_QCL R3*</v>
      </c>
      <c r="D57" t="str">
        <f t="shared" si="10"/>
        <v>*_QCL R3*</v>
      </c>
      <c r="E57" t="str">
        <f t="shared" si="11"/>
        <v>*_QCM R3*</v>
      </c>
      <c r="F57" t="str">
        <f t="shared" si="11"/>
        <v>*_QCM R3*</v>
      </c>
      <c r="G57" t="str">
        <f t="shared" si="12"/>
        <v>*_QCH R3*</v>
      </c>
      <c r="H57" t="str">
        <f t="shared" si="12"/>
        <v>*_QCH R3*</v>
      </c>
    </row>
    <row r="58" spans="2:8" x14ac:dyDescent="0.25">
      <c r="B58" s="74">
        <v>4</v>
      </c>
      <c r="C58" s="74" t="str">
        <f t="shared" si="10"/>
        <v>*_QCL R4*</v>
      </c>
      <c r="D58" s="74" t="str">
        <f t="shared" si="10"/>
        <v>*_QCL R4*</v>
      </c>
      <c r="E58" s="74" t="str">
        <f t="shared" si="11"/>
        <v>*_QCM R4*</v>
      </c>
      <c r="F58" s="74" t="str">
        <f t="shared" si="11"/>
        <v>*_QCM R4*</v>
      </c>
      <c r="G58" s="74" t="str">
        <f t="shared" si="12"/>
        <v>*_QCH R4*</v>
      </c>
      <c r="H58" s="74" t="str">
        <f t="shared" si="12"/>
        <v>*_QCH R4*</v>
      </c>
    </row>
    <row r="59" spans="2:8" x14ac:dyDescent="0.25">
      <c r="B59">
        <v>1</v>
      </c>
      <c r="C59" t="str">
        <f t="shared" si="10"/>
        <v>*_QCL R1*</v>
      </c>
      <c r="D59" t="str">
        <f t="shared" si="10"/>
        <v>*_QCL R1*</v>
      </c>
      <c r="E59" t="str">
        <f t="shared" si="11"/>
        <v>*_QCM R1*</v>
      </c>
      <c r="F59" t="str">
        <f t="shared" si="11"/>
        <v>*_QCM R1*</v>
      </c>
      <c r="G59" t="str">
        <f t="shared" si="12"/>
        <v>*_QCH R1*</v>
      </c>
      <c r="H59" t="str">
        <f t="shared" si="12"/>
        <v>*_QCH R1*</v>
      </c>
    </row>
    <row r="60" spans="2:8" x14ac:dyDescent="0.25">
      <c r="B60">
        <v>2</v>
      </c>
      <c r="C60" t="str">
        <f t="shared" si="10"/>
        <v>*_QCL R2*</v>
      </c>
      <c r="D60" t="str">
        <f t="shared" si="10"/>
        <v>*_QCL R2*</v>
      </c>
      <c r="E60" t="str">
        <f t="shared" si="11"/>
        <v>*_QCM R2*</v>
      </c>
      <c r="F60" t="str">
        <f t="shared" si="11"/>
        <v>*_QCM R2*</v>
      </c>
      <c r="G60" t="str">
        <f t="shared" si="12"/>
        <v>*_QCH R2*</v>
      </c>
      <c r="H60" t="str">
        <f t="shared" si="12"/>
        <v>*_QCH R2*</v>
      </c>
    </row>
    <row r="61" spans="2:8" x14ac:dyDescent="0.25">
      <c r="B61">
        <v>3</v>
      </c>
      <c r="C61" t="str">
        <f t="shared" si="10"/>
        <v>*_QCL R3*</v>
      </c>
      <c r="D61" t="str">
        <f t="shared" si="10"/>
        <v>*_QCL R3*</v>
      </c>
      <c r="E61" t="str">
        <f t="shared" si="11"/>
        <v>*_QCM R3*</v>
      </c>
      <c r="F61" t="str">
        <f t="shared" si="11"/>
        <v>*_QCM R3*</v>
      </c>
      <c r="G61" t="str">
        <f t="shared" si="12"/>
        <v>*_QCH R3*</v>
      </c>
      <c r="H61" t="str">
        <f t="shared" si="12"/>
        <v>*_QCH R3*</v>
      </c>
    </row>
    <row r="62" spans="2:8" x14ac:dyDescent="0.25">
      <c r="B62" s="74">
        <v>4</v>
      </c>
      <c r="C62" s="74" t="str">
        <f t="shared" si="10"/>
        <v>*_QCL R4*</v>
      </c>
      <c r="D62" s="74" t="str">
        <f t="shared" si="10"/>
        <v>*_QCL R4*</v>
      </c>
      <c r="E62" s="74" t="str">
        <f t="shared" si="11"/>
        <v>*_QCM R4*</v>
      </c>
      <c r="F62" s="74" t="str">
        <f t="shared" si="11"/>
        <v>*_QCM R4*</v>
      </c>
      <c r="G62" s="74" t="str">
        <f t="shared" si="12"/>
        <v>*_QCH R4*</v>
      </c>
      <c r="H62" s="74" t="str">
        <f t="shared" si="12"/>
        <v>*_QCH R4*</v>
      </c>
    </row>
    <row r="63" spans="2:8" x14ac:dyDescent="0.25">
      <c r="B63">
        <v>1</v>
      </c>
      <c r="C63" t="str">
        <f t="shared" si="10"/>
        <v>*_QCL R1*</v>
      </c>
      <c r="D63" t="str">
        <f t="shared" si="10"/>
        <v>*_QCL R1*</v>
      </c>
      <c r="E63" t="str">
        <f t="shared" si="11"/>
        <v>*_QCM R1*</v>
      </c>
      <c r="F63" t="str">
        <f t="shared" si="11"/>
        <v>*_QCM R1*</v>
      </c>
      <c r="G63" t="str">
        <f t="shared" si="12"/>
        <v>*_QCH R1*</v>
      </c>
      <c r="H63" t="str">
        <f t="shared" si="12"/>
        <v>*_QCH R1*</v>
      </c>
    </row>
    <row r="64" spans="2:8" x14ac:dyDescent="0.25">
      <c r="B64">
        <v>2</v>
      </c>
      <c r="C64" t="str">
        <f t="shared" si="10"/>
        <v>*_QCL R2*</v>
      </c>
      <c r="D64" t="str">
        <f t="shared" si="10"/>
        <v>*_QCL R2*</v>
      </c>
      <c r="E64" t="str">
        <f t="shared" si="11"/>
        <v>*_QCM R2*</v>
      </c>
      <c r="F64" t="str">
        <f t="shared" si="11"/>
        <v>*_QCM R2*</v>
      </c>
      <c r="G64" t="str">
        <f t="shared" si="12"/>
        <v>*_QCH R2*</v>
      </c>
      <c r="H64" t="str">
        <f t="shared" si="12"/>
        <v>*_QCH R2*</v>
      </c>
    </row>
    <row r="65" spans="2:8" x14ac:dyDescent="0.25">
      <c r="B65">
        <v>3</v>
      </c>
      <c r="C65" t="str">
        <f t="shared" si="10"/>
        <v>*_QCL R3*</v>
      </c>
      <c r="D65" t="str">
        <f t="shared" si="10"/>
        <v>*_QCL R3*</v>
      </c>
      <c r="E65" t="str">
        <f t="shared" si="11"/>
        <v>*_QCM R3*</v>
      </c>
      <c r="F65" t="str">
        <f t="shared" si="11"/>
        <v>*_QCM R3*</v>
      </c>
      <c r="G65" t="str">
        <f t="shared" si="12"/>
        <v>*_QCH R3*</v>
      </c>
      <c r="H65" t="str">
        <f t="shared" si="12"/>
        <v>*_QCH R3*</v>
      </c>
    </row>
    <row r="66" spans="2:8" x14ac:dyDescent="0.25">
      <c r="B66" s="74">
        <v>4</v>
      </c>
      <c r="C66" s="74" t="str">
        <f t="shared" si="10"/>
        <v>*_QCL R4*</v>
      </c>
      <c r="D66" s="74" t="str">
        <f t="shared" si="10"/>
        <v>*_QCL R4*</v>
      </c>
      <c r="E66" s="74" t="str">
        <f t="shared" si="11"/>
        <v>*_QCM R4*</v>
      </c>
      <c r="F66" s="74" t="str">
        <f t="shared" si="11"/>
        <v>*_QCM R4*</v>
      </c>
      <c r="G66" s="74" t="str">
        <f t="shared" si="12"/>
        <v>*_QCH R4*</v>
      </c>
      <c r="H66" s="74" t="str">
        <f t="shared" si="12"/>
        <v>*_QCH R4*</v>
      </c>
    </row>
    <row r="67" spans="2:8" x14ac:dyDescent="0.25">
      <c r="B67">
        <v>1</v>
      </c>
      <c r="C67" t="str">
        <f t="shared" si="10"/>
        <v>*_QCL R1*</v>
      </c>
      <c r="D67" t="str">
        <f t="shared" si="10"/>
        <v>*_QCL R1*</v>
      </c>
      <c r="E67" t="str">
        <f t="shared" si="11"/>
        <v>*_QCM R1*</v>
      </c>
      <c r="F67" t="str">
        <f t="shared" si="11"/>
        <v>*_QCM R1*</v>
      </c>
      <c r="G67" t="str">
        <f t="shared" si="12"/>
        <v>*_QCH R1*</v>
      </c>
      <c r="H67" t="str">
        <f t="shared" si="12"/>
        <v>*_QCH R1*</v>
      </c>
    </row>
    <row r="68" spans="2:8" x14ac:dyDescent="0.25">
      <c r="B68">
        <v>2</v>
      </c>
      <c r="C68" t="str">
        <f t="shared" si="10"/>
        <v>*_QCL R2*</v>
      </c>
      <c r="D68" t="str">
        <f t="shared" si="10"/>
        <v>*_QCL R2*</v>
      </c>
      <c r="E68" t="str">
        <f t="shared" si="11"/>
        <v>*_QCM R2*</v>
      </c>
      <c r="F68" t="str">
        <f t="shared" si="11"/>
        <v>*_QCM R2*</v>
      </c>
      <c r="G68" t="str">
        <f t="shared" si="12"/>
        <v>*_QCH R2*</v>
      </c>
      <c r="H68" t="str">
        <f t="shared" si="12"/>
        <v>*_QCH R2*</v>
      </c>
    </row>
    <row r="69" spans="2:8" x14ac:dyDescent="0.25">
      <c r="B69">
        <v>3</v>
      </c>
      <c r="C69" t="str">
        <f t="shared" ref="C69:D74" si="13">$B$1&amp;"_QCL R"&amp;$B69&amp;$B$1</f>
        <v>*_QCL R3*</v>
      </c>
      <c r="D69" t="str">
        <f t="shared" si="13"/>
        <v>*_QCL R3*</v>
      </c>
      <c r="E69" t="str">
        <f t="shared" ref="E69:F74" si="14">$B$1&amp;"_QCM R"&amp;$B69&amp;$B$1</f>
        <v>*_QCM R3*</v>
      </c>
      <c r="F69" t="str">
        <f t="shared" si="14"/>
        <v>*_QCM R3*</v>
      </c>
      <c r="G69" t="str">
        <f t="shared" ref="G69:H74" si="15">$B$1&amp;"_QCH R"&amp;$B69&amp;$B$1</f>
        <v>*_QCH R3*</v>
      </c>
      <c r="H69" t="str">
        <f t="shared" si="15"/>
        <v>*_QCH R3*</v>
      </c>
    </row>
    <row r="70" spans="2:8" x14ac:dyDescent="0.25">
      <c r="B70" s="74">
        <v>4</v>
      </c>
      <c r="C70" s="74" t="str">
        <f t="shared" si="13"/>
        <v>*_QCL R4*</v>
      </c>
      <c r="D70" s="74" t="str">
        <f t="shared" si="13"/>
        <v>*_QCL R4*</v>
      </c>
      <c r="E70" s="74" t="str">
        <f t="shared" si="14"/>
        <v>*_QCM R4*</v>
      </c>
      <c r="F70" s="74" t="str">
        <f t="shared" si="14"/>
        <v>*_QCM R4*</v>
      </c>
      <c r="G70" s="74" t="str">
        <f t="shared" si="15"/>
        <v>*_QCH R4*</v>
      </c>
      <c r="H70" s="74" t="str">
        <f t="shared" si="15"/>
        <v>*_QCH R4*</v>
      </c>
    </row>
    <row r="71" spans="2:8" x14ac:dyDescent="0.25">
      <c r="B71">
        <v>1</v>
      </c>
      <c r="C71" t="str">
        <f t="shared" si="13"/>
        <v>*_QCL R1*</v>
      </c>
      <c r="D71" t="str">
        <f t="shared" si="13"/>
        <v>*_QCL R1*</v>
      </c>
      <c r="E71" t="str">
        <f t="shared" si="14"/>
        <v>*_QCM R1*</v>
      </c>
      <c r="F71" t="str">
        <f t="shared" si="14"/>
        <v>*_QCM R1*</v>
      </c>
      <c r="G71" t="str">
        <f t="shared" si="15"/>
        <v>*_QCH R1*</v>
      </c>
      <c r="H71" t="str">
        <f t="shared" si="15"/>
        <v>*_QCH R1*</v>
      </c>
    </row>
    <row r="72" spans="2:8" x14ac:dyDescent="0.25">
      <c r="B72">
        <v>2</v>
      </c>
      <c r="C72" t="str">
        <f t="shared" si="13"/>
        <v>*_QCL R2*</v>
      </c>
      <c r="D72" t="str">
        <f t="shared" si="13"/>
        <v>*_QCL R2*</v>
      </c>
      <c r="E72" t="str">
        <f t="shared" si="14"/>
        <v>*_QCM R2*</v>
      </c>
      <c r="F72" t="str">
        <f t="shared" si="14"/>
        <v>*_QCM R2*</v>
      </c>
      <c r="G72" t="str">
        <f t="shared" si="15"/>
        <v>*_QCH R2*</v>
      </c>
      <c r="H72" t="str">
        <f t="shared" si="15"/>
        <v>*_QCH R2*</v>
      </c>
    </row>
    <row r="73" spans="2:8" x14ac:dyDescent="0.25">
      <c r="B73">
        <v>3</v>
      </c>
      <c r="C73" t="str">
        <f t="shared" si="13"/>
        <v>*_QCL R3*</v>
      </c>
      <c r="D73" t="str">
        <f t="shared" si="13"/>
        <v>*_QCL R3*</v>
      </c>
      <c r="E73" t="str">
        <f t="shared" si="14"/>
        <v>*_QCM R3*</v>
      </c>
      <c r="F73" t="str">
        <f t="shared" si="14"/>
        <v>*_QCM R3*</v>
      </c>
      <c r="G73" t="str">
        <f t="shared" si="15"/>
        <v>*_QCH R3*</v>
      </c>
      <c r="H73" t="str">
        <f t="shared" si="15"/>
        <v>*_QCH R3*</v>
      </c>
    </row>
    <row r="74" spans="2:8" x14ac:dyDescent="0.25">
      <c r="B74" s="74">
        <v>4</v>
      </c>
      <c r="C74" s="74" t="str">
        <f t="shared" si="13"/>
        <v>*_QCL R4*</v>
      </c>
      <c r="D74" s="74" t="str">
        <f t="shared" si="13"/>
        <v>*_QCL R4*</v>
      </c>
      <c r="E74" s="74" t="str">
        <f t="shared" si="14"/>
        <v>*_QCM R4*</v>
      </c>
      <c r="F74" s="74" t="str">
        <f t="shared" si="14"/>
        <v>*_QCM R4*</v>
      </c>
      <c r="G74" s="74" t="str">
        <f t="shared" si="15"/>
        <v>*_QCH R4*</v>
      </c>
      <c r="H74" s="74" t="str">
        <f t="shared" si="15"/>
        <v>*_QCH R4*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User Manual and Log</vt:lpstr>
      <vt:lpstr>Project Summary</vt:lpstr>
      <vt:lpstr>QC and Calibrators</vt:lpstr>
      <vt:lpstr>Data Summary</vt:lpstr>
      <vt:lpstr>1_Exp-220101</vt:lpstr>
      <vt:lpstr>2_Exp-220202</vt:lpstr>
      <vt:lpstr>X_Exp-YYMMDD</vt:lpstr>
      <vt:lpstr>Backend</vt:lpstr>
      <vt:lpstr>'1_Exp-220101'!Print_Area</vt:lpstr>
      <vt:lpstr>'2_Exp-220202'!Print_Area</vt:lpstr>
      <vt:lpstr>'Data Summary'!Print_Area</vt:lpstr>
      <vt:lpstr>'Project Summary'!Print_Area</vt:lpstr>
      <vt:lpstr>'QC and Calibrators'!Print_Area</vt:lpstr>
      <vt:lpstr>'X_Exp-YYMMDD'!Print_Area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 Lisa</dc:creator>
  <cp:keywords/>
  <dc:description/>
  <cp:lastModifiedBy>h</cp:lastModifiedBy>
  <cp:revision/>
  <dcterms:created xsi:type="dcterms:W3CDTF">2022-07-29T14:53:05Z</dcterms:created>
  <dcterms:modified xsi:type="dcterms:W3CDTF">2023-02-26T02:42:05Z</dcterms:modified>
  <cp:category/>
  <cp:contentStatus/>
</cp:coreProperties>
</file>