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4460" tabRatio="500"/>
  </bookViews>
  <sheets>
    <sheet name="Z-Table Lookup" sheetId="1" r:id="rId1"/>
    <sheet name="Reverse Z-Table Lookup"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3" i="2" l="1"/>
  <c r="B33" i="1"/>
  <c r="B30" i="1"/>
  <c r="B27" i="1"/>
  <c r="B26" i="1"/>
  <c r="B22" i="1"/>
  <c r="B21" i="1"/>
  <c r="H17" i="1"/>
  <c r="E17" i="1"/>
  <c r="B16" i="1"/>
  <c r="B15" i="1"/>
  <c r="B11" i="1"/>
  <c r="B7" i="1"/>
  <c r="B6" i="1"/>
  <c r="B3" i="1"/>
  <c r="B2" i="1"/>
  <c r="B23" i="2"/>
  <c r="B20" i="2"/>
  <c r="B17" i="2"/>
  <c r="C14" i="2"/>
  <c r="B14" i="2"/>
  <c r="E14" i="2"/>
  <c r="B11" i="2"/>
  <c r="B8" i="2"/>
  <c r="B7" i="2"/>
  <c r="B6" i="2"/>
  <c r="B2" i="2"/>
</calcChain>
</file>

<file path=xl/sharedStrings.xml><?xml version="1.0" encoding="utf-8"?>
<sst xmlns="http://schemas.openxmlformats.org/spreadsheetml/2006/main" count="49" uniqueCount="42">
  <si>
    <r>
      <t>a.</t>
    </r>
    <r>
      <rPr>
        <sz val="7"/>
        <color theme="1"/>
        <rFont val="Times New Roman"/>
      </rPr>
      <t xml:space="preserve">     </t>
    </r>
    <r>
      <rPr>
        <sz val="11"/>
        <color theme="1"/>
        <rFont val="Calibri"/>
        <scheme val="minor"/>
      </rPr>
      <t xml:space="preserve">The probability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&lt; -1.28) is closest to _______.</t>
    </r>
  </si>
  <si>
    <r>
      <t>b.</t>
    </r>
    <r>
      <rPr>
        <sz val="7"/>
        <color theme="1"/>
        <rFont val="Times New Roman"/>
      </rPr>
      <t xml:space="preserve">     </t>
    </r>
    <r>
      <rPr>
        <sz val="11"/>
        <color theme="1"/>
        <rFont val="Calibri"/>
        <scheme val="minor"/>
      </rPr>
      <t xml:space="preserve">The probability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&gt; 1.28) is closest to _______.</t>
    </r>
  </si>
  <si>
    <r>
      <t>a.</t>
    </r>
    <r>
      <rPr>
        <sz val="7"/>
        <color theme="1"/>
        <rFont val="Times New Roman"/>
      </rPr>
      <t xml:space="preserve">     </t>
    </r>
    <r>
      <rPr>
        <sz val="11"/>
        <color theme="1"/>
        <rFont val="Calibri"/>
        <scheme val="minor"/>
      </rPr>
      <t xml:space="preserve">Find the probability </t>
    </r>
    <r>
      <rPr>
        <i/>
        <sz val="11"/>
        <color theme="1"/>
        <rFont val="Calibri"/>
        <scheme val="minor"/>
      </rPr>
      <t>P</t>
    </r>
    <r>
      <rPr>
        <sz val="11"/>
        <color theme="1"/>
        <rFont val="Calibri"/>
        <scheme val="minor"/>
      </rPr>
      <t xml:space="preserve">(-3 ≤ </t>
    </r>
    <r>
      <rPr>
        <i/>
        <sz val="11"/>
        <color theme="1"/>
        <rFont val="Calibri"/>
        <scheme val="minor"/>
      </rPr>
      <t>Z</t>
    </r>
    <r>
      <rPr>
        <sz val="11"/>
        <color theme="1"/>
        <rFont val="Calibri"/>
        <scheme val="minor"/>
      </rPr>
      <t xml:space="preserve"> ≤ 0).</t>
    </r>
  </si>
  <si>
    <r>
      <t>b.</t>
    </r>
    <r>
      <rPr>
        <sz val="7"/>
        <color theme="1"/>
        <rFont val="Times New Roman"/>
      </rPr>
      <t xml:space="preserve">     </t>
    </r>
    <r>
      <rPr>
        <sz val="11"/>
        <color theme="1"/>
        <rFont val="Calibri"/>
        <scheme val="minor"/>
      </rPr>
      <t xml:space="preserve">Find the probability </t>
    </r>
    <r>
      <rPr>
        <i/>
        <sz val="11"/>
        <color theme="1"/>
        <rFont val="Calibri"/>
        <scheme val="minor"/>
      </rPr>
      <t>P</t>
    </r>
    <r>
      <rPr>
        <sz val="11"/>
        <color theme="1"/>
        <rFont val="Calibri"/>
        <scheme val="minor"/>
      </rPr>
      <t xml:space="preserve">(-1.96 ≤ </t>
    </r>
    <r>
      <rPr>
        <i/>
        <sz val="11"/>
        <color theme="1"/>
        <rFont val="Calibri"/>
        <scheme val="minor"/>
      </rPr>
      <t>Z</t>
    </r>
    <r>
      <rPr>
        <sz val="11"/>
        <color theme="1"/>
        <rFont val="Calibri"/>
        <scheme val="minor"/>
      </rPr>
      <t xml:space="preserve"> ≤ 1.96).</t>
    </r>
  </si>
  <si>
    <r>
      <t>c.</t>
    </r>
    <r>
      <rPr>
        <sz val="7"/>
        <color theme="1"/>
        <rFont val="Times New Roman"/>
      </rPr>
      <t xml:space="preserve">     </t>
    </r>
    <r>
      <rPr>
        <sz val="11"/>
        <color theme="1"/>
        <rFont val="Calibri"/>
        <scheme val="minor"/>
      </rPr>
      <t xml:space="preserve">Find the probability </t>
    </r>
    <r>
      <rPr>
        <i/>
        <sz val="11"/>
        <color theme="1"/>
        <rFont val="Calibri"/>
        <scheme val="minor"/>
      </rPr>
      <t>P</t>
    </r>
    <r>
      <rPr>
        <sz val="11"/>
        <color theme="1"/>
        <rFont val="Calibri"/>
        <scheme val="minor"/>
      </rPr>
      <t xml:space="preserve">(-2 ≤ </t>
    </r>
    <r>
      <rPr>
        <i/>
        <sz val="11"/>
        <color theme="1"/>
        <rFont val="Calibri"/>
        <scheme val="minor"/>
      </rPr>
      <t>Z</t>
    </r>
    <r>
      <rPr>
        <sz val="11"/>
        <color theme="1"/>
        <rFont val="Calibri"/>
        <scheme val="minor"/>
      </rPr>
      <t xml:space="preserve"> ≤ 2).</t>
    </r>
  </si>
  <si>
    <t xml:space="preserve">You work in marketing for a company that produces work boots. Quality control has sent you a memo detailing the length of time before the boots wear out under heavy use. They find that the boots wear out in an average of 208 days, but the exact amount of time varies, following a normal distribution with a standard deviation of 14 days. For an upcoming ad campaign, you need to know the percent of the pairs that last longer than six months—that is, 180 days. </t>
  </si>
  <si>
    <t xml:space="preserve">The time to complete the construction of a soapbox derby car is normally distributed with a mean of 3.5 hours and a standard deviation of 1.2 hours. </t>
  </si>
  <si>
    <r>
      <t>a.</t>
    </r>
    <r>
      <rPr>
        <sz val="7"/>
        <color theme="1"/>
        <rFont val="Times New Roman"/>
      </rPr>
      <t xml:space="preserve">     </t>
    </r>
    <r>
      <rPr>
        <sz val="11"/>
        <color theme="1"/>
        <rFont val="Calibri"/>
        <scheme val="minor"/>
      </rPr>
      <t>Find the probability that it would take more than 5 hours to construct a soapbox derby car.</t>
    </r>
  </si>
  <si>
    <r>
      <t>b.</t>
    </r>
    <r>
      <rPr>
        <sz val="7"/>
        <color theme="1"/>
        <rFont val="Times New Roman"/>
      </rPr>
      <t xml:space="preserve">     </t>
    </r>
    <r>
      <rPr>
        <sz val="11"/>
        <color theme="1"/>
        <rFont val="Calibri"/>
        <scheme val="minor"/>
      </rPr>
      <t>Find the probability that it would take between 3 and 4 hours to construct a soapbox derby car.</t>
    </r>
  </si>
  <si>
    <r>
      <t>c.</t>
    </r>
    <r>
      <rPr>
        <sz val="7"/>
        <color theme="1"/>
        <rFont val="Times New Roman"/>
      </rPr>
      <t xml:space="preserve">     </t>
    </r>
    <r>
      <rPr>
        <sz val="11"/>
        <color theme="1"/>
        <rFont val="Calibri"/>
        <scheme val="minor"/>
      </rPr>
      <t>Find the probability that it would take exactly 4.2 hours to construct a soapbox derby car.</t>
    </r>
  </si>
  <si>
    <t xml:space="preserve">You are planning a May camping trip to Denali National Park in Alaska and want to make sure your sleeping bag is warm enough. The average low temperature in the park for May follows a normal distribution with a mean of 30°F and a standard deviation of 12°F. One sleeping bag you are considering advertises that it is good for temperatures down to 25°F. </t>
  </si>
  <si>
    <r>
      <t>a.</t>
    </r>
    <r>
      <rPr>
        <sz val="7"/>
        <color theme="1"/>
        <rFont val="Times New Roman"/>
      </rPr>
      <t xml:space="preserve">     </t>
    </r>
    <r>
      <rPr>
        <sz val="11"/>
        <color theme="1"/>
        <rFont val="Calibri"/>
        <scheme val="minor"/>
      </rPr>
      <t>What is the probability that this bag will be warm enough on a randomly selected May night at the park?</t>
    </r>
  </si>
  <si>
    <r>
      <t>b.</t>
    </r>
    <r>
      <rPr>
        <sz val="7"/>
        <color theme="1"/>
        <rFont val="Times New Roman"/>
      </rPr>
      <t xml:space="preserve">     </t>
    </r>
    <r>
      <rPr>
        <sz val="11"/>
        <color theme="1"/>
        <rFont val="Calibri"/>
        <scheme val="minor"/>
      </rPr>
      <t xml:space="preserve">What is the probability that the bag will </t>
    </r>
    <r>
      <rPr>
        <i/>
        <sz val="11"/>
        <color theme="1"/>
        <rFont val="Calibri"/>
        <scheme val="minor"/>
      </rPr>
      <t>not</t>
    </r>
    <r>
      <rPr>
        <sz val="11"/>
        <color theme="1"/>
        <rFont val="Calibri"/>
        <scheme val="minor"/>
      </rPr>
      <t xml:space="preserve"> be warm enough?</t>
    </r>
  </si>
  <si>
    <t xml:space="preserve">Gold miners in Alaska have found, on average, 14 ounces of gold per 1,000 tons of dirt excavated with a standard deviation of 4 ounces. Assume the amount of gold found per 1,000 tons of dirt is normally distributed. </t>
  </si>
  <si>
    <r>
      <t>a.</t>
    </r>
    <r>
      <rPr>
        <sz val="7"/>
        <color theme="1"/>
        <rFont val="Times New Roman"/>
      </rPr>
      <t xml:space="preserve">     </t>
    </r>
    <r>
      <rPr>
        <sz val="11"/>
        <color theme="1"/>
        <rFont val="Calibri"/>
        <scheme val="minor"/>
      </rPr>
      <t>What is the probability the miners find more than 18 ounces of gold in the next 1,000 tons of dirt excavated?</t>
    </r>
  </si>
  <si>
    <r>
      <t>b.</t>
    </r>
    <r>
      <rPr>
        <sz val="7"/>
        <color theme="1"/>
        <rFont val="Times New Roman"/>
      </rPr>
      <t xml:space="preserve">     </t>
    </r>
    <r>
      <rPr>
        <sz val="11"/>
        <color theme="1"/>
        <rFont val="Calibri"/>
        <scheme val="minor"/>
      </rPr>
      <t>What is the probability the miners find between 15 and 21 ounces of gold in the next 1,000 tons of dirt excavated?</t>
    </r>
  </si>
  <si>
    <t>Suppose the life of a particular brand of laptop battery is normally distributed with a mean of 9 hours and a standard deviation of 0.7 hours. What is the probability that the battery will last more than 10 hours before running out of power?</t>
  </si>
  <si>
    <t>A superstar major league baseball player just signed a new deal that pays him a record amount of money. The star has driven in an average of 115 runs over the course of his career, with a standard deviation of 28 runs. An average player at his position drives in 85 runs. What is the probability the superstar bats in fewer runs than an average player next year? Assume the number of runs batted in is normally distributed.</t>
  </si>
  <si>
    <r>
      <t>a.</t>
    </r>
    <r>
      <rPr>
        <sz val="7"/>
        <color theme="1"/>
        <rFont val="Times New Roman"/>
      </rPr>
      <t xml:space="preserve">     </t>
    </r>
    <r>
      <rPr>
        <sz val="11"/>
        <color theme="1"/>
        <rFont val="Calibri"/>
        <scheme val="minor"/>
      </rPr>
      <t xml:space="preserve">Find the </t>
    </r>
    <r>
      <rPr>
        <i/>
        <sz val="11"/>
        <color theme="1"/>
        <rFont val="Calibri"/>
        <scheme val="minor"/>
      </rPr>
      <t>z</t>
    </r>
    <r>
      <rPr>
        <sz val="11"/>
        <color theme="1"/>
        <rFont val="Calibri"/>
        <scheme val="minor"/>
      </rPr>
      <t xml:space="preserve"> value such that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 </t>
    </r>
    <r>
      <rPr>
        <i/>
        <sz val="11"/>
        <color theme="1"/>
        <rFont val="Calibri"/>
        <scheme val="minor"/>
      </rPr>
      <t>z</t>
    </r>
    <r>
      <rPr>
        <sz val="11"/>
        <color theme="1"/>
        <rFont val="Calibri"/>
        <scheme val="minor"/>
      </rPr>
      <t>) = 0.9082.</t>
    </r>
  </si>
  <si>
    <t>The salary of teachers in a particular school district is normally distributed with a mean of $60,000 and a standard deviation of $3,500. Due to budget limitations, it has been decided that the teachers who are in the top 2.5% of the salaries would not get a raise. What is the salary level that divides the teachers into one group that gets a raise and one that doesn’t?</t>
  </si>
  <si>
    <r>
      <t xml:space="preserve">The starting salary of an administrative assistant is normally distributed with a mean of $55,000 and a standard deviation of $2,700. We know that the probability of a randomly selected administrative assistant making a salary between </t>
    </r>
    <r>
      <rPr>
        <i/>
        <sz val="11"/>
        <color theme="1"/>
        <rFont val="Calibri"/>
        <scheme val="minor"/>
      </rPr>
      <t>μ</t>
    </r>
    <r>
      <rPr>
        <sz val="11"/>
        <color theme="1"/>
        <rFont val="Calibri"/>
        <scheme val="minor"/>
      </rPr>
      <t xml:space="preserve"> - </t>
    </r>
    <r>
      <rPr>
        <i/>
        <sz val="11"/>
        <color theme="1"/>
        <rFont val="Calibri"/>
        <scheme val="minor"/>
      </rPr>
      <t>x</t>
    </r>
    <r>
      <rPr>
        <sz val="11"/>
        <color theme="1"/>
        <rFont val="Calibri"/>
        <scheme val="minor"/>
      </rPr>
      <t xml:space="preserve"> and </t>
    </r>
    <r>
      <rPr>
        <i/>
        <sz val="11"/>
        <color theme="1"/>
        <rFont val="Calibri"/>
        <scheme val="minor"/>
      </rPr>
      <t>μ</t>
    </r>
    <r>
      <rPr>
        <sz val="11"/>
        <color theme="1"/>
        <rFont val="Calibri"/>
        <scheme val="minor"/>
      </rPr>
      <t xml:space="preserve"> + </t>
    </r>
    <r>
      <rPr>
        <i/>
        <sz val="11"/>
        <color theme="1"/>
        <rFont val="Calibri"/>
        <scheme val="minor"/>
      </rPr>
      <t>x</t>
    </r>
    <r>
      <rPr>
        <sz val="11"/>
        <color theme="1"/>
        <rFont val="Calibri"/>
        <scheme val="minor"/>
      </rPr>
      <t xml:space="preserve"> is 0.7416. Find the salary range referred to in this statement.</t>
    </r>
  </si>
  <si>
    <r>
      <t>The stock price of a particular asset has a mean and standard deviation of $62.50 and $7.25, respectively. Use the normal distribution to compute the 95</t>
    </r>
    <r>
      <rPr>
        <vertAlign val="superscript"/>
        <sz val="11"/>
        <color theme="1"/>
        <rFont val="Calibri"/>
        <scheme val="minor"/>
      </rPr>
      <t>th</t>
    </r>
    <r>
      <rPr>
        <sz val="11"/>
        <color theme="1"/>
        <rFont val="Calibri"/>
        <scheme val="minor"/>
      </rPr>
      <t xml:space="preserve"> percentile of this stock price.</t>
    </r>
  </si>
  <si>
    <t>You are planning a May camping trip to Denali National Park in Alaska and want to make sure your sleeping bag is warm enough. The average low temperature in the park for May follows a normal distribution with a mean of 30°F and a standard deviation of 12°F. Above what temperature must the sleeping bag be suited such that the temperature will be too cold only 5% of the time?</t>
  </si>
  <si>
    <r>
      <t>b.</t>
    </r>
    <r>
      <rPr>
        <sz val="7"/>
        <color theme="1"/>
        <rFont val="Times New Roman"/>
      </rPr>
      <t xml:space="preserve">     </t>
    </r>
    <r>
      <rPr>
        <sz val="11"/>
        <color theme="1"/>
        <rFont val="Calibri"/>
        <scheme val="minor"/>
      </rPr>
      <t xml:space="preserve">Find the </t>
    </r>
    <r>
      <rPr>
        <i/>
        <sz val="11"/>
        <color theme="1"/>
        <rFont val="Calibri"/>
        <scheme val="minor"/>
      </rPr>
      <t>z</t>
    </r>
    <r>
      <rPr>
        <sz val="11"/>
        <color theme="1"/>
        <rFont val="Calibri"/>
        <scheme val="minor"/>
      </rPr>
      <t xml:space="preserve"> value such that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 </t>
    </r>
    <r>
      <rPr>
        <i/>
        <sz val="11"/>
        <color theme="1"/>
        <rFont val="Calibri"/>
        <scheme val="minor"/>
      </rPr>
      <t>Z</t>
    </r>
    <r>
      <rPr>
        <sz val="11"/>
        <color theme="1"/>
        <rFont val="Calibri"/>
        <scheme val="minor"/>
      </rPr>
      <t xml:space="preserve"> ≤ </t>
    </r>
    <r>
      <rPr>
        <i/>
        <sz val="11"/>
        <color theme="1"/>
        <rFont val="Calibri"/>
        <scheme val="minor"/>
      </rPr>
      <t>z</t>
    </r>
    <r>
      <rPr>
        <sz val="11"/>
        <color theme="1"/>
        <rFont val="Calibri"/>
        <scheme val="minor"/>
      </rPr>
      <t>) = 0.95.</t>
    </r>
  </si>
  <si>
    <r>
      <t>a.</t>
    </r>
    <r>
      <rPr>
        <sz val="7"/>
        <color theme="1"/>
        <rFont val="Times New Roman"/>
      </rPr>
      <t xml:space="preserve">     </t>
    </r>
    <r>
      <rPr>
        <sz val="11"/>
        <color theme="1"/>
        <rFont val="Calibri"/>
        <scheme val="minor"/>
      </rPr>
      <t xml:space="preserve">Let </t>
    </r>
    <r>
      <rPr>
        <i/>
        <sz val="11"/>
        <color theme="1"/>
        <rFont val="Calibri"/>
        <scheme val="minor"/>
      </rPr>
      <t>X</t>
    </r>
    <r>
      <rPr>
        <sz val="11"/>
        <color theme="1"/>
        <rFont val="Calibri"/>
        <scheme val="minor"/>
      </rPr>
      <t xml:space="preserve"> be normally distributed with mean </t>
    </r>
    <r>
      <rPr>
        <i/>
        <sz val="11"/>
        <color theme="1"/>
        <rFont val="Calibri"/>
        <scheme val="minor"/>
      </rPr>
      <t xml:space="preserve">µ </t>
    </r>
    <r>
      <rPr>
        <sz val="11"/>
        <color theme="1"/>
        <rFont val="Calibri"/>
        <scheme val="minor"/>
      </rPr>
      <t xml:space="preserve">= 250 and standard deviation </t>
    </r>
    <r>
      <rPr>
        <i/>
        <sz val="11"/>
        <color theme="1"/>
        <rFont val="Calibri"/>
        <scheme val="minor"/>
      </rPr>
      <t>σ</t>
    </r>
    <r>
      <rPr>
        <sz val="11"/>
        <color theme="1"/>
        <rFont val="Calibri"/>
        <scheme val="minor"/>
      </rPr>
      <t xml:space="preserve"> = 80. Find the value </t>
    </r>
    <r>
      <rPr>
        <i/>
        <sz val="11"/>
        <color theme="1"/>
        <rFont val="Calibri"/>
        <scheme val="minor"/>
      </rPr>
      <t>x</t>
    </r>
    <r>
      <rPr>
        <sz val="11"/>
        <color theme="1"/>
        <rFont val="Calibri"/>
        <scheme val="minor"/>
      </rPr>
      <t xml:space="preserve"> such that </t>
    </r>
    <r>
      <rPr>
        <i/>
        <sz val="11"/>
        <color theme="1"/>
        <rFont val="Calibri"/>
        <scheme val="minor"/>
      </rPr>
      <t>P</t>
    </r>
    <r>
      <rPr>
        <sz val="11"/>
        <color theme="1"/>
        <rFont val="Calibri"/>
        <scheme val="minor"/>
      </rPr>
      <t>(</t>
    </r>
    <r>
      <rPr>
        <i/>
        <sz val="11"/>
        <color theme="1"/>
        <rFont val="Calibri"/>
        <scheme val="minor"/>
      </rPr>
      <t>X</t>
    </r>
    <r>
      <rPr>
        <sz val="11"/>
        <color theme="1"/>
        <rFont val="Calibri"/>
        <scheme val="minor"/>
      </rPr>
      <t xml:space="preserve"> ≤ </t>
    </r>
    <r>
      <rPr>
        <i/>
        <sz val="11"/>
        <color theme="1"/>
        <rFont val="Calibri"/>
        <scheme val="minor"/>
      </rPr>
      <t>x</t>
    </r>
    <r>
      <rPr>
        <sz val="11"/>
        <color theme="1"/>
        <rFont val="Calibri"/>
        <scheme val="minor"/>
      </rPr>
      <t>) = 0.0606.</t>
    </r>
  </si>
  <si>
    <r>
      <t>b.</t>
    </r>
    <r>
      <rPr>
        <sz val="7"/>
        <color theme="1"/>
        <rFont val="Times New Roman"/>
      </rPr>
      <t xml:space="preserve">     </t>
    </r>
    <r>
      <rPr>
        <sz val="11"/>
        <color theme="1"/>
        <rFont val="Calibri"/>
        <scheme val="minor"/>
      </rPr>
      <t xml:space="preserve">Let </t>
    </r>
    <r>
      <rPr>
        <i/>
        <sz val="11"/>
        <color theme="1"/>
        <rFont val="Calibri"/>
        <scheme val="minor"/>
      </rPr>
      <t>X</t>
    </r>
    <r>
      <rPr>
        <sz val="11"/>
        <color theme="1"/>
        <rFont val="Calibri"/>
        <scheme val="minor"/>
      </rPr>
      <t xml:space="preserve"> be normally distributed with mean </t>
    </r>
    <r>
      <rPr>
        <i/>
        <sz val="11"/>
        <color theme="1"/>
        <rFont val="Calibri"/>
        <scheme val="minor"/>
      </rPr>
      <t>µ</t>
    </r>
    <r>
      <rPr>
        <sz val="11"/>
        <color theme="1"/>
        <rFont val="Calibri"/>
        <scheme val="minor"/>
      </rPr>
      <t xml:space="preserve"> = 250 and standard deviation </t>
    </r>
    <r>
      <rPr>
        <i/>
        <sz val="11"/>
        <color theme="1"/>
        <rFont val="Calibri"/>
        <scheme val="minor"/>
      </rPr>
      <t>σ</t>
    </r>
    <r>
      <rPr>
        <sz val="11"/>
        <color theme="1"/>
        <rFont val="Calibri"/>
        <scheme val="minor"/>
      </rPr>
      <t xml:space="preserve"> = 80. Find the value </t>
    </r>
    <r>
      <rPr>
        <i/>
        <sz val="11"/>
        <color theme="1"/>
        <rFont val="Calibri"/>
        <scheme val="minor"/>
      </rPr>
      <t>x</t>
    </r>
    <r>
      <rPr>
        <sz val="11"/>
        <color theme="1"/>
        <rFont val="Calibri"/>
        <scheme val="minor"/>
      </rPr>
      <t xml:space="preserve"> such that </t>
    </r>
    <r>
      <rPr>
        <i/>
        <sz val="11"/>
        <color theme="1"/>
        <rFont val="Calibri"/>
        <scheme val="minor"/>
      </rPr>
      <t>P</t>
    </r>
    <r>
      <rPr>
        <sz val="11"/>
        <color theme="1"/>
        <rFont val="Calibri"/>
        <scheme val="minor"/>
      </rPr>
      <t>(</t>
    </r>
    <r>
      <rPr>
        <i/>
        <sz val="11"/>
        <color theme="1"/>
        <rFont val="Calibri"/>
        <scheme val="minor"/>
      </rPr>
      <t>X</t>
    </r>
    <r>
      <rPr>
        <sz val="11"/>
        <color theme="1"/>
        <rFont val="Calibri"/>
        <scheme val="minor"/>
      </rPr>
      <t xml:space="preserve"> ≤ </t>
    </r>
    <r>
      <rPr>
        <i/>
        <sz val="11"/>
        <color theme="1"/>
        <rFont val="Calibri"/>
        <scheme val="minor"/>
      </rPr>
      <t>x</t>
    </r>
    <r>
      <rPr>
        <sz val="11"/>
        <color theme="1"/>
        <rFont val="Calibri"/>
        <scheme val="minor"/>
      </rPr>
      <t>) = 0.9394.</t>
    </r>
  </si>
  <si>
    <r>
      <t>c.</t>
    </r>
    <r>
      <rPr>
        <sz val="7"/>
        <color theme="1"/>
        <rFont val="Times New Roman"/>
      </rPr>
      <t xml:space="preserve">     </t>
    </r>
    <r>
      <rPr>
        <sz val="11"/>
        <color theme="1"/>
        <rFont val="Calibri"/>
        <scheme val="minor"/>
      </rPr>
      <t xml:space="preserve">Let </t>
    </r>
    <r>
      <rPr>
        <i/>
        <sz val="11"/>
        <color theme="1"/>
        <rFont val="Calibri"/>
        <scheme val="minor"/>
      </rPr>
      <t>X</t>
    </r>
    <r>
      <rPr>
        <sz val="11"/>
        <color theme="1"/>
        <rFont val="Calibri"/>
        <scheme val="minor"/>
      </rPr>
      <t xml:space="preserve"> be normally distributed with mean </t>
    </r>
    <r>
      <rPr>
        <i/>
        <sz val="11"/>
        <color theme="1"/>
        <rFont val="Calibri"/>
        <scheme val="minor"/>
      </rPr>
      <t>µ</t>
    </r>
    <r>
      <rPr>
        <sz val="11"/>
        <color theme="1"/>
        <rFont val="Calibri"/>
        <scheme val="minor"/>
      </rPr>
      <t xml:space="preserve"> = 25 and standard deviation </t>
    </r>
    <r>
      <rPr>
        <i/>
        <sz val="11"/>
        <color theme="1"/>
        <rFont val="Calibri"/>
        <scheme val="minor"/>
      </rPr>
      <t>σ</t>
    </r>
    <r>
      <rPr>
        <sz val="11"/>
        <color theme="1"/>
        <rFont val="Calibri"/>
        <scheme val="minor"/>
      </rPr>
      <t xml:space="preserve"> = 5. Find the value </t>
    </r>
    <r>
      <rPr>
        <i/>
        <sz val="11"/>
        <color theme="1"/>
        <rFont val="Calibri"/>
        <scheme val="minor"/>
      </rPr>
      <t>x</t>
    </r>
    <r>
      <rPr>
        <sz val="11"/>
        <color theme="1"/>
        <rFont val="Calibri"/>
        <scheme val="minor"/>
      </rPr>
      <t xml:space="preserve"> such that </t>
    </r>
    <r>
      <rPr>
        <i/>
        <sz val="11"/>
        <color theme="1"/>
        <rFont val="Calibri"/>
        <scheme val="minor"/>
      </rPr>
      <t>P</t>
    </r>
    <r>
      <rPr>
        <sz val="11"/>
        <color theme="1"/>
        <rFont val="Calibri"/>
        <scheme val="minor"/>
      </rPr>
      <t>(</t>
    </r>
    <r>
      <rPr>
        <i/>
        <sz val="11"/>
        <color theme="1"/>
        <rFont val="Calibri"/>
        <scheme val="minor"/>
      </rPr>
      <t>X</t>
    </r>
    <r>
      <rPr>
        <sz val="11"/>
        <color theme="1"/>
        <rFont val="Calibri"/>
        <scheme val="minor"/>
      </rPr>
      <t xml:space="preserve"> ≥ </t>
    </r>
    <r>
      <rPr>
        <i/>
        <sz val="11"/>
        <color theme="1"/>
        <rFont val="Calibri"/>
        <scheme val="minor"/>
      </rPr>
      <t>x</t>
    </r>
    <r>
      <rPr>
        <sz val="11"/>
        <color theme="1"/>
        <rFont val="Calibri"/>
        <scheme val="minor"/>
      </rPr>
      <t>) = 0.1736.</t>
    </r>
  </si>
  <si>
    <t>degrees</t>
  </si>
  <si>
    <t>ounces</t>
  </si>
  <si>
    <t>Gold miners in Alaska have found, on average, 14 ounces of gold per 1,000 tons of dirt excavated with a standard deviation of 4 ounces. Assume the amount of gold found per 1,000 tons of dirt is normally distributed. If the miners excavated 1,000 tons of dirt, how little gold must they have found such that they find that amount or less only 15% of the time?</t>
  </si>
  <si>
    <t>What is the probability the temperature will be colder than 25 degrees?</t>
  </si>
  <si>
    <t>What is the probability the temperature will be warmer than 25 degrees?</t>
  </si>
  <si>
    <t>Between 3.7 and 4.7</t>
  </si>
  <si>
    <t>Exactly 4.2</t>
  </si>
  <si>
    <t>Exercise 1</t>
  </si>
  <si>
    <t>Exercise 2</t>
  </si>
  <si>
    <t>Exercise 3</t>
  </si>
  <si>
    <t>Exercise 4</t>
  </si>
  <si>
    <t>Exercise 5</t>
  </si>
  <si>
    <t>Exercise 6</t>
  </si>
  <si>
    <t>Exercise 7</t>
  </si>
  <si>
    <t>Exercise 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</si>
</sst>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quot;$&quot;#,##0.00;[Red]&quot;$&quot;#,##0.00"/>
    <numFmt numFmtId="166" formatCode="&quot;$&quot;#,##0;[Red]&quot;$&quot;#,##0"/>
  </numFmts>
  <fonts count="10" x14ac:knownFonts="1">
    <font>
      <sz val="12"/>
      <color theme="1"/>
      <name val="Calibri"/>
      <family val="2"/>
      <scheme val="minor"/>
    </font>
    <font>
      <sz val="12"/>
      <color theme="1"/>
      <name val="Calibri"/>
      <family val="2"/>
      <scheme val="minor"/>
    </font>
    <font>
      <sz val="11"/>
      <color theme="1"/>
      <name val="Calibri"/>
      <scheme val="minor"/>
    </font>
    <font>
      <b/>
      <sz val="11"/>
      <color theme="1"/>
      <name val="Calibri"/>
      <scheme val="minor"/>
    </font>
    <font>
      <sz val="7"/>
      <color theme="1"/>
      <name val="Times New Roman"/>
    </font>
    <font>
      <i/>
      <sz val="11"/>
      <color theme="1"/>
      <name val="Calibri"/>
      <scheme val="minor"/>
    </font>
    <font>
      <vertAlign val="superscript"/>
      <sz val="11"/>
      <color theme="1"/>
      <name val="Calibri"/>
      <scheme val="minor"/>
    </font>
    <font>
      <u/>
      <sz val="12"/>
      <color theme="10"/>
      <name val="Calibri"/>
      <family val="2"/>
      <scheme val="minor"/>
    </font>
    <font>
      <u/>
      <sz val="12"/>
      <color theme="11"/>
      <name val="Calibri"/>
      <family val="2"/>
      <scheme val="minor"/>
    </font>
    <font>
      <b/>
      <sz val="12"/>
      <color theme="1"/>
      <name val="Calibri"/>
      <family val="2"/>
      <scheme val="minor"/>
    </font>
  </fonts>
  <fills count="4">
    <fill>
      <patternFill patternType="none"/>
    </fill>
    <fill>
      <patternFill patternType="gray125"/>
    </fill>
    <fill>
      <patternFill patternType="solid">
        <fgColor theme="7" tint="0.79998168889431442"/>
        <bgColor indexed="65"/>
      </patternFill>
    </fill>
    <fill>
      <patternFill patternType="solid">
        <fgColor theme="9"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0" borderId="0" xfId="0" applyFont="1" applyAlignment="1">
      <alignment vertical="center" wrapText="1"/>
    </xf>
    <xf numFmtId="0" fontId="2" fillId="0" borderId="0" xfId="0" applyFont="1" applyAlignment="1">
      <alignment horizontal="left" vertical="center" wrapText="1" indent="3"/>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164" fontId="0" fillId="0" borderId="0" xfId="0" applyNumberFormat="1"/>
    <xf numFmtId="2" fontId="1" fillId="3" borderId="1" xfId="6" applyNumberFormat="1" applyBorder="1" applyAlignment="1">
      <alignment horizontal="center" vertical="center"/>
    </xf>
    <xf numFmtId="166" fontId="1" fillId="3" borderId="1" xfId="6" applyNumberFormat="1" applyBorder="1" applyAlignment="1">
      <alignment horizontal="center" vertical="center"/>
    </xf>
    <xf numFmtId="165" fontId="1" fillId="3" borderId="1" xfId="6" applyNumberFormat="1" applyBorder="1" applyAlignment="1">
      <alignment horizontal="center" vertical="center"/>
    </xf>
    <xf numFmtId="2" fontId="1" fillId="3" borderId="2" xfId="6" applyNumberFormat="1" applyBorder="1" applyAlignment="1">
      <alignment horizontal="center" vertical="center"/>
    </xf>
    <xf numFmtId="0" fontId="1" fillId="3" borderId="3" xfId="6" applyBorder="1" applyAlignment="1">
      <alignment horizontal="left" vertical="center"/>
    </xf>
    <xf numFmtId="164" fontId="1" fillId="2" borderId="1" xfId="5" applyNumberFormat="1" applyBorder="1" applyAlignment="1">
      <alignment horizontal="center" vertical="center"/>
    </xf>
    <xf numFmtId="10" fontId="1" fillId="2" borderId="1" xfId="5" applyNumberFormat="1" applyBorder="1" applyAlignment="1">
      <alignment horizontal="center" vertical="center"/>
    </xf>
    <xf numFmtId="0" fontId="1" fillId="2" borderId="1" xfId="5" applyBorder="1" applyAlignment="1">
      <alignment horizontal="center" vertical="center"/>
    </xf>
    <xf numFmtId="0" fontId="9" fillId="0" borderId="0" xfId="0" applyFont="1"/>
  </cellXfs>
  <cellStyles count="19">
    <cellStyle name="20% - Accent4" xfId="5" builtinId="42"/>
    <cellStyle name="20% - Accent6" xfId="6" builtinId="50"/>
    <cellStyle name="Followed Hyperlink" xfId="2" builtinId="9" hidden="1"/>
    <cellStyle name="Followed Hyperlink" xfId="4"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H33"/>
  <sheetViews>
    <sheetView tabSelected="1" workbookViewId="0"/>
  </sheetViews>
  <sheetFormatPr baseColWidth="10" defaultRowHeight="15" x14ac:dyDescent="0"/>
  <cols>
    <col min="1" max="1" width="65.33203125" customWidth="1"/>
    <col min="7" max="7" width="18" bestFit="1" customWidth="1"/>
  </cols>
  <sheetData>
    <row r="1" spans="1:2">
      <c r="A1" s="1" t="s">
        <v>34</v>
      </c>
    </row>
    <row r="2" spans="1:2">
      <c r="A2" s="2" t="s">
        <v>0</v>
      </c>
      <c r="B2" s="12">
        <f>_xlfn.NORM.S.DIST(-1.28, 1)</f>
        <v>0.10027256795444205</v>
      </c>
    </row>
    <row r="3" spans="1:2">
      <c r="A3" s="2" t="s">
        <v>1</v>
      </c>
      <c r="B3" s="12">
        <f>1-_xlfn.NORM.S.DIST(1.28, 1)</f>
        <v>0.10027256795444206</v>
      </c>
    </row>
    <row r="4" spans="1:2">
      <c r="A4" s="2"/>
    </row>
    <row r="5" spans="1:2">
      <c r="A5" s="1" t="s">
        <v>35</v>
      </c>
    </row>
    <row r="6" spans="1:2">
      <c r="A6" s="2" t="s">
        <v>2</v>
      </c>
      <c r="B6" s="12">
        <f>_xlfn.NORM.S.DIST(0, 1) - _xlfn.NORM.S.DIST(-3, 1)</f>
        <v>0.4986501019683699</v>
      </c>
    </row>
    <row r="7" spans="1:2">
      <c r="A7" s="2" t="s">
        <v>3</v>
      </c>
      <c r="B7" s="12">
        <f>_xlfn.NORM.S.DIST(1.96, 1) - _xlfn.NORM.S.DIST(-1.96, 1)</f>
        <v>0.95000420970355903</v>
      </c>
    </row>
    <row r="8" spans="1:2">
      <c r="A8" s="2" t="s">
        <v>4</v>
      </c>
    </row>
    <row r="9" spans="1:2">
      <c r="A9" s="2"/>
    </row>
    <row r="10" spans="1:2">
      <c r="A10" s="1" t="s">
        <v>36</v>
      </c>
    </row>
    <row r="11" spans="1:2" ht="84">
      <c r="A11" s="3" t="s">
        <v>5</v>
      </c>
      <c r="B11" s="13">
        <f>1-_xlfn.NORM.DIST(180, 208, 14, 1)</f>
        <v>0.97724986805182079</v>
      </c>
    </row>
    <row r="12" spans="1:2">
      <c r="A12" s="3"/>
    </row>
    <row r="13" spans="1:2">
      <c r="A13" s="1" t="s">
        <v>37</v>
      </c>
    </row>
    <row r="14" spans="1:2" ht="28">
      <c r="A14" s="3" t="s">
        <v>6</v>
      </c>
    </row>
    <row r="15" spans="1:2" ht="28">
      <c r="A15" s="2" t="s">
        <v>7</v>
      </c>
      <c r="B15" s="12">
        <f>1-_xlfn.NORM.DIST(5, 3.5, 1.2, 1)</f>
        <v>0.10564977366685524</v>
      </c>
    </row>
    <row r="16" spans="1:2" ht="28">
      <c r="A16" s="2" t="s">
        <v>8</v>
      </c>
      <c r="B16" s="12">
        <f>_xlfn.NORM.DIST(4, 3.5, 1.2, 1) - _xlfn.NORM.DIST(3, 3.5, 1.2, 1)</f>
        <v>0.32307776097862068</v>
      </c>
    </row>
    <row r="17" spans="1:8" ht="28">
      <c r="A17" s="2" t="s">
        <v>9</v>
      </c>
      <c r="B17" s="14">
        <v>0</v>
      </c>
      <c r="D17" s="15" t="s">
        <v>33</v>
      </c>
      <c r="E17" s="6">
        <f>_xlfn.NORM.DIST(4.2, 3.5, 1.2, 0)</f>
        <v>0.28043901895412765</v>
      </c>
      <c r="G17" s="15" t="s">
        <v>32</v>
      </c>
      <c r="H17" s="6">
        <f>_xlfn.NORM.DIST(4.7, 3.5, 1.2, 1) - _xlfn.NORM.DIST(3.7, 3.5, 1.2, 1)</f>
        <v>0.27516091345763938</v>
      </c>
    </row>
    <row r="18" spans="1:8">
      <c r="A18" s="4"/>
    </row>
    <row r="19" spans="1:8">
      <c r="A19" s="1" t="s">
        <v>38</v>
      </c>
    </row>
    <row r="20" spans="1:8" ht="70">
      <c r="A20" s="3" t="s">
        <v>10</v>
      </c>
    </row>
    <row r="21" spans="1:8" ht="28">
      <c r="A21" s="2" t="s">
        <v>11</v>
      </c>
      <c r="B21" s="12">
        <f>1-_xlfn.NORM.DIST(25, 30, 12, 1)</f>
        <v>0.66153888048931031</v>
      </c>
      <c r="D21" t="s">
        <v>31</v>
      </c>
    </row>
    <row r="22" spans="1:8">
      <c r="A22" s="2" t="s">
        <v>12</v>
      </c>
      <c r="B22" s="12">
        <f>_xlfn.NORM.DIST(25, 30, 12, 1)</f>
        <v>0.33846111951068963</v>
      </c>
      <c r="D22" t="s">
        <v>30</v>
      </c>
    </row>
    <row r="23" spans="1:8">
      <c r="A23" s="2"/>
    </row>
    <row r="24" spans="1:8">
      <c r="A24" s="1" t="s">
        <v>39</v>
      </c>
    </row>
    <row r="25" spans="1:8" ht="42">
      <c r="A25" s="3" t="s">
        <v>13</v>
      </c>
    </row>
    <row r="26" spans="1:8" ht="28">
      <c r="A26" s="2" t="s">
        <v>14</v>
      </c>
      <c r="B26" s="12">
        <f>1-_xlfn.NORM.DIST(18, 14, 4, 1)</f>
        <v>0.15865525393145696</v>
      </c>
    </row>
    <row r="27" spans="1:8" ht="28">
      <c r="A27" s="2" t="s">
        <v>15</v>
      </c>
      <c r="B27" s="12">
        <f>_xlfn.NORM.DIST(21, 14, 4, 1) - _xlfn.NORM.DIST(15, 14, 4, 1)</f>
        <v>0.36123451745325919</v>
      </c>
    </row>
    <row r="28" spans="1:8">
      <c r="A28" s="2"/>
    </row>
    <row r="29" spans="1:8">
      <c r="A29" s="1" t="s">
        <v>40</v>
      </c>
    </row>
    <row r="30" spans="1:8" ht="42">
      <c r="A30" s="3" t="s">
        <v>16</v>
      </c>
      <c r="B30" s="12">
        <f>1-_xlfn.NORM.DIST(10, 9, 0.7, 1)</f>
        <v>7.6563725509834701E-2</v>
      </c>
    </row>
    <row r="31" spans="1:8">
      <c r="A31" s="4"/>
    </row>
    <row r="32" spans="1:8">
      <c r="A32" s="1" t="s">
        <v>41</v>
      </c>
    </row>
    <row r="33" spans="1:2" ht="84">
      <c r="A33" s="3" t="s">
        <v>17</v>
      </c>
      <c r="B33" s="12">
        <f>_xlfn.NORM.DIST(85, 115, 28, 1)</f>
        <v>0.14198838587545587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E23"/>
  <sheetViews>
    <sheetView topLeftCell="A11" workbookViewId="0">
      <selection activeCell="C14" sqref="C14"/>
    </sheetView>
  </sheetViews>
  <sheetFormatPr baseColWidth="10" defaultRowHeight="15" x14ac:dyDescent="0"/>
  <cols>
    <col min="1" max="1" width="65.5" customWidth="1"/>
    <col min="2" max="2" width="10.1640625" customWidth="1"/>
    <col min="3" max="3" width="12.33203125" bestFit="1" customWidth="1"/>
  </cols>
  <sheetData>
    <row r="1" spans="1:5">
      <c r="A1" s="1" t="s">
        <v>34</v>
      </c>
    </row>
    <row r="2" spans="1:5">
      <c r="A2" s="3" t="s">
        <v>18</v>
      </c>
      <c r="B2" s="7">
        <f>_xlfn.NORM.S.INV(0.9082)</f>
        <v>1.3297519868799634</v>
      </c>
    </row>
    <row r="3" spans="1:5">
      <c r="A3" s="3" t="s">
        <v>23</v>
      </c>
      <c r="B3" s="7">
        <f>_xlfn.NORM.S.INV(0.975)</f>
        <v>1.9599639845400536</v>
      </c>
    </row>
    <row r="4" spans="1:5">
      <c r="A4" s="3"/>
    </row>
    <row r="5" spans="1:5">
      <c r="A5" s="1" t="s">
        <v>35</v>
      </c>
    </row>
    <row r="6" spans="1:5" ht="28">
      <c r="A6" s="3" t="s">
        <v>24</v>
      </c>
      <c r="B6" s="7">
        <f>_xlfn.NORM.INV(0.0606, 250, 80)</f>
        <v>126.01948952320549</v>
      </c>
    </row>
    <row r="7" spans="1:5" ht="28">
      <c r="A7" s="3" t="s">
        <v>25</v>
      </c>
      <c r="B7" s="7">
        <f>_xlfn.NORM.INV(0.9394, 250, 80)</f>
        <v>373.98051047679451</v>
      </c>
    </row>
    <row r="8" spans="1:5" ht="28">
      <c r="A8" s="3" t="s">
        <v>26</v>
      </c>
      <c r="B8" s="7">
        <f>_xlfn.NORM.INV((1-0.1736), 25, 5)</f>
        <v>29.700171178609466</v>
      </c>
    </row>
    <row r="9" spans="1:5">
      <c r="A9" s="2"/>
    </row>
    <row r="10" spans="1:5">
      <c r="A10" s="1" t="s">
        <v>36</v>
      </c>
    </row>
    <row r="11" spans="1:5" ht="70">
      <c r="A11" s="3" t="s">
        <v>19</v>
      </c>
      <c r="B11" s="8">
        <f>_xlfn.NORM.INV((1-0.025), 60000, 3500)</f>
        <v>66859.873945890184</v>
      </c>
    </row>
    <row r="12" spans="1:5">
      <c r="A12" s="3"/>
    </row>
    <row r="13" spans="1:5">
      <c r="A13" s="1" t="s">
        <v>37</v>
      </c>
    </row>
    <row r="14" spans="1:5" ht="56">
      <c r="A14" s="3" t="s">
        <v>20</v>
      </c>
      <c r="B14" s="8">
        <f>_xlfn.NORM.INV(0.1292, 55000, 2700)</f>
        <v>51948.511530019277</v>
      </c>
      <c r="C14" s="8">
        <f>_xlfn.NORM.INV((1-0.1292), 55000, 2700)</f>
        <v>58051.488469980723</v>
      </c>
      <c r="E14">
        <f>(1-0.7416)/2</f>
        <v>0.12919999999999998</v>
      </c>
    </row>
    <row r="15" spans="1:5">
      <c r="A15" s="3"/>
    </row>
    <row r="16" spans="1:5">
      <c r="A16" s="1" t="s">
        <v>38</v>
      </c>
    </row>
    <row r="17" spans="1:3" ht="44">
      <c r="A17" s="3" t="s">
        <v>21</v>
      </c>
      <c r="B17" s="9">
        <f>_xlfn.NORM.INV(0.95, 62.5, 7.25)</f>
        <v>74.425188795398171</v>
      </c>
    </row>
    <row r="18" spans="1:3">
      <c r="A18" s="3"/>
    </row>
    <row r="19" spans="1:3">
      <c r="A19" s="1" t="s">
        <v>39</v>
      </c>
    </row>
    <row r="20" spans="1:3" ht="70">
      <c r="A20" s="3" t="s">
        <v>22</v>
      </c>
      <c r="B20" s="10">
        <f>_xlfn.NORM.INV(0.05, 30, 12)</f>
        <v>10.261756476582327</v>
      </c>
      <c r="C20" s="11" t="s">
        <v>27</v>
      </c>
    </row>
    <row r="21" spans="1:3">
      <c r="A21" s="3"/>
    </row>
    <row r="22" spans="1:3">
      <c r="A22" s="1" t="s">
        <v>40</v>
      </c>
    </row>
    <row r="23" spans="1:3" ht="74" customHeight="1">
      <c r="A23" s="5" t="s">
        <v>29</v>
      </c>
      <c r="B23" s="10">
        <f>_xlfn.NORM.INV(0.15, 14, 4)</f>
        <v>9.8542664420248407</v>
      </c>
      <c r="C23" s="11"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Z-Table Lookup</vt:lpstr>
      <vt:lpstr>Reverse Z-Table Lookup</vt:lpstr>
    </vt:vector>
  </TitlesOfParts>
  <Company>Duquesne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Over</dc:creator>
  <cp:lastModifiedBy>Lisa Over</cp:lastModifiedBy>
  <dcterms:created xsi:type="dcterms:W3CDTF">2017-09-30T16:47:07Z</dcterms:created>
  <dcterms:modified xsi:type="dcterms:W3CDTF">2018-01-05T21:54:34Z</dcterms:modified>
</cp:coreProperties>
</file>