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H8" i="42"/>
  <c r="P9" i="30"/>
  <c r="O8" i="30"/>
  <c r="B9" i="50"/>
  <c r="B9" i="46"/>
  <c r="B9" i="42"/>
  <c r="B9" i="38"/>
  <c r="E9" i="34"/>
  <c r="D9" i="34"/>
  <c r="B9" i="34"/>
  <c r="Q9" i="46" l="1"/>
  <c r="Q8" i="46"/>
  <c r="P8" i="46"/>
  <c r="C9" i="50"/>
  <c r="C8" i="50"/>
  <c r="E9" i="46"/>
  <c r="E8" i="46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P8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I8" i="50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L4" i="18" l="1"/>
  <c r="L3" i="18" s="1"/>
  <c r="J4" i="18"/>
  <c r="J3" i="18" s="1"/>
  <c r="N4" i="18"/>
  <c r="N3" i="18" s="1"/>
  <c r="I4" i="18"/>
  <c r="I3" i="18" s="1"/>
  <c r="P4" i="18"/>
  <c r="P3" i="18" s="1"/>
  <c r="K4" i="18"/>
  <c r="K3" i="18" s="1"/>
  <c r="M4" i="18"/>
  <c r="M3" i="18" s="1"/>
  <c r="Q4" i="18"/>
  <c r="Q3" i="18" s="1"/>
  <c r="O4" i="18"/>
  <c r="O3" i="18" s="1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L28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C27" i="26"/>
  <c r="F29" i="26"/>
  <c r="Q28" i="26"/>
  <c r="P28" i="26"/>
  <c r="O28" i="26"/>
  <c r="N28" i="26"/>
  <c r="M28" i="26"/>
  <c r="E27" i="26"/>
  <c r="D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E27" i="22"/>
  <c r="Q26" i="22"/>
  <c r="M26" i="22"/>
  <c r="E26" i="22"/>
  <c r="I27" i="22"/>
  <c r="H27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N29" i="18"/>
  <c r="M29" i="18"/>
  <c r="L29" i="18"/>
  <c r="K29" i="18"/>
  <c r="J29" i="18"/>
  <c r="I29" i="18"/>
  <c r="E28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O25" i="18"/>
  <c r="H29" i="18"/>
  <c r="G29" i="18"/>
  <c r="F29" i="18"/>
  <c r="E29" i="18"/>
  <c r="D29" i="18"/>
  <c r="C29" i="18"/>
  <c r="Q28" i="18"/>
  <c r="F24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J25" i="14" l="1"/>
  <c r="C24" i="26"/>
  <c r="E19" i="10"/>
  <c r="P25" i="14"/>
  <c r="D25" i="14"/>
  <c r="O25" i="14"/>
  <c r="B37" i="14"/>
  <c r="F19" i="10"/>
  <c r="C23" i="26"/>
  <c r="E25" i="14"/>
  <c r="E19" i="14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F22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E23" i="22"/>
  <c r="N24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I23" i="26"/>
  <c r="E25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H37" i="14" s="1"/>
  <c r="L38" i="14"/>
  <c r="P38" i="14"/>
  <c r="P37" i="14" s="1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D27" i="22"/>
  <c r="L27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L37" i="14" l="1"/>
  <c r="C23" i="22"/>
  <c r="Q37" i="14"/>
  <c r="N32" i="14"/>
  <c r="N31" i="14" s="1"/>
  <c r="I37" i="14"/>
  <c r="E37" i="14"/>
  <c r="F32" i="14"/>
  <c r="M37" i="14"/>
  <c r="L32" i="14"/>
  <c r="O37" i="14"/>
  <c r="J37" i="14"/>
  <c r="F37" i="14"/>
  <c r="H32" i="14"/>
  <c r="L31" i="14"/>
  <c r="K37" i="14"/>
  <c r="G37" i="14"/>
  <c r="C37" i="14"/>
  <c r="N37" i="14"/>
  <c r="H31" i="14"/>
  <c r="P31" i="14"/>
  <c r="J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B80" i="52"/>
  <c r="P78" i="52"/>
  <c r="L73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J79" i="52"/>
  <c r="L79" i="52"/>
  <c r="P79" i="52"/>
  <c r="F80" i="52"/>
  <c r="H80" i="52"/>
  <c r="J80" i="52"/>
  <c r="K80" i="52"/>
  <c r="L80" i="52"/>
  <c r="M80" i="52"/>
  <c r="B81" i="52"/>
  <c r="C81" i="52"/>
  <c r="D81" i="52"/>
  <c r="F81" i="52"/>
  <c r="G81" i="52"/>
  <c r="H81" i="52"/>
  <c r="I81" i="52"/>
  <c r="J81" i="52"/>
  <c r="K81" i="52"/>
  <c r="L81" i="52"/>
  <c r="M81" i="52"/>
  <c r="B103" i="52"/>
  <c r="H82" i="52"/>
  <c r="L82" i="52"/>
  <c r="P82" i="52"/>
  <c r="B83" i="52"/>
  <c r="C83" i="52"/>
  <c r="D83" i="52"/>
  <c r="E83" i="52"/>
  <c r="J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E86" i="52"/>
  <c r="L86" i="52"/>
  <c r="P86" i="52"/>
  <c r="B87" i="52"/>
  <c r="C87" i="52"/>
  <c r="D87" i="52"/>
  <c r="F87" i="52"/>
  <c r="G87" i="52"/>
  <c r="H87" i="52"/>
  <c r="I87" i="52"/>
  <c r="K87" i="52"/>
  <c r="L87" i="52"/>
  <c r="M87" i="52"/>
  <c r="N87" i="52"/>
  <c r="F88" i="52"/>
  <c r="G88" i="52"/>
  <c r="H88" i="52"/>
  <c r="I88" i="52"/>
  <c r="J88" i="52"/>
  <c r="K88" i="52"/>
  <c r="L88" i="52"/>
  <c r="M88" i="52"/>
  <c r="N88" i="52"/>
  <c r="O88" i="52"/>
  <c r="Q88" i="52"/>
  <c r="B89" i="52"/>
  <c r="C89" i="52"/>
  <c r="D89" i="52"/>
  <c r="G89" i="52"/>
  <c r="H89" i="52"/>
  <c r="I89" i="52"/>
  <c r="J89" i="52"/>
  <c r="K89" i="52"/>
  <c r="L89" i="52"/>
  <c r="M89" i="52"/>
  <c r="O89" i="52"/>
  <c r="L90" i="52"/>
  <c r="P90" i="52"/>
  <c r="B91" i="52"/>
  <c r="D91" i="52"/>
  <c r="E91" i="52"/>
  <c r="G91" i="52"/>
  <c r="H91" i="52"/>
  <c r="L91" i="52"/>
  <c r="P91" i="52"/>
  <c r="J73" i="52"/>
  <c r="H74" i="52"/>
  <c r="P74" i="52"/>
  <c r="J75" i="52"/>
  <c r="B76" i="52"/>
  <c r="H76" i="52"/>
  <c r="P76" i="52"/>
  <c r="H78" i="52"/>
  <c r="H84" i="52"/>
  <c r="B86" i="52"/>
  <c r="H86" i="52"/>
  <c r="J87" i="52"/>
  <c r="B88" i="52"/>
  <c r="P88" i="52"/>
  <c r="N89" i="52"/>
  <c r="F91" i="52"/>
  <c r="J91" i="52"/>
  <c r="N91" i="52"/>
  <c r="B95" i="52"/>
  <c r="A3" i="51"/>
  <c r="E73" i="51"/>
  <c r="F73" i="51"/>
  <c r="I73" i="51"/>
  <c r="J88" i="51"/>
  <c r="M78" i="51"/>
  <c r="N77" i="51"/>
  <c r="O90" i="51"/>
  <c r="N73" i="51"/>
  <c r="Q73" i="51"/>
  <c r="B74" i="51"/>
  <c r="C74" i="51"/>
  <c r="F97" i="52"/>
  <c r="B75" i="51"/>
  <c r="E75" i="51"/>
  <c r="G75" i="51"/>
  <c r="Q75" i="51"/>
  <c r="F77" i="51"/>
  <c r="G77" i="51"/>
  <c r="I77" i="51"/>
  <c r="O100" i="51"/>
  <c r="F101" i="51"/>
  <c r="E79" i="51"/>
  <c r="F79" i="51"/>
  <c r="H102" i="51"/>
  <c r="I79" i="51"/>
  <c r="J79" i="51"/>
  <c r="L102" i="51"/>
  <c r="M79" i="51"/>
  <c r="N79" i="51"/>
  <c r="O79" i="51"/>
  <c r="Q79" i="51"/>
  <c r="L81" i="51"/>
  <c r="B103" i="53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C84" i="51"/>
  <c r="D84" i="51"/>
  <c r="E84" i="51"/>
  <c r="F84" i="51"/>
  <c r="G84" i="51"/>
  <c r="I84" i="51"/>
  <c r="J84" i="51"/>
  <c r="M84" i="51"/>
  <c r="C85" i="51"/>
  <c r="D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7" i="51"/>
  <c r="L87" i="51"/>
  <c r="O87" i="51"/>
  <c r="P87" i="51"/>
  <c r="C88" i="51"/>
  <c r="D88" i="51"/>
  <c r="E88" i="51"/>
  <c r="F88" i="51"/>
  <c r="G88" i="51"/>
  <c r="I88" i="51"/>
  <c r="N88" i="51"/>
  <c r="F89" i="51"/>
  <c r="L89" i="51"/>
  <c r="M89" i="51"/>
  <c r="N89" i="51"/>
  <c r="O89" i="51"/>
  <c r="P89" i="51"/>
  <c r="B105" i="52"/>
  <c r="E90" i="51"/>
  <c r="F90" i="51"/>
  <c r="G90" i="51"/>
  <c r="I105" i="52"/>
  <c r="B91" i="51"/>
  <c r="C91" i="51"/>
  <c r="Q91" i="51"/>
  <c r="A70" i="51"/>
  <c r="B73" i="51"/>
  <c r="F74" i="51"/>
  <c r="F75" i="51"/>
  <c r="I75" i="51"/>
  <c r="J75" i="51"/>
  <c r="K75" i="51"/>
  <c r="N75" i="51"/>
  <c r="B76" i="51"/>
  <c r="F76" i="51"/>
  <c r="J76" i="51"/>
  <c r="M76" i="51"/>
  <c r="N76" i="51"/>
  <c r="B77" i="51"/>
  <c r="E77" i="51"/>
  <c r="B79" i="51"/>
  <c r="B80" i="51"/>
  <c r="C80" i="51"/>
  <c r="F80" i="51"/>
  <c r="J80" i="51"/>
  <c r="N80" i="51"/>
  <c r="B81" i="51"/>
  <c r="C81" i="51"/>
  <c r="F81" i="51"/>
  <c r="J81" i="51"/>
  <c r="M81" i="51"/>
  <c r="N81" i="51"/>
  <c r="O81" i="51"/>
  <c r="B83" i="51"/>
  <c r="B84" i="51"/>
  <c r="N84" i="51"/>
  <c r="O84" i="51"/>
  <c r="B85" i="51"/>
  <c r="E85" i="51"/>
  <c r="F85" i="51"/>
  <c r="J85" i="51"/>
  <c r="B87" i="51"/>
  <c r="F87" i="51"/>
  <c r="J87" i="51"/>
  <c r="M87" i="51"/>
  <c r="N87" i="51"/>
  <c r="B88" i="51"/>
  <c r="B89" i="51"/>
  <c r="C89" i="51"/>
  <c r="B90" i="51"/>
  <c r="E91" i="51"/>
  <c r="F91" i="51"/>
  <c r="I91" i="51"/>
  <c r="J91" i="51"/>
  <c r="M91" i="51"/>
  <c r="N91" i="51"/>
  <c r="A93" i="51"/>
  <c r="K96" i="51"/>
  <c r="O97" i="51"/>
  <c r="O98" i="51"/>
  <c r="K99" i="51"/>
  <c r="G100" i="51"/>
  <c r="C102" i="51"/>
  <c r="G101" i="51"/>
  <c r="K100" i="51"/>
  <c r="L105" i="51"/>
  <c r="N101" i="51"/>
  <c r="B37" i="50"/>
  <c r="E37" i="50"/>
  <c r="F34" i="50"/>
  <c r="H34" i="50"/>
  <c r="K35" i="50"/>
  <c r="O35" i="50"/>
  <c r="K34" i="50"/>
  <c r="C35" i="50"/>
  <c r="H35" i="50"/>
  <c r="I35" i="50"/>
  <c r="K36" i="50"/>
  <c r="H57" i="49"/>
  <c r="K57" i="49"/>
  <c r="M56" i="49"/>
  <c r="B52" i="49"/>
  <c r="D52" i="49"/>
  <c r="G52" i="49"/>
  <c r="I52" i="49"/>
  <c r="J52" i="49"/>
  <c r="N52" i="49"/>
  <c r="O52" i="49"/>
  <c r="P52" i="49"/>
  <c r="Q52" i="49"/>
  <c r="B53" i="49"/>
  <c r="D53" i="49"/>
  <c r="E53" i="49"/>
  <c r="G53" i="49"/>
  <c r="H53" i="49"/>
  <c r="I53" i="49"/>
  <c r="J53" i="49"/>
  <c r="K53" i="49"/>
  <c r="M53" i="49"/>
  <c r="N53" i="49"/>
  <c r="O53" i="49"/>
  <c r="P53" i="49"/>
  <c r="Q53" i="49"/>
  <c r="D54" i="49"/>
  <c r="E54" i="49"/>
  <c r="F54" i="49"/>
  <c r="G54" i="49"/>
  <c r="H71" i="49"/>
  <c r="I54" i="49"/>
  <c r="J54" i="49"/>
  <c r="K71" i="49"/>
  <c r="L71" i="49"/>
  <c r="M71" i="49"/>
  <c r="N54" i="49"/>
  <c r="Q54" i="49"/>
  <c r="C72" i="49"/>
  <c r="E72" i="49"/>
  <c r="F55" i="49"/>
  <c r="G55" i="49"/>
  <c r="I55" i="49"/>
  <c r="J55" i="49"/>
  <c r="O55" i="49"/>
  <c r="Q55" i="49"/>
  <c r="F56" i="49"/>
  <c r="H56" i="49"/>
  <c r="I56" i="49"/>
  <c r="K56" i="49"/>
  <c r="C57" i="49"/>
  <c r="D57" i="49"/>
  <c r="E57" i="49"/>
  <c r="O57" i="49"/>
  <c r="P57" i="49"/>
  <c r="B58" i="49"/>
  <c r="C75" i="49"/>
  <c r="E75" i="49"/>
  <c r="F58" i="49"/>
  <c r="H75" i="49"/>
  <c r="K75" i="49"/>
  <c r="L75" i="49"/>
  <c r="M75" i="49"/>
  <c r="N58" i="49"/>
  <c r="P75" i="49"/>
  <c r="B59" i="49"/>
  <c r="C59" i="49"/>
  <c r="D59" i="49"/>
  <c r="B60" i="49"/>
  <c r="C60" i="49"/>
  <c r="F60" i="49"/>
  <c r="H60" i="49"/>
  <c r="I60" i="49"/>
  <c r="K60" i="49"/>
  <c r="L60" i="49"/>
  <c r="B61" i="49"/>
  <c r="D61" i="49"/>
  <c r="E61" i="49"/>
  <c r="F61" i="49"/>
  <c r="I61" i="49"/>
  <c r="L61" i="49"/>
  <c r="B62" i="49"/>
  <c r="C62" i="49"/>
  <c r="D62" i="49"/>
  <c r="F62" i="49"/>
  <c r="G62" i="49"/>
  <c r="I62" i="49"/>
  <c r="J62" i="49"/>
  <c r="K62" i="49"/>
  <c r="N62" i="49"/>
  <c r="O62" i="49"/>
  <c r="P62" i="49"/>
  <c r="Q62" i="49"/>
  <c r="B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H77" i="49"/>
  <c r="K77" i="49"/>
  <c r="L64" i="49"/>
  <c r="M77" i="49"/>
  <c r="P77" i="49"/>
  <c r="C52" i="49"/>
  <c r="E52" i="49"/>
  <c r="H52" i="49"/>
  <c r="K52" i="49"/>
  <c r="L52" i="49"/>
  <c r="M52" i="49"/>
  <c r="C54" i="49"/>
  <c r="L54" i="49"/>
  <c r="M54" i="49"/>
  <c r="P54" i="49"/>
  <c r="C55" i="49"/>
  <c r="E55" i="49"/>
  <c r="H55" i="49"/>
  <c r="K55" i="49"/>
  <c r="L55" i="49"/>
  <c r="M55" i="49"/>
  <c r="P55" i="49"/>
  <c r="C56" i="49"/>
  <c r="D56" i="49"/>
  <c r="E56" i="49"/>
  <c r="C58" i="49"/>
  <c r="D58" i="49"/>
  <c r="E58" i="49"/>
  <c r="M58" i="49"/>
  <c r="P58" i="49"/>
  <c r="E59" i="49"/>
  <c r="H59" i="49"/>
  <c r="K59" i="49"/>
  <c r="L59" i="49"/>
  <c r="M59" i="49"/>
  <c r="D60" i="49"/>
  <c r="E60" i="49"/>
  <c r="C61" i="49"/>
  <c r="H61" i="49"/>
  <c r="K61" i="49"/>
  <c r="E62" i="49"/>
  <c r="H62" i="49"/>
  <c r="L62" i="49"/>
  <c r="M62" i="49"/>
  <c r="C63" i="49"/>
  <c r="D63" i="49"/>
  <c r="E63" i="49"/>
  <c r="P63" i="49"/>
  <c r="C64" i="49"/>
  <c r="D64" i="49"/>
  <c r="E64" i="49"/>
  <c r="H64" i="49"/>
  <c r="K64" i="49"/>
  <c r="P64" i="49"/>
  <c r="K68" i="49"/>
  <c r="B69" i="49"/>
  <c r="C69" i="49"/>
  <c r="D69" i="49"/>
  <c r="E69" i="49"/>
  <c r="G69" i="49"/>
  <c r="H69" i="49"/>
  <c r="J69" i="49"/>
  <c r="K69" i="49"/>
  <c r="L69" i="49"/>
  <c r="M69" i="49"/>
  <c r="N69" i="49"/>
  <c r="P69" i="49"/>
  <c r="Q69" i="49"/>
  <c r="B70" i="49"/>
  <c r="D70" i="49"/>
  <c r="E70" i="49"/>
  <c r="H70" i="49"/>
  <c r="K70" i="49"/>
  <c r="M70" i="49"/>
  <c r="N70" i="49"/>
  <c r="O70" i="49"/>
  <c r="P70" i="49"/>
  <c r="Q70" i="49"/>
  <c r="C71" i="49"/>
  <c r="D71" i="49"/>
  <c r="E71" i="49"/>
  <c r="F71" i="49"/>
  <c r="N71" i="49"/>
  <c r="P71" i="49"/>
  <c r="Q71" i="49"/>
  <c r="G72" i="49"/>
  <c r="H72" i="49"/>
  <c r="I72" i="49"/>
  <c r="J72" i="49"/>
  <c r="K72" i="49"/>
  <c r="L72" i="49"/>
  <c r="M72" i="49"/>
  <c r="P72" i="49"/>
  <c r="Q72" i="49"/>
  <c r="B75" i="49"/>
  <c r="D75" i="49"/>
  <c r="F75" i="49"/>
  <c r="D77" i="49"/>
  <c r="E77" i="49"/>
  <c r="D52" i="48"/>
  <c r="G52" i="48"/>
  <c r="H52" i="48"/>
  <c r="K68" i="48"/>
  <c r="M68" i="48"/>
  <c r="O68" i="48"/>
  <c r="K69" i="48"/>
  <c r="Q52" i="48"/>
  <c r="D53" i="48"/>
  <c r="G53" i="48"/>
  <c r="H53" i="48"/>
  <c r="D54" i="48"/>
  <c r="E71" i="48"/>
  <c r="F54" i="48"/>
  <c r="G71" i="48"/>
  <c r="H54" i="48"/>
  <c r="I54" i="48"/>
  <c r="K54" i="48"/>
  <c r="L54" i="48"/>
  <c r="M71" i="48"/>
  <c r="O54" i="48"/>
  <c r="B56" i="48"/>
  <c r="G56" i="48"/>
  <c r="H56" i="48"/>
  <c r="K57" i="48"/>
  <c r="B58" i="48"/>
  <c r="C58" i="48"/>
  <c r="E58" i="48"/>
  <c r="G58" i="48"/>
  <c r="H58" i="48"/>
  <c r="J58" i="48"/>
  <c r="K58" i="48"/>
  <c r="L58" i="48"/>
  <c r="O58" i="48"/>
  <c r="P58" i="48"/>
  <c r="Q59" i="48"/>
  <c r="B60" i="48"/>
  <c r="D60" i="48"/>
  <c r="E60" i="48"/>
  <c r="F60" i="48"/>
  <c r="G60" i="48"/>
  <c r="H60" i="48"/>
  <c r="D61" i="48"/>
  <c r="H61" i="48"/>
  <c r="B62" i="48"/>
  <c r="K62" i="48"/>
  <c r="N62" i="48"/>
  <c r="O62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L56" i="48"/>
  <c r="Q56" i="48"/>
  <c r="D57" i="48"/>
  <c r="G57" i="48"/>
  <c r="H57" i="48"/>
  <c r="I57" i="48"/>
  <c r="L57" i="48"/>
  <c r="O57" i="48"/>
  <c r="Q57" i="48"/>
  <c r="D58" i="48"/>
  <c r="Q58" i="48"/>
  <c r="Q60" i="48"/>
  <c r="I61" i="48"/>
  <c r="L61" i="48"/>
  <c r="Q61" i="48"/>
  <c r="D62" i="48"/>
  <c r="H62" i="48"/>
  <c r="I62" i="48"/>
  <c r="L62" i="48"/>
  <c r="I63" i="48"/>
  <c r="L63" i="48"/>
  <c r="P63" i="48"/>
  <c r="I64" i="48"/>
  <c r="Q64" i="48"/>
  <c r="Q76" i="48"/>
  <c r="A3" i="47"/>
  <c r="C59" i="47"/>
  <c r="F60" i="47"/>
  <c r="G60" i="47"/>
  <c r="I60" i="47"/>
  <c r="E52" i="47"/>
  <c r="F69" i="48"/>
  <c r="H69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E72" i="47"/>
  <c r="G72" i="48"/>
  <c r="M55" i="47"/>
  <c r="N55" i="47"/>
  <c r="O55" i="47"/>
  <c r="Q72" i="48"/>
  <c r="D73" i="47"/>
  <c r="M56" i="47"/>
  <c r="O56" i="47"/>
  <c r="B74" i="47"/>
  <c r="F57" i="47"/>
  <c r="G57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O58" i="47"/>
  <c r="E59" i="47"/>
  <c r="F59" i="47"/>
  <c r="G59" i="47"/>
  <c r="J76" i="47"/>
  <c r="K59" i="47"/>
  <c r="L76" i="49"/>
  <c r="M59" i="47"/>
  <c r="O59" i="47"/>
  <c r="L60" i="47"/>
  <c r="M60" i="47"/>
  <c r="N60" i="47"/>
  <c r="P60" i="47"/>
  <c r="K61" i="47"/>
  <c r="L61" i="47"/>
  <c r="M61" i="47"/>
  <c r="N61" i="47"/>
  <c r="O61" i="47"/>
  <c r="P61" i="47"/>
  <c r="E62" i="47"/>
  <c r="F62" i="47"/>
  <c r="G62" i="47"/>
  <c r="H62" i="47"/>
  <c r="L62" i="47"/>
  <c r="N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G64" i="47"/>
  <c r="J77" i="47"/>
  <c r="O64" i="47"/>
  <c r="Q64" i="47"/>
  <c r="A49" i="47"/>
  <c r="G52" i="47"/>
  <c r="K52" i="47"/>
  <c r="E53" i="47"/>
  <c r="F53" i="47"/>
  <c r="G53" i="47"/>
  <c r="K53" i="47"/>
  <c r="O53" i="47"/>
  <c r="F55" i="47"/>
  <c r="K55" i="47"/>
  <c r="F56" i="47"/>
  <c r="I56" i="47"/>
  <c r="K56" i="47"/>
  <c r="K58" i="47"/>
  <c r="M58" i="47"/>
  <c r="K60" i="47"/>
  <c r="O60" i="47"/>
  <c r="I62" i="47"/>
  <c r="K62" i="47"/>
  <c r="M62" i="47"/>
  <c r="O62" i="47"/>
  <c r="C63" i="47"/>
  <c r="F63" i="47"/>
  <c r="G63" i="47"/>
  <c r="F64" i="47"/>
  <c r="K64" i="47"/>
  <c r="M64" i="47"/>
  <c r="N64" i="47"/>
  <c r="A66" i="47"/>
  <c r="B72" i="47"/>
  <c r="J73" i="47"/>
  <c r="N77" i="47"/>
  <c r="H34" i="46"/>
  <c r="I34" i="46"/>
  <c r="J34" i="46"/>
  <c r="L34" i="46"/>
  <c r="H70" i="47"/>
  <c r="O36" i="46"/>
  <c r="P72" i="47"/>
  <c r="P34" i="46"/>
  <c r="J37" i="46"/>
  <c r="L37" i="46"/>
  <c r="L178" i="6" s="1"/>
  <c r="K34" i="46"/>
  <c r="H35" i="46"/>
  <c r="J35" i="46"/>
  <c r="L35" i="46"/>
  <c r="B36" i="46"/>
  <c r="D36" i="46"/>
  <c r="F36" i="46"/>
  <c r="H36" i="46"/>
  <c r="J36" i="46"/>
  <c r="L36" i="46"/>
  <c r="N36" i="46"/>
  <c r="B37" i="46"/>
  <c r="B178" i="6" s="1"/>
  <c r="H37" i="46"/>
  <c r="P37" i="46"/>
  <c r="B67" i="45"/>
  <c r="C67" i="45"/>
  <c r="D67" i="45"/>
  <c r="P68" i="45"/>
  <c r="Q72" i="45"/>
  <c r="I81" i="45"/>
  <c r="K81" i="45"/>
  <c r="L81" i="45"/>
  <c r="Q81" i="45"/>
  <c r="G64" i="45"/>
  <c r="L64" i="45"/>
  <c r="M64" i="45"/>
  <c r="E83" i="45"/>
  <c r="P65" i="45"/>
  <c r="Q65" i="45"/>
  <c r="B84" i="45"/>
  <c r="C84" i="45"/>
  <c r="F84" i="45"/>
  <c r="G84" i="45"/>
  <c r="H66" i="45"/>
  <c r="Q84" i="45"/>
  <c r="K67" i="45"/>
  <c r="L67" i="45"/>
  <c r="P67" i="45"/>
  <c r="Q67" i="45"/>
  <c r="B68" i="45"/>
  <c r="C68" i="45"/>
  <c r="D68" i="45"/>
  <c r="E68" i="45"/>
  <c r="D69" i="45"/>
  <c r="H69" i="45"/>
  <c r="I69" i="45"/>
  <c r="L69" i="45"/>
  <c r="O69" i="45"/>
  <c r="P69" i="45"/>
  <c r="Q69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Q70" i="45"/>
  <c r="B71" i="45"/>
  <c r="D71" i="45"/>
  <c r="H71" i="45"/>
  <c r="K71" i="45"/>
  <c r="N71" i="45"/>
  <c r="P71" i="45"/>
  <c r="Q71" i="45"/>
  <c r="B72" i="45"/>
  <c r="C72" i="45"/>
  <c r="D72" i="45"/>
  <c r="E72" i="45"/>
  <c r="G72" i="45"/>
  <c r="H72" i="45"/>
  <c r="I72" i="45"/>
  <c r="J72" i="45"/>
  <c r="B73" i="45"/>
  <c r="C73" i="45"/>
  <c r="D73" i="45"/>
  <c r="H73" i="45"/>
  <c r="J73" i="45"/>
  <c r="K73" i="45"/>
  <c r="B74" i="45"/>
  <c r="C74" i="45"/>
  <c r="D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Q90" i="45"/>
  <c r="J63" i="45"/>
  <c r="K63" i="45"/>
  <c r="L63" i="45"/>
  <c r="M63" i="45"/>
  <c r="N63" i="45"/>
  <c r="O63" i="45"/>
  <c r="P63" i="45"/>
  <c r="Q63" i="45"/>
  <c r="B64" i="45"/>
  <c r="D64" i="45"/>
  <c r="E64" i="45"/>
  <c r="F64" i="45"/>
  <c r="H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H67" i="45"/>
  <c r="I67" i="45"/>
  <c r="J67" i="45"/>
  <c r="M67" i="45"/>
  <c r="N67" i="45"/>
  <c r="O67" i="45"/>
  <c r="F68" i="45"/>
  <c r="H68" i="45"/>
  <c r="I68" i="45"/>
  <c r="Q68" i="45"/>
  <c r="B69" i="45"/>
  <c r="C69" i="45"/>
  <c r="E69" i="45"/>
  <c r="F69" i="45"/>
  <c r="J69" i="45"/>
  <c r="K69" i="45"/>
  <c r="M69" i="45"/>
  <c r="N69" i="45"/>
  <c r="B70" i="45"/>
  <c r="C70" i="45"/>
  <c r="C71" i="45"/>
  <c r="E71" i="45"/>
  <c r="F71" i="45"/>
  <c r="I71" i="45"/>
  <c r="F72" i="45"/>
  <c r="E73" i="45"/>
  <c r="F73" i="45"/>
  <c r="I73" i="45"/>
  <c r="M73" i="45"/>
  <c r="N73" i="45"/>
  <c r="E74" i="45"/>
  <c r="K75" i="45"/>
  <c r="M75" i="45"/>
  <c r="N75" i="45"/>
  <c r="Q75" i="45"/>
  <c r="B76" i="45"/>
  <c r="C76" i="45"/>
  <c r="E76" i="45"/>
  <c r="F76" i="45"/>
  <c r="M76" i="45"/>
  <c r="O76" i="45"/>
  <c r="Q76" i="45"/>
  <c r="J81" i="45"/>
  <c r="M81" i="45"/>
  <c r="N81" i="45"/>
  <c r="O81" i="45"/>
  <c r="P81" i="45"/>
  <c r="B82" i="45"/>
  <c r="D82" i="45"/>
  <c r="E82" i="45"/>
  <c r="F82" i="45"/>
  <c r="G82" i="45"/>
  <c r="H82" i="45"/>
  <c r="I82" i="45"/>
  <c r="J82" i="45"/>
  <c r="K82" i="45"/>
  <c r="L82" i="45"/>
  <c r="M82" i="45"/>
  <c r="F83" i="45"/>
  <c r="G83" i="45"/>
  <c r="H83" i="45"/>
  <c r="I83" i="45"/>
  <c r="J83" i="45"/>
  <c r="K83" i="45"/>
  <c r="L83" i="45"/>
  <c r="M83" i="45"/>
  <c r="N83" i="45"/>
  <c r="B88" i="45"/>
  <c r="C88" i="45"/>
  <c r="E88" i="45"/>
  <c r="F88" i="45"/>
  <c r="G88" i="45"/>
  <c r="I88" i="45"/>
  <c r="J88" i="45"/>
  <c r="M88" i="45"/>
  <c r="N88" i="45"/>
  <c r="O88" i="45"/>
  <c r="Q88" i="45"/>
  <c r="G89" i="45"/>
  <c r="D67" i="44"/>
  <c r="I36" i="42"/>
  <c r="M36" i="42"/>
  <c r="N72" i="44"/>
  <c r="P72" i="44"/>
  <c r="C63" i="44"/>
  <c r="D63" i="44"/>
  <c r="E81" i="44"/>
  <c r="G63" i="44"/>
  <c r="J63" i="44"/>
  <c r="F64" i="44"/>
  <c r="G64" i="44"/>
  <c r="H64" i="44"/>
  <c r="J64" i="44"/>
  <c r="K64" i="44"/>
  <c r="L64" i="44"/>
  <c r="M82" i="44"/>
  <c r="H65" i="44"/>
  <c r="P65" i="44"/>
  <c r="Q65" i="44"/>
  <c r="B66" i="44"/>
  <c r="D66" i="44"/>
  <c r="F66" i="44"/>
  <c r="G66" i="44"/>
  <c r="H66" i="44"/>
  <c r="J67" i="44"/>
  <c r="D68" i="44"/>
  <c r="E86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E70" i="44"/>
  <c r="F70" i="44"/>
  <c r="G70" i="44"/>
  <c r="H70" i="44"/>
  <c r="B71" i="44"/>
  <c r="J71" i="44"/>
  <c r="M71" i="44"/>
  <c r="Q71" i="44"/>
  <c r="B72" i="44"/>
  <c r="C72" i="44"/>
  <c r="D72" i="44"/>
  <c r="H72" i="44"/>
  <c r="J72" i="44"/>
  <c r="K72" i="44"/>
  <c r="B73" i="44"/>
  <c r="C73" i="44"/>
  <c r="D73" i="44"/>
  <c r="G73" i="44"/>
  <c r="H73" i="44"/>
  <c r="J73" i="44"/>
  <c r="M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M75" i="44"/>
  <c r="N75" i="44"/>
  <c r="Q75" i="44"/>
  <c r="D76" i="44"/>
  <c r="E76" i="44"/>
  <c r="F76" i="44"/>
  <c r="G76" i="44"/>
  <c r="L63" i="44"/>
  <c r="D64" i="44"/>
  <c r="D65" i="44"/>
  <c r="J65" i="44"/>
  <c r="K65" i="44"/>
  <c r="L65" i="44"/>
  <c r="N65" i="44"/>
  <c r="O65" i="44"/>
  <c r="C66" i="44"/>
  <c r="O67" i="44"/>
  <c r="B68" i="44"/>
  <c r="C68" i="44"/>
  <c r="G68" i="44"/>
  <c r="H68" i="44"/>
  <c r="J68" i="44"/>
  <c r="L68" i="44"/>
  <c r="D70" i="44"/>
  <c r="C71" i="44"/>
  <c r="D71" i="44"/>
  <c r="G71" i="44"/>
  <c r="L72" i="44"/>
  <c r="O72" i="44"/>
  <c r="F73" i="44"/>
  <c r="K75" i="44"/>
  <c r="L75" i="44"/>
  <c r="O75" i="44"/>
  <c r="P75" i="44"/>
  <c r="B76" i="44"/>
  <c r="O76" i="44"/>
  <c r="M81" i="44"/>
  <c r="E83" i="44"/>
  <c r="A3" i="43"/>
  <c r="E80" i="45"/>
  <c r="I80" i="45"/>
  <c r="M80" i="45"/>
  <c r="O68" i="43"/>
  <c r="Q80" i="45"/>
  <c r="B63" i="43"/>
  <c r="E63" i="43"/>
  <c r="F63" i="43"/>
  <c r="G81" i="44"/>
  <c r="B64" i="43"/>
  <c r="E64" i="43"/>
  <c r="F64" i="43"/>
  <c r="G82" i="44"/>
  <c r="I64" i="43"/>
  <c r="B65" i="43"/>
  <c r="E65" i="43"/>
  <c r="F65" i="43"/>
  <c r="G83" i="44"/>
  <c r="M83" i="44"/>
  <c r="O83" i="44"/>
  <c r="B66" i="43"/>
  <c r="E66" i="43"/>
  <c r="F66" i="43"/>
  <c r="G84" i="44"/>
  <c r="H66" i="43"/>
  <c r="O84" i="44"/>
  <c r="D85" i="44"/>
  <c r="E85" i="44"/>
  <c r="G67" i="43"/>
  <c r="N85" i="44"/>
  <c r="O85" i="44"/>
  <c r="G86" i="44"/>
  <c r="O86" i="44"/>
  <c r="B70" i="43"/>
  <c r="D88" i="43"/>
  <c r="F70" i="43"/>
  <c r="H70" i="43"/>
  <c r="L88" i="43"/>
  <c r="O88" i="44"/>
  <c r="D89" i="44"/>
  <c r="B72" i="43"/>
  <c r="E72" i="43"/>
  <c r="F72" i="43"/>
  <c r="G72" i="43"/>
  <c r="B73" i="43"/>
  <c r="E73" i="43"/>
  <c r="F73" i="43"/>
  <c r="H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D75" i="43"/>
  <c r="E75" i="43"/>
  <c r="F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O90" i="44"/>
  <c r="A60" i="43"/>
  <c r="C65" i="43"/>
  <c r="G65" i="43"/>
  <c r="G68" i="43"/>
  <c r="K68" i="43"/>
  <c r="C69" i="43"/>
  <c r="C71" i="43"/>
  <c r="G71" i="43"/>
  <c r="C72" i="43"/>
  <c r="C73" i="43"/>
  <c r="C75" i="43"/>
  <c r="G75" i="43"/>
  <c r="K75" i="43"/>
  <c r="A78" i="43"/>
  <c r="L84" i="43"/>
  <c r="L85" i="43"/>
  <c r="G36" i="42"/>
  <c r="H81" i="43"/>
  <c r="C37" i="42"/>
  <c r="C177" i="6" s="1"/>
  <c r="F37" i="42"/>
  <c r="G37" i="42"/>
  <c r="H37" i="42"/>
  <c r="L37" i="42"/>
  <c r="B34" i="42"/>
  <c r="C34" i="42"/>
  <c r="E34" i="42"/>
  <c r="Q35" i="42"/>
  <c r="K36" i="42"/>
  <c r="C60" i="41"/>
  <c r="D60" i="41"/>
  <c r="F65" i="41"/>
  <c r="J65" i="41"/>
  <c r="K65" i="41"/>
  <c r="N65" i="41"/>
  <c r="P55" i="41"/>
  <c r="B51" i="41"/>
  <c r="D72" i="41"/>
  <c r="E51" i="41"/>
  <c r="I51" i="41"/>
  <c r="J72" i="41"/>
  <c r="K72" i="41"/>
  <c r="L72" i="41"/>
  <c r="N72" i="41"/>
  <c r="P72" i="41"/>
  <c r="B73" i="41"/>
  <c r="C73" i="41"/>
  <c r="D73" i="41"/>
  <c r="F73" i="41"/>
  <c r="H52" i="41"/>
  <c r="I52" i="41"/>
  <c r="J52" i="41"/>
  <c r="K52" i="41"/>
  <c r="L52" i="41"/>
  <c r="M52" i="41"/>
  <c r="N52" i="41"/>
  <c r="P52" i="41"/>
  <c r="Q52" i="41"/>
  <c r="B53" i="41"/>
  <c r="C53" i="41"/>
  <c r="D53" i="41"/>
  <c r="J74" i="41"/>
  <c r="N74" i="41"/>
  <c r="P53" i="41"/>
  <c r="B75" i="41"/>
  <c r="D75" i="41"/>
  <c r="E54" i="41"/>
  <c r="H54" i="41"/>
  <c r="I54" i="41"/>
  <c r="J54" i="41"/>
  <c r="L54" i="41"/>
  <c r="M54" i="41"/>
  <c r="N54" i="41"/>
  <c r="Q54" i="41"/>
  <c r="J56" i="41"/>
  <c r="K56" i="41"/>
  <c r="L56" i="41"/>
  <c r="M56" i="41"/>
  <c r="N56" i="41"/>
  <c r="O56" i="41"/>
  <c r="P56" i="41"/>
  <c r="Q56" i="41"/>
  <c r="B58" i="41"/>
  <c r="C58" i="41"/>
  <c r="E58" i="41"/>
  <c r="I58" i="41"/>
  <c r="J58" i="41"/>
  <c r="M58" i="41"/>
  <c r="N58" i="41"/>
  <c r="O58" i="41"/>
  <c r="P58" i="41"/>
  <c r="Q58" i="41"/>
  <c r="B59" i="41"/>
  <c r="C59" i="41"/>
  <c r="D59" i="41"/>
  <c r="G59" i="41"/>
  <c r="H59" i="41"/>
  <c r="J59" i="41"/>
  <c r="K59" i="41"/>
  <c r="L59" i="41"/>
  <c r="J60" i="41"/>
  <c r="K60" i="41"/>
  <c r="L60" i="41"/>
  <c r="M60" i="41"/>
  <c r="N60" i="41"/>
  <c r="O60" i="41"/>
  <c r="P60" i="41"/>
  <c r="Q60" i="41"/>
  <c r="B61" i="41"/>
  <c r="C61" i="41"/>
  <c r="D61" i="41"/>
  <c r="E61" i="41"/>
  <c r="F61" i="41"/>
  <c r="G61" i="41"/>
  <c r="H61" i="41"/>
  <c r="I61" i="41"/>
  <c r="L61" i="41"/>
  <c r="M61" i="41"/>
  <c r="Q61" i="41"/>
  <c r="B62" i="41"/>
  <c r="E62" i="41"/>
  <c r="F62" i="41"/>
  <c r="G62" i="41"/>
  <c r="H62" i="41"/>
  <c r="I62" i="41"/>
  <c r="K62" i="41"/>
  <c r="L62" i="41"/>
  <c r="M62" i="41"/>
  <c r="P62" i="41"/>
  <c r="Q62" i="41"/>
  <c r="J63" i="41"/>
  <c r="K63" i="41"/>
  <c r="L63" i="41"/>
  <c r="N63" i="41"/>
  <c r="O63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L65" i="41"/>
  <c r="Q65" i="41"/>
  <c r="D81" i="41"/>
  <c r="E66" i="41"/>
  <c r="F81" i="41"/>
  <c r="I66" i="41"/>
  <c r="M66" i="41"/>
  <c r="Q66" i="41"/>
  <c r="B67" i="41"/>
  <c r="C67" i="41"/>
  <c r="D82" i="41"/>
  <c r="E67" i="41"/>
  <c r="F67" i="41"/>
  <c r="H67" i="41"/>
  <c r="I67" i="41"/>
  <c r="L82" i="41"/>
  <c r="M67" i="41"/>
  <c r="N82" i="41"/>
  <c r="Q67" i="41"/>
  <c r="D51" i="41"/>
  <c r="F51" i="41"/>
  <c r="G51" i="41"/>
  <c r="H51" i="41"/>
  <c r="J51" i="41"/>
  <c r="K51" i="41"/>
  <c r="P51" i="41"/>
  <c r="C52" i="41"/>
  <c r="D52" i="41"/>
  <c r="F52" i="41"/>
  <c r="G52" i="41"/>
  <c r="B54" i="41"/>
  <c r="C54" i="41"/>
  <c r="D54" i="41"/>
  <c r="F54" i="41"/>
  <c r="G54" i="41"/>
  <c r="P54" i="41"/>
  <c r="D55" i="41"/>
  <c r="N55" i="41"/>
  <c r="O55" i="41"/>
  <c r="C56" i="41"/>
  <c r="D56" i="41"/>
  <c r="D58" i="41"/>
  <c r="F58" i="41"/>
  <c r="G58" i="41"/>
  <c r="H58" i="41"/>
  <c r="K58" i="41"/>
  <c r="L58" i="41"/>
  <c r="H60" i="41"/>
  <c r="J61" i="41"/>
  <c r="K61" i="41"/>
  <c r="N61" i="41"/>
  <c r="O61" i="41"/>
  <c r="P61" i="41"/>
  <c r="C62" i="41"/>
  <c r="D62" i="41"/>
  <c r="J62" i="41"/>
  <c r="N62" i="41"/>
  <c r="O62" i="41"/>
  <c r="D63" i="41"/>
  <c r="H63" i="41"/>
  <c r="C64" i="41"/>
  <c r="D64" i="41"/>
  <c r="O65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G72" i="41"/>
  <c r="H72" i="41"/>
  <c r="G73" i="41"/>
  <c r="H73" i="41"/>
  <c r="I73" i="41"/>
  <c r="J73" i="41"/>
  <c r="K73" i="41"/>
  <c r="L73" i="41"/>
  <c r="M73" i="41"/>
  <c r="N73" i="41"/>
  <c r="P73" i="41"/>
  <c r="Q73" i="41"/>
  <c r="P74" i="41"/>
  <c r="C75" i="41"/>
  <c r="E75" i="41"/>
  <c r="F75" i="41"/>
  <c r="G75" i="41"/>
  <c r="I75" i="41"/>
  <c r="J75" i="41"/>
  <c r="L75" i="41"/>
  <c r="M75" i="41"/>
  <c r="N75" i="41"/>
  <c r="P75" i="41"/>
  <c r="Q75" i="41"/>
  <c r="B81" i="41"/>
  <c r="C81" i="41"/>
  <c r="G81" i="41"/>
  <c r="H81" i="41"/>
  <c r="H82" i="41"/>
  <c r="J82" i="41"/>
  <c r="K82" i="41"/>
  <c r="O82" i="41"/>
  <c r="P82" i="41"/>
  <c r="B36" i="38"/>
  <c r="D64" i="40"/>
  <c r="H57" i="40"/>
  <c r="J36" i="38"/>
  <c r="L57" i="40"/>
  <c r="L51" i="40"/>
  <c r="M51" i="40"/>
  <c r="N51" i="40"/>
  <c r="O51" i="40"/>
  <c r="P51" i="40"/>
  <c r="P52" i="40"/>
  <c r="Q52" i="40"/>
  <c r="B53" i="40"/>
  <c r="E53" i="40"/>
  <c r="F53" i="40"/>
  <c r="G53" i="40"/>
  <c r="H53" i="40"/>
  <c r="I53" i="40"/>
  <c r="J53" i="40"/>
  <c r="K53" i="40"/>
  <c r="L53" i="40"/>
  <c r="H54" i="40"/>
  <c r="L54" i="40"/>
  <c r="M54" i="40"/>
  <c r="N54" i="40"/>
  <c r="O54" i="40"/>
  <c r="P54" i="40"/>
  <c r="Q54" i="40"/>
  <c r="D55" i="40"/>
  <c r="E55" i="40"/>
  <c r="L56" i="40"/>
  <c r="O56" i="40"/>
  <c r="Q56" i="40"/>
  <c r="O57" i="40"/>
  <c r="P57" i="40"/>
  <c r="Q57" i="40"/>
  <c r="B58" i="40"/>
  <c r="E59" i="40"/>
  <c r="F59" i="40"/>
  <c r="G59" i="40"/>
  <c r="H59" i="40"/>
  <c r="I59" i="40"/>
  <c r="J59" i="40"/>
  <c r="K59" i="40"/>
  <c r="L59" i="40"/>
  <c r="M59" i="40"/>
  <c r="N59" i="40"/>
  <c r="Q59" i="40"/>
  <c r="L60" i="40"/>
  <c r="O60" i="40"/>
  <c r="P60" i="40"/>
  <c r="B62" i="40"/>
  <c r="C62" i="40"/>
  <c r="D62" i="40"/>
  <c r="F62" i="40"/>
  <c r="G62" i="40"/>
  <c r="H62" i="40"/>
  <c r="J62" i="40"/>
  <c r="K62" i="40"/>
  <c r="N62" i="40"/>
  <c r="Q62" i="40"/>
  <c r="L63" i="40"/>
  <c r="M63" i="40"/>
  <c r="N63" i="40"/>
  <c r="O63" i="40"/>
  <c r="P63" i="40"/>
  <c r="Q63" i="40"/>
  <c r="I64" i="40"/>
  <c r="L64" i="40"/>
  <c r="M64" i="40"/>
  <c r="N64" i="40"/>
  <c r="O64" i="40"/>
  <c r="P64" i="40"/>
  <c r="Q64" i="40"/>
  <c r="E65" i="40"/>
  <c r="N65" i="40"/>
  <c r="O65" i="40"/>
  <c r="P65" i="40"/>
  <c r="H66" i="40"/>
  <c r="I66" i="40"/>
  <c r="L66" i="40"/>
  <c r="O66" i="40"/>
  <c r="P66" i="40"/>
  <c r="Q66" i="40"/>
  <c r="C67" i="40"/>
  <c r="N67" i="40"/>
  <c r="O67" i="40"/>
  <c r="P67" i="40"/>
  <c r="Q67" i="40"/>
  <c r="C51" i="40"/>
  <c r="D52" i="40"/>
  <c r="E52" i="40"/>
  <c r="G52" i="40"/>
  <c r="H52" i="40"/>
  <c r="I52" i="40"/>
  <c r="L52" i="40"/>
  <c r="M52" i="40"/>
  <c r="O52" i="40"/>
  <c r="M53" i="40"/>
  <c r="O53" i="40"/>
  <c r="P53" i="40"/>
  <c r="L55" i="40"/>
  <c r="M55" i="40"/>
  <c r="O55" i="40"/>
  <c r="P55" i="40"/>
  <c r="M56" i="40"/>
  <c r="P56" i="40"/>
  <c r="I57" i="40"/>
  <c r="M58" i="40"/>
  <c r="O58" i="40"/>
  <c r="P58" i="40"/>
  <c r="D59" i="40"/>
  <c r="O59" i="40"/>
  <c r="P59" i="40"/>
  <c r="M60" i="40"/>
  <c r="L61" i="40"/>
  <c r="O61" i="40"/>
  <c r="P61" i="40"/>
  <c r="Q61" i="40"/>
  <c r="E62" i="40"/>
  <c r="I62" i="40"/>
  <c r="L62" i="40"/>
  <c r="M62" i="40"/>
  <c r="O62" i="40"/>
  <c r="P62" i="40"/>
  <c r="M66" i="40"/>
  <c r="H67" i="40"/>
  <c r="A3" i="39"/>
  <c r="F71" i="40"/>
  <c r="N71" i="40"/>
  <c r="I73" i="39"/>
  <c r="L73" i="40"/>
  <c r="E74" i="39"/>
  <c r="O74" i="40"/>
  <c r="E75" i="39"/>
  <c r="I75" i="39"/>
  <c r="L75" i="40"/>
  <c r="M75" i="39"/>
  <c r="I77" i="39"/>
  <c r="M77" i="39"/>
  <c r="P57" i="39"/>
  <c r="Q57" i="39"/>
  <c r="E78" i="39"/>
  <c r="I78" i="39"/>
  <c r="O78" i="40"/>
  <c r="P59" i="39"/>
  <c r="Q78" i="39"/>
  <c r="K60" i="39"/>
  <c r="L60" i="39"/>
  <c r="N60" i="39"/>
  <c r="Q60" i="39"/>
  <c r="N61" i="39"/>
  <c r="O61" i="39"/>
  <c r="P61" i="39"/>
  <c r="E79" i="39"/>
  <c r="H79" i="41"/>
  <c r="I79" i="39"/>
  <c r="L62" i="39"/>
  <c r="Q79" i="39"/>
  <c r="H63" i="39"/>
  <c r="I63" i="39"/>
  <c r="J63" i="39"/>
  <c r="K63" i="39"/>
  <c r="L63" i="39"/>
  <c r="H64" i="39"/>
  <c r="I64" i="39"/>
  <c r="J64" i="39"/>
  <c r="K64" i="39"/>
  <c r="L64" i="39"/>
  <c r="M64" i="39"/>
  <c r="N64" i="39"/>
  <c r="O64" i="39"/>
  <c r="P64" i="39"/>
  <c r="Q64" i="39"/>
  <c r="E80" i="39"/>
  <c r="I66" i="39"/>
  <c r="Q66" i="39"/>
  <c r="I82" i="39"/>
  <c r="A48" i="39"/>
  <c r="D57" i="39"/>
  <c r="D63" i="39"/>
  <c r="A69" i="39"/>
  <c r="E72" i="39"/>
  <c r="E73" i="39"/>
  <c r="M73" i="39"/>
  <c r="I74" i="39"/>
  <c r="E76" i="39"/>
  <c r="I76" i="39"/>
  <c r="M76" i="39"/>
  <c r="E77" i="39"/>
  <c r="E81" i="39"/>
  <c r="K34" i="38"/>
  <c r="L34" i="38"/>
  <c r="O34" i="38"/>
  <c r="P34" i="38"/>
  <c r="F36" i="38"/>
  <c r="G36" i="38"/>
  <c r="Q72" i="39"/>
  <c r="F37" i="38"/>
  <c r="G34" i="38"/>
  <c r="H34" i="38"/>
  <c r="M34" i="38"/>
  <c r="M38" i="6"/>
  <c r="H37" i="38"/>
  <c r="J37" i="38"/>
  <c r="K37" i="38"/>
  <c r="M121" i="6"/>
  <c r="N36" i="38"/>
  <c r="O37" i="38"/>
  <c r="C65" i="37"/>
  <c r="E57" i="37"/>
  <c r="G55" i="37"/>
  <c r="C51" i="37"/>
  <c r="F72" i="37"/>
  <c r="G51" i="37"/>
  <c r="I72" i="37"/>
  <c r="L72" i="37"/>
  <c r="M72" i="37"/>
  <c r="N72" i="37"/>
  <c r="O51" i="37"/>
  <c r="C52" i="37"/>
  <c r="G52" i="37"/>
  <c r="I52" i="37"/>
  <c r="K52" i="37"/>
  <c r="L52" i="37"/>
  <c r="O52" i="37"/>
  <c r="D74" i="37"/>
  <c r="E53" i="37"/>
  <c r="F74" i="37"/>
  <c r="G53" i="37"/>
  <c r="K53" i="37"/>
  <c r="O53" i="37"/>
  <c r="G54" i="37"/>
  <c r="H54" i="37"/>
  <c r="I54" i="37"/>
  <c r="K54" i="37"/>
  <c r="O54" i="37"/>
  <c r="P54" i="37"/>
  <c r="D55" i="37"/>
  <c r="J55" i="37"/>
  <c r="K55" i="37"/>
  <c r="N55" i="37"/>
  <c r="Q55" i="37"/>
  <c r="H56" i="37"/>
  <c r="N56" i="37"/>
  <c r="D57" i="37"/>
  <c r="J57" i="37"/>
  <c r="K57" i="37"/>
  <c r="M57" i="37"/>
  <c r="N57" i="37"/>
  <c r="O57" i="37"/>
  <c r="P57" i="37"/>
  <c r="Q57" i="37"/>
  <c r="B58" i="37"/>
  <c r="C58" i="37"/>
  <c r="D58" i="37"/>
  <c r="F58" i="37"/>
  <c r="J58" i="37"/>
  <c r="N58" i="37"/>
  <c r="P58" i="37"/>
  <c r="Q58" i="37"/>
  <c r="B59" i="37"/>
  <c r="C59" i="37"/>
  <c r="D59" i="37"/>
  <c r="E59" i="37"/>
  <c r="G59" i="37"/>
  <c r="H59" i="37"/>
  <c r="J59" i="37"/>
  <c r="L59" i="37"/>
  <c r="M59" i="37"/>
  <c r="N59" i="37"/>
  <c r="O59" i="37"/>
  <c r="P59" i="37"/>
  <c r="H60" i="37"/>
  <c r="I60" i="37"/>
  <c r="J60" i="37"/>
  <c r="K60" i="37"/>
  <c r="M60" i="37"/>
  <c r="N60" i="37"/>
  <c r="O60" i="37"/>
  <c r="P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P61" i="37"/>
  <c r="Q61" i="37"/>
  <c r="B62" i="37"/>
  <c r="F62" i="37"/>
  <c r="G62" i="37"/>
  <c r="J62" i="37"/>
  <c r="L62" i="37"/>
  <c r="N62" i="37"/>
  <c r="H63" i="37"/>
  <c r="B64" i="37"/>
  <c r="C64" i="37"/>
  <c r="D64" i="37"/>
  <c r="F64" i="37"/>
  <c r="G64" i="37"/>
  <c r="H64" i="37"/>
  <c r="I64" i="37"/>
  <c r="J64" i="37"/>
  <c r="K64" i="37"/>
  <c r="L64" i="37"/>
  <c r="N64" i="37"/>
  <c r="O64" i="37"/>
  <c r="D65" i="37"/>
  <c r="H65" i="37"/>
  <c r="B66" i="37"/>
  <c r="C81" i="37"/>
  <c r="F66" i="37"/>
  <c r="G81" i="37"/>
  <c r="H81" i="37"/>
  <c r="I81" i="37"/>
  <c r="K81" i="37"/>
  <c r="L81" i="37"/>
  <c r="O81" i="37"/>
  <c r="P81" i="37"/>
  <c r="B67" i="37"/>
  <c r="C67" i="37"/>
  <c r="F67" i="37"/>
  <c r="H67" i="37"/>
  <c r="I82" i="37"/>
  <c r="K82" i="37"/>
  <c r="L82" i="37"/>
  <c r="M67" i="37"/>
  <c r="N67" i="37"/>
  <c r="O67" i="37"/>
  <c r="P67" i="37"/>
  <c r="I51" i="37"/>
  <c r="L51" i="37"/>
  <c r="M51" i="37"/>
  <c r="N51" i="37"/>
  <c r="P51" i="37"/>
  <c r="Q51" i="37"/>
  <c r="H52" i="37"/>
  <c r="M52" i="37"/>
  <c r="H53" i="37"/>
  <c r="I53" i="37"/>
  <c r="M53" i="37"/>
  <c r="P53" i="37"/>
  <c r="Q54" i="37"/>
  <c r="H55" i="37"/>
  <c r="M55" i="37"/>
  <c r="O55" i="37"/>
  <c r="P55" i="37"/>
  <c r="P56" i="37"/>
  <c r="H57" i="37"/>
  <c r="E58" i="37"/>
  <c r="G58" i="37"/>
  <c r="H58" i="37"/>
  <c r="I58" i="37"/>
  <c r="K58" i="37"/>
  <c r="L58" i="37"/>
  <c r="M58" i="37"/>
  <c r="O58" i="37"/>
  <c r="I59" i="37"/>
  <c r="K59" i="37"/>
  <c r="Q59" i="37"/>
  <c r="C62" i="37"/>
  <c r="D62" i="37"/>
  <c r="E62" i="37"/>
  <c r="H62" i="37"/>
  <c r="K62" i="37"/>
  <c r="M62" i="37"/>
  <c r="O62" i="37"/>
  <c r="P62" i="37"/>
  <c r="Q62" i="37"/>
  <c r="P63" i="37"/>
  <c r="E64" i="37"/>
  <c r="M64" i="37"/>
  <c r="P64" i="37"/>
  <c r="Q64" i="37"/>
  <c r="D66" i="37"/>
  <c r="E66" i="37"/>
  <c r="P66" i="37"/>
  <c r="Q66" i="37"/>
  <c r="E67" i="37"/>
  <c r="G67" i="37"/>
  <c r="Q67" i="37"/>
  <c r="P72" i="37"/>
  <c r="Q72" i="37"/>
  <c r="C73" i="37"/>
  <c r="G73" i="37"/>
  <c r="H73" i="37"/>
  <c r="I73" i="37"/>
  <c r="K73" i="37"/>
  <c r="L73" i="37"/>
  <c r="M73" i="37"/>
  <c r="H74" i="37"/>
  <c r="I74" i="37"/>
  <c r="K74" i="37"/>
  <c r="M74" i="37"/>
  <c r="O74" i="37"/>
  <c r="P74" i="37"/>
  <c r="G75" i="37"/>
  <c r="H75" i="37"/>
  <c r="I75" i="37"/>
  <c r="K75" i="37"/>
  <c r="Q75" i="37"/>
  <c r="B81" i="37"/>
  <c r="D81" i="37"/>
  <c r="E81" i="37"/>
  <c r="F81" i="37"/>
  <c r="Q81" i="37"/>
  <c r="E82" i="37"/>
  <c r="G82" i="37"/>
  <c r="M82" i="37"/>
  <c r="N82" i="37"/>
  <c r="Q82" i="37"/>
  <c r="I36" i="34"/>
  <c r="M51" i="36"/>
  <c r="M52" i="36"/>
  <c r="B53" i="36"/>
  <c r="C53" i="36"/>
  <c r="I53" i="36"/>
  <c r="M53" i="36"/>
  <c r="N53" i="36"/>
  <c r="I54" i="36"/>
  <c r="K54" i="36"/>
  <c r="B55" i="36"/>
  <c r="M55" i="36"/>
  <c r="N55" i="36"/>
  <c r="I56" i="36"/>
  <c r="M56" i="36"/>
  <c r="B57" i="36"/>
  <c r="B58" i="36"/>
  <c r="L58" i="36"/>
  <c r="M58" i="36"/>
  <c r="N58" i="36"/>
  <c r="Q58" i="36"/>
  <c r="B59" i="36"/>
  <c r="C59" i="36"/>
  <c r="E59" i="36"/>
  <c r="G59" i="36"/>
  <c r="I59" i="36"/>
  <c r="K59" i="36"/>
  <c r="I60" i="36"/>
  <c r="K60" i="36"/>
  <c r="L60" i="36"/>
  <c r="M60" i="36"/>
  <c r="N60" i="36"/>
  <c r="Q60" i="36"/>
  <c r="B61" i="36"/>
  <c r="Q61" i="36"/>
  <c r="C62" i="36"/>
  <c r="E62" i="36"/>
  <c r="G62" i="36"/>
  <c r="I62" i="36"/>
  <c r="J62" i="36"/>
  <c r="K62" i="36"/>
  <c r="M62" i="36"/>
  <c r="O62" i="36"/>
  <c r="M63" i="36"/>
  <c r="P63" i="36"/>
  <c r="Q63" i="36"/>
  <c r="H64" i="36"/>
  <c r="I64" i="36"/>
  <c r="J64" i="36"/>
  <c r="K64" i="36"/>
  <c r="L64" i="36"/>
  <c r="M64" i="36"/>
  <c r="N64" i="36"/>
  <c r="O64" i="36"/>
  <c r="P64" i="36"/>
  <c r="Q64" i="36"/>
  <c r="B65" i="36"/>
  <c r="M65" i="36"/>
  <c r="Q65" i="36"/>
  <c r="I66" i="36"/>
  <c r="K66" i="36"/>
  <c r="M66" i="36"/>
  <c r="O66" i="36"/>
  <c r="Q66" i="36"/>
  <c r="B67" i="36"/>
  <c r="Q67" i="36"/>
  <c r="E56" i="36"/>
  <c r="I57" i="36"/>
  <c r="E60" i="36"/>
  <c r="I61" i="36"/>
  <c r="Q62" i="36"/>
  <c r="I65" i="36"/>
  <c r="J73" i="36"/>
  <c r="B76" i="36"/>
  <c r="J77" i="36"/>
  <c r="A3" i="35"/>
  <c r="C67" i="35"/>
  <c r="H71" i="37"/>
  <c r="O60" i="35"/>
  <c r="P71" i="37"/>
  <c r="Q56" i="35"/>
  <c r="B72" i="36"/>
  <c r="C51" i="35"/>
  <c r="E51" i="35"/>
  <c r="G51" i="35"/>
  <c r="K51" i="35"/>
  <c r="E52" i="35"/>
  <c r="G52" i="35"/>
  <c r="I52" i="35"/>
  <c r="K52" i="35"/>
  <c r="M52" i="35"/>
  <c r="O52" i="35"/>
  <c r="C53" i="35"/>
  <c r="E53" i="35"/>
  <c r="J53" i="35"/>
  <c r="M53" i="35"/>
  <c r="O53" i="35"/>
  <c r="Q53" i="35"/>
  <c r="C54" i="35"/>
  <c r="K54" i="35"/>
  <c r="E55" i="35"/>
  <c r="G55" i="35"/>
  <c r="I55" i="35"/>
  <c r="M55" i="35"/>
  <c r="B77" i="35"/>
  <c r="E77" i="37"/>
  <c r="D57" i="35"/>
  <c r="E57" i="35"/>
  <c r="F57" i="35"/>
  <c r="H57" i="35"/>
  <c r="I57" i="35"/>
  <c r="J57" i="35"/>
  <c r="K57" i="35"/>
  <c r="L57" i="35"/>
  <c r="M57" i="35"/>
  <c r="N57" i="35"/>
  <c r="O57" i="35"/>
  <c r="B58" i="35"/>
  <c r="D58" i="35"/>
  <c r="E58" i="35"/>
  <c r="F58" i="35"/>
  <c r="G58" i="35"/>
  <c r="H58" i="35"/>
  <c r="I58" i="35"/>
  <c r="J58" i="35"/>
  <c r="K58" i="35"/>
  <c r="L58" i="35"/>
  <c r="N58" i="35"/>
  <c r="O58" i="35"/>
  <c r="E59" i="35"/>
  <c r="I59" i="35"/>
  <c r="J78" i="35"/>
  <c r="M59" i="35"/>
  <c r="N78" i="36"/>
  <c r="O59" i="35"/>
  <c r="Q78" i="37"/>
  <c r="B60" i="35"/>
  <c r="C60" i="35"/>
  <c r="D60" i="35"/>
  <c r="E60" i="35"/>
  <c r="F60" i="35"/>
  <c r="G60" i="35"/>
  <c r="H60" i="35"/>
  <c r="I60" i="35"/>
  <c r="J60" i="35"/>
  <c r="K60" i="35"/>
  <c r="L60" i="35"/>
  <c r="M60" i="35"/>
  <c r="D61" i="35"/>
  <c r="E61" i="35"/>
  <c r="F61" i="35"/>
  <c r="G61" i="35"/>
  <c r="H61" i="35"/>
  <c r="I61" i="35"/>
  <c r="J61" i="35"/>
  <c r="K61" i="35"/>
  <c r="L61" i="35"/>
  <c r="M61" i="35"/>
  <c r="N61" i="35"/>
  <c r="O61" i="35"/>
  <c r="C62" i="35"/>
  <c r="I62" i="35"/>
  <c r="M62" i="35"/>
  <c r="Q62" i="35"/>
  <c r="B63" i="35"/>
  <c r="C63" i="35"/>
  <c r="D63" i="35"/>
  <c r="E63" i="35"/>
  <c r="F63" i="35"/>
  <c r="G63" i="35"/>
  <c r="H63" i="35"/>
  <c r="I63" i="35"/>
  <c r="J63" i="35"/>
  <c r="K63" i="35"/>
  <c r="L63" i="35"/>
  <c r="B64" i="35"/>
  <c r="D64" i="35"/>
  <c r="E64" i="35"/>
  <c r="F64" i="35"/>
  <c r="H64" i="35"/>
  <c r="J64" i="35"/>
  <c r="L64" i="35"/>
  <c r="O64" i="35"/>
  <c r="E65" i="35"/>
  <c r="G65" i="35"/>
  <c r="K65" i="35"/>
  <c r="O65" i="35"/>
  <c r="C66" i="35"/>
  <c r="E66" i="35"/>
  <c r="G66" i="35"/>
  <c r="I66" i="35"/>
  <c r="K66" i="35"/>
  <c r="O66" i="35"/>
  <c r="E67" i="35"/>
  <c r="G67" i="35"/>
  <c r="I67" i="35"/>
  <c r="K67" i="35"/>
  <c r="M67" i="35"/>
  <c r="O67" i="35"/>
  <c r="Q67" i="35"/>
  <c r="A48" i="35"/>
  <c r="G53" i="35"/>
  <c r="I53" i="35"/>
  <c r="K53" i="35"/>
  <c r="E54" i="35"/>
  <c r="G54" i="35"/>
  <c r="I54" i="35"/>
  <c r="K55" i="35"/>
  <c r="O55" i="35"/>
  <c r="C56" i="35"/>
  <c r="G56" i="35"/>
  <c r="I56" i="35"/>
  <c r="K56" i="35"/>
  <c r="O56" i="35"/>
  <c r="C57" i="35"/>
  <c r="G57" i="35"/>
  <c r="Q57" i="35"/>
  <c r="G59" i="35"/>
  <c r="K59" i="35"/>
  <c r="Q60" i="35"/>
  <c r="C61" i="35"/>
  <c r="E62" i="35"/>
  <c r="G62" i="35"/>
  <c r="K62" i="35"/>
  <c r="O62" i="35"/>
  <c r="O63" i="35"/>
  <c r="Q63" i="35"/>
  <c r="C64" i="35"/>
  <c r="G64" i="35"/>
  <c r="I64" i="35"/>
  <c r="K64" i="35"/>
  <c r="A69" i="35"/>
  <c r="N75" i="35"/>
  <c r="I34" i="34"/>
  <c r="M34" i="34"/>
  <c r="O34" i="34"/>
  <c r="Q34" i="34"/>
  <c r="B75" i="35"/>
  <c r="N77" i="35"/>
  <c r="C34" i="34"/>
  <c r="G34" i="34"/>
  <c r="J35" i="34"/>
  <c r="L37" i="34"/>
  <c r="K35" i="34"/>
  <c r="N35" i="34"/>
  <c r="O35" i="34"/>
  <c r="P35" i="34"/>
  <c r="G93" i="33"/>
  <c r="K88" i="33"/>
  <c r="O88" i="33"/>
  <c r="C84" i="33"/>
  <c r="E113" i="33"/>
  <c r="G113" i="33"/>
  <c r="I113" i="33"/>
  <c r="K113" i="33"/>
  <c r="M113" i="33"/>
  <c r="O113" i="33"/>
  <c r="Q113" i="33"/>
  <c r="C114" i="33"/>
  <c r="E114" i="33"/>
  <c r="G114" i="33"/>
  <c r="K114" i="33"/>
  <c r="M114" i="33"/>
  <c r="O85" i="33"/>
  <c r="E86" i="33"/>
  <c r="G86" i="33"/>
  <c r="I86" i="33"/>
  <c r="K86" i="33"/>
  <c r="M86" i="33"/>
  <c r="E87" i="33"/>
  <c r="K87" i="33"/>
  <c r="M87" i="33"/>
  <c r="O87" i="33"/>
  <c r="Q87" i="33"/>
  <c r="B88" i="33"/>
  <c r="C88" i="33"/>
  <c r="G88" i="33"/>
  <c r="H88" i="33"/>
  <c r="K89" i="33"/>
  <c r="L89" i="33"/>
  <c r="M89" i="33"/>
  <c r="N89" i="33"/>
  <c r="O89" i="33"/>
  <c r="Q89" i="33"/>
  <c r="H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P91" i="33"/>
  <c r="B92" i="33"/>
  <c r="D92" i="33"/>
  <c r="E92" i="33"/>
  <c r="F92" i="33"/>
  <c r="G92" i="33"/>
  <c r="H92" i="33"/>
  <c r="I92" i="33"/>
  <c r="J92" i="33"/>
  <c r="K92" i="33"/>
  <c r="L92" i="33"/>
  <c r="M92" i="33"/>
  <c r="N92" i="33"/>
  <c r="O92" i="33"/>
  <c r="P92" i="33"/>
  <c r="Q92" i="33"/>
  <c r="B93" i="33"/>
  <c r="K93" i="33"/>
  <c r="L93" i="33"/>
  <c r="M93" i="33"/>
  <c r="N93" i="33"/>
  <c r="Q93" i="33"/>
  <c r="C94" i="33"/>
  <c r="E94" i="33"/>
  <c r="H94" i="33"/>
  <c r="B95" i="33"/>
  <c r="C95" i="33"/>
  <c r="D95" i="33"/>
  <c r="E95" i="33"/>
  <c r="F95" i="33"/>
  <c r="G95" i="33"/>
  <c r="H95" i="33"/>
  <c r="I95" i="33"/>
  <c r="J95" i="33"/>
  <c r="L95" i="33"/>
  <c r="N95" i="33"/>
  <c r="P95" i="33"/>
  <c r="B96" i="33"/>
  <c r="C96" i="33"/>
  <c r="D96" i="33"/>
  <c r="E96" i="33"/>
  <c r="F96" i="33"/>
  <c r="G96" i="33"/>
  <c r="H96" i="33"/>
  <c r="I96" i="33"/>
  <c r="J96" i="33"/>
  <c r="K96" i="33"/>
  <c r="L96" i="33"/>
  <c r="M96" i="33"/>
  <c r="N96" i="33"/>
  <c r="O96" i="33"/>
  <c r="P96" i="33"/>
  <c r="Q96" i="33"/>
  <c r="B97" i="33"/>
  <c r="K97" i="33"/>
  <c r="L97" i="33"/>
  <c r="M97" i="33"/>
  <c r="N97" i="33"/>
  <c r="Q97" i="33"/>
  <c r="C98" i="33"/>
  <c r="E98" i="33"/>
  <c r="G98" i="33"/>
  <c r="H98" i="33"/>
  <c r="I98" i="33"/>
  <c r="J98" i="33"/>
  <c r="K98" i="33"/>
  <c r="L98" i="33"/>
  <c r="M98" i="33"/>
  <c r="N98" i="33"/>
  <c r="O98" i="33"/>
  <c r="P98" i="33"/>
  <c r="B99" i="33"/>
  <c r="K99" i="33"/>
  <c r="L99" i="33"/>
  <c r="M99" i="33"/>
  <c r="N99" i="33"/>
  <c r="K100" i="33"/>
  <c r="L100" i="33"/>
  <c r="M100" i="33"/>
  <c r="N100" i="33"/>
  <c r="O100" i="33"/>
  <c r="Q100" i="33"/>
  <c r="B101" i="33"/>
  <c r="C101" i="33"/>
  <c r="D101" i="33"/>
  <c r="E101" i="33"/>
  <c r="F101" i="33"/>
  <c r="H101" i="33"/>
  <c r="J101" i="33"/>
  <c r="L101" i="33"/>
  <c r="M101" i="33"/>
  <c r="N101" i="33"/>
  <c r="O101" i="33"/>
  <c r="P101" i="33"/>
  <c r="Q101" i="33"/>
  <c r="B102" i="33"/>
  <c r="D102" i="33"/>
  <c r="F102" i="33"/>
  <c r="H102" i="33"/>
  <c r="J102" i="33"/>
  <c r="K102" i="33"/>
  <c r="L102" i="33"/>
  <c r="M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P103" i="33"/>
  <c r="E104" i="33"/>
  <c r="G104" i="33"/>
  <c r="H104" i="33"/>
  <c r="I104" i="33"/>
  <c r="J104" i="33"/>
  <c r="K104" i="33"/>
  <c r="L104" i="33"/>
  <c r="M104" i="33"/>
  <c r="N104" i="33"/>
  <c r="O104" i="33"/>
  <c r="P104" i="33"/>
  <c r="Q104" i="33"/>
  <c r="B105" i="33"/>
  <c r="K105" i="33"/>
  <c r="L105" i="33"/>
  <c r="M105" i="33"/>
  <c r="N105" i="33"/>
  <c r="O105" i="33"/>
  <c r="Q105" i="33"/>
  <c r="C106" i="33"/>
  <c r="G106" i="33"/>
  <c r="H106" i="33"/>
  <c r="B107" i="33"/>
  <c r="C107" i="33"/>
  <c r="D107" i="33"/>
  <c r="E107" i="33"/>
  <c r="F107" i="33"/>
  <c r="H107" i="33"/>
  <c r="I107" i="33"/>
  <c r="J107" i="33"/>
  <c r="K107" i="33"/>
  <c r="L107" i="33"/>
  <c r="M107" i="33"/>
  <c r="N107" i="33"/>
  <c r="O107" i="33"/>
  <c r="P107" i="33"/>
  <c r="Q107" i="33"/>
  <c r="C123" i="33"/>
  <c r="E123" i="33"/>
  <c r="G123" i="33"/>
  <c r="I123" i="33"/>
  <c r="K123" i="33"/>
  <c r="M123" i="33"/>
  <c r="O123" i="33"/>
  <c r="Q123" i="33"/>
  <c r="E84" i="33"/>
  <c r="G84" i="33"/>
  <c r="I84" i="33"/>
  <c r="K84" i="33"/>
  <c r="M84" i="33"/>
  <c r="O84" i="33"/>
  <c r="Q84" i="33"/>
  <c r="C85" i="33"/>
  <c r="E85" i="33"/>
  <c r="G85" i="33"/>
  <c r="I85" i="33"/>
  <c r="K85" i="33"/>
  <c r="M85" i="33"/>
  <c r="O86" i="33"/>
  <c r="Q86" i="33"/>
  <c r="C87" i="33"/>
  <c r="G87" i="33"/>
  <c r="I87" i="33"/>
  <c r="M88" i="33"/>
  <c r="Q88" i="33"/>
  <c r="E90" i="33"/>
  <c r="G90" i="33"/>
  <c r="I90" i="33"/>
  <c r="K90" i="33"/>
  <c r="O91" i="33"/>
  <c r="Q91" i="33"/>
  <c r="C92" i="33"/>
  <c r="G94" i="33"/>
  <c r="I94" i="33"/>
  <c r="K94" i="33"/>
  <c r="M94" i="33"/>
  <c r="K95" i="33"/>
  <c r="M95" i="33"/>
  <c r="O95" i="33"/>
  <c r="Q95" i="33"/>
  <c r="G97" i="33"/>
  <c r="I97" i="33"/>
  <c r="Q98" i="33"/>
  <c r="O99" i="33"/>
  <c r="Q99" i="33"/>
  <c r="G100" i="33"/>
  <c r="I100" i="33"/>
  <c r="G101" i="33"/>
  <c r="I101" i="33"/>
  <c r="K101" i="33"/>
  <c r="C102" i="33"/>
  <c r="E102" i="33"/>
  <c r="G102" i="33"/>
  <c r="I102" i="33"/>
  <c r="O103" i="33"/>
  <c r="Q103" i="33"/>
  <c r="G107" i="33"/>
  <c r="I108" i="33"/>
  <c r="K108" i="33"/>
  <c r="M108" i="33"/>
  <c r="O108" i="33"/>
  <c r="Q108" i="33"/>
  <c r="C113" i="33"/>
  <c r="I114" i="33"/>
  <c r="O114" i="33"/>
  <c r="I115" i="33"/>
  <c r="K115" i="33"/>
  <c r="M115" i="33"/>
  <c r="O115" i="33"/>
  <c r="Q115" i="33"/>
  <c r="C116" i="33"/>
  <c r="E116" i="33"/>
  <c r="G116" i="33"/>
  <c r="I116" i="33"/>
  <c r="M116" i="33"/>
  <c r="Q116" i="33"/>
  <c r="H102" i="32"/>
  <c r="I102" i="32"/>
  <c r="L105" i="32"/>
  <c r="O91" i="32"/>
  <c r="B84" i="32"/>
  <c r="C84" i="32"/>
  <c r="D84" i="32"/>
  <c r="F84" i="32"/>
  <c r="B85" i="32"/>
  <c r="C85" i="32"/>
  <c r="D85" i="32"/>
  <c r="E85" i="32"/>
  <c r="G85" i="32"/>
  <c r="H85" i="32"/>
  <c r="Q114" i="32"/>
  <c r="C87" i="32"/>
  <c r="D87" i="32"/>
  <c r="E87" i="32"/>
  <c r="F87" i="32"/>
  <c r="B88" i="32"/>
  <c r="C88" i="32"/>
  <c r="D88" i="32"/>
  <c r="E88" i="32"/>
  <c r="F88" i="32"/>
  <c r="G88" i="32"/>
  <c r="H88" i="32"/>
  <c r="C90" i="32"/>
  <c r="D90" i="32"/>
  <c r="E90" i="32"/>
  <c r="F90" i="32"/>
  <c r="G90" i="32"/>
  <c r="H90" i="32"/>
  <c r="C91" i="32"/>
  <c r="D91" i="32"/>
  <c r="Q91" i="32"/>
  <c r="C92" i="32"/>
  <c r="D92" i="32"/>
  <c r="E92" i="32"/>
  <c r="F92" i="32"/>
  <c r="G92" i="32"/>
  <c r="H92" i="32"/>
  <c r="I92" i="32"/>
  <c r="J92" i="32"/>
  <c r="L92" i="32"/>
  <c r="C93" i="32"/>
  <c r="D93" i="32"/>
  <c r="E93" i="32"/>
  <c r="F93" i="32"/>
  <c r="C94" i="32"/>
  <c r="D94" i="32"/>
  <c r="E94" i="32"/>
  <c r="F94" i="32"/>
  <c r="G94" i="32"/>
  <c r="H94" i="32"/>
  <c r="B95" i="32"/>
  <c r="C95" i="32"/>
  <c r="D95" i="32"/>
  <c r="E95" i="32"/>
  <c r="F95" i="32"/>
  <c r="G95" i="32"/>
  <c r="H95" i="32"/>
  <c r="B96" i="32"/>
  <c r="C96" i="32"/>
  <c r="D96" i="32"/>
  <c r="E96" i="32"/>
  <c r="F96" i="32"/>
  <c r="G96" i="32"/>
  <c r="H96" i="32"/>
  <c r="J96" i="32"/>
  <c r="M96" i="32"/>
  <c r="N96" i="32"/>
  <c r="O96" i="32"/>
  <c r="P96" i="32"/>
  <c r="Q96" i="32"/>
  <c r="Q97" i="32"/>
  <c r="C98" i="32"/>
  <c r="D98" i="32"/>
  <c r="E98" i="32"/>
  <c r="F98" i="32"/>
  <c r="G98" i="32"/>
  <c r="H98" i="32"/>
  <c r="I98" i="32"/>
  <c r="J98" i="32"/>
  <c r="L98" i="32"/>
  <c r="Q98" i="32"/>
  <c r="B99" i="32"/>
  <c r="C99" i="32"/>
  <c r="D99" i="32"/>
  <c r="E99" i="32"/>
  <c r="F99" i="32"/>
  <c r="Q99" i="32"/>
  <c r="B100" i="32"/>
  <c r="C100" i="32"/>
  <c r="D100" i="32"/>
  <c r="F100" i="32"/>
  <c r="B101" i="32"/>
  <c r="C101" i="32"/>
  <c r="D101" i="32"/>
  <c r="N101" i="32"/>
  <c r="Q101" i="32"/>
  <c r="O102" i="32"/>
  <c r="C103" i="32"/>
  <c r="D103" i="32"/>
  <c r="B104" i="32"/>
  <c r="C104" i="32"/>
  <c r="D104" i="32"/>
  <c r="E104" i="32"/>
  <c r="F104" i="32"/>
  <c r="G104" i="32"/>
  <c r="H104" i="32"/>
  <c r="I104" i="32"/>
  <c r="J104" i="32"/>
  <c r="L104" i="32"/>
  <c r="C105" i="32"/>
  <c r="D105" i="32"/>
  <c r="F105" i="32"/>
  <c r="O105" i="32"/>
  <c r="Q105" i="32"/>
  <c r="B106" i="32"/>
  <c r="C106" i="32"/>
  <c r="D106" i="32"/>
  <c r="E106" i="32"/>
  <c r="F106" i="32"/>
  <c r="G106" i="32"/>
  <c r="H106" i="32"/>
  <c r="O107" i="32"/>
  <c r="Q107" i="32"/>
  <c r="B108" i="32"/>
  <c r="C108" i="32"/>
  <c r="D108" i="32"/>
  <c r="E108" i="32"/>
  <c r="F108" i="32"/>
  <c r="G108" i="32"/>
  <c r="H108" i="32"/>
  <c r="F85" i="32"/>
  <c r="B86" i="32"/>
  <c r="C86" i="32"/>
  <c r="D86" i="32"/>
  <c r="E86" i="32"/>
  <c r="F86" i="32"/>
  <c r="G86" i="32"/>
  <c r="H86" i="32"/>
  <c r="I86" i="32"/>
  <c r="J86" i="32"/>
  <c r="L86" i="32"/>
  <c r="M86" i="32"/>
  <c r="M88" i="32"/>
  <c r="C89" i="32"/>
  <c r="D89" i="32"/>
  <c r="F91" i="32"/>
  <c r="I91" i="32"/>
  <c r="J91" i="32"/>
  <c r="B92" i="32"/>
  <c r="G93" i="32"/>
  <c r="H93" i="32"/>
  <c r="I93" i="32"/>
  <c r="J93" i="32"/>
  <c r="L93" i="32"/>
  <c r="M93" i="32"/>
  <c r="N93" i="32"/>
  <c r="Q93" i="32"/>
  <c r="B94" i="32"/>
  <c r="Q94" i="32"/>
  <c r="B97" i="32"/>
  <c r="C97" i="32"/>
  <c r="D97" i="32"/>
  <c r="E97" i="32"/>
  <c r="F97" i="32"/>
  <c r="G97" i="32"/>
  <c r="H97" i="32"/>
  <c r="I97" i="32"/>
  <c r="E100" i="32"/>
  <c r="I100" i="32"/>
  <c r="B102" i="32"/>
  <c r="C102" i="32"/>
  <c r="D102" i="32"/>
  <c r="E102" i="32"/>
  <c r="F102" i="32"/>
  <c r="B107" i="32"/>
  <c r="C107" i="32"/>
  <c r="D107" i="32"/>
  <c r="E107" i="32"/>
  <c r="F107" i="32"/>
  <c r="G107" i="32"/>
  <c r="H107" i="32"/>
  <c r="I107" i="32"/>
  <c r="J107" i="32"/>
  <c r="L107" i="32"/>
  <c r="M107" i="32"/>
  <c r="N107" i="32"/>
  <c r="J97" i="31"/>
  <c r="O112" i="33"/>
  <c r="B84" i="31"/>
  <c r="D84" i="31"/>
  <c r="M113" i="32"/>
  <c r="B114" i="31"/>
  <c r="C85" i="31"/>
  <c r="E85" i="31"/>
  <c r="F85" i="31"/>
  <c r="O85" i="31"/>
  <c r="E86" i="31"/>
  <c r="F86" i="31"/>
  <c r="K86" i="31"/>
  <c r="L86" i="31"/>
  <c r="N86" i="31"/>
  <c r="O86" i="31"/>
  <c r="Q115" i="32"/>
  <c r="B116" i="31"/>
  <c r="M116" i="32"/>
  <c r="B88" i="31"/>
  <c r="C88" i="31"/>
  <c r="D88" i="31"/>
  <c r="E88" i="31"/>
  <c r="F88" i="31"/>
  <c r="B118" i="31"/>
  <c r="D89" i="31"/>
  <c r="O90" i="31"/>
  <c r="B91" i="31"/>
  <c r="C91" i="31"/>
  <c r="D91" i="31"/>
  <c r="E91" i="31"/>
  <c r="F91" i="31"/>
  <c r="H91" i="31"/>
  <c r="I91" i="31"/>
  <c r="J91" i="31"/>
  <c r="O91" i="31"/>
  <c r="B92" i="31"/>
  <c r="L92" i="31"/>
  <c r="N92" i="31"/>
  <c r="O92" i="31"/>
  <c r="P92" i="31"/>
  <c r="Q92" i="31"/>
  <c r="B119" i="31"/>
  <c r="D93" i="31"/>
  <c r="H94" i="31"/>
  <c r="O94" i="31"/>
  <c r="B95" i="31"/>
  <c r="C95" i="31"/>
  <c r="D95" i="31"/>
  <c r="E95" i="31"/>
  <c r="F95" i="31"/>
  <c r="H95" i="31"/>
  <c r="I95" i="31"/>
  <c r="J95" i="31"/>
  <c r="L95" i="31"/>
  <c r="O95" i="31"/>
  <c r="H96" i="31"/>
  <c r="B97" i="31"/>
  <c r="I120" i="33"/>
  <c r="E98" i="31"/>
  <c r="L98" i="31"/>
  <c r="M98" i="31"/>
  <c r="N98" i="31"/>
  <c r="C99" i="31"/>
  <c r="B100" i="31"/>
  <c r="C100" i="31"/>
  <c r="L101" i="31"/>
  <c r="M101" i="31"/>
  <c r="N101" i="31"/>
  <c r="O101" i="31"/>
  <c r="P101" i="31"/>
  <c r="Q101" i="31"/>
  <c r="B102" i="31"/>
  <c r="C102" i="31"/>
  <c r="D102" i="31"/>
  <c r="O102" i="31"/>
  <c r="E103" i="31"/>
  <c r="O103" i="31"/>
  <c r="B104" i="31"/>
  <c r="F104" i="31"/>
  <c r="L104" i="31"/>
  <c r="M104" i="31"/>
  <c r="N104" i="31"/>
  <c r="O104" i="31"/>
  <c r="P104" i="31"/>
  <c r="O105" i="31"/>
  <c r="E106" i="31"/>
  <c r="F106" i="31"/>
  <c r="H106" i="31"/>
  <c r="B107" i="31"/>
  <c r="C107" i="31"/>
  <c r="D107" i="31"/>
  <c r="E108" i="31"/>
  <c r="F108" i="31"/>
  <c r="H108" i="31"/>
  <c r="I108" i="31"/>
  <c r="J108" i="31"/>
  <c r="M123" i="32"/>
  <c r="O108" i="31"/>
  <c r="C84" i="31"/>
  <c r="F84" i="31"/>
  <c r="K84" i="31"/>
  <c r="L84" i="31"/>
  <c r="B85" i="31"/>
  <c r="D85" i="31"/>
  <c r="H85" i="31"/>
  <c r="K85" i="31"/>
  <c r="L85" i="31"/>
  <c r="M85" i="31"/>
  <c r="B86" i="31"/>
  <c r="C86" i="31"/>
  <c r="D86" i="31"/>
  <c r="P86" i="31"/>
  <c r="Q86" i="31"/>
  <c r="B87" i="31"/>
  <c r="D87" i="31"/>
  <c r="H87" i="31"/>
  <c r="I87" i="31"/>
  <c r="J87" i="31"/>
  <c r="K87" i="31"/>
  <c r="L87" i="31"/>
  <c r="C89" i="31"/>
  <c r="E89" i="31"/>
  <c r="F89" i="31"/>
  <c r="H89" i="31"/>
  <c r="I89" i="31"/>
  <c r="J89" i="31"/>
  <c r="K89" i="31"/>
  <c r="L89" i="31"/>
  <c r="M89" i="31"/>
  <c r="N89" i="31"/>
  <c r="P89" i="31"/>
  <c r="B90" i="31"/>
  <c r="D90" i="31"/>
  <c r="E90" i="31"/>
  <c r="F90" i="31"/>
  <c r="P90" i="31"/>
  <c r="K91" i="31"/>
  <c r="L91" i="31"/>
  <c r="D92" i="31"/>
  <c r="E92" i="31"/>
  <c r="F92" i="31"/>
  <c r="K92" i="31"/>
  <c r="M92" i="31"/>
  <c r="B93" i="31"/>
  <c r="C93" i="31"/>
  <c r="I93" i="31"/>
  <c r="J93" i="31"/>
  <c r="L93" i="31"/>
  <c r="O93" i="31"/>
  <c r="P93" i="31"/>
  <c r="Q93" i="31"/>
  <c r="B94" i="31"/>
  <c r="D94" i="31"/>
  <c r="K94" i="31"/>
  <c r="L94" i="31"/>
  <c r="C96" i="31"/>
  <c r="D96" i="31"/>
  <c r="E96" i="31"/>
  <c r="F96" i="31"/>
  <c r="K96" i="31"/>
  <c r="L96" i="31"/>
  <c r="M96" i="31"/>
  <c r="N96" i="31"/>
  <c r="O96" i="31"/>
  <c r="P96" i="31"/>
  <c r="Q96" i="31"/>
  <c r="D97" i="31"/>
  <c r="I97" i="31"/>
  <c r="O97" i="31"/>
  <c r="B98" i="31"/>
  <c r="C98" i="31"/>
  <c r="D98" i="31"/>
  <c r="F98" i="31"/>
  <c r="K98" i="31"/>
  <c r="P98" i="31"/>
  <c r="Q98" i="31"/>
  <c r="B99" i="31"/>
  <c r="D99" i="31"/>
  <c r="L99" i="31"/>
  <c r="D100" i="31"/>
  <c r="E100" i="31"/>
  <c r="F100" i="31"/>
  <c r="K100" i="31"/>
  <c r="M100" i="31"/>
  <c r="N100" i="31"/>
  <c r="P100" i="31"/>
  <c r="Q100" i="31"/>
  <c r="B101" i="31"/>
  <c r="D101" i="31"/>
  <c r="H101" i="31"/>
  <c r="I101" i="31"/>
  <c r="J101" i="31"/>
  <c r="K101" i="31"/>
  <c r="C103" i="31"/>
  <c r="D103" i="31"/>
  <c r="F103" i="31"/>
  <c r="H103" i="31"/>
  <c r="I103" i="31"/>
  <c r="J103" i="31"/>
  <c r="K103" i="31"/>
  <c r="L103" i="31"/>
  <c r="M103" i="31"/>
  <c r="N103" i="31"/>
  <c r="D104" i="31"/>
  <c r="K104" i="31"/>
  <c r="B105" i="31"/>
  <c r="C105" i="31"/>
  <c r="D105" i="31"/>
  <c r="E105" i="31"/>
  <c r="F105" i="31"/>
  <c r="H105" i="31"/>
  <c r="I105" i="31"/>
  <c r="J105" i="31"/>
  <c r="B106" i="31"/>
  <c r="D106" i="31"/>
  <c r="O106" i="31"/>
  <c r="E107" i="31"/>
  <c r="F107" i="31"/>
  <c r="H107" i="31"/>
  <c r="I107" i="31"/>
  <c r="J107" i="31"/>
  <c r="L107" i="31"/>
  <c r="M107" i="31"/>
  <c r="N107" i="31"/>
  <c r="Q107" i="31"/>
  <c r="D108" i="31"/>
  <c r="K108" i="31"/>
  <c r="B115" i="31"/>
  <c r="B122" i="31"/>
  <c r="D35" i="30"/>
  <c r="F35" i="30"/>
  <c r="G36" i="30"/>
  <c r="H36" i="30"/>
  <c r="O36" i="30"/>
  <c r="C37" i="30"/>
  <c r="C174" i="6" s="1"/>
  <c r="D37" i="30"/>
  <c r="F34" i="30"/>
  <c r="G37" i="30"/>
  <c r="G174" i="6" s="1"/>
  <c r="H34" i="30"/>
  <c r="J34" i="30"/>
  <c r="L34" i="30"/>
  <c r="N35" i="30"/>
  <c r="F37" i="30"/>
  <c r="F174" i="6" s="1"/>
  <c r="H37" i="30"/>
  <c r="N37" i="30"/>
  <c r="O37" i="30"/>
  <c r="O174" i="6" s="1"/>
  <c r="P37" i="30"/>
  <c r="P174" i="6" s="1"/>
  <c r="N34" i="30"/>
  <c r="P34" i="30"/>
  <c r="P35" i="30"/>
  <c r="C36" i="30"/>
  <c r="B57" i="26"/>
  <c r="C57" i="26"/>
  <c r="E57" i="26"/>
  <c r="G57" i="26"/>
  <c r="G116" i="6" s="1"/>
  <c r="K102" i="29"/>
  <c r="H96" i="29"/>
  <c r="I96" i="29"/>
  <c r="K96" i="29"/>
  <c r="L96" i="29"/>
  <c r="M96" i="29"/>
  <c r="O96" i="29"/>
  <c r="P96" i="29"/>
  <c r="Q96" i="29"/>
  <c r="D97" i="29"/>
  <c r="F135" i="29"/>
  <c r="H97" i="29"/>
  <c r="M135" i="29"/>
  <c r="P97" i="29"/>
  <c r="C136" i="29"/>
  <c r="D98" i="29"/>
  <c r="E98" i="29"/>
  <c r="F136" i="29"/>
  <c r="H98" i="29"/>
  <c r="L98" i="29"/>
  <c r="N136" i="29"/>
  <c r="P98" i="29"/>
  <c r="Q98" i="29"/>
  <c r="C99" i="29"/>
  <c r="G99" i="29"/>
  <c r="H99" i="29"/>
  <c r="K99" i="29"/>
  <c r="L99" i="29"/>
  <c r="M99" i="29"/>
  <c r="N137" i="29"/>
  <c r="O99" i="29"/>
  <c r="P99" i="29"/>
  <c r="Q99" i="29"/>
  <c r="D101" i="29"/>
  <c r="E101" i="29"/>
  <c r="G139" i="29"/>
  <c r="H101" i="29"/>
  <c r="I139" i="29"/>
  <c r="K139" i="29"/>
  <c r="L101" i="29"/>
  <c r="M139" i="29"/>
  <c r="O101" i="29"/>
  <c r="P101" i="29"/>
  <c r="Q139" i="29"/>
  <c r="M102" i="29"/>
  <c r="O102" i="29"/>
  <c r="Q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B104" i="29"/>
  <c r="D104" i="29"/>
  <c r="F104" i="29"/>
  <c r="H104" i="29"/>
  <c r="J104" i="29"/>
  <c r="L104" i="29"/>
  <c r="M104" i="29"/>
  <c r="N104" i="29"/>
  <c r="O104" i="29"/>
  <c r="P104" i="29"/>
  <c r="C141" i="29"/>
  <c r="G141" i="29"/>
  <c r="I141" i="29"/>
  <c r="Q105" i="29"/>
  <c r="E113" i="29"/>
  <c r="H113" i="29"/>
  <c r="I113" i="29"/>
  <c r="K116" i="29"/>
  <c r="M112" i="29"/>
  <c r="O112" i="29"/>
  <c r="P112" i="29"/>
  <c r="Q114" i="29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B109" i="29"/>
  <c r="C109" i="29"/>
  <c r="E109" i="29"/>
  <c r="F109" i="29"/>
  <c r="G109" i="29"/>
  <c r="H145" i="29"/>
  <c r="I109" i="29"/>
  <c r="J109" i="29"/>
  <c r="M109" i="29"/>
  <c r="N109" i="29"/>
  <c r="P145" i="29"/>
  <c r="B110" i="29"/>
  <c r="E146" i="29"/>
  <c r="F110" i="29"/>
  <c r="G110" i="29"/>
  <c r="J110" i="29"/>
  <c r="N110" i="29"/>
  <c r="O146" i="29"/>
  <c r="P146" i="29"/>
  <c r="Q146" i="29"/>
  <c r="B111" i="29"/>
  <c r="F111" i="29"/>
  <c r="H147" i="29"/>
  <c r="J111" i="29"/>
  <c r="K147" i="29"/>
  <c r="M147" i="29"/>
  <c r="N111" i="29"/>
  <c r="O147" i="29"/>
  <c r="P147" i="29"/>
  <c r="Q147" i="29"/>
  <c r="B112" i="29"/>
  <c r="C112" i="29"/>
  <c r="H112" i="29"/>
  <c r="E114" i="29"/>
  <c r="F114" i="29"/>
  <c r="G114" i="29"/>
  <c r="H114" i="29"/>
  <c r="I114" i="29"/>
  <c r="B115" i="29"/>
  <c r="D115" i="29"/>
  <c r="F115" i="29"/>
  <c r="J115" i="29"/>
  <c r="L115" i="29"/>
  <c r="N115" i="29"/>
  <c r="P115" i="29"/>
  <c r="Q115" i="29"/>
  <c r="C116" i="29"/>
  <c r="E116" i="29"/>
  <c r="G116" i="29"/>
  <c r="H116" i="29"/>
  <c r="B117" i="29"/>
  <c r="C117" i="29"/>
  <c r="E117" i="29"/>
  <c r="F117" i="29"/>
  <c r="G117" i="29"/>
  <c r="H117" i="29"/>
  <c r="I117" i="29"/>
  <c r="J117" i="29"/>
  <c r="K117" i="29"/>
  <c r="L117" i="29"/>
  <c r="M117" i="29"/>
  <c r="N117" i="29"/>
  <c r="O117" i="29"/>
  <c r="P117" i="29"/>
  <c r="B118" i="29"/>
  <c r="C118" i="29"/>
  <c r="D118" i="29"/>
  <c r="E118" i="29"/>
  <c r="F118" i="29"/>
  <c r="G118" i="29"/>
  <c r="I118" i="29"/>
  <c r="J118" i="29"/>
  <c r="L118" i="29"/>
  <c r="N118" i="29"/>
  <c r="Q118" i="29"/>
  <c r="B119" i="29"/>
  <c r="C119" i="29"/>
  <c r="E119" i="29"/>
  <c r="G119" i="29"/>
  <c r="H119" i="29"/>
  <c r="I119" i="29"/>
  <c r="K119" i="29"/>
  <c r="M119" i="29"/>
  <c r="O119" i="29"/>
  <c r="P119" i="29"/>
  <c r="F120" i="29"/>
  <c r="M120" i="29"/>
  <c r="B121" i="29"/>
  <c r="D121" i="29"/>
  <c r="E121" i="29"/>
  <c r="F121" i="29"/>
  <c r="G121" i="29"/>
  <c r="H121" i="29"/>
  <c r="I121" i="29"/>
  <c r="J121" i="29"/>
  <c r="K121" i="29"/>
  <c r="L121" i="29"/>
  <c r="M121" i="29"/>
  <c r="N121" i="29"/>
  <c r="O121" i="29"/>
  <c r="P121" i="29"/>
  <c r="Q121" i="29"/>
  <c r="B59" i="26"/>
  <c r="E124" i="29"/>
  <c r="K124" i="29"/>
  <c r="M124" i="29"/>
  <c r="O124" i="29"/>
  <c r="B125" i="29"/>
  <c r="E125" i="29"/>
  <c r="F125" i="29"/>
  <c r="G125" i="29"/>
  <c r="J125" i="29"/>
  <c r="K125" i="29"/>
  <c r="M125" i="29"/>
  <c r="O125" i="29"/>
  <c r="Q125" i="29"/>
  <c r="B126" i="29"/>
  <c r="C126" i="29"/>
  <c r="F126" i="29"/>
  <c r="G156" i="29"/>
  <c r="I156" i="29"/>
  <c r="J126" i="29"/>
  <c r="K156" i="29"/>
  <c r="M126" i="29"/>
  <c r="N126" i="29"/>
  <c r="O156" i="29"/>
  <c r="Q156" i="29"/>
  <c r="B127" i="29"/>
  <c r="C157" i="29"/>
  <c r="F127" i="29"/>
  <c r="G157" i="29"/>
  <c r="I127" i="29"/>
  <c r="J127" i="29"/>
  <c r="M127" i="29"/>
  <c r="E128" i="29"/>
  <c r="I128" i="29"/>
  <c r="K128" i="29"/>
  <c r="O128" i="29"/>
  <c r="B159" i="29"/>
  <c r="D129" i="29"/>
  <c r="E129" i="29"/>
  <c r="F159" i="29"/>
  <c r="G129" i="29"/>
  <c r="H129" i="29"/>
  <c r="I129" i="29"/>
  <c r="J159" i="29"/>
  <c r="K129" i="29"/>
  <c r="L129" i="29"/>
  <c r="M129" i="29"/>
  <c r="N159" i="29"/>
  <c r="P129" i="29"/>
  <c r="C96" i="29"/>
  <c r="G96" i="29"/>
  <c r="C97" i="29"/>
  <c r="E97" i="29"/>
  <c r="G97" i="29"/>
  <c r="I97" i="29"/>
  <c r="K97" i="29"/>
  <c r="O97" i="29"/>
  <c r="Q97" i="29"/>
  <c r="C98" i="29"/>
  <c r="G98" i="29"/>
  <c r="I98" i="29"/>
  <c r="K98" i="29"/>
  <c r="M98" i="29"/>
  <c r="O98" i="29"/>
  <c r="I99" i="29"/>
  <c r="K100" i="29"/>
  <c r="M100" i="29"/>
  <c r="O100" i="29"/>
  <c r="Q100" i="29"/>
  <c r="C101" i="29"/>
  <c r="G101" i="29"/>
  <c r="I101" i="29"/>
  <c r="Q103" i="29"/>
  <c r="C104" i="29"/>
  <c r="E104" i="29"/>
  <c r="G104" i="29"/>
  <c r="I104" i="29"/>
  <c r="K104" i="29"/>
  <c r="Q104" i="29"/>
  <c r="G105" i="29"/>
  <c r="I105" i="29"/>
  <c r="K105" i="29"/>
  <c r="M105" i="29"/>
  <c r="O105" i="29"/>
  <c r="Q108" i="29"/>
  <c r="K109" i="29"/>
  <c r="O109" i="29"/>
  <c r="P109" i="29"/>
  <c r="Q109" i="29"/>
  <c r="C110" i="29"/>
  <c r="E110" i="29"/>
  <c r="O110" i="29"/>
  <c r="P110" i="29"/>
  <c r="Q110" i="29"/>
  <c r="C111" i="29"/>
  <c r="E111" i="29"/>
  <c r="G111" i="29"/>
  <c r="H111" i="29"/>
  <c r="Q111" i="29"/>
  <c r="E112" i="29"/>
  <c r="G112" i="29"/>
  <c r="I112" i="29"/>
  <c r="K112" i="29"/>
  <c r="C113" i="29"/>
  <c r="G113" i="29"/>
  <c r="C115" i="29"/>
  <c r="E115" i="29"/>
  <c r="G115" i="29"/>
  <c r="H115" i="29"/>
  <c r="I115" i="29"/>
  <c r="K115" i="29"/>
  <c r="M115" i="29"/>
  <c r="O115" i="29"/>
  <c r="I116" i="29"/>
  <c r="H118" i="29"/>
  <c r="K118" i="29"/>
  <c r="M118" i="29"/>
  <c r="O118" i="29"/>
  <c r="P118" i="29"/>
  <c r="G120" i="29"/>
  <c r="C121" i="29"/>
  <c r="Q124" i="29"/>
  <c r="C125" i="29"/>
  <c r="I125" i="29"/>
  <c r="K126" i="29"/>
  <c r="O126" i="29"/>
  <c r="Q126" i="29"/>
  <c r="K127" i="29"/>
  <c r="O127" i="29"/>
  <c r="Q127" i="29"/>
  <c r="C128" i="29"/>
  <c r="G128" i="29"/>
  <c r="O129" i="29"/>
  <c r="Q129" i="29"/>
  <c r="B134" i="29"/>
  <c r="C134" i="29"/>
  <c r="F134" i="29"/>
  <c r="G134" i="29"/>
  <c r="H134" i="29"/>
  <c r="I134" i="29"/>
  <c r="J134" i="29"/>
  <c r="L134" i="29"/>
  <c r="M134" i="29"/>
  <c r="N134" i="29"/>
  <c r="O134" i="29"/>
  <c r="P134" i="29"/>
  <c r="Q134" i="29"/>
  <c r="B135" i="29"/>
  <c r="C135" i="29"/>
  <c r="D135" i="29"/>
  <c r="E135" i="29"/>
  <c r="G135" i="29"/>
  <c r="H135" i="29"/>
  <c r="I135" i="29"/>
  <c r="J135" i="29"/>
  <c r="K135" i="29"/>
  <c r="N135" i="29"/>
  <c r="O135" i="29"/>
  <c r="P135" i="29"/>
  <c r="Q135" i="29"/>
  <c r="B136" i="29"/>
  <c r="G136" i="29"/>
  <c r="H136" i="29"/>
  <c r="I136" i="29"/>
  <c r="J136" i="29"/>
  <c r="K136" i="29"/>
  <c r="L136" i="29"/>
  <c r="M136" i="29"/>
  <c r="O136" i="29"/>
  <c r="P136" i="29"/>
  <c r="Q136" i="29"/>
  <c r="B137" i="29"/>
  <c r="C137" i="29"/>
  <c r="F137" i="29"/>
  <c r="G137" i="29"/>
  <c r="H137" i="29"/>
  <c r="I137" i="29"/>
  <c r="J137" i="29"/>
  <c r="C139" i="29"/>
  <c r="E139" i="29"/>
  <c r="O139" i="29"/>
  <c r="K141" i="29"/>
  <c r="M141" i="29"/>
  <c r="O141" i="29"/>
  <c r="Q144" i="29"/>
  <c r="E145" i="29"/>
  <c r="G145" i="29"/>
  <c r="I145" i="29"/>
  <c r="K145" i="29"/>
  <c r="M145" i="29"/>
  <c r="O145" i="29"/>
  <c r="Q145" i="29"/>
  <c r="C146" i="29"/>
  <c r="G146" i="29"/>
  <c r="C147" i="29"/>
  <c r="E147" i="29"/>
  <c r="G147" i="29"/>
  <c r="O154" i="29"/>
  <c r="Q154" i="29"/>
  <c r="C155" i="29"/>
  <c r="E155" i="29"/>
  <c r="F155" i="29"/>
  <c r="G155" i="29"/>
  <c r="I155" i="29"/>
  <c r="J155" i="29"/>
  <c r="C156" i="29"/>
  <c r="F156" i="29"/>
  <c r="M156" i="29"/>
  <c r="N156" i="29"/>
  <c r="K157" i="29"/>
  <c r="M157" i="29"/>
  <c r="O157" i="29"/>
  <c r="Q157" i="29"/>
  <c r="K159" i="29"/>
  <c r="O159" i="29"/>
  <c r="Q159" i="29"/>
  <c r="D96" i="28"/>
  <c r="E96" i="28"/>
  <c r="M100" i="28"/>
  <c r="H96" i="28"/>
  <c r="M134" i="28"/>
  <c r="E97" i="28"/>
  <c r="K97" i="28"/>
  <c r="L97" i="28"/>
  <c r="N97" i="28"/>
  <c r="P97" i="28"/>
  <c r="Q135" i="28"/>
  <c r="C136" i="28"/>
  <c r="D98" i="28"/>
  <c r="E98" i="28"/>
  <c r="F98" i="28"/>
  <c r="H98" i="28"/>
  <c r="M98" i="28"/>
  <c r="H99" i="28"/>
  <c r="I137" i="28"/>
  <c r="J99" i="28"/>
  <c r="N99" i="28"/>
  <c r="O137" i="28"/>
  <c r="P99" i="28"/>
  <c r="E138" i="28"/>
  <c r="D101" i="28"/>
  <c r="E101" i="28"/>
  <c r="F101" i="28"/>
  <c r="G101" i="28"/>
  <c r="H101" i="28"/>
  <c r="I139" i="28"/>
  <c r="J101" i="28"/>
  <c r="K101" i="28"/>
  <c r="L101" i="28"/>
  <c r="N101" i="28"/>
  <c r="O101" i="28"/>
  <c r="P101" i="28"/>
  <c r="J102" i="28"/>
  <c r="L102" i="28"/>
  <c r="N102" i="28"/>
  <c r="M103" i="28"/>
  <c r="E104" i="28"/>
  <c r="C141" i="28"/>
  <c r="M105" i="28"/>
  <c r="D113" i="28"/>
  <c r="F113" i="28"/>
  <c r="G113" i="28"/>
  <c r="J113" i="28"/>
  <c r="K113" i="28"/>
  <c r="L113" i="28"/>
  <c r="P108" i="28"/>
  <c r="E145" i="28"/>
  <c r="G145" i="28"/>
  <c r="B110" i="28"/>
  <c r="H110" i="28"/>
  <c r="K110" i="28"/>
  <c r="L110" i="28"/>
  <c r="M110" i="28"/>
  <c r="N110" i="28"/>
  <c r="O110" i="28"/>
  <c r="P110" i="28"/>
  <c r="P111" i="28"/>
  <c r="Q111" i="28"/>
  <c r="B112" i="28"/>
  <c r="C112" i="28"/>
  <c r="D112" i="28"/>
  <c r="E112" i="28"/>
  <c r="B113" i="28"/>
  <c r="E113" i="28"/>
  <c r="O113" i="28"/>
  <c r="P113" i="28"/>
  <c r="Q149" i="28"/>
  <c r="B114" i="28"/>
  <c r="C114" i="28"/>
  <c r="D114" i="28"/>
  <c r="E114" i="28"/>
  <c r="F114" i="28"/>
  <c r="G114" i="28"/>
  <c r="M114" i="28"/>
  <c r="B115" i="28"/>
  <c r="E115" i="28"/>
  <c r="P115" i="28"/>
  <c r="Q115" i="28"/>
  <c r="C116" i="28"/>
  <c r="D116" i="28"/>
  <c r="E150" i="28"/>
  <c r="G150" i="28"/>
  <c r="B117" i="28"/>
  <c r="C117" i="28"/>
  <c r="D117" i="28"/>
  <c r="E117" i="28"/>
  <c r="F117" i="28"/>
  <c r="G117" i="28"/>
  <c r="H117" i="28"/>
  <c r="I117" i="28"/>
  <c r="J117" i="28"/>
  <c r="K117" i="28"/>
  <c r="L117" i="28"/>
  <c r="M117" i="28"/>
  <c r="B118" i="28"/>
  <c r="D118" i="28"/>
  <c r="E118" i="28"/>
  <c r="M118" i="28"/>
  <c r="D119" i="28"/>
  <c r="F119" i="28"/>
  <c r="G119" i="28"/>
  <c r="H119" i="28"/>
  <c r="L119" i="28"/>
  <c r="M119" i="28"/>
  <c r="N119" i="28"/>
  <c r="O119" i="28"/>
  <c r="E120" i="28"/>
  <c r="P120" i="28"/>
  <c r="Q120" i="28"/>
  <c r="F121" i="28"/>
  <c r="G121" i="28"/>
  <c r="H121" i="28"/>
  <c r="I121" i="28"/>
  <c r="J121" i="28"/>
  <c r="K121" i="28"/>
  <c r="K129" i="28"/>
  <c r="N72" i="26"/>
  <c r="P129" i="28"/>
  <c r="B124" i="28"/>
  <c r="D124" i="28"/>
  <c r="F124" i="28"/>
  <c r="F125" i="28"/>
  <c r="N125" i="28"/>
  <c r="B126" i="28"/>
  <c r="E126" i="28"/>
  <c r="K126" i="28"/>
  <c r="L126" i="28"/>
  <c r="P126" i="28"/>
  <c r="C157" i="28"/>
  <c r="F127" i="28"/>
  <c r="G128" i="28"/>
  <c r="I128" i="28"/>
  <c r="J128" i="28"/>
  <c r="K128" i="28"/>
  <c r="M158" i="28"/>
  <c r="N128" i="28"/>
  <c r="O158" i="28"/>
  <c r="B129" i="28"/>
  <c r="D129" i="28"/>
  <c r="F129" i="28"/>
  <c r="G129" i="28"/>
  <c r="J129" i="28"/>
  <c r="I96" i="28"/>
  <c r="J96" i="28"/>
  <c r="K96" i="28"/>
  <c r="L96" i="28"/>
  <c r="M96" i="28"/>
  <c r="N96" i="28"/>
  <c r="O96" i="28"/>
  <c r="D97" i="28"/>
  <c r="I97" i="28"/>
  <c r="J97" i="28"/>
  <c r="Q97" i="28"/>
  <c r="B98" i="28"/>
  <c r="J98" i="28"/>
  <c r="L98" i="28"/>
  <c r="N98" i="28"/>
  <c r="O98" i="28"/>
  <c r="F99" i="28"/>
  <c r="G99" i="28"/>
  <c r="I99" i="28"/>
  <c r="L99" i="28"/>
  <c r="Q99" i="28"/>
  <c r="B100" i="28"/>
  <c r="H100" i="28"/>
  <c r="I100" i="28"/>
  <c r="J100" i="28"/>
  <c r="K100" i="28"/>
  <c r="L100" i="28"/>
  <c r="N100" i="28"/>
  <c r="O100" i="28"/>
  <c r="Q101" i="28"/>
  <c r="D102" i="28"/>
  <c r="E102" i="28"/>
  <c r="F102" i="28"/>
  <c r="G102" i="28"/>
  <c r="P102" i="28"/>
  <c r="Q102" i="28"/>
  <c r="B103" i="28"/>
  <c r="D103" i="28"/>
  <c r="E103" i="28"/>
  <c r="F103" i="28"/>
  <c r="G103" i="28"/>
  <c r="H103" i="28"/>
  <c r="I103" i="28"/>
  <c r="J103" i="28"/>
  <c r="K103" i="28"/>
  <c r="L103" i="28"/>
  <c r="N103" i="28"/>
  <c r="O103" i="28"/>
  <c r="I104" i="28"/>
  <c r="J104" i="28"/>
  <c r="K104" i="28"/>
  <c r="L104" i="28"/>
  <c r="M104" i="28"/>
  <c r="N104" i="28"/>
  <c r="O104" i="28"/>
  <c r="P104" i="28"/>
  <c r="Q104" i="28"/>
  <c r="B105" i="28"/>
  <c r="D105" i="28"/>
  <c r="E105" i="28"/>
  <c r="F105" i="28"/>
  <c r="G105" i="28"/>
  <c r="H105" i="28"/>
  <c r="I105" i="28"/>
  <c r="J105" i="28"/>
  <c r="K105" i="28"/>
  <c r="L105" i="28"/>
  <c r="N105" i="28"/>
  <c r="O105" i="28"/>
  <c r="Q108" i="28"/>
  <c r="B109" i="28"/>
  <c r="C109" i="28"/>
  <c r="D109" i="28"/>
  <c r="E109" i="28"/>
  <c r="F109" i="28"/>
  <c r="G109" i="28"/>
  <c r="D110" i="28"/>
  <c r="E110" i="28"/>
  <c r="F110" i="28"/>
  <c r="G110" i="28"/>
  <c r="I110" i="28"/>
  <c r="J110" i="28"/>
  <c r="Q110" i="28"/>
  <c r="B111" i="28"/>
  <c r="F112" i="28"/>
  <c r="G112" i="28"/>
  <c r="I112" i="28"/>
  <c r="J112" i="28"/>
  <c r="K112" i="28"/>
  <c r="L112" i="28"/>
  <c r="N112" i="28"/>
  <c r="O112" i="28"/>
  <c r="M113" i="28"/>
  <c r="N113" i="28"/>
  <c r="J114" i="28"/>
  <c r="I115" i="28"/>
  <c r="J115" i="28"/>
  <c r="K115" i="28"/>
  <c r="L115" i="28"/>
  <c r="M115" i="28"/>
  <c r="O115" i="28"/>
  <c r="B116" i="28"/>
  <c r="F116" i="28"/>
  <c r="G116" i="28"/>
  <c r="N117" i="28"/>
  <c r="O117" i="28"/>
  <c r="P117" i="28"/>
  <c r="Q117" i="28"/>
  <c r="C118" i="28"/>
  <c r="F118" i="28"/>
  <c r="G118" i="28"/>
  <c r="P118" i="28"/>
  <c r="Q118" i="28"/>
  <c r="B119" i="28"/>
  <c r="C119" i="28"/>
  <c r="I119" i="28"/>
  <c r="J119" i="28"/>
  <c r="B120" i="28"/>
  <c r="C120" i="28"/>
  <c r="B121" i="28"/>
  <c r="C121" i="28"/>
  <c r="D121" i="28"/>
  <c r="E121" i="28"/>
  <c r="H124" i="28"/>
  <c r="I124" i="28"/>
  <c r="J124" i="28"/>
  <c r="K124" i="28"/>
  <c r="L124" i="28"/>
  <c r="N124" i="28"/>
  <c r="O124" i="28"/>
  <c r="B125" i="28"/>
  <c r="C125" i="28"/>
  <c r="D126" i="28"/>
  <c r="F126" i="28"/>
  <c r="G126" i="28"/>
  <c r="H126" i="28"/>
  <c r="I126" i="28"/>
  <c r="J126" i="28"/>
  <c r="M126" i="28"/>
  <c r="N126" i="28"/>
  <c r="O126" i="28"/>
  <c r="B127" i="28"/>
  <c r="B128" i="28"/>
  <c r="C128" i="28"/>
  <c r="D128" i="28"/>
  <c r="E128" i="28"/>
  <c r="F128" i="28"/>
  <c r="L129" i="28"/>
  <c r="M129" i="28"/>
  <c r="N129" i="28"/>
  <c r="O129" i="28"/>
  <c r="Q129" i="28"/>
  <c r="Q140" i="28"/>
  <c r="H150" i="28"/>
  <c r="L158" i="28"/>
  <c r="J133" i="28"/>
  <c r="L133" i="28"/>
  <c r="M133" i="29"/>
  <c r="N133" i="28"/>
  <c r="Q133" i="29"/>
  <c r="C97" i="27"/>
  <c r="E135" i="27"/>
  <c r="G97" i="27"/>
  <c r="M135" i="27"/>
  <c r="O98" i="27"/>
  <c r="G100" i="27"/>
  <c r="I138" i="29"/>
  <c r="K100" i="27"/>
  <c r="M138" i="29"/>
  <c r="O100" i="27"/>
  <c r="Q138" i="29"/>
  <c r="G101" i="27"/>
  <c r="C102" i="27"/>
  <c r="E140" i="29"/>
  <c r="I140" i="29"/>
  <c r="M140" i="29"/>
  <c r="O102" i="27"/>
  <c r="G103" i="27"/>
  <c r="H103" i="27"/>
  <c r="I103" i="27"/>
  <c r="J103" i="27"/>
  <c r="K103" i="27"/>
  <c r="L103" i="27"/>
  <c r="M103" i="27"/>
  <c r="N103" i="27"/>
  <c r="O103" i="27"/>
  <c r="P103" i="27"/>
  <c r="Q103" i="27"/>
  <c r="B104" i="27"/>
  <c r="C104" i="27"/>
  <c r="E104" i="27"/>
  <c r="G104" i="27"/>
  <c r="I104" i="27"/>
  <c r="K104" i="27"/>
  <c r="O104" i="27"/>
  <c r="P104" i="27"/>
  <c r="K105" i="27"/>
  <c r="M141" i="27"/>
  <c r="O105" i="27"/>
  <c r="B115" i="27"/>
  <c r="C109" i="27"/>
  <c r="D143" i="28"/>
  <c r="E143" i="29"/>
  <c r="F143" i="28"/>
  <c r="H112" i="27"/>
  <c r="I143" i="29"/>
  <c r="E108" i="27"/>
  <c r="G108" i="27"/>
  <c r="I108" i="27"/>
  <c r="K108" i="27"/>
  <c r="M108" i="27"/>
  <c r="O108" i="27"/>
  <c r="P144" i="28"/>
  <c r="I109" i="27"/>
  <c r="J109" i="27"/>
  <c r="K109" i="27"/>
  <c r="L145" i="28"/>
  <c r="M109" i="27"/>
  <c r="O109" i="27"/>
  <c r="P109" i="27"/>
  <c r="Q109" i="27"/>
  <c r="C110" i="27"/>
  <c r="D146" i="28"/>
  <c r="E110" i="27"/>
  <c r="F146" i="28"/>
  <c r="G110" i="27"/>
  <c r="I110" i="27"/>
  <c r="K110" i="27"/>
  <c r="E111" i="27"/>
  <c r="I111" i="27"/>
  <c r="J147" i="28"/>
  <c r="M111" i="27"/>
  <c r="P147" i="28"/>
  <c r="J148" i="28"/>
  <c r="K112" i="27"/>
  <c r="L112" i="27"/>
  <c r="M148" i="29"/>
  <c r="N112" i="27"/>
  <c r="O112" i="27"/>
  <c r="Q148" i="29"/>
  <c r="E149" i="29"/>
  <c r="F149" i="28"/>
  <c r="G113" i="27"/>
  <c r="K113" i="27"/>
  <c r="L149" i="28"/>
  <c r="M149" i="29"/>
  <c r="N149" i="28"/>
  <c r="O113" i="27"/>
  <c r="Q149" i="29"/>
  <c r="I114" i="27"/>
  <c r="J114" i="27"/>
  <c r="K114" i="27"/>
  <c r="L114" i="27"/>
  <c r="M114" i="27"/>
  <c r="N114" i="27"/>
  <c r="O114" i="27"/>
  <c r="P114" i="27"/>
  <c r="Q114" i="27"/>
  <c r="E115" i="27"/>
  <c r="F115" i="27"/>
  <c r="G115" i="27"/>
  <c r="H115" i="27"/>
  <c r="I115" i="27"/>
  <c r="J115" i="27"/>
  <c r="K115" i="27"/>
  <c r="L115" i="27"/>
  <c r="M115" i="27"/>
  <c r="N115" i="27"/>
  <c r="O115" i="27"/>
  <c r="M150" i="29"/>
  <c r="N150" i="28"/>
  <c r="O116" i="27"/>
  <c r="B117" i="27"/>
  <c r="C117" i="27"/>
  <c r="D117" i="27"/>
  <c r="E117" i="27"/>
  <c r="F117" i="27"/>
  <c r="G117" i="27"/>
  <c r="H117" i="27"/>
  <c r="I117" i="27"/>
  <c r="J117" i="27"/>
  <c r="K117" i="27"/>
  <c r="M117" i="27"/>
  <c r="I118" i="27"/>
  <c r="J118" i="27"/>
  <c r="K118" i="27"/>
  <c r="L118" i="27"/>
  <c r="M118" i="27"/>
  <c r="N118" i="27"/>
  <c r="O118" i="27"/>
  <c r="P118" i="27"/>
  <c r="Q118" i="27"/>
  <c r="C119" i="27"/>
  <c r="D119" i="27"/>
  <c r="E151" i="29"/>
  <c r="G119" i="27"/>
  <c r="H151" i="28"/>
  <c r="K119" i="27"/>
  <c r="O119" i="27"/>
  <c r="D120" i="27"/>
  <c r="E120" i="27"/>
  <c r="F120" i="27"/>
  <c r="I120" i="27"/>
  <c r="J120" i="27"/>
  <c r="K120" i="27"/>
  <c r="L120" i="27"/>
  <c r="M120" i="27"/>
  <c r="N120" i="27"/>
  <c r="O120" i="27"/>
  <c r="P120" i="27"/>
  <c r="D121" i="27"/>
  <c r="E121" i="27"/>
  <c r="F121" i="27"/>
  <c r="G121" i="27"/>
  <c r="H121" i="27"/>
  <c r="I121" i="27"/>
  <c r="J121" i="27"/>
  <c r="K121" i="27"/>
  <c r="M121" i="27"/>
  <c r="Q121" i="27"/>
  <c r="B153" i="28"/>
  <c r="C153" i="29"/>
  <c r="D153" i="28"/>
  <c r="E153" i="29"/>
  <c r="F153" i="28"/>
  <c r="G153" i="29"/>
  <c r="H153" i="28"/>
  <c r="L153" i="28"/>
  <c r="M153" i="29"/>
  <c r="O153" i="29"/>
  <c r="P153" i="28"/>
  <c r="M154" i="27"/>
  <c r="O124" i="27"/>
  <c r="Q124" i="27"/>
  <c r="E125" i="27"/>
  <c r="Q125" i="27"/>
  <c r="C126" i="27"/>
  <c r="E126" i="27"/>
  <c r="G126" i="27"/>
  <c r="K126" i="27"/>
  <c r="L126" i="27"/>
  <c r="M126" i="27"/>
  <c r="O126" i="27"/>
  <c r="L127" i="27"/>
  <c r="M127" i="27"/>
  <c r="O127" i="27"/>
  <c r="P127" i="27"/>
  <c r="Q127" i="27"/>
  <c r="C128" i="27"/>
  <c r="H128" i="27"/>
  <c r="I158" i="29"/>
  <c r="L129" i="27"/>
  <c r="M129" i="27"/>
  <c r="O129" i="27"/>
  <c r="M97" i="27"/>
  <c r="O97" i="27"/>
  <c r="Q97" i="27"/>
  <c r="I98" i="27"/>
  <c r="K98" i="27"/>
  <c r="M98" i="27"/>
  <c r="M99" i="27"/>
  <c r="I101" i="27"/>
  <c r="M104" i="27"/>
  <c r="Q104" i="27"/>
  <c r="C105" i="27"/>
  <c r="E105" i="27"/>
  <c r="G105" i="27"/>
  <c r="I105" i="27"/>
  <c r="P108" i="27"/>
  <c r="B109" i="27"/>
  <c r="D109" i="27"/>
  <c r="L110" i="27"/>
  <c r="N110" i="27"/>
  <c r="O110" i="27"/>
  <c r="D111" i="27"/>
  <c r="G111" i="27"/>
  <c r="J111" i="27"/>
  <c r="K111" i="27"/>
  <c r="L111" i="27"/>
  <c r="N111" i="27"/>
  <c r="O111" i="27"/>
  <c r="J112" i="27"/>
  <c r="C115" i="27"/>
  <c r="D115" i="27"/>
  <c r="D116" i="27"/>
  <c r="G116" i="27"/>
  <c r="H116" i="27"/>
  <c r="J116" i="27"/>
  <c r="K116" i="27"/>
  <c r="L117" i="27"/>
  <c r="N117" i="27"/>
  <c r="O117" i="27"/>
  <c r="P117" i="27"/>
  <c r="G120" i="27"/>
  <c r="H120" i="27"/>
  <c r="L121" i="27"/>
  <c r="N121" i="27"/>
  <c r="O121" i="27"/>
  <c r="P121" i="27"/>
  <c r="K125" i="27"/>
  <c r="O128" i="27"/>
  <c r="E136" i="27"/>
  <c r="E137" i="27"/>
  <c r="E138" i="27"/>
  <c r="E139" i="27"/>
  <c r="E140" i="27"/>
  <c r="E141" i="27"/>
  <c r="I145" i="27"/>
  <c r="I147" i="27"/>
  <c r="H63" i="26"/>
  <c r="J63" i="26"/>
  <c r="B70" i="26"/>
  <c r="E134" i="27"/>
  <c r="H62" i="26"/>
  <c r="J70" i="26"/>
  <c r="K62" i="26"/>
  <c r="N70" i="26"/>
  <c r="O62" i="26"/>
  <c r="F72" i="26"/>
  <c r="G64" i="26"/>
  <c r="H64" i="26"/>
  <c r="J64" i="26"/>
  <c r="K64" i="26"/>
  <c r="M156" i="27"/>
  <c r="B66" i="26"/>
  <c r="G74" i="26"/>
  <c r="G171" i="6" s="1"/>
  <c r="H66" i="26"/>
  <c r="B67" i="26"/>
  <c r="D67" i="26"/>
  <c r="F67" i="26"/>
  <c r="L67" i="26"/>
  <c r="N67" i="26"/>
  <c r="P67" i="26"/>
  <c r="B68" i="26"/>
  <c r="D68" i="26"/>
  <c r="N68" i="26"/>
  <c r="K57" i="26"/>
  <c r="M57" i="26"/>
  <c r="M116" i="6" s="1"/>
  <c r="O57" i="26"/>
  <c r="Q57" i="26"/>
  <c r="E58" i="26"/>
  <c r="E75" i="26" s="1"/>
  <c r="E172" i="6" s="1"/>
  <c r="G58" i="26"/>
  <c r="G117" i="6" s="1"/>
  <c r="I58" i="26"/>
  <c r="K58" i="26"/>
  <c r="M58" i="26"/>
  <c r="O58" i="26"/>
  <c r="O117" i="6" s="1"/>
  <c r="Q58" i="26"/>
  <c r="Q117" i="6" s="1"/>
  <c r="C59" i="26"/>
  <c r="E59" i="26"/>
  <c r="G59" i="26"/>
  <c r="G118" i="6" s="1"/>
  <c r="I59" i="26"/>
  <c r="K59" i="26"/>
  <c r="M59" i="26"/>
  <c r="M76" i="26" s="1"/>
  <c r="O59" i="26"/>
  <c r="Q59" i="26"/>
  <c r="Q76" i="26" s="1"/>
  <c r="B62" i="26"/>
  <c r="J62" i="26"/>
  <c r="P62" i="26"/>
  <c r="B63" i="26"/>
  <c r="P64" i="26"/>
  <c r="H67" i="26"/>
  <c r="J67" i="26"/>
  <c r="P68" i="26"/>
  <c r="B71" i="26"/>
  <c r="F71" i="26"/>
  <c r="J71" i="26"/>
  <c r="N71" i="26"/>
  <c r="B72" i="26"/>
  <c r="Q74" i="26"/>
  <c r="Q171" i="6" s="1"/>
  <c r="I76" i="26"/>
  <c r="E139" i="25"/>
  <c r="B130" i="25"/>
  <c r="F130" i="25"/>
  <c r="G130" i="25"/>
  <c r="I130" i="25"/>
  <c r="J130" i="25"/>
  <c r="K130" i="25"/>
  <c r="O181" i="25"/>
  <c r="Q181" i="25"/>
  <c r="B182" i="25"/>
  <c r="C182" i="25"/>
  <c r="E182" i="25"/>
  <c r="F182" i="25"/>
  <c r="G131" i="25"/>
  <c r="I182" i="25"/>
  <c r="J182" i="25"/>
  <c r="K182" i="25"/>
  <c r="O182" i="25"/>
  <c r="B183" i="25"/>
  <c r="F132" i="25"/>
  <c r="G132" i="25"/>
  <c r="I132" i="25"/>
  <c r="J132" i="25"/>
  <c r="K132" i="25"/>
  <c r="M132" i="25"/>
  <c r="N132" i="25"/>
  <c r="O132" i="25"/>
  <c r="Q132" i="25"/>
  <c r="E184" i="25"/>
  <c r="F133" i="25"/>
  <c r="G133" i="25"/>
  <c r="I184" i="25"/>
  <c r="J184" i="25"/>
  <c r="K184" i="25"/>
  <c r="M184" i="25"/>
  <c r="N184" i="25"/>
  <c r="O184" i="25"/>
  <c r="Q184" i="25"/>
  <c r="B186" i="25"/>
  <c r="C186" i="25"/>
  <c r="F186" i="25"/>
  <c r="M186" i="25"/>
  <c r="N186" i="25"/>
  <c r="O186" i="25"/>
  <c r="Q135" i="25"/>
  <c r="E136" i="25"/>
  <c r="B189" i="25"/>
  <c r="C140" i="25"/>
  <c r="E140" i="25"/>
  <c r="G140" i="25"/>
  <c r="I140" i="25"/>
  <c r="J140" i="25"/>
  <c r="K140" i="25"/>
  <c r="M140" i="25"/>
  <c r="N189" i="25"/>
  <c r="O140" i="25"/>
  <c r="Q189" i="25"/>
  <c r="F59" i="22"/>
  <c r="F76" i="22" s="1"/>
  <c r="F167" i="6" s="1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N144" i="25"/>
  <c r="O192" i="25"/>
  <c r="Q144" i="25"/>
  <c r="D145" i="25"/>
  <c r="G193" i="25"/>
  <c r="J193" i="25"/>
  <c r="K193" i="25"/>
  <c r="L193" i="25"/>
  <c r="O145" i="25"/>
  <c r="P193" i="25"/>
  <c r="Q145" i="25"/>
  <c r="B146" i="25"/>
  <c r="C194" i="25"/>
  <c r="D194" i="25"/>
  <c r="E146" i="25"/>
  <c r="F194" i="25"/>
  <c r="G194" i="25"/>
  <c r="H146" i="25"/>
  <c r="K194" i="25"/>
  <c r="L194" i="25"/>
  <c r="M146" i="25"/>
  <c r="O146" i="25"/>
  <c r="P146" i="25"/>
  <c r="Q146" i="25"/>
  <c r="B147" i="25"/>
  <c r="C147" i="25"/>
  <c r="D147" i="25"/>
  <c r="E147" i="25"/>
  <c r="F147" i="25"/>
  <c r="G147" i="25"/>
  <c r="H147" i="25"/>
  <c r="J147" i="25"/>
  <c r="K147" i="25"/>
  <c r="L147" i="25"/>
  <c r="M147" i="25"/>
  <c r="N147" i="25"/>
  <c r="O147" i="25"/>
  <c r="P147" i="25"/>
  <c r="Q147" i="25"/>
  <c r="B149" i="25"/>
  <c r="L197" i="25"/>
  <c r="N197" i="25"/>
  <c r="P197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B156" i="25"/>
  <c r="D156" i="25"/>
  <c r="F156" i="25"/>
  <c r="H156" i="25"/>
  <c r="I156" i="25"/>
  <c r="J156" i="25"/>
  <c r="K156" i="25"/>
  <c r="L156" i="25"/>
  <c r="M156" i="25"/>
  <c r="N156" i="25"/>
  <c r="O156" i="25"/>
  <c r="P156" i="25"/>
  <c r="Q156" i="25"/>
  <c r="D159" i="25"/>
  <c r="E159" i="25"/>
  <c r="F159" i="25"/>
  <c r="G159" i="25"/>
  <c r="H159" i="25"/>
  <c r="I159" i="25"/>
  <c r="J159" i="25"/>
  <c r="K159" i="25"/>
  <c r="L159" i="25"/>
  <c r="M159" i="25"/>
  <c r="N159" i="25"/>
  <c r="O159" i="25"/>
  <c r="P159" i="25"/>
  <c r="Q159" i="25"/>
  <c r="D60" i="22"/>
  <c r="D113" i="6" s="1"/>
  <c r="F60" i="22"/>
  <c r="H60" i="22"/>
  <c r="J60" i="22"/>
  <c r="L60" i="22"/>
  <c r="L113" i="6" s="1"/>
  <c r="M157" i="25"/>
  <c r="N60" i="22"/>
  <c r="P60" i="22"/>
  <c r="C163" i="25"/>
  <c r="D203" i="25"/>
  <c r="E203" i="25"/>
  <c r="F163" i="25"/>
  <c r="G163" i="25"/>
  <c r="H163" i="25"/>
  <c r="I163" i="25"/>
  <c r="K163" i="25"/>
  <c r="L163" i="25"/>
  <c r="O163" i="25"/>
  <c r="P163" i="25"/>
  <c r="Q163" i="25"/>
  <c r="C164" i="25"/>
  <c r="D164" i="25"/>
  <c r="E164" i="25"/>
  <c r="F164" i="25"/>
  <c r="G164" i="25"/>
  <c r="H204" i="25"/>
  <c r="I164" i="25"/>
  <c r="K164" i="25"/>
  <c r="L204" i="25"/>
  <c r="M164" i="25"/>
  <c r="O164" i="25"/>
  <c r="P164" i="25"/>
  <c r="Q164" i="25"/>
  <c r="C165" i="25"/>
  <c r="F165" i="25"/>
  <c r="G165" i="25"/>
  <c r="K165" i="25"/>
  <c r="O165" i="25"/>
  <c r="P165" i="25"/>
  <c r="Q205" i="25"/>
  <c r="C166" i="25"/>
  <c r="G166" i="25"/>
  <c r="K166" i="25"/>
  <c r="O166" i="25"/>
  <c r="P166" i="25"/>
  <c r="J170" i="25"/>
  <c r="K170" i="25"/>
  <c r="L170" i="25"/>
  <c r="M170" i="25"/>
  <c r="N170" i="25"/>
  <c r="O170" i="25"/>
  <c r="P170" i="25"/>
  <c r="Q170" i="25"/>
  <c r="C209" i="25"/>
  <c r="D171" i="25"/>
  <c r="F209" i="25"/>
  <c r="G209" i="25"/>
  <c r="H209" i="25"/>
  <c r="J209" i="25"/>
  <c r="K209" i="25"/>
  <c r="L171" i="25"/>
  <c r="M171" i="25"/>
  <c r="P171" i="25"/>
  <c r="Q171" i="25"/>
  <c r="B174" i="25"/>
  <c r="C174" i="25"/>
  <c r="D174" i="25"/>
  <c r="E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F175" i="25"/>
  <c r="J175" i="25"/>
  <c r="L175" i="25"/>
  <c r="M211" i="25"/>
  <c r="O211" i="25"/>
  <c r="P211" i="25"/>
  <c r="Q211" i="25"/>
  <c r="B61" i="22"/>
  <c r="D61" i="22"/>
  <c r="D78" i="22" s="1"/>
  <c r="D169" i="6" s="1"/>
  <c r="F61" i="22"/>
  <c r="F78" i="22" s="1"/>
  <c r="F169" i="6" s="1"/>
  <c r="H61" i="22"/>
  <c r="H78" i="22" s="1"/>
  <c r="J61" i="22"/>
  <c r="N61" i="22"/>
  <c r="N114" i="6" s="1"/>
  <c r="O130" i="25"/>
  <c r="K131" i="25"/>
  <c r="M131" i="25"/>
  <c r="N131" i="25"/>
  <c r="O131" i="25"/>
  <c r="Q131" i="25"/>
  <c r="B132" i="25"/>
  <c r="C132" i="25"/>
  <c r="B133" i="25"/>
  <c r="C133" i="25"/>
  <c r="B135" i="25"/>
  <c r="C135" i="25"/>
  <c r="E135" i="25"/>
  <c r="F135" i="25"/>
  <c r="G135" i="25"/>
  <c r="I135" i="25"/>
  <c r="J135" i="25"/>
  <c r="K135" i="25"/>
  <c r="M135" i="25"/>
  <c r="N135" i="25"/>
  <c r="O135" i="25"/>
  <c r="B140" i="25"/>
  <c r="O144" i="25"/>
  <c r="P144" i="25"/>
  <c r="B145" i="25"/>
  <c r="C145" i="25"/>
  <c r="G145" i="25"/>
  <c r="J145" i="25"/>
  <c r="K145" i="25"/>
  <c r="L145" i="25"/>
  <c r="P145" i="25"/>
  <c r="C146" i="25"/>
  <c r="D146" i="25"/>
  <c r="F146" i="25"/>
  <c r="G146" i="25"/>
  <c r="J146" i="25"/>
  <c r="K146" i="25"/>
  <c r="L146" i="25"/>
  <c r="N146" i="25"/>
  <c r="J149" i="25"/>
  <c r="K149" i="25"/>
  <c r="L149" i="25"/>
  <c r="M149" i="25"/>
  <c r="N149" i="25"/>
  <c r="O149" i="25"/>
  <c r="P149" i="25"/>
  <c r="Q149" i="25"/>
  <c r="M151" i="25"/>
  <c r="B153" i="25"/>
  <c r="C153" i="25"/>
  <c r="Q153" i="25"/>
  <c r="C156" i="25"/>
  <c r="E156" i="25"/>
  <c r="G156" i="25"/>
  <c r="B159" i="25"/>
  <c r="C159" i="25"/>
  <c r="E160" i="25"/>
  <c r="D163" i="25"/>
  <c r="E163" i="25"/>
  <c r="M163" i="25"/>
  <c r="D165" i="25"/>
  <c r="E165" i="25"/>
  <c r="H165" i="25"/>
  <c r="I165" i="25"/>
  <c r="L166" i="25"/>
  <c r="M166" i="25"/>
  <c r="Q166" i="25"/>
  <c r="B170" i="25"/>
  <c r="C170" i="25"/>
  <c r="D170" i="25"/>
  <c r="E170" i="25"/>
  <c r="F170" i="25"/>
  <c r="G170" i="25"/>
  <c r="H170" i="25"/>
  <c r="I170" i="25"/>
  <c r="E171" i="25"/>
  <c r="F171" i="25"/>
  <c r="G171" i="25"/>
  <c r="H171" i="25"/>
  <c r="I171" i="25"/>
  <c r="J171" i="25"/>
  <c r="E175" i="25"/>
  <c r="G175" i="25"/>
  <c r="H175" i="25"/>
  <c r="I175" i="25"/>
  <c r="K175" i="25"/>
  <c r="M175" i="25"/>
  <c r="O175" i="25"/>
  <c r="P175" i="25"/>
  <c r="Q175" i="25"/>
  <c r="B181" i="25"/>
  <c r="F181" i="25"/>
  <c r="G181" i="25"/>
  <c r="I181" i="25"/>
  <c r="J181" i="25"/>
  <c r="K181" i="25"/>
  <c r="G182" i="25"/>
  <c r="M182" i="25"/>
  <c r="N182" i="25"/>
  <c r="Q182" i="25"/>
  <c r="C183" i="25"/>
  <c r="F183" i="25"/>
  <c r="G183" i="25"/>
  <c r="B184" i="25"/>
  <c r="C184" i="25"/>
  <c r="E186" i="25"/>
  <c r="G186" i="25"/>
  <c r="I186" i="25"/>
  <c r="J186" i="25"/>
  <c r="K186" i="25"/>
  <c r="Q186" i="25"/>
  <c r="C189" i="25"/>
  <c r="E189" i="25"/>
  <c r="G189" i="25"/>
  <c r="I189" i="25"/>
  <c r="K189" i="25"/>
  <c r="M189" i="25"/>
  <c r="O189" i="25"/>
  <c r="N192" i="25"/>
  <c r="P192" i="25"/>
  <c r="Q192" i="25"/>
  <c r="B193" i="25"/>
  <c r="C193" i="25"/>
  <c r="J194" i="25"/>
  <c r="M194" i="25"/>
  <c r="N194" i="25"/>
  <c r="O194" i="25"/>
  <c r="P194" i="25"/>
  <c r="Q194" i="25"/>
  <c r="B195" i="25"/>
  <c r="C195" i="25"/>
  <c r="D195" i="25"/>
  <c r="E195" i="25"/>
  <c r="F195" i="25"/>
  <c r="G195" i="25"/>
  <c r="H195" i="25"/>
  <c r="J195" i="25"/>
  <c r="K195" i="25"/>
  <c r="L195" i="25"/>
  <c r="J197" i="25"/>
  <c r="K197" i="25"/>
  <c r="M197" i="25"/>
  <c r="O197" i="25"/>
  <c r="Q197" i="25"/>
  <c r="L203" i="25"/>
  <c r="M203" i="25"/>
  <c r="Q203" i="25"/>
  <c r="D204" i="25"/>
  <c r="M204" i="25"/>
  <c r="Q204" i="25"/>
  <c r="D205" i="25"/>
  <c r="E205" i="25"/>
  <c r="F205" i="25"/>
  <c r="H205" i="25"/>
  <c r="I205" i="25"/>
  <c r="L206" i="25"/>
  <c r="M206" i="25"/>
  <c r="Q206" i="25"/>
  <c r="D209" i="25"/>
  <c r="E209" i="25"/>
  <c r="I209" i="25"/>
  <c r="M209" i="25"/>
  <c r="P209" i="25"/>
  <c r="B211" i="25"/>
  <c r="E211" i="25"/>
  <c r="G211" i="25"/>
  <c r="H211" i="25"/>
  <c r="I211" i="25"/>
  <c r="J211" i="25"/>
  <c r="K211" i="25"/>
  <c r="L211" i="25"/>
  <c r="F138" i="24"/>
  <c r="H130" i="24"/>
  <c r="I72" i="22"/>
  <c r="K72" i="22"/>
  <c r="M72" i="22"/>
  <c r="N136" i="24"/>
  <c r="N130" i="24"/>
  <c r="O130" i="24"/>
  <c r="P130" i="24"/>
  <c r="Q130" i="24"/>
  <c r="B131" i="24"/>
  <c r="C131" i="24"/>
  <c r="D131" i="24"/>
  <c r="H132" i="24"/>
  <c r="O132" i="24"/>
  <c r="P132" i="24"/>
  <c r="Q132" i="24"/>
  <c r="B133" i="24"/>
  <c r="C133" i="24"/>
  <c r="D133" i="24"/>
  <c r="N133" i="24"/>
  <c r="O133" i="24"/>
  <c r="P133" i="24"/>
  <c r="Q133" i="24"/>
  <c r="B134" i="24"/>
  <c r="C134" i="24"/>
  <c r="K134" i="24"/>
  <c r="N135" i="24"/>
  <c r="O135" i="24"/>
  <c r="P135" i="24"/>
  <c r="Q135" i="24"/>
  <c r="B136" i="24"/>
  <c r="C136" i="24"/>
  <c r="D136" i="24"/>
  <c r="E136" i="24"/>
  <c r="P136" i="24"/>
  <c r="C137" i="24"/>
  <c r="I137" i="24"/>
  <c r="J137" i="24"/>
  <c r="K137" i="24"/>
  <c r="N137" i="24"/>
  <c r="O137" i="24"/>
  <c r="P137" i="24"/>
  <c r="Q137" i="24"/>
  <c r="N139" i="24"/>
  <c r="O139" i="24"/>
  <c r="P139" i="24"/>
  <c r="Q139" i="24"/>
  <c r="C140" i="24"/>
  <c r="D140" i="24"/>
  <c r="E140" i="24"/>
  <c r="O140" i="24"/>
  <c r="Q140" i="24"/>
  <c r="O73" i="22"/>
  <c r="Q73" i="22"/>
  <c r="E145" i="24"/>
  <c r="F145" i="24"/>
  <c r="G145" i="24"/>
  <c r="H145" i="24"/>
  <c r="J145" i="24"/>
  <c r="K145" i="24"/>
  <c r="M145" i="24"/>
  <c r="B147" i="24"/>
  <c r="D147" i="24"/>
  <c r="E147" i="24"/>
  <c r="F147" i="24"/>
  <c r="G147" i="24"/>
  <c r="H147" i="24"/>
  <c r="I147" i="24"/>
  <c r="G148" i="24"/>
  <c r="M148" i="24"/>
  <c r="B149" i="24"/>
  <c r="L149" i="24"/>
  <c r="D150" i="24"/>
  <c r="E150" i="24"/>
  <c r="F150" i="24"/>
  <c r="G150" i="24"/>
  <c r="H150" i="24"/>
  <c r="I150" i="24"/>
  <c r="L150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N152" i="24"/>
  <c r="C153" i="24"/>
  <c r="E153" i="24"/>
  <c r="F153" i="24"/>
  <c r="G153" i="24"/>
  <c r="H153" i="24"/>
  <c r="I153" i="24"/>
  <c r="J153" i="24"/>
  <c r="K153" i="24"/>
  <c r="M153" i="24"/>
  <c r="O153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B157" i="24"/>
  <c r="G157" i="24"/>
  <c r="M157" i="24"/>
  <c r="D158" i="24"/>
  <c r="E158" i="24"/>
  <c r="F159" i="24"/>
  <c r="G159" i="24"/>
  <c r="J159" i="24"/>
  <c r="M159" i="24"/>
  <c r="B170" i="24"/>
  <c r="E74" i="22"/>
  <c r="H74" i="22"/>
  <c r="N167" i="24"/>
  <c r="O172" i="24"/>
  <c r="P170" i="24"/>
  <c r="F163" i="24"/>
  <c r="I163" i="24"/>
  <c r="J163" i="24"/>
  <c r="K163" i="24"/>
  <c r="L163" i="24"/>
  <c r="P163" i="24"/>
  <c r="F164" i="24"/>
  <c r="G164" i="24"/>
  <c r="I164" i="24"/>
  <c r="J164" i="24"/>
  <c r="K164" i="24"/>
  <c r="L164" i="24"/>
  <c r="M164" i="24"/>
  <c r="G165" i="24"/>
  <c r="H165" i="24"/>
  <c r="I165" i="24"/>
  <c r="J165" i="24"/>
  <c r="K165" i="24"/>
  <c r="L165" i="24"/>
  <c r="M165" i="24"/>
  <c r="P165" i="24"/>
  <c r="G166" i="24"/>
  <c r="I166" i="24"/>
  <c r="J166" i="24"/>
  <c r="K166" i="24"/>
  <c r="L166" i="24"/>
  <c r="P166" i="24"/>
  <c r="E167" i="24"/>
  <c r="F167" i="24"/>
  <c r="G167" i="24"/>
  <c r="I167" i="24"/>
  <c r="J167" i="24"/>
  <c r="O167" i="24"/>
  <c r="F168" i="24"/>
  <c r="G168" i="24"/>
  <c r="I168" i="24"/>
  <c r="J168" i="24"/>
  <c r="K168" i="24"/>
  <c r="L168" i="24"/>
  <c r="F169" i="24"/>
  <c r="G169" i="24"/>
  <c r="I169" i="24"/>
  <c r="J169" i="24"/>
  <c r="K169" i="24"/>
  <c r="L169" i="24"/>
  <c r="M169" i="24"/>
  <c r="F170" i="24"/>
  <c r="G170" i="24"/>
  <c r="I170" i="24"/>
  <c r="J170" i="24"/>
  <c r="K170" i="24"/>
  <c r="L170" i="24"/>
  <c r="M170" i="24"/>
  <c r="G171" i="24"/>
  <c r="H171" i="24"/>
  <c r="I171" i="24"/>
  <c r="J171" i="24"/>
  <c r="K171" i="24"/>
  <c r="L171" i="24"/>
  <c r="M171" i="24"/>
  <c r="N171" i="24"/>
  <c r="O171" i="24"/>
  <c r="P171" i="24"/>
  <c r="Q171" i="24"/>
  <c r="E172" i="24"/>
  <c r="F172" i="24"/>
  <c r="G172" i="24"/>
  <c r="I172" i="24"/>
  <c r="J172" i="24"/>
  <c r="K172" i="24"/>
  <c r="P172" i="24"/>
  <c r="F173" i="24"/>
  <c r="G173" i="24"/>
  <c r="I173" i="24"/>
  <c r="J173" i="24"/>
  <c r="K173" i="24"/>
  <c r="L173" i="24"/>
  <c r="M173" i="24"/>
  <c r="E174" i="24"/>
  <c r="F174" i="24"/>
  <c r="G174" i="24"/>
  <c r="I174" i="24"/>
  <c r="J174" i="24"/>
  <c r="M174" i="24"/>
  <c r="G175" i="24"/>
  <c r="H175" i="24"/>
  <c r="I175" i="24"/>
  <c r="J175" i="24"/>
  <c r="K175" i="24"/>
  <c r="L175" i="24"/>
  <c r="M175" i="24"/>
  <c r="N175" i="24"/>
  <c r="O175" i="24"/>
  <c r="P175" i="24"/>
  <c r="Q175" i="24"/>
  <c r="B130" i="24"/>
  <c r="D130" i="24"/>
  <c r="N131" i="24"/>
  <c r="P131" i="24"/>
  <c r="D132" i="24"/>
  <c r="B137" i="24"/>
  <c r="D137" i="24"/>
  <c r="F137" i="24"/>
  <c r="H137" i="24"/>
  <c r="D139" i="24"/>
  <c r="N140" i="24"/>
  <c r="P140" i="24"/>
  <c r="L145" i="24"/>
  <c r="N145" i="24"/>
  <c r="P145" i="24"/>
  <c r="B146" i="24"/>
  <c r="D146" i="24"/>
  <c r="F146" i="24"/>
  <c r="H146" i="24"/>
  <c r="J146" i="24"/>
  <c r="J152" i="24"/>
  <c r="L152" i="24"/>
  <c r="B153" i="24"/>
  <c r="D153" i="24"/>
  <c r="L153" i="24"/>
  <c r="N153" i="24"/>
  <c r="P153" i="24"/>
  <c r="B154" i="24"/>
  <c r="D157" i="24"/>
  <c r="F157" i="24"/>
  <c r="H157" i="24"/>
  <c r="J157" i="24"/>
  <c r="L157" i="24"/>
  <c r="N157" i="24"/>
  <c r="L159" i="24"/>
  <c r="G163" i="24"/>
  <c r="P164" i="24"/>
  <c r="N165" i="24"/>
  <c r="O165" i="24"/>
  <c r="F166" i="24"/>
  <c r="K167" i="24"/>
  <c r="L167" i="24"/>
  <c r="H169" i="24"/>
  <c r="O169" i="24"/>
  <c r="F171" i="24"/>
  <c r="L172" i="24"/>
  <c r="N172" i="24"/>
  <c r="K174" i="24"/>
  <c r="L174" i="24"/>
  <c r="N174" i="24"/>
  <c r="O174" i="24"/>
  <c r="P174" i="24"/>
  <c r="F175" i="24"/>
  <c r="B180" i="24"/>
  <c r="K135" i="23"/>
  <c r="M135" i="23"/>
  <c r="N180" i="24"/>
  <c r="O135" i="23"/>
  <c r="Q135" i="23"/>
  <c r="B181" i="24"/>
  <c r="F181" i="24"/>
  <c r="J181" i="24"/>
  <c r="F131" i="23"/>
  <c r="J182" i="24"/>
  <c r="L131" i="23"/>
  <c r="N182" i="24"/>
  <c r="B183" i="24"/>
  <c r="E132" i="23"/>
  <c r="I132" i="23"/>
  <c r="K132" i="23"/>
  <c r="L132" i="23"/>
  <c r="N132" i="23"/>
  <c r="O132" i="23"/>
  <c r="P132" i="23"/>
  <c r="Q132" i="23"/>
  <c r="B184" i="24"/>
  <c r="F184" i="24"/>
  <c r="J184" i="24"/>
  <c r="B185" i="25"/>
  <c r="C185" i="23"/>
  <c r="G134" i="23"/>
  <c r="I134" i="23"/>
  <c r="N185" i="25"/>
  <c r="B186" i="24"/>
  <c r="E186" i="23"/>
  <c r="J186" i="24"/>
  <c r="B187" i="25"/>
  <c r="C187" i="23"/>
  <c r="E136" i="23"/>
  <c r="G136" i="23"/>
  <c r="I136" i="23"/>
  <c r="F137" i="23"/>
  <c r="G137" i="23"/>
  <c r="H137" i="23"/>
  <c r="I137" i="23"/>
  <c r="J137" i="23"/>
  <c r="K137" i="23"/>
  <c r="L137" i="23"/>
  <c r="M137" i="23"/>
  <c r="N137" i="23"/>
  <c r="O137" i="23"/>
  <c r="Q137" i="23"/>
  <c r="K138" i="23"/>
  <c r="L138" i="23"/>
  <c r="M138" i="23"/>
  <c r="C188" i="23"/>
  <c r="E188" i="23"/>
  <c r="F188" i="25"/>
  <c r="G188" i="23"/>
  <c r="I139" i="23"/>
  <c r="M188" i="23"/>
  <c r="K140" i="23"/>
  <c r="L140" i="23"/>
  <c r="M189" i="23"/>
  <c r="N189" i="24"/>
  <c r="O140" i="23"/>
  <c r="P140" i="23"/>
  <c r="Q140" i="23"/>
  <c r="B159" i="23"/>
  <c r="C159" i="23"/>
  <c r="C192" i="23"/>
  <c r="F192" i="24"/>
  <c r="J192" i="24"/>
  <c r="M144" i="23"/>
  <c r="P144" i="23"/>
  <c r="N193" i="24"/>
  <c r="O145" i="23"/>
  <c r="P145" i="23"/>
  <c r="Q145" i="23"/>
  <c r="B194" i="24"/>
  <c r="C194" i="23"/>
  <c r="F194" i="24"/>
  <c r="M146" i="23"/>
  <c r="P146" i="23"/>
  <c r="F147" i="23"/>
  <c r="G147" i="23"/>
  <c r="I147" i="23"/>
  <c r="K147" i="23"/>
  <c r="M147" i="23"/>
  <c r="N195" i="24"/>
  <c r="P147" i="23"/>
  <c r="Q147" i="23"/>
  <c r="J148" i="23"/>
  <c r="K148" i="23"/>
  <c r="M148" i="23"/>
  <c r="Q148" i="23"/>
  <c r="C197" i="23"/>
  <c r="F197" i="24"/>
  <c r="G149" i="23"/>
  <c r="I149" i="23"/>
  <c r="J197" i="24"/>
  <c r="K149" i="23"/>
  <c r="M149" i="23"/>
  <c r="O149" i="23"/>
  <c r="P149" i="23"/>
  <c r="Q149" i="23"/>
  <c r="O198" i="23"/>
  <c r="Q150" i="23"/>
  <c r="D151" i="23"/>
  <c r="J151" i="23"/>
  <c r="L151" i="23"/>
  <c r="P151" i="23"/>
  <c r="B152" i="23"/>
  <c r="C152" i="23"/>
  <c r="D152" i="23"/>
  <c r="E152" i="23"/>
  <c r="F152" i="23"/>
  <c r="P152" i="23"/>
  <c r="Q152" i="23"/>
  <c r="D153" i="23"/>
  <c r="F153" i="23"/>
  <c r="H153" i="23"/>
  <c r="J153" i="23"/>
  <c r="K153" i="23"/>
  <c r="L153" i="23"/>
  <c r="M153" i="23"/>
  <c r="N153" i="23"/>
  <c r="P153" i="23"/>
  <c r="B154" i="23"/>
  <c r="C199" i="23"/>
  <c r="E154" i="23"/>
  <c r="F199" i="25"/>
  <c r="G154" i="23"/>
  <c r="I154" i="23"/>
  <c r="J154" i="23"/>
  <c r="Q154" i="23"/>
  <c r="N155" i="23"/>
  <c r="O155" i="23"/>
  <c r="P155" i="23"/>
  <c r="C156" i="23"/>
  <c r="D156" i="23"/>
  <c r="E156" i="23"/>
  <c r="P156" i="23"/>
  <c r="B157" i="23"/>
  <c r="C200" i="23"/>
  <c r="J157" i="23"/>
  <c r="K157" i="23"/>
  <c r="M157" i="23"/>
  <c r="Q157" i="23"/>
  <c r="J158" i="23"/>
  <c r="K158" i="23"/>
  <c r="M158" i="23"/>
  <c r="N158" i="23"/>
  <c r="O158" i="23"/>
  <c r="P158" i="23"/>
  <c r="Q158" i="23"/>
  <c r="I159" i="23"/>
  <c r="J159" i="23"/>
  <c r="K159" i="23"/>
  <c r="L159" i="23"/>
  <c r="M159" i="23"/>
  <c r="N159" i="23"/>
  <c r="O159" i="23"/>
  <c r="P159" i="23"/>
  <c r="Q159" i="23"/>
  <c r="C167" i="23"/>
  <c r="F202" i="24"/>
  <c r="L202" i="24"/>
  <c r="C163" i="23"/>
  <c r="F203" i="24"/>
  <c r="G163" i="23"/>
  <c r="H163" i="23"/>
  <c r="I163" i="23"/>
  <c r="J163" i="23"/>
  <c r="O203" i="23"/>
  <c r="B204" i="24"/>
  <c r="K204" i="23"/>
  <c r="N204" i="24"/>
  <c r="O204" i="23"/>
  <c r="B205" i="24"/>
  <c r="C165" i="23"/>
  <c r="F165" i="23"/>
  <c r="C166" i="23"/>
  <c r="F206" i="24"/>
  <c r="G166" i="23"/>
  <c r="I166" i="23"/>
  <c r="J206" i="24"/>
  <c r="K166" i="23"/>
  <c r="L166" i="23"/>
  <c r="M166" i="23"/>
  <c r="N206" i="24"/>
  <c r="Q166" i="23"/>
  <c r="E207" i="23"/>
  <c r="K167" i="23"/>
  <c r="M167" i="23"/>
  <c r="O167" i="23"/>
  <c r="P207" i="24"/>
  <c r="C168" i="23"/>
  <c r="F208" i="25"/>
  <c r="G168" i="23"/>
  <c r="I168" i="23"/>
  <c r="K168" i="23"/>
  <c r="M168" i="23"/>
  <c r="H169" i="23"/>
  <c r="I169" i="23"/>
  <c r="J169" i="23"/>
  <c r="K169" i="23"/>
  <c r="L169" i="23"/>
  <c r="M169" i="23"/>
  <c r="N169" i="23"/>
  <c r="O169" i="23"/>
  <c r="P169" i="23"/>
  <c r="Q169" i="23"/>
  <c r="H170" i="23"/>
  <c r="I170" i="23"/>
  <c r="J170" i="23"/>
  <c r="K170" i="23"/>
  <c r="M170" i="23"/>
  <c r="O170" i="23"/>
  <c r="Q170" i="23"/>
  <c r="B209" i="24"/>
  <c r="C171" i="23"/>
  <c r="F171" i="23"/>
  <c r="J209" i="24"/>
  <c r="K209" i="23"/>
  <c r="M209" i="23"/>
  <c r="O209" i="23"/>
  <c r="C172" i="23"/>
  <c r="F210" i="25"/>
  <c r="G172" i="23"/>
  <c r="I172" i="23"/>
  <c r="K172" i="23"/>
  <c r="L210" i="24"/>
  <c r="M172" i="23"/>
  <c r="H173" i="23"/>
  <c r="I173" i="23"/>
  <c r="J173" i="23"/>
  <c r="K173" i="23"/>
  <c r="L173" i="23"/>
  <c r="M173" i="23"/>
  <c r="N173" i="23"/>
  <c r="O173" i="23"/>
  <c r="P173" i="23"/>
  <c r="Q173" i="23"/>
  <c r="K174" i="23"/>
  <c r="M174" i="23"/>
  <c r="N174" i="23"/>
  <c r="B211" i="24"/>
  <c r="C175" i="23"/>
  <c r="F175" i="23"/>
  <c r="I175" i="23"/>
  <c r="J211" i="24"/>
  <c r="O211" i="23"/>
  <c r="P175" i="23"/>
  <c r="Q175" i="23"/>
  <c r="G131" i="23"/>
  <c r="I131" i="23"/>
  <c r="K131" i="23"/>
  <c r="O131" i="23"/>
  <c r="Q131" i="23"/>
  <c r="K133" i="23"/>
  <c r="M133" i="23"/>
  <c r="O134" i="23"/>
  <c r="Q134" i="23"/>
  <c r="C135" i="23"/>
  <c r="E135" i="23"/>
  <c r="G135" i="23"/>
  <c r="I135" i="23"/>
  <c r="G144" i="23"/>
  <c r="I144" i="23"/>
  <c r="J144" i="23"/>
  <c r="K144" i="23"/>
  <c r="N144" i="23"/>
  <c r="O144" i="23"/>
  <c r="Q146" i="23"/>
  <c r="N147" i="23"/>
  <c r="O147" i="23"/>
  <c r="B149" i="23"/>
  <c r="C149" i="23"/>
  <c r="K151" i="23"/>
  <c r="M151" i="23"/>
  <c r="N151" i="23"/>
  <c r="O151" i="23"/>
  <c r="Q151" i="23"/>
  <c r="O152" i="23"/>
  <c r="B153" i="23"/>
  <c r="C153" i="23"/>
  <c r="E153" i="23"/>
  <c r="G153" i="23"/>
  <c r="I153" i="23"/>
  <c r="O153" i="23"/>
  <c r="Q153" i="23"/>
  <c r="K154" i="23"/>
  <c r="M154" i="23"/>
  <c r="N154" i="23"/>
  <c r="O154" i="23"/>
  <c r="Q155" i="23"/>
  <c r="B156" i="23"/>
  <c r="O156" i="23"/>
  <c r="Q156" i="23"/>
  <c r="G158" i="23"/>
  <c r="I158" i="23"/>
  <c r="G164" i="23"/>
  <c r="I164" i="23"/>
  <c r="M164" i="23"/>
  <c r="O164" i="23"/>
  <c r="Q164" i="23"/>
  <c r="G165" i="23"/>
  <c r="I165" i="23"/>
  <c r="K165" i="23"/>
  <c r="M165" i="23"/>
  <c r="I167" i="23"/>
  <c r="O168" i="23"/>
  <c r="Q168" i="23"/>
  <c r="G171" i="23"/>
  <c r="I171" i="23"/>
  <c r="K171" i="23"/>
  <c r="M171" i="23"/>
  <c r="Q171" i="23"/>
  <c r="I174" i="23"/>
  <c r="Q174" i="23"/>
  <c r="G175" i="23"/>
  <c r="M184" i="23"/>
  <c r="C186" i="23"/>
  <c r="G186" i="23"/>
  <c r="M186" i="23"/>
  <c r="C196" i="23"/>
  <c r="C198" i="23"/>
  <c r="K205" i="23"/>
  <c r="M205" i="23"/>
  <c r="O205" i="23"/>
  <c r="M207" i="23"/>
  <c r="O207" i="23"/>
  <c r="K208" i="23"/>
  <c r="O208" i="23"/>
  <c r="O210" i="23"/>
  <c r="O64" i="22"/>
  <c r="P64" i="22"/>
  <c r="C65" i="22"/>
  <c r="D65" i="22"/>
  <c r="O66" i="22"/>
  <c r="P66" i="22"/>
  <c r="Q66" i="22"/>
  <c r="B64" i="22"/>
  <c r="D64" i="22"/>
  <c r="G184" i="23"/>
  <c r="J64" i="22"/>
  <c r="O182" i="23"/>
  <c r="H65" i="22"/>
  <c r="J65" i="22"/>
  <c r="L65" i="22"/>
  <c r="M65" i="22"/>
  <c r="N65" i="22"/>
  <c r="P65" i="22"/>
  <c r="B66" i="22"/>
  <c r="D66" i="22"/>
  <c r="E204" i="23"/>
  <c r="F66" i="22"/>
  <c r="G204" i="23"/>
  <c r="K210" i="23"/>
  <c r="M74" i="22"/>
  <c r="P74" i="22"/>
  <c r="I68" i="22"/>
  <c r="L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B112" i="6" s="1"/>
  <c r="D59" i="22"/>
  <c r="H59" i="22"/>
  <c r="J59" i="22"/>
  <c r="L59" i="22"/>
  <c r="L112" i="6" s="1"/>
  <c r="P59" i="22"/>
  <c r="B60" i="22"/>
  <c r="L61" i="22"/>
  <c r="P61" i="22"/>
  <c r="P114" i="6" s="1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N68" i="22"/>
  <c r="O72" i="22"/>
  <c r="P72" i="22"/>
  <c r="Q72" i="22"/>
  <c r="C73" i="22"/>
  <c r="D73" i="22"/>
  <c r="E73" i="22"/>
  <c r="G74" i="22"/>
  <c r="K74" i="22"/>
  <c r="L74" i="22"/>
  <c r="O74" i="22"/>
  <c r="Q74" i="22"/>
  <c r="C158" i="21"/>
  <c r="G158" i="21"/>
  <c r="K158" i="21"/>
  <c r="L215" i="21"/>
  <c r="O158" i="21"/>
  <c r="Q158" i="21"/>
  <c r="B159" i="21"/>
  <c r="C159" i="21"/>
  <c r="D216" i="21"/>
  <c r="E159" i="21"/>
  <c r="F159" i="21"/>
  <c r="G159" i="21"/>
  <c r="J159" i="21"/>
  <c r="K159" i="21"/>
  <c r="L159" i="21"/>
  <c r="M159" i="21"/>
  <c r="N159" i="21"/>
  <c r="O159" i="21"/>
  <c r="C160" i="21"/>
  <c r="D217" i="21"/>
  <c r="G160" i="21"/>
  <c r="J217" i="21"/>
  <c r="K160" i="21"/>
  <c r="L217" i="21"/>
  <c r="M160" i="21"/>
  <c r="N160" i="21"/>
  <c r="O160" i="21"/>
  <c r="P160" i="21"/>
  <c r="Q160" i="21"/>
  <c r="B161" i="21"/>
  <c r="C161" i="21"/>
  <c r="D161" i="21"/>
  <c r="F161" i="21"/>
  <c r="G161" i="21"/>
  <c r="H161" i="21"/>
  <c r="I161" i="21"/>
  <c r="J161" i="21"/>
  <c r="K161" i="21"/>
  <c r="L218" i="21"/>
  <c r="O161" i="21"/>
  <c r="B163" i="21"/>
  <c r="C220" i="21"/>
  <c r="D220" i="21"/>
  <c r="E220" i="21"/>
  <c r="G220" i="21"/>
  <c r="J163" i="21"/>
  <c r="K220" i="21"/>
  <c r="L163" i="21"/>
  <c r="N163" i="21"/>
  <c r="O220" i="21"/>
  <c r="P163" i="21"/>
  <c r="Q163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D171" i="21"/>
  <c r="I171" i="21"/>
  <c r="J171" i="21"/>
  <c r="K171" i="21"/>
  <c r="L171" i="21"/>
  <c r="M171" i="21"/>
  <c r="N171" i="21"/>
  <c r="F224" i="21"/>
  <c r="G224" i="21"/>
  <c r="L172" i="21"/>
  <c r="C79" i="18"/>
  <c r="D176" i="21"/>
  <c r="F176" i="21"/>
  <c r="G176" i="21"/>
  <c r="H176" i="21"/>
  <c r="I176" i="21"/>
  <c r="K176" i="21"/>
  <c r="L176" i="21"/>
  <c r="N176" i="21"/>
  <c r="O176" i="21"/>
  <c r="P227" i="21"/>
  <c r="Q227" i="21"/>
  <c r="B228" i="21"/>
  <c r="C228" i="21"/>
  <c r="D228" i="21"/>
  <c r="E228" i="21"/>
  <c r="F228" i="21"/>
  <c r="G228" i="21"/>
  <c r="B178" i="21"/>
  <c r="C178" i="21"/>
  <c r="D178" i="21"/>
  <c r="E178" i="21"/>
  <c r="F178" i="21"/>
  <c r="G178" i="21"/>
  <c r="H178" i="21"/>
  <c r="I178" i="21"/>
  <c r="J178" i="21"/>
  <c r="K178" i="21"/>
  <c r="L229" i="21"/>
  <c r="M229" i="21"/>
  <c r="N229" i="21"/>
  <c r="O229" i="21"/>
  <c r="P229" i="21"/>
  <c r="Q229" i="21"/>
  <c r="D230" i="21"/>
  <c r="N179" i="21"/>
  <c r="O179" i="21"/>
  <c r="P179" i="21"/>
  <c r="Q179" i="21"/>
  <c r="B183" i="21"/>
  <c r="D183" i="21"/>
  <c r="F183" i="21"/>
  <c r="H183" i="21"/>
  <c r="I183" i="21"/>
  <c r="J183" i="21"/>
  <c r="K183" i="21"/>
  <c r="L183" i="21"/>
  <c r="M183" i="21"/>
  <c r="N183" i="21"/>
  <c r="O183" i="21"/>
  <c r="P183" i="21"/>
  <c r="Q183" i="21"/>
  <c r="C185" i="21"/>
  <c r="K185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B190" i="21"/>
  <c r="C190" i="21"/>
  <c r="D190" i="21"/>
  <c r="E190" i="21"/>
  <c r="F190" i="21"/>
  <c r="G190" i="21"/>
  <c r="B191" i="21"/>
  <c r="C191" i="21"/>
  <c r="D235" i="21"/>
  <c r="E191" i="21"/>
  <c r="F191" i="21"/>
  <c r="G235" i="21"/>
  <c r="H235" i="21"/>
  <c r="I235" i="21"/>
  <c r="J235" i="21"/>
  <c r="K235" i="21"/>
  <c r="L235" i="21"/>
  <c r="M191" i="21"/>
  <c r="N235" i="21"/>
  <c r="O235" i="21"/>
  <c r="P235" i="21"/>
  <c r="D81" i="18"/>
  <c r="G81" i="18"/>
  <c r="H81" i="18"/>
  <c r="P81" i="18"/>
  <c r="B238" i="21"/>
  <c r="C195" i="21"/>
  <c r="D238" i="21"/>
  <c r="E238" i="21"/>
  <c r="F238" i="21"/>
  <c r="G195" i="21"/>
  <c r="H238" i="21"/>
  <c r="I238" i="21"/>
  <c r="J238" i="21"/>
  <c r="K195" i="21"/>
  <c r="L238" i="21"/>
  <c r="M238" i="21"/>
  <c r="N238" i="21"/>
  <c r="P238" i="21"/>
  <c r="Q195" i="21"/>
  <c r="B239" i="21"/>
  <c r="C196" i="21"/>
  <c r="D239" i="21"/>
  <c r="E196" i="21"/>
  <c r="G196" i="21"/>
  <c r="J239" i="21"/>
  <c r="K196" i="21"/>
  <c r="L239" i="21"/>
  <c r="N239" i="21"/>
  <c r="O196" i="21"/>
  <c r="P239" i="21"/>
  <c r="Q196" i="21"/>
  <c r="B240" i="21"/>
  <c r="C197" i="21"/>
  <c r="D240" i="21"/>
  <c r="E197" i="21"/>
  <c r="G197" i="21"/>
  <c r="I240" i="21"/>
  <c r="J240" i="21"/>
  <c r="K197" i="21"/>
  <c r="L240" i="21"/>
  <c r="M197" i="21"/>
  <c r="N240" i="21"/>
  <c r="O197" i="21"/>
  <c r="P240" i="21"/>
  <c r="Q240" i="21"/>
  <c r="B241" i="21"/>
  <c r="D241" i="21"/>
  <c r="F241" i="21"/>
  <c r="G198" i="21"/>
  <c r="H241" i="21"/>
  <c r="J241" i="21"/>
  <c r="K198" i="21"/>
  <c r="L241" i="21"/>
  <c r="N241" i="21"/>
  <c r="O198" i="21"/>
  <c r="P241" i="21"/>
  <c r="M199" i="21"/>
  <c r="N199" i="21"/>
  <c r="O199" i="21"/>
  <c r="P199" i="21"/>
  <c r="Q199" i="21"/>
  <c r="B200" i="21"/>
  <c r="C200" i="21"/>
  <c r="E200" i="21"/>
  <c r="H200" i="21"/>
  <c r="I200" i="21"/>
  <c r="N200" i="21"/>
  <c r="O200" i="21"/>
  <c r="P200" i="21"/>
  <c r="Q200" i="21"/>
  <c r="N201" i="21"/>
  <c r="O201" i="21"/>
  <c r="P201" i="21"/>
  <c r="Q201" i="21"/>
  <c r="B202" i="21"/>
  <c r="C202" i="21"/>
  <c r="D202" i="21"/>
  <c r="E202" i="21"/>
  <c r="F202" i="21"/>
  <c r="G202" i="21"/>
  <c r="K202" i="21"/>
  <c r="N202" i="21"/>
  <c r="O202" i="21"/>
  <c r="I203" i="21"/>
  <c r="O203" i="21"/>
  <c r="P203" i="21"/>
  <c r="C204" i="21"/>
  <c r="O204" i="21"/>
  <c r="Q204" i="21"/>
  <c r="B205" i="21"/>
  <c r="C205" i="21"/>
  <c r="D205" i="21"/>
  <c r="E205" i="21"/>
  <c r="F205" i="21"/>
  <c r="G205" i="21"/>
  <c r="H205" i="21"/>
  <c r="I205" i="21"/>
  <c r="K205" i="21"/>
  <c r="O205" i="21"/>
  <c r="Q205" i="21"/>
  <c r="B206" i="21"/>
  <c r="C206" i="21"/>
  <c r="H206" i="21"/>
  <c r="K245" i="21"/>
  <c r="N206" i="21"/>
  <c r="O206" i="21"/>
  <c r="P206" i="21"/>
  <c r="Q206" i="21"/>
  <c r="J207" i="21"/>
  <c r="O207" i="21"/>
  <c r="F208" i="21"/>
  <c r="G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Q209" i="21"/>
  <c r="C210" i="21"/>
  <c r="D246" i="21"/>
  <c r="E246" i="21"/>
  <c r="H246" i="21"/>
  <c r="I210" i="21"/>
  <c r="J246" i="21"/>
  <c r="K210" i="21"/>
  <c r="L246" i="21"/>
  <c r="N246" i="21"/>
  <c r="O210" i="21"/>
  <c r="P246" i="21"/>
  <c r="Q246" i="21"/>
  <c r="B158" i="21"/>
  <c r="D158" i="21"/>
  <c r="E158" i="21"/>
  <c r="F158" i="21"/>
  <c r="H158" i="21"/>
  <c r="I158" i="21"/>
  <c r="J158" i="21"/>
  <c r="L158" i="21"/>
  <c r="M158" i="21"/>
  <c r="N158" i="21"/>
  <c r="P158" i="21"/>
  <c r="D159" i="21"/>
  <c r="H159" i="21"/>
  <c r="I159" i="21"/>
  <c r="P159" i="21"/>
  <c r="Q159" i="21"/>
  <c r="B160" i="21"/>
  <c r="E160" i="21"/>
  <c r="F160" i="21"/>
  <c r="H160" i="21"/>
  <c r="I160" i="21"/>
  <c r="E161" i="21"/>
  <c r="L161" i="21"/>
  <c r="M161" i="21"/>
  <c r="N161" i="21"/>
  <c r="P161" i="21"/>
  <c r="Q161" i="21"/>
  <c r="K162" i="21"/>
  <c r="C163" i="21"/>
  <c r="D163" i="21"/>
  <c r="E163" i="21"/>
  <c r="G163" i="21"/>
  <c r="H163" i="21"/>
  <c r="I163" i="21"/>
  <c r="K163" i="21"/>
  <c r="M163" i="21"/>
  <c r="P167" i="21"/>
  <c r="Q167" i="21"/>
  <c r="B171" i="21"/>
  <c r="C171" i="21"/>
  <c r="E171" i="21"/>
  <c r="F171" i="21"/>
  <c r="G171" i="21"/>
  <c r="H171" i="21"/>
  <c r="O171" i="21"/>
  <c r="P171" i="21"/>
  <c r="Q171" i="21"/>
  <c r="B172" i="21"/>
  <c r="C172" i="21"/>
  <c r="D172" i="21"/>
  <c r="E172" i="21"/>
  <c r="F172" i="21"/>
  <c r="G172" i="21"/>
  <c r="H172" i="21"/>
  <c r="I172" i="21"/>
  <c r="J172" i="21"/>
  <c r="K172" i="21"/>
  <c r="M172" i="21"/>
  <c r="N172" i="21"/>
  <c r="O172" i="21"/>
  <c r="P172" i="21"/>
  <c r="Q172" i="21"/>
  <c r="B176" i="21"/>
  <c r="C176" i="21"/>
  <c r="E176" i="21"/>
  <c r="J176" i="21"/>
  <c r="M176" i="21"/>
  <c r="P176" i="21"/>
  <c r="Q176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Q177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C182" i="21"/>
  <c r="C183" i="21"/>
  <c r="E183" i="21"/>
  <c r="G183" i="21"/>
  <c r="Q186" i="21"/>
  <c r="C188" i="21"/>
  <c r="K188" i="21"/>
  <c r="H190" i="21"/>
  <c r="I190" i="21"/>
  <c r="J190" i="21"/>
  <c r="K190" i="21"/>
  <c r="L190" i="21"/>
  <c r="M190" i="21"/>
  <c r="N190" i="21"/>
  <c r="O190" i="21"/>
  <c r="P190" i="21"/>
  <c r="Q190" i="21"/>
  <c r="K191" i="21"/>
  <c r="L191" i="21"/>
  <c r="K192" i="21"/>
  <c r="B195" i="21"/>
  <c r="E195" i="21"/>
  <c r="F195" i="21"/>
  <c r="H195" i="21"/>
  <c r="I195" i="21"/>
  <c r="L195" i="21"/>
  <c r="M195" i="21"/>
  <c r="N195" i="21"/>
  <c r="L196" i="21"/>
  <c r="M196" i="21"/>
  <c r="I197" i="21"/>
  <c r="J197" i="21"/>
  <c r="N197" i="21"/>
  <c r="P197" i="21"/>
  <c r="F198" i="21"/>
  <c r="H198" i="21"/>
  <c r="I198" i="21"/>
  <c r="J198" i="21"/>
  <c r="L198" i="21"/>
  <c r="M198" i="21"/>
  <c r="N198" i="21"/>
  <c r="P198" i="21"/>
  <c r="Q198" i="21"/>
  <c r="B199" i="21"/>
  <c r="E199" i="21"/>
  <c r="H199" i="21"/>
  <c r="I199" i="21"/>
  <c r="H202" i="21"/>
  <c r="I202" i="21"/>
  <c r="J202" i="21"/>
  <c r="L202" i="21"/>
  <c r="M202" i="21"/>
  <c r="P202" i="21"/>
  <c r="Q202" i="21"/>
  <c r="B203" i="21"/>
  <c r="E203" i="21"/>
  <c r="N203" i="21"/>
  <c r="Q203" i="21"/>
  <c r="B204" i="21"/>
  <c r="E204" i="21"/>
  <c r="H204" i="21"/>
  <c r="N204" i="21"/>
  <c r="P204" i="21"/>
  <c r="J205" i="21"/>
  <c r="L205" i="21"/>
  <c r="M205" i="21"/>
  <c r="N205" i="21"/>
  <c r="P205" i="21"/>
  <c r="F207" i="21"/>
  <c r="H207" i="21"/>
  <c r="I207" i="21"/>
  <c r="L207" i="21"/>
  <c r="N207" i="21"/>
  <c r="P207" i="21"/>
  <c r="Q207" i="21"/>
  <c r="B208" i="21"/>
  <c r="E208" i="21"/>
  <c r="H208" i="21"/>
  <c r="I208" i="21"/>
  <c r="J210" i="21"/>
  <c r="M210" i="21"/>
  <c r="N210" i="21"/>
  <c r="P210" i="21"/>
  <c r="Q210" i="21"/>
  <c r="B215" i="21"/>
  <c r="C215" i="21"/>
  <c r="D215" i="21"/>
  <c r="E215" i="21"/>
  <c r="F215" i="21"/>
  <c r="G215" i="21"/>
  <c r="H215" i="21"/>
  <c r="I215" i="21"/>
  <c r="J215" i="21"/>
  <c r="K215" i="21"/>
  <c r="M215" i="21"/>
  <c r="N215" i="21"/>
  <c r="O215" i="21"/>
  <c r="P215" i="21"/>
  <c r="Q215" i="21"/>
  <c r="F216" i="21"/>
  <c r="G216" i="21"/>
  <c r="H216" i="21"/>
  <c r="I216" i="21"/>
  <c r="J216" i="21"/>
  <c r="K216" i="21"/>
  <c r="L216" i="21"/>
  <c r="M216" i="21"/>
  <c r="N216" i="21"/>
  <c r="O216" i="21"/>
  <c r="P216" i="21"/>
  <c r="Q216" i="21"/>
  <c r="B217" i="21"/>
  <c r="C217" i="21"/>
  <c r="E217" i="21"/>
  <c r="F217" i="21"/>
  <c r="G217" i="21"/>
  <c r="H217" i="21"/>
  <c r="I217" i="21"/>
  <c r="N217" i="21"/>
  <c r="O217" i="21"/>
  <c r="P217" i="21"/>
  <c r="Q217" i="21"/>
  <c r="B218" i="21"/>
  <c r="C218" i="21"/>
  <c r="D218" i="21"/>
  <c r="E218" i="21"/>
  <c r="F218" i="21"/>
  <c r="G218" i="21"/>
  <c r="H218" i="21"/>
  <c r="I218" i="21"/>
  <c r="J218" i="21"/>
  <c r="K218" i="21"/>
  <c r="M218" i="21"/>
  <c r="N218" i="21"/>
  <c r="O218" i="21"/>
  <c r="P218" i="21"/>
  <c r="Q218" i="21"/>
  <c r="H220" i="21"/>
  <c r="I220" i="21"/>
  <c r="J220" i="21"/>
  <c r="L220" i="21"/>
  <c r="M220" i="21"/>
  <c r="N220" i="21"/>
  <c r="P220" i="21"/>
  <c r="Q220" i="21"/>
  <c r="C223" i="21"/>
  <c r="B224" i="21"/>
  <c r="C224" i="21"/>
  <c r="D224" i="21"/>
  <c r="E224" i="21"/>
  <c r="H224" i="21"/>
  <c r="I224" i="21"/>
  <c r="J224" i="21"/>
  <c r="K224" i="21"/>
  <c r="M224" i="21"/>
  <c r="N224" i="21"/>
  <c r="O224" i="21"/>
  <c r="P224" i="21"/>
  <c r="Q224" i="21"/>
  <c r="B227" i="21"/>
  <c r="C227" i="21"/>
  <c r="D227" i="21"/>
  <c r="E227" i="21"/>
  <c r="F227" i="21"/>
  <c r="G227" i="21"/>
  <c r="H227" i="21"/>
  <c r="I227" i="21"/>
  <c r="J227" i="21"/>
  <c r="K227" i="21"/>
  <c r="L227" i="21"/>
  <c r="M227" i="21"/>
  <c r="H228" i="21"/>
  <c r="I228" i="21"/>
  <c r="J228" i="21"/>
  <c r="K228" i="21"/>
  <c r="L228" i="21"/>
  <c r="M228" i="21"/>
  <c r="N228" i="21"/>
  <c r="O228" i="21"/>
  <c r="P228" i="21"/>
  <c r="Q228" i="21"/>
  <c r="B229" i="21"/>
  <c r="C229" i="21"/>
  <c r="D229" i="21"/>
  <c r="E229" i="21"/>
  <c r="F229" i="21"/>
  <c r="G229" i="21"/>
  <c r="H229" i="21"/>
  <c r="I229" i="21"/>
  <c r="B230" i="21"/>
  <c r="C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Q230" i="21"/>
  <c r="B235" i="21"/>
  <c r="C235" i="21"/>
  <c r="E235" i="21"/>
  <c r="F235" i="21"/>
  <c r="Q238" i="21"/>
  <c r="C239" i="21"/>
  <c r="E239" i="21"/>
  <c r="K239" i="21"/>
  <c r="M239" i="21"/>
  <c r="O239" i="21"/>
  <c r="Q239" i="21"/>
  <c r="C240" i="21"/>
  <c r="E240" i="21"/>
  <c r="G241" i="21"/>
  <c r="I241" i="21"/>
  <c r="K241" i="21"/>
  <c r="M241" i="21"/>
  <c r="O241" i="21"/>
  <c r="Q241" i="21"/>
  <c r="K243" i="21"/>
  <c r="I246" i="21"/>
  <c r="K246" i="21"/>
  <c r="M246" i="21"/>
  <c r="O246" i="21"/>
  <c r="C158" i="20"/>
  <c r="D164" i="20"/>
  <c r="E158" i="20"/>
  <c r="M162" i="20"/>
  <c r="K158" i="20"/>
  <c r="M158" i="20"/>
  <c r="N158" i="20"/>
  <c r="O158" i="20"/>
  <c r="D217" i="20"/>
  <c r="K161" i="20"/>
  <c r="L161" i="20"/>
  <c r="M161" i="20"/>
  <c r="O161" i="20"/>
  <c r="P161" i="20"/>
  <c r="Q161" i="20"/>
  <c r="D219" i="20"/>
  <c r="L163" i="20"/>
  <c r="M96" i="18"/>
  <c r="O163" i="20"/>
  <c r="P163" i="20"/>
  <c r="K164" i="20"/>
  <c r="M164" i="20"/>
  <c r="N164" i="20"/>
  <c r="O164" i="20"/>
  <c r="C165" i="20"/>
  <c r="D165" i="20"/>
  <c r="E165" i="20"/>
  <c r="G165" i="20"/>
  <c r="H165" i="20"/>
  <c r="I165" i="20"/>
  <c r="J165" i="20"/>
  <c r="K165" i="20"/>
  <c r="L165" i="20"/>
  <c r="M165" i="20"/>
  <c r="O165" i="20"/>
  <c r="P165" i="20"/>
  <c r="Q165" i="20"/>
  <c r="K166" i="20"/>
  <c r="L166" i="20"/>
  <c r="M166" i="20"/>
  <c r="O166" i="20"/>
  <c r="L167" i="20"/>
  <c r="M167" i="20"/>
  <c r="N167" i="20"/>
  <c r="O167" i="20"/>
  <c r="P167" i="20"/>
  <c r="Q167" i="20"/>
  <c r="C169" i="20"/>
  <c r="D169" i="20"/>
  <c r="E169" i="20"/>
  <c r="F169" i="20"/>
  <c r="G169" i="20"/>
  <c r="H169" i="20"/>
  <c r="I169" i="20"/>
  <c r="J169" i="20"/>
  <c r="K169" i="20"/>
  <c r="L169" i="20"/>
  <c r="M169" i="20"/>
  <c r="N169" i="20"/>
  <c r="O169" i="20"/>
  <c r="Q169" i="20"/>
  <c r="K170" i="20"/>
  <c r="L170" i="20"/>
  <c r="N170" i="20"/>
  <c r="O170" i="20"/>
  <c r="P170" i="20"/>
  <c r="C171" i="20"/>
  <c r="D171" i="20"/>
  <c r="E171" i="20"/>
  <c r="F171" i="20"/>
  <c r="G171" i="20"/>
  <c r="J171" i="20"/>
  <c r="L171" i="20"/>
  <c r="M171" i="20"/>
  <c r="N171" i="20"/>
  <c r="O171" i="20"/>
  <c r="P171" i="20"/>
  <c r="Q171" i="20"/>
  <c r="D180" i="20"/>
  <c r="E97" i="18"/>
  <c r="C176" i="20"/>
  <c r="D176" i="20"/>
  <c r="G176" i="20"/>
  <c r="H176" i="20"/>
  <c r="I176" i="20"/>
  <c r="K176" i="20"/>
  <c r="L176" i="20"/>
  <c r="M176" i="20"/>
  <c r="O176" i="20"/>
  <c r="I177" i="20"/>
  <c r="K177" i="20"/>
  <c r="M177" i="20"/>
  <c r="N177" i="20"/>
  <c r="P177" i="20"/>
  <c r="M178" i="20"/>
  <c r="P178" i="20"/>
  <c r="Q178" i="20"/>
  <c r="C179" i="20"/>
  <c r="D230" i="20"/>
  <c r="E179" i="20"/>
  <c r="G179" i="20"/>
  <c r="H179" i="20"/>
  <c r="I179" i="20"/>
  <c r="K179" i="20"/>
  <c r="L230" i="20"/>
  <c r="K180" i="20"/>
  <c r="L180" i="20"/>
  <c r="M180" i="20"/>
  <c r="O180" i="20"/>
  <c r="P180" i="20"/>
  <c r="C181" i="20"/>
  <c r="D181" i="20"/>
  <c r="E181" i="20"/>
  <c r="G181" i="20"/>
  <c r="M181" i="20"/>
  <c r="P181" i="20"/>
  <c r="I182" i="20"/>
  <c r="J182" i="20"/>
  <c r="K182" i="20"/>
  <c r="L182" i="20"/>
  <c r="M182" i="20"/>
  <c r="C183" i="20"/>
  <c r="D183" i="20"/>
  <c r="E183" i="20"/>
  <c r="F183" i="20"/>
  <c r="G183" i="20"/>
  <c r="H183" i="20"/>
  <c r="I183" i="20"/>
  <c r="L183" i="20"/>
  <c r="I184" i="20"/>
  <c r="J184" i="20"/>
  <c r="K184" i="20"/>
  <c r="L184" i="20"/>
  <c r="M184" i="20"/>
  <c r="P184" i="20"/>
  <c r="Q184" i="20"/>
  <c r="B185" i="20"/>
  <c r="M185" i="20"/>
  <c r="P185" i="20"/>
  <c r="Q185" i="20"/>
  <c r="B186" i="20"/>
  <c r="D186" i="20"/>
  <c r="E186" i="20"/>
  <c r="F186" i="20"/>
  <c r="G186" i="20"/>
  <c r="H186" i="20"/>
  <c r="I186" i="20"/>
  <c r="J186" i="20"/>
  <c r="N186" i="20"/>
  <c r="Q186" i="20"/>
  <c r="C187" i="20"/>
  <c r="G187" i="20"/>
  <c r="K187" i="20"/>
  <c r="O187" i="20"/>
  <c r="Q187" i="20"/>
  <c r="H188" i="20"/>
  <c r="I188" i="20"/>
  <c r="J188" i="20"/>
  <c r="K188" i="20"/>
  <c r="L188" i="20"/>
  <c r="M188" i="20"/>
  <c r="C189" i="20"/>
  <c r="D189" i="20"/>
  <c r="E189" i="20"/>
  <c r="F189" i="20"/>
  <c r="G189" i="20"/>
  <c r="L189" i="20"/>
  <c r="M189" i="20"/>
  <c r="N189" i="20"/>
  <c r="O189" i="20"/>
  <c r="Q189" i="20"/>
  <c r="H190" i="20"/>
  <c r="I190" i="20"/>
  <c r="J190" i="20"/>
  <c r="K190" i="20"/>
  <c r="L190" i="20"/>
  <c r="M190" i="20"/>
  <c r="N190" i="20"/>
  <c r="O190" i="20"/>
  <c r="P190" i="20"/>
  <c r="Q190" i="20"/>
  <c r="C191" i="20"/>
  <c r="G191" i="20"/>
  <c r="P191" i="20"/>
  <c r="Q191" i="20"/>
  <c r="C196" i="20"/>
  <c r="G196" i="20"/>
  <c r="H207" i="20"/>
  <c r="I207" i="20"/>
  <c r="K207" i="20"/>
  <c r="M195" i="20"/>
  <c r="O195" i="20"/>
  <c r="P195" i="20"/>
  <c r="Q195" i="20"/>
  <c r="D239" i="20"/>
  <c r="Q196" i="20"/>
  <c r="H197" i="20"/>
  <c r="I197" i="20"/>
  <c r="J197" i="20"/>
  <c r="K197" i="20"/>
  <c r="M197" i="20"/>
  <c r="O197" i="20"/>
  <c r="P197" i="20"/>
  <c r="Q197" i="20"/>
  <c r="O198" i="20"/>
  <c r="P198" i="20"/>
  <c r="Q198" i="20"/>
  <c r="D242" i="20"/>
  <c r="Q199" i="20"/>
  <c r="K200" i="20"/>
  <c r="L243" i="20"/>
  <c r="M200" i="20"/>
  <c r="N200" i="20"/>
  <c r="O200" i="20"/>
  <c r="Q201" i="20"/>
  <c r="L202" i="20"/>
  <c r="M202" i="20"/>
  <c r="N202" i="20"/>
  <c r="O202" i="20"/>
  <c r="P202" i="20"/>
  <c r="Q202" i="20"/>
  <c r="D244" i="20"/>
  <c r="Q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O205" i="20"/>
  <c r="K206" i="20"/>
  <c r="M206" i="20"/>
  <c r="N206" i="20"/>
  <c r="O206" i="20"/>
  <c r="P245" i="20"/>
  <c r="Q206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B209" i="20"/>
  <c r="H246" i="20"/>
  <c r="I210" i="20"/>
  <c r="J210" i="20"/>
  <c r="K210" i="20"/>
  <c r="L246" i="20"/>
  <c r="M210" i="20"/>
  <c r="O210" i="20"/>
  <c r="Q210" i="20"/>
  <c r="K159" i="20"/>
  <c r="Q159" i="20"/>
  <c r="C160" i="20"/>
  <c r="D160" i="20"/>
  <c r="E160" i="20"/>
  <c r="G160" i="20"/>
  <c r="H160" i="20"/>
  <c r="I160" i="20"/>
  <c r="K160" i="20"/>
  <c r="L160" i="20"/>
  <c r="D161" i="20"/>
  <c r="E161" i="20"/>
  <c r="O162" i="20"/>
  <c r="P162" i="20"/>
  <c r="K163" i="20"/>
  <c r="L164" i="20"/>
  <c r="P166" i="20"/>
  <c r="Q166" i="20"/>
  <c r="C167" i="20"/>
  <c r="D167" i="20"/>
  <c r="E167" i="20"/>
  <c r="G167" i="20"/>
  <c r="H167" i="20"/>
  <c r="I167" i="20"/>
  <c r="K167" i="20"/>
  <c r="E168" i="20"/>
  <c r="I168" i="20"/>
  <c r="K168" i="20"/>
  <c r="L168" i="20"/>
  <c r="M168" i="20"/>
  <c r="P169" i="20"/>
  <c r="H171" i="20"/>
  <c r="I171" i="20"/>
  <c r="K171" i="20"/>
  <c r="L172" i="20"/>
  <c r="O172" i="20"/>
  <c r="E176" i="20"/>
  <c r="P176" i="20"/>
  <c r="Q176" i="20"/>
  <c r="D177" i="20"/>
  <c r="E177" i="20"/>
  <c r="G177" i="20"/>
  <c r="D178" i="20"/>
  <c r="E178" i="20"/>
  <c r="G178" i="20"/>
  <c r="M179" i="20"/>
  <c r="P179" i="20"/>
  <c r="K183" i="20"/>
  <c r="M183" i="20"/>
  <c r="O183" i="20"/>
  <c r="P183" i="20"/>
  <c r="Q183" i="20"/>
  <c r="C184" i="20"/>
  <c r="D185" i="20"/>
  <c r="E185" i="20"/>
  <c r="G185" i="20"/>
  <c r="C186" i="20"/>
  <c r="K186" i="20"/>
  <c r="L186" i="20"/>
  <c r="M186" i="20"/>
  <c r="O186" i="20"/>
  <c r="P186" i="20"/>
  <c r="P187" i="20"/>
  <c r="P189" i="20"/>
  <c r="C190" i="20"/>
  <c r="D191" i="20"/>
  <c r="E191" i="20"/>
  <c r="H196" i="20"/>
  <c r="I196" i="20"/>
  <c r="K196" i="20"/>
  <c r="P196" i="20"/>
  <c r="Q200" i="20"/>
  <c r="C201" i="20"/>
  <c r="P201" i="20"/>
  <c r="C203" i="20"/>
  <c r="E203" i="20"/>
  <c r="H203" i="20"/>
  <c r="K203" i="20"/>
  <c r="L203" i="20"/>
  <c r="M203" i="20"/>
  <c r="O203" i="20"/>
  <c r="P203" i="20"/>
  <c r="P205" i="20"/>
  <c r="Q205" i="20"/>
  <c r="P207" i="20"/>
  <c r="Q207" i="20"/>
  <c r="M209" i="20"/>
  <c r="O209" i="20"/>
  <c r="P209" i="20"/>
  <c r="Q209" i="20"/>
  <c r="C210" i="20"/>
  <c r="D210" i="20"/>
  <c r="D227" i="20"/>
  <c r="L233" i="20"/>
  <c r="L234" i="20"/>
  <c r="O167" i="19"/>
  <c r="P167" i="19"/>
  <c r="B158" i="19"/>
  <c r="E215" i="19"/>
  <c r="I159" i="19"/>
  <c r="K159" i="19"/>
  <c r="M216" i="20"/>
  <c r="B160" i="19"/>
  <c r="K160" i="19"/>
  <c r="M217" i="20"/>
  <c r="N160" i="19"/>
  <c r="Q160" i="19"/>
  <c r="B161" i="19"/>
  <c r="C161" i="19"/>
  <c r="D218" i="20"/>
  <c r="E218" i="20"/>
  <c r="G218" i="20"/>
  <c r="H218" i="20"/>
  <c r="I219" i="20"/>
  <c r="K162" i="19"/>
  <c r="Q219" i="19"/>
  <c r="B163" i="19"/>
  <c r="H163" i="19"/>
  <c r="K163" i="19"/>
  <c r="C221" i="21"/>
  <c r="D221" i="21"/>
  <c r="E164" i="19"/>
  <c r="G221" i="20"/>
  <c r="I221" i="20"/>
  <c r="P222" i="21"/>
  <c r="Q222" i="19"/>
  <c r="B166" i="19"/>
  <c r="E166" i="19"/>
  <c r="G166" i="19"/>
  <c r="H166" i="19"/>
  <c r="I166" i="19"/>
  <c r="B167" i="19"/>
  <c r="E167" i="19"/>
  <c r="G167" i="19"/>
  <c r="H167" i="19"/>
  <c r="I167" i="19"/>
  <c r="J167" i="19"/>
  <c r="E168" i="19"/>
  <c r="G168" i="19"/>
  <c r="I168" i="19"/>
  <c r="K223" i="21"/>
  <c r="O223" i="20"/>
  <c r="P223" i="21"/>
  <c r="B169" i="19"/>
  <c r="E169" i="19"/>
  <c r="L169" i="19"/>
  <c r="M169" i="19"/>
  <c r="E170" i="19"/>
  <c r="G170" i="19"/>
  <c r="H170" i="19"/>
  <c r="I170" i="19"/>
  <c r="J170" i="19"/>
  <c r="B171" i="19"/>
  <c r="E171" i="19"/>
  <c r="I171" i="19"/>
  <c r="J171" i="19"/>
  <c r="B172" i="19"/>
  <c r="D224" i="20"/>
  <c r="K172" i="19"/>
  <c r="L172" i="19"/>
  <c r="D179" i="19"/>
  <c r="E226" i="20"/>
  <c r="G181" i="19"/>
  <c r="I226" i="20"/>
  <c r="K176" i="19"/>
  <c r="O180" i="19"/>
  <c r="O176" i="19"/>
  <c r="P227" i="20"/>
  <c r="Q227" i="20"/>
  <c r="B177" i="19"/>
  <c r="C228" i="20"/>
  <c r="G177" i="19"/>
  <c r="I228" i="19"/>
  <c r="E229" i="20"/>
  <c r="F178" i="19"/>
  <c r="G178" i="19"/>
  <c r="J178" i="19"/>
  <c r="L178" i="19"/>
  <c r="N178" i="19"/>
  <c r="O178" i="19"/>
  <c r="Q229" i="20"/>
  <c r="P230" i="20"/>
  <c r="Q230" i="20"/>
  <c r="E231" i="20"/>
  <c r="G180" i="19"/>
  <c r="I231" i="20"/>
  <c r="G232" i="21"/>
  <c r="P181" i="19"/>
  <c r="G182" i="19"/>
  <c r="O183" i="19"/>
  <c r="P183" i="19"/>
  <c r="D184" i="19"/>
  <c r="I233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K186" i="19"/>
  <c r="L186" i="19"/>
  <c r="O186" i="19"/>
  <c r="Q186" i="19"/>
  <c r="G234" i="21"/>
  <c r="O187" i="19"/>
  <c r="C188" i="19"/>
  <c r="D188" i="19"/>
  <c r="G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B190" i="19"/>
  <c r="D190" i="19"/>
  <c r="G190" i="19"/>
  <c r="H190" i="19"/>
  <c r="D191" i="19"/>
  <c r="E235" i="20"/>
  <c r="F191" i="19"/>
  <c r="G191" i="19"/>
  <c r="I235" i="20"/>
  <c r="L191" i="19"/>
  <c r="M235" i="20"/>
  <c r="N191" i="19"/>
  <c r="O191" i="19"/>
  <c r="B237" i="21"/>
  <c r="M200" i="19"/>
  <c r="Q195" i="19"/>
  <c r="B195" i="19"/>
  <c r="C195" i="19"/>
  <c r="F195" i="19"/>
  <c r="J195" i="19"/>
  <c r="K195" i="19"/>
  <c r="J196" i="19"/>
  <c r="K196" i="19"/>
  <c r="L239" i="20"/>
  <c r="M239" i="20"/>
  <c r="N196" i="19"/>
  <c r="O239" i="20"/>
  <c r="P239" i="20"/>
  <c r="Q196" i="19"/>
  <c r="B197" i="19"/>
  <c r="C197" i="19"/>
  <c r="F197" i="19"/>
  <c r="K197" i="19"/>
  <c r="L197" i="19"/>
  <c r="M240" i="19"/>
  <c r="O240" i="19"/>
  <c r="F198" i="19"/>
  <c r="G241" i="20"/>
  <c r="H241" i="20"/>
  <c r="J198" i="19"/>
  <c r="E199" i="19"/>
  <c r="G199" i="19"/>
  <c r="H199" i="19"/>
  <c r="I199" i="19"/>
  <c r="K199" i="19"/>
  <c r="L199" i="19"/>
  <c r="M199" i="19"/>
  <c r="H200" i="19"/>
  <c r="E201" i="19"/>
  <c r="F201" i="19"/>
  <c r="G201" i="19"/>
  <c r="H201" i="19"/>
  <c r="I201" i="19"/>
  <c r="J201" i="19"/>
  <c r="K201" i="19"/>
  <c r="L201" i="19"/>
  <c r="M201" i="19"/>
  <c r="N201" i="19"/>
  <c r="B202" i="19"/>
  <c r="C202" i="19"/>
  <c r="D202" i="19"/>
  <c r="E202" i="19"/>
  <c r="F202" i="19"/>
  <c r="G202" i="19"/>
  <c r="H202" i="19"/>
  <c r="I202" i="19"/>
  <c r="J202" i="19"/>
  <c r="K202" i="19"/>
  <c r="L202" i="19"/>
  <c r="E244" i="19"/>
  <c r="L203" i="19"/>
  <c r="M244" i="20"/>
  <c r="O244" i="20"/>
  <c r="Q244" i="20"/>
  <c r="B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G205" i="19"/>
  <c r="J205" i="19"/>
  <c r="K205" i="19"/>
  <c r="L205" i="19"/>
  <c r="M205" i="19"/>
  <c r="N205" i="19"/>
  <c r="C206" i="19"/>
  <c r="D206" i="19"/>
  <c r="G206" i="19"/>
  <c r="H206" i="19"/>
  <c r="D207" i="19"/>
  <c r="F207" i="19"/>
  <c r="G207" i="19"/>
  <c r="H207" i="19"/>
  <c r="I207" i="19"/>
  <c r="J207" i="19"/>
  <c r="K207" i="19"/>
  <c r="L207" i="19"/>
  <c r="M207" i="19"/>
  <c r="N207" i="19"/>
  <c r="B208" i="19"/>
  <c r="F208" i="19"/>
  <c r="J208" i="19"/>
  <c r="G209" i="19"/>
  <c r="H209" i="19"/>
  <c r="I209" i="19"/>
  <c r="J209" i="19"/>
  <c r="K209" i="19"/>
  <c r="L209" i="19"/>
  <c r="M209" i="19"/>
  <c r="N209" i="19"/>
  <c r="B210" i="19"/>
  <c r="F210" i="19"/>
  <c r="M246" i="19"/>
  <c r="O210" i="19"/>
  <c r="E158" i="19"/>
  <c r="I158" i="19"/>
  <c r="K158" i="19"/>
  <c r="L158" i="19"/>
  <c r="M158" i="19"/>
  <c r="O158" i="19"/>
  <c r="P158" i="19"/>
  <c r="Q158" i="19"/>
  <c r="C159" i="19"/>
  <c r="E160" i="19"/>
  <c r="K161" i="19"/>
  <c r="L161" i="19"/>
  <c r="O161" i="19"/>
  <c r="P161" i="19"/>
  <c r="Q161" i="19"/>
  <c r="E162" i="19"/>
  <c r="D163" i="19"/>
  <c r="E163" i="19"/>
  <c r="G163" i="19"/>
  <c r="P163" i="19"/>
  <c r="K165" i="19"/>
  <c r="L165" i="19"/>
  <c r="O165" i="19"/>
  <c r="P165" i="19"/>
  <c r="C166" i="19"/>
  <c r="K166" i="19"/>
  <c r="L166" i="19"/>
  <c r="K170" i="19"/>
  <c r="L170" i="19"/>
  <c r="O170" i="19"/>
  <c r="P170" i="19"/>
  <c r="Q170" i="19"/>
  <c r="C171" i="19"/>
  <c r="D171" i="19"/>
  <c r="G171" i="19"/>
  <c r="H171" i="19"/>
  <c r="C176" i="19"/>
  <c r="D176" i="19"/>
  <c r="L176" i="19"/>
  <c r="C183" i="19"/>
  <c r="D183" i="19"/>
  <c r="G184" i="19"/>
  <c r="H184" i="19"/>
  <c r="K184" i="19"/>
  <c r="L184" i="19"/>
  <c r="O184" i="19"/>
  <c r="P186" i="19"/>
  <c r="C187" i="19"/>
  <c r="D187" i="19"/>
  <c r="L187" i="19"/>
  <c r="P187" i="19"/>
  <c r="C196" i="19"/>
  <c r="D196" i="19"/>
  <c r="E196" i="19"/>
  <c r="G196" i="19"/>
  <c r="H196" i="19"/>
  <c r="I196" i="19"/>
  <c r="D198" i="19"/>
  <c r="E198" i="19"/>
  <c r="K198" i="19"/>
  <c r="L198" i="19"/>
  <c r="P198" i="19"/>
  <c r="C199" i="19"/>
  <c r="D199" i="19"/>
  <c r="K200" i="19"/>
  <c r="L200" i="19"/>
  <c r="C201" i="19"/>
  <c r="D201" i="19"/>
  <c r="C203" i="19"/>
  <c r="D203" i="19"/>
  <c r="E203" i="19"/>
  <c r="G203" i="19"/>
  <c r="H203" i="19"/>
  <c r="I203" i="19"/>
  <c r="K203" i="19"/>
  <c r="C204" i="19"/>
  <c r="D205" i="19"/>
  <c r="E205" i="19"/>
  <c r="H205" i="19"/>
  <c r="I205" i="19"/>
  <c r="K206" i="19"/>
  <c r="L206" i="19"/>
  <c r="C208" i="19"/>
  <c r="D208" i="19"/>
  <c r="E208" i="19"/>
  <c r="G208" i="19"/>
  <c r="H208" i="19"/>
  <c r="I208" i="19"/>
  <c r="K208" i="19"/>
  <c r="L208" i="19"/>
  <c r="M208" i="19"/>
  <c r="C209" i="19"/>
  <c r="D209" i="19"/>
  <c r="C210" i="19"/>
  <c r="D210" i="19"/>
  <c r="E210" i="19"/>
  <c r="H210" i="19"/>
  <c r="I210" i="19"/>
  <c r="K210" i="19"/>
  <c r="L210" i="19"/>
  <c r="Q220" i="19"/>
  <c r="Q221" i="19"/>
  <c r="E230" i="19"/>
  <c r="Q230" i="19"/>
  <c r="I231" i="19"/>
  <c r="M231" i="19"/>
  <c r="E232" i="19"/>
  <c r="I232" i="19"/>
  <c r="Q232" i="19"/>
  <c r="M233" i="19"/>
  <c r="I234" i="19"/>
  <c r="Q234" i="19"/>
  <c r="M235" i="19"/>
  <c r="Q243" i="19"/>
  <c r="Q245" i="19"/>
  <c r="E84" i="18"/>
  <c r="C85" i="18"/>
  <c r="Q86" i="18"/>
  <c r="G217" i="19"/>
  <c r="Q215" i="19"/>
  <c r="I230" i="19"/>
  <c r="Q228" i="19"/>
  <c r="M86" i="18"/>
  <c r="B61" i="6"/>
  <c r="E90" i="18"/>
  <c r="F61" i="6"/>
  <c r="J61" i="6"/>
  <c r="N61" i="6"/>
  <c r="B62" i="6"/>
  <c r="E91" i="18"/>
  <c r="F62" i="6"/>
  <c r="I91" i="18"/>
  <c r="J62" i="6"/>
  <c r="M91" i="18"/>
  <c r="N62" i="6"/>
  <c r="Q91" i="18"/>
  <c r="B63" i="6"/>
  <c r="E92" i="18"/>
  <c r="F63" i="6"/>
  <c r="J63" i="6"/>
  <c r="K92" i="18"/>
  <c r="N63" i="6"/>
  <c r="O92" i="18"/>
  <c r="Q92" i="18"/>
  <c r="B94" i="6"/>
  <c r="F94" i="6"/>
  <c r="J94" i="6"/>
  <c r="N94" i="6"/>
  <c r="F70" i="18"/>
  <c r="H70" i="18"/>
  <c r="A71" i="18"/>
  <c r="B70" i="18"/>
  <c r="D70" i="18"/>
  <c r="E70" i="18"/>
  <c r="I70" i="18"/>
  <c r="J70" i="18"/>
  <c r="L70" i="18"/>
  <c r="M70" i="18"/>
  <c r="N70" i="18"/>
  <c r="P70" i="18"/>
  <c r="A72" i="18"/>
  <c r="A73" i="18"/>
  <c r="G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80" i="18"/>
  <c r="C109" i="6" s="1"/>
  <c r="G80" i="18"/>
  <c r="G109" i="6" s="1"/>
  <c r="B81" i="18"/>
  <c r="C81" i="18"/>
  <c r="I81" i="18"/>
  <c r="I102" i="18" s="1"/>
  <c r="I165" i="6" s="1"/>
  <c r="K81" i="18"/>
  <c r="K110" i="6" s="1"/>
  <c r="M81" i="18"/>
  <c r="N81" i="18"/>
  <c r="O81" i="18"/>
  <c r="Q81" i="18"/>
  <c r="Q110" i="6" s="1"/>
  <c r="Q84" i="18"/>
  <c r="E85" i="18"/>
  <c r="I85" i="18"/>
  <c r="M85" i="18"/>
  <c r="Q85" i="18"/>
  <c r="E86" i="18"/>
  <c r="I86" i="18"/>
  <c r="E95" i="18"/>
  <c r="I95" i="18"/>
  <c r="M95" i="18"/>
  <c r="Q95" i="18"/>
  <c r="I96" i="18"/>
  <c r="Q96" i="18"/>
  <c r="I97" i="18"/>
  <c r="M97" i="18"/>
  <c r="Q97" i="18"/>
  <c r="K98" i="18"/>
  <c r="Q98" i="18"/>
  <c r="E164" i="17"/>
  <c r="G164" i="17"/>
  <c r="I164" i="17"/>
  <c r="C159" i="17"/>
  <c r="D159" i="17"/>
  <c r="E159" i="17"/>
  <c r="G159" i="17"/>
  <c r="H159" i="17"/>
  <c r="J221" i="17"/>
  <c r="C160" i="17"/>
  <c r="D160" i="17"/>
  <c r="E160" i="17"/>
  <c r="F222" i="17"/>
  <c r="H222" i="17"/>
  <c r="J222" i="17"/>
  <c r="C223" i="17"/>
  <c r="D223" i="17"/>
  <c r="E223" i="17"/>
  <c r="F223" i="17"/>
  <c r="G223" i="17"/>
  <c r="I223" i="17"/>
  <c r="K161" i="17"/>
  <c r="L161" i="17"/>
  <c r="M161" i="17"/>
  <c r="N223" i="17"/>
  <c r="O161" i="17"/>
  <c r="P161" i="17"/>
  <c r="C162" i="17"/>
  <c r="E162" i="17"/>
  <c r="F224" i="17"/>
  <c r="G162" i="17"/>
  <c r="H162" i="17"/>
  <c r="O224" i="17"/>
  <c r="B163" i="17"/>
  <c r="D163" i="17"/>
  <c r="F163" i="17"/>
  <c r="Q164" i="17"/>
  <c r="C165" i="17"/>
  <c r="D165" i="17"/>
  <c r="E165" i="17"/>
  <c r="G165" i="17"/>
  <c r="H165" i="17"/>
  <c r="I165" i="17"/>
  <c r="J165" i="17"/>
  <c r="K165" i="17"/>
  <c r="M165" i="17"/>
  <c r="O165" i="17"/>
  <c r="P165" i="17"/>
  <c r="Q165" i="17"/>
  <c r="G230" i="17"/>
  <c r="H230" i="17"/>
  <c r="I168" i="17"/>
  <c r="M168" i="17"/>
  <c r="N230" i="17"/>
  <c r="O168" i="17"/>
  <c r="B231" i="17"/>
  <c r="D169" i="17"/>
  <c r="F231" i="17"/>
  <c r="H231" i="17"/>
  <c r="J231" i="17"/>
  <c r="H232" i="17"/>
  <c r="J232" i="17"/>
  <c r="N232" i="17"/>
  <c r="B233" i="17"/>
  <c r="C171" i="17"/>
  <c r="O233" i="17"/>
  <c r="Q233" i="17"/>
  <c r="B173" i="17"/>
  <c r="C235" i="17"/>
  <c r="D235" i="17"/>
  <c r="E173" i="17"/>
  <c r="F173" i="17"/>
  <c r="G173" i="17"/>
  <c r="H173" i="17"/>
  <c r="I173" i="17"/>
  <c r="J173" i="17"/>
  <c r="K173" i="17"/>
  <c r="L173" i="17"/>
  <c r="M173" i="17"/>
  <c r="N173" i="17"/>
  <c r="O173" i="17"/>
  <c r="D175" i="17"/>
  <c r="B176" i="17"/>
  <c r="C176" i="17"/>
  <c r="D176" i="17"/>
  <c r="E176" i="17"/>
  <c r="F176" i="17"/>
  <c r="G176" i="17"/>
  <c r="H176" i="17"/>
  <c r="J176" i="17"/>
  <c r="K176" i="17"/>
  <c r="L176" i="17"/>
  <c r="M176" i="17"/>
  <c r="N176" i="17"/>
  <c r="O176" i="17"/>
  <c r="P176" i="17"/>
  <c r="Q176" i="17"/>
  <c r="D177" i="17"/>
  <c r="B180" i="17"/>
  <c r="C180" i="17"/>
  <c r="D180" i="17"/>
  <c r="E180" i="17"/>
  <c r="F180" i="17"/>
  <c r="G180" i="17"/>
  <c r="I180" i="17"/>
  <c r="J180" i="17"/>
  <c r="K180" i="17"/>
  <c r="L180" i="17"/>
  <c r="M180" i="17"/>
  <c r="N180" i="17"/>
  <c r="O180" i="17"/>
  <c r="P180" i="17"/>
  <c r="B75" i="14"/>
  <c r="F75" i="14"/>
  <c r="J75" i="14"/>
  <c r="N75" i="14"/>
  <c r="C76" i="14"/>
  <c r="C105" i="6" s="1"/>
  <c r="E76" i="14"/>
  <c r="E105" i="6" s="1"/>
  <c r="N76" i="14"/>
  <c r="N105" i="6" s="1"/>
  <c r="C184" i="17"/>
  <c r="D184" i="17"/>
  <c r="G184" i="17"/>
  <c r="H240" i="17"/>
  <c r="I240" i="17"/>
  <c r="P184" i="17"/>
  <c r="B185" i="17"/>
  <c r="C185" i="17"/>
  <c r="D185" i="17"/>
  <c r="E185" i="17"/>
  <c r="F185" i="17"/>
  <c r="G185" i="17"/>
  <c r="H185" i="17"/>
  <c r="J241" i="17"/>
  <c r="K241" i="17"/>
  <c r="L241" i="17"/>
  <c r="M185" i="17"/>
  <c r="O185" i="17"/>
  <c r="P185" i="17"/>
  <c r="Q241" i="17"/>
  <c r="E186" i="17"/>
  <c r="G186" i="17"/>
  <c r="J242" i="17"/>
  <c r="K186" i="17"/>
  <c r="L186" i="17"/>
  <c r="M186" i="17"/>
  <c r="N242" i="17"/>
  <c r="O186" i="17"/>
  <c r="P186" i="17"/>
  <c r="Q186" i="17"/>
  <c r="B187" i="17"/>
  <c r="K187" i="17"/>
  <c r="L187" i="17"/>
  <c r="M187" i="17"/>
  <c r="N243" i="17"/>
  <c r="I188" i="17"/>
  <c r="J188" i="17"/>
  <c r="K188" i="17"/>
  <c r="L188" i="17"/>
  <c r="M188" i="17"/>
  <c r="N188" i="17"/>
  <c r="O188" i="17"/>
  <c r="P188" i="17"/>
  <c r="Q188" i="17"/>
  <c r="C189" i="17"/>
  <c r="D189" i="17"/>
  <c r="E189" i="17"/>
  <c r="F189" i="17"/>
  <c r="G189" i="17"/>
  <c r="H189" i="17"/>
  <c r="I189" i="17"/>
  <c r="J189" i="17"/>
  <c r="K189" i="17"/>
  <c r="L189" i="17"/>
  <c r="N189" i="17"/>
  <c r="O189" i="17"/>
  <c r="M190" i="17"/>
  <c r="O190" i="17"/>
  <c r="P190" i="17"/>
  <c r="Q190" i="17"/>
  <c r="B191" i="17"/>
  <c r="C191" i="17"/>
  <c r="D191" i="17"/>
  <c r="E191" i="17"/>
  <c r="F191" i="17"/>
  <c r="G191" i="17"/>
  <c r="H191" i="17"/>
  <c r="I191" i="17"/>
  <c r="J191" i="17"/>
  <c r="M191" i="17"/>
  <c r="N191" i="17"/>
  <c r="O191" i="17"/>
  <c r="H192" i="17"/>
  <c r="I192" i="17"/>
  <c r="J192" i="17"/>
  <c r="K192" i="17"/>
  <c r="L192" i="17"/>
  <c r="M192" i="17"/>
  <c r="N192" i="17"/>
  <c r="O192" i="17"/>
  <c r="P192" i="17"/>
  <c r="Q192" i="17"/>
  <c r="B193" i="17"/>
  <c r="C193" i="17"/>
  <c r="D193" i="17"/>
  <c r="E193" i="17"/>
  <c r="F193" i="17"/>
  <c r="O193" i="17"/>
  <c r="P193" i="17"/>
  <c r="Q193" i="17"/>
  <c r="B194" i="17"/>
  <c r="C194" i="17"/>
  <c r="D194" i="17"/>
  <c r="E194" i="17"/>
  <c r="F194" i="17"/>
  <c r="J194" i="17"/>
  <c r="K194" i="17"/>
  <c r="L194" i="17"/>
  <c r="M194" i="17"/>
  <c r="N194" i="17"/>
  <c r="O194" i="17"/>
  <c r="P194" i="17"/>
  <c r="Q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/>
  <c r="O196" i="17"/>
  <c r="P196" i="17"/>
  <c r="H197" i="17"/>
  <c r="I197" i="17"/>
  <c r="J197" i="17"/>
  <c r="K197" i="17"/>
  <c r="L197" i="17"/>
  <c r="M197" i="17"/>
  <c r="N197" i="17"/>
  <c r="O197" i="17"/>
  <c r="P197" i="17"/>
  <c r="Q197" i="17"/>
  <c r="B198" i="17"/>
  <c r="C198" i="17"/>
  <c r="D198" i="17"/>
  <c r="E198" i="17"/>
  <c r="F198" i="17"/>
  <c r="G198" i="17"/>
  <c r="H198" i="17"/>
  <c r="I198" i="17"/>
  <c r="J198" i="17"/>
  <c r="K198" i="17"/>
  <c r="B201" i="17"/>
  <c r="C201" i="17"/>
  <c r="D201" i="17"/>
  <c r="E201" i="17"/>
  <c r="F201" i="17"/>
  <c r="J201" i="17"/>
  <c r="K201" i="17"/>
  <c r="L250" i="17"/>
  <c r="M201" i="17"/>
  <c r="N201" i="17"/>
  <c r="E202" i="17"/>
  <c r="G251" i="17"/>
  <c r="H202" i="17"/>
  <c r="L251" i="17"/>
  <c r="M251" i="17"/>
  <c r="B203" i="17"/>
  <c r="C203" i="17"/>
  <c r="D203" i="17"/>
  <c r="E203" i="17"/>
  <c r="F203" i="17"/>
  <c r="G252" i="17"/>
  <c r="K203" i="17"/>
  <c r="L203" i="17"/>
  <c r="M203" i="17"/>
  <c r="N203" i="17"/>
  <c r="O203" i="17"/>
  <c r="P203" i="17"/>
  <c r="B204" i="17"/>
  <c r="D204" i="17"/>
  <c r="E204" i="17"/>
  <c r="F204" i="17"/>
  <c r="H253" i="17"/>
  <c r="I253" i="17"/>
  <c r="J253" i="17"/>
  <c r="K253" i="17"/>
  <c r="L253" i="17"/>
  <c r="M253" i="17"/>
  <c r="N253" i="17"/>
  <c r="O253" i="17"/>
  <c r="P253" i="17"/>
  <c r="B205" i="17"/>
  <c r="B207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P210" i="17"/>
  <c r="E211" i="17"/>
  <c r="F211" i="17"/>
  <c r="G211" i="17"/>
  <c r="H211" i="17"/>
  <c r="I211" i="17"/>
  <c r="J211" i="17"/>
  <c r="K211" i="17"/>
  <c r="L211" i="17"/>
  <c r="M211" i="17"/>
  <c r="N211" i="17"/>
  <c r="O211" i="17"/>
  <c r="P212" i="17"/>
  <c r="B215" i="17"/>
  <c r="C215" i="17"/>
  <c r="D215" i="17"/>
  <c r="E215" i="17"/>
  <c r="F215" i="17"/>
  <c r="M215" i="17"/>
  <c r="N215" i="17"/>
  <c r="O215" i="17"/>
  <c r="P215" i="17"/>
  <c r="Q215" i="17"/>
  <c r="B77" i="14"/>
  <c r="B106" i="6" s="1"/>
  <c r="N77" i="14"/>
  <c r="N106" i="6" s="1"/>
  <c r="P209" i="17"/>
  <c r="I159" i="17"/>
  <c r="J159" i="17"/>
  <c r="F160" i="17"/>
  <c r="H160" i="17"/>
  <c r="J160" i="17"/>
  <c r="C161" i="17"/>
  <c r="D161" i="17"/>
  <c r="E161" i="17"/>
  <c r="F161" i="17"/>
  <c r="G161" i="17"/>
  <c r="H161" i="17"/>
  <c r="I161" i="17"/>
  <c r="N161" i="17"/>
  <c r="D162" i="17"/>
  <c r="F162" i="17"/>
  <c r="O162" i="17"/>
  <c r="K163" i="17"/>
  <c r="B164" i="17"/>
  <c r="B165" i="17"/>
  <c r="F165" i="17"/>
  <c r="L165" i="17"/>
  <c r="N165" i="17"/>
  <c r="K168" i="17"/>
  <c r="L168" i="17"/>
  <c r="P168" i="17"/>
  <c r="Q168" i="17"/>
  <c r="B169" i="17"/>
  <c r="C169" i="17"/>
  <c r="E169" i="17"/>
  <c r="F169" i="17"/>
  <c r="H169" i="17"/>
  <c r="J169" i="17"/>
  <c r="G170" i="17"/>
  <c r="H170" i="17"/>
  <c r="I170" i="17"/>
  <c r="J170" i="17"/>
  <c r="K170" i="17"/>
  <c r="L170" i="17"/>
  <c r="M170" i="17"/>
  <c r="N170" i="17"/>
  <c r="O170" i="17"/>
  <c r="P170" i="17"/>
  <c r="Q170" i="17"/>
  <c r="P171" i="17"/>
  <c r="P173" i="17"/>
  <c r="Q173" i="17"/>
  <c r="I176" i="17"/>
  <c r="H180" i="17"/>
  <c r="Q180" i="17"/>
  <c r="H184" i="17"/>
  <c r="I184" i="17"/>
  <c r="I185" i="17"/>
  <c r="K185" i="17"/>
  <c r="L185" i="17"/>
  <c r="Q185" i="17"/>
  <c r="H186" i="17"/>
  <c r="I186" i="17"/>
  <c r="J186" i="17"/>
  <c r="N186" i="17"/>
  <c r="H188" i="17"/>
  <c r="M189" i="17"/>
  <c r="P189" i="17"/>
  <c r="Q189" i="17"/>
  <c r="K191" i="17"/>
  <c r="L191" i="17"/>
  <c r="P191" i="17"/>
  <c r="Q191" i="17"/>
  <c r="H193" i="17"/>
  <c r="I193" i="17"/>
  <c r="J193" i="17"/>
  <c r="K193" i="17"/>
  <c r="L193" i="17"/>
  <c r="M193" i="17"/>
  <c r="N193" i="17"/>
  <c r="G194" i="17"/>
  <c r="H194" i="17"/>
  <c r="I194" i="17"/>
  <c r="Q196" i="17"/>
  <c r="L198" i="17"/>
  <c r="M198" i="17"/>
  <c r="N198" i="17"/>
  <c r="O198" i="17"/>
  <c r="P198" i="17"/>
  <c r="Q198" i="17"/>
  <c r="G201" i="17"/>
  <c r="H201" i="17"/>
  <c r="L201" i="17"/>
  <c r="I202" i="17"/>
  <c r="J202" i="17"/>
  <c r="K202" i="17"/>
  <c r="L202" i="17"/>
  <c r="M202" i="17"/>
  <c r="N202" i="17"/>
  <c r="O202" i="17"/>
  <c r="P202" i="17"/>
  <c r="Q202" i="17"/>
  <c r="G204" i="17"/>
  <c r="H204" i="17"/>
  <c r="I204" i="17"/>
  <c r="N204" i="17"/>
  <c r="O204" i="17"/>
  <c r="P204" i="17"/>
  <c r="P205" i="17"/>
  <c r="P206" i="17"/>
  <c r="P207" i="17"/>
  <c r="B211" i="17"/>
  <c r="C211" i="17"/>
  <c r="D211" i="17"/>
  <c r="P211" i="17"/>
  <c r="Q211" i="17"/>
  <c r="P213" i="17"/>
  <c r="P214" i="17"/>
  <c r="G215" i="17"/>
  <c r="H215" i="17"/>
  <c r="I215" i="17"/>
  <c r="J215" i="17"/>
  <c r="K215" i="17"/>
  <c r="L215" i="17"/>
  <c r="C221" i="17"/>
  <c r="D221" i="17"/>
  <c r="E221" i="17"/>
  <c r="G221" i="17"/>
  <c r="H221" i="17"/>
  <c r="I221" i="17"/>
  <c r="C222" i="17"/>
  <c r="D222" i="17"/>
  <c r="E222" i="17"/>
  <c r="H223" i="17"/>
  <c r="K223" i="17"/>
  <c r="L223" i="17"/>
  <c r="M223" i="17"/>
  <c r="P223" i="17"/>
  <c r="C224" i="17"/>
  <c r="D224" i="17"/>
  <c r="E224" i="17"/>
  <c r="G224" i="17"/>
  <c r="H224" i="17"/>
  <c r="I230" i="17"/>
  <c r="K230" i="17"/>
  <c r="L230" i="17"/>
  <c r="M230" i="17"/>
  <c r="O230" i="17"/>
  <c r="P230" i="17"/>
  <c r="Q230" i="17"/>
  <c r="C231" i="17"/>
  <c r="D231" i="17"/>
  <c r="E231" i="17"/>
  <c r="G232" i="17"/>
  <c r="I232" i="17"/>
  <c r="K232" i="17"/>
  <c r="L232" i="17"/>
  <c r="M232" i="17"/>
  <c r="O232" i="17"/>
  <c r="P232" i="17"/>
  <c r="Q232" i="17"/>
  <c r="P233" i="17"/>
  <c r="E235" i="17"/>
  <c r="G235" i="17"/>
  <c r="H235" i="17"/>
  <c r="K235" i="17"/>
  <c r="L235" i="17"/>
  <c r="M235" i="17"/>
  <c r="O235" i="17"/>
  <c r="P235" i="17"/>
  <c r="Q235" i="17"/>
  <c r="C240" i="17"/>
  <c r="D240" i="17"/>
  <c r="P240" i="17"/>
  <c r="E241" i="17"/>
  <c r="G241" i="17"/>
  <c r="H241" i="17"/>
  <c r="I241" i="17"/>
  <c r="E242" i="17"/>
  <c r="G242" i="17"/>
  <c r="H242" i="17"/>
  <c r="I242" i="17"/>
  <c r="K242" i="17"/>
  <c r="L242" i="17"/>
  <c r="M242" i="17"/>
  <c r="O242" i="17"/>
  <c r="P242" i="17"/>
  <c r="Q242" i="17"/>
  <c r="K243" i="17"/>
  <c r="L243" i="17"/>
  <c r="M243" i="17"/>
  <c r="B250" i="17"/>
  <c r="C250" i="17"/>
  <c r="D250" i="17"/>
  <c r="E250" i="17"/>
  <c r="F250" i="17"/>
  <c r="G250" i="17"/>
  <c r="H250" i="17"/>
  <c r="H251" i="17"/>
  <c r="I251" i="17"/>
  <c r="J251" i="17"/>
  <c r="K251" i="17"/>
  <c r="N251" i="17"/>
  <c r="O251" i="17"/>
  <c r="P251" i="17"/>
  <c r="Q251" i="17"/>
  <c r="B252" i="17"/>
  <c r="C252" i="17"/>
  <c r="D252" i="17"/>
  <c r="K252" i="17"/>
  <c r="L252" i="17"/>
  <c r="M252" i="17"/>
  <c r="N252" i="17"/>
  <c r="P252" i="17"/>
  <c r="B253" i="17"/>
  <c r="E253" i="17"/>
  <c r="F253" i="17"/>
  <c r="G253" i="17"/>
  <c r="H164" i="16"/>
  <c r="J90" i="14"/>
  <c r="L159" i="16"/>
  <c r="K159" i="16"/>
  <c r="O159" i="16"/>
  <c r="P159" i="16"/>
  <c r="B160" i="16"/>
  <c r="C160" i="16"/>
  <c r="D160" i="16"/>
  <c r="P160" i="16"/>
  <c r="B161" i="16"/>
  <c r="C161" i="16"/>
  <c r="D161" i="16"/>
  <c r="E161" i="16"/>
  <c r="G161" i="16"/>
  <c r="H161" i="16"/>
  <c r="J161" i="16"/>
  <c r="L161" i="16"/>
  <c r="O161" i="16"/>
  <c r="P161" i="16"/>
  <c r="O162" i="16"/>
  <c r="P162" i="16"/>
  <c r="B163" i="16"/>
  <c r="C163" i="16"/>
  <c r="D163" i="16"/>
  <c r="O163" i="16"/>
  <c r="P163" i="16"/>
  <c r="Q163" i="16"/>
  <c r="O164" i="16"/>
  <c r="P164" i="16"/>
  <c r="Q164" i="16"/>
  <c r="B165" i="16"/>
  <c r="E165" i="16"/>
  <c r="I165" i="16"/>
  <c r="K165" i="16"/>
  <c r="M165" i="16"/>
  <c r="N165" i="16"/>
  <c r="O165" i="16"/>
  <c r="P165" i="16"/>
  <c r="Q165" i="16"/>
  <c r="B92" i="14"/>
  <c r="D173" i="16"/>
  <c r="G169" i="16"/>
  <c r="H179" i="16"/>
  <c r="I179" i="16"/>
  <c r="J171" i="16"/>
  <c r="K171" i="16"/>
  <c r="L171" i="16"/>
  <c r="N169" i="16"/>
  <c r="M168" i="16"/>
  <c r="N168" i="16"/>
  <c r="P168" i="16"/>
  <c r="Q168" i="16"/>
  <c r="B169" i="16"/>
  <c r="C169" i="16"/>
  <c r="D169" i="16"/>
  <c r="Q169" i="16"/>
  <c r="D170" i="16"/>
  <c r="I170" i="16"/>
  <c r="J170" i="16"/>
  <c r="K170" i="16"/>
  <c r="L170" i="16"/>
  <c r="Q170" i="16"/>
  <c r="O171" i="16"/>
  <c r="P171" i="16"/>
  <c r="Q171" i="16"/>
  <c r="I172" i="16"/>
  <c r="O172" i="16"/>
  <c r="P172" i="16"/>
  <c r="Q172" i="16"/>
  <c r="M173" i="16"/>
  <c r="N173" i="16"/>
  <c r="O174" i="16"/>
  <c r="Q174" i="16"/>
  <c r="D175" i="16"/>
  <c r="E175" i="16"/>
  <c r="F175" i="16"/>
  <c r="G175" i="16"/>
  <c r="H175" i="16"/>
  <c r="I175" i="16"/>
  <c r="J175" i="16"/>
  <c r="K175" i="16"/>
  <c r="L175" i="16"/>
  <c r="M175" i="16"/>
  <c r="D176" i="16"/>
  <c r="Q176" i="16"/>
  <c r="E177" i="16"/>
  <c r="F177" i="16"/>
  <c r="Q177" i="16"/>
  <c r="M178" i="16"/>
  <c r="N178" i="16"/>
  <c r="O178" i="16"/>
  <c r="P178" i="16"/>
  <c r="Q178" i="16"/>
  <c r="Q179" i="16"/>
  <c r="M180" i="16"/>
  <c r="N180" i="16"/>
  <c r="O180" i="16"/>
  <c r="P180" i="16"/>
  <c r="Q180" i="16"/>
  <c r="B192" i="16"/>
  <c r="P189" i="16"/>
  <c r="E184" i="16"/>
  <c r="H184" i="16"/>
  <c r="I184" i="16"/>
  <c r="J184" i="16"/>
  <c r="K184" i="16"/>
  <c r="M184" i="16"/>
  <c r="N184" i="16"/>
  <c r="G185" i="16"/>
  <c r="I185" i="16"/>
  <c r="Q185" i="16"/>
  <c r="D186" i="16"/>
  <c r="E186" i="16"/>
  <c r="I186" i="16"/>
  <c r="K186" i="16"/>
  <c r="O186" i="16"/>
  <c r="P186" i="16"/>
  <c r="E187" i="16"/>
  <c r="F187" i="16"/>
  <c r="G187" i="16"/>
  <c r="H187" i="16"/>
  <c r="I187" i="16"/>
  <c r="N187" i="16"/>
  <c r="G188" i="16"/>
  <c r="H188" i="16"/>
  <c r="I188" i="16"/>
  <c r="J188" i="16"/>
  <c r="K188" i="16"/>
  <c r="L188" i="16"/>
  <c r="Q188" i="16"/>
  <c r="E189" i="16"/>
  <c r="F189" i="16"/>
  <c r="G189" i="16"/>
  <c r="H189" i="16"/>
  <c r="I189" i="16"/>
  <c r="J189" i="16"/>
  <c r="K189" i="16"/>
  <c r="L245" i="16"/>
  <c r="M189" i="16"/>
  <c r="I190" i="16"/>
  <c r="K190" i="16"/>
  <c r="L190" i="16"/>
  <c r="N190" i="16"/>
  <c r="O190" i="16"/>
  <c r="P190" i="16"/>
  <c r="Q190" i="16"/>
  <c r="E191" i="16"/>
  <c r="G191" i="16"/>
  <c r="H191" i="16"/>
  <c r="I191" i="16"/>
  <c r="J191" i="16"/>
  <c r="K191" i="16"/>
  <c r="L191" i="16"/>
  <c r="N191" i="16"/>
  <c r="G192" i="16"/>
  <c r="H192" i="16"/>
  <c r="I192" i="16"/>
  <c r="J192" i="16"/>
  <c r="K192" i="16"/>
  <c r="M192" i="16"/>
  <c r="N192" i="16"/>
  <c r="O192" i="16"/>
  <c r="P192" i="16"/>
  <c r="Q192" i="16"/>
  <c r="B193" i="16"/>
  <c r="C193" i="16"/>
  <c r="D193" i="16"/>
  <c r="E193" i="16"/>
  <c r="I193" i="16"/>
  <c r="O193" i="16"/>
  <c r="P193" i="16"/>
  <c r="Q193" i="16"/>
  <c r="G194" i="16"/>
  <c r="H194" i="16"/>
  <c r="I194" i="16"/>
  <c r="J194" i="16"/>
  <c r="K194" i="16"/>
  <c r="L194" i="16"/>
  <c r="N194" i="16"/>
  <c r="O194" i="16"/>
  <c r="P194" i="16"/>
  <c r="Q194" i="16"/>
  <c r="C195" i="16"/>
  <c r="D195" i="16"/>
  <c r="E195" i="16"/>
  <c r="F195" i="16"/>
  <c r="I195" i="16"/>
  <c r="M195" i="16"/>
  <c r="Q195" i="16"/>
  <c r="B196" i="16"/>
  <c r="C196" i="16"/>
  <c r="E196" i="16"/>
  <c r="F196" i="16"/>
  <c r="G196" i="16"/>
  <c r="H196" i="16"/>
  <c r="I196" i="16"/>
  <c r="J196" i="16"/>
  <c r="K196" i="16"/>
  <c r="L196" i="16"/>
  <c r="N196" i="16"/>
  <c r="G197" i="16"/>
  <c r="H197" i="16"/>
  <c r="I197" i="16"/>
  <c r="J197" i="16"/>
  <c r="K197" i="16"/>
  <c r="L197" i="16"/>
  <c r="M197" i="16"/>
  <c r="N197" i="16"/>
  <c r="O197" i="16"/>
  <c r="P197" i="16"/>
  <c r="Q197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/>
  <c r="P198" i="16"/>
  <c r="G212" i="16"/>
  <c r="J212" i="16"/>
  <c r="Q94" i="14"/>
  <c r="B201" i="16"/>
  <c r="C201" i="16"/>
  <c r="E201" i="16"/>
  <c r="F201" i="16"/>
  <c r="G202" i="16"/>
  <c r="H202" i="16"/>
  <c r="I202" i="16"/>
  <c r="J202" i="16"/>
  <c r="K202" i="16"/>
  <c r="B203" i="16"/>
  <c r="C203" i="16"/>
  <c r="D203" i="16"/>
  <c r="E203" i="16"/>
  <c r="G203" i="16"/>
  <c r="H203" i="16"/>
  <c r="I203" i="16"/>
  <c r="J203" i="16"/>
  <c r="M203" i="16"/>
  <c r="N203" i="16"/>
  <c r="O203" i="16"/>
  <c r="P203" i="16"/>
  <c r="B204" i="16"/>
  <c r="C204" i="16"/>
  <c r="E204" i="16"/>
  <c r="F204" i="16"/>
  <c r="B205" i="16"/>
  <c r="C205" i="16"/>
  <c r="D205" i="16"/>
  <c r="E205" i="16"/>
  <c r="F205" i="16"/>
  <c r="G205" i="16"/>
  <c r="H205" i="16"/>
  <c r="I205" i="16"/>
  <c r="J205" i="16"/>
  <c r="B206" i="16"/>
  <c r="C206" i="16"/>
  <c r="D206" i="16"/>
  <c r="E206" i="16"/>
  <c r="F206" i="16"/>
  <c r="B207" i="16"/>
  <c r="C207" i="16"/>
  <c r="D207" i="16"/>
  <c r="E207" i="16"/>
  <c r="G207" i="16"/>
  <c r="H207" i="16"/>
  <c r="I207" i="16"/>
  <c r="J207" i="16"/>
  <c r="K207" i="16"/>
  <c r="L207" i="16"/>
  <c r="B208" i="16"/>
  <c r="C208" i="16"/>
  <c r="D208" i="16"/>
  <c r="E208" i="16"/>
  <c r="J208" i="16"/>
  <c r="K208" i="16"/>
  <c r="L208" i="16"/>
  <c r="Q208" i="16"/>
  <c r="F209" i="16"/>
  <c r="G209" i="16"/>
  <c r="H209" i="16"/>
  <c r="I209" i="16"/>
  <c r="J209" i="16"/>
  <c r="K209" i="16"/>
  <c r="M209" i="16"/>
  <c r="N209" i="16"/>
  <c r="O209" i="16"/>
  <c r="B210" i="16"/>
  <c r="C210" i="16"/>
  <c r="D210" i="16"/>
  <c r="E210" i="16"/>
  <c r="F210" i="16"/>
  <c r="G210" i="16"/>
  <c r="B211" i="16"/>
  <c r="C211" i="16"/>
  <c r="D211" i="16"/>
  <c r="E211" i="16"/>
  <c r="I211" i="16"/>
  <c r="J211" i="16"/>
  <c r="Q211" i="16"/>
  <c r="B212" i="16"/>
  <c r="C212" i="16"/>
  <c r="D212" i="16"/>
  <c r="B213" i="16"/>
  <c r="C213" i="16"/>
  <c r="D213" i="16"/>
  <c r="E213" i="16"/>
  <c r="F213" i="16"/>
  <c r="G213" i="16"/>
  <c r="H213" i="16"/>
  <c r="I213" i="16"/>
  <c r="J213" i="16"/>
  <c r="K213" i="16"/>
  <c r="M213" i="16"/>
  <c r="G214" i="16"/>
  <c r="I214" i="16"/>
  <c r="J214" i="16"/>
  <c r="K214" i="16"/>
  <c r="L214" i="16"/>
  <c r="M214" i="16"/>
  <c r="N214" i="16"/>
  <c r="O214" i="16"/>
  <c r="Q214" i="16"/>
  <c r="B215" i="16"/>
  <c r="C215" i="16"/>
  <c r="D215" i="16"/>
  <c r="E215" i="16"/>
  <c r="F215" i="16"/>
  <c r="G215" i="16"/>
  <c r="H215" i="16"/>
  <c r="I215" i="16"/>
  <c r="J215" i="16"/>
  <c r="K215" i="16"/>
  <c r="L215" i="16"/>
  <c r="G160" i="16"/>
  <c r="H160" i="16"/>
  <c r="J160" i="16"/>
  <c r="K160" i="16"/>
  <c r="L160" i="16"/>
  <c r="N160" i="16"/>
  <c r="O160" i="16"/>
  <c r="F161" i="16"/>
  <c r="D162" i="16"/>
  <c r="G162" i="16"/>
  <c r="H162" i="16"/>
  <c r="J162" i="16"/>
  <c r="K162" i="16"/>
  <c r="L162" i="16"/>
  <c r="C165" i="16"/>
  <c r="D165" i="16"/>
  <c r="F165" i="16"/>
  <c r="G165" i="16"/>
  <c r="H165" i="16"/>
  <c r="J165" i="16"/>
  <c r="L165" i="16"/>
  <c r="E168" i="16"/>
  <c r="F168" i="16"/>
  <c r="G168" i="16"/>
  <c r="H168" i="16"/>
  <c r="I168" i="16"/>
  <c r="J168" i="16"/>
  <c r="O168" i="16"/>
  <c r="M169" i="16"/>
  <c r="E170" i="16"/>
  <c r="F170" i="16"/>
  <c r="G170" i="16"/>
  <c r="H170" i="16"/>
  <c r="M170" i="16"/>
  <c r="N170" i="16"/>
  <c r="O170" i="16"/>
  <c r="P170" i="16"/>
  <c r="F171" i="16"/>
  <c r="G171" i="16"/>
  <c r="H171" i="16"/>
  <c r="I171" i="16"/>
  <c r="M171" i="16"/>
  <c r="N171" i="16"/>
  <c r="M172" i="16"/>
  <c r="N172" i="16"/>
  <c r="O173" i="16"/>
  <c r="P173" i="16"/>
  <c r="Q173" i="16"/>
  <c r="E174" i="16"/>
  <c r="F174" i="16"/>
  <c r="G174" i="16"/>
  <c r="H174" i="16"/>
  <c r="I174" i="16"/>
  <c r="J174" i="16"/>
  <c r="K174" i="16"/>
  <c r="L174" i="16"/>
  <c r="M174" i="16"/>
  <c r="N174" i="16"/>
  <c r="P174" i="16"/>
  <c r="N175" i="16"/>
  <c r="O175" i="16"/>
  <c r="P175" i="16"/>
  <c r="Q175" i="16"/>
  <c r="M176" i="16"/>
  <c r="G177" i="16"/>
  <c r="H177" i="16"/>
  <c r="I177" i="16"/>
  <c r="J177" i="16"/>
  <c r="K177" i="16"/>
  <c r="L177" i="16"/>
  <c r="M177" i="16"/>
  <c r="N177" i="16"/>
  <c r="O177" i="16"/>
  <c r="P177" i="16"/>
  <c r="I178" i="16"/>
  <c r="E179" i="16"/>
  <c r="F179" i="16"/>
  <c r="G179" i="16"/>
  <c r="M179" i="16"/>
  <c r="N179" i="16"/>
  <c r="O179" i="16"/>
  <c r="P179" i="16"/>
  <c r="D180" i="16"/>
  <c r="I180" i="16"/>
  <c r="F184" i="16"/>
  <c r="G184" i="16"/>
  <c r="F185" i="16"/>
  <c r="H185" i="16"/>
  <c r="J185" i="16"/>
  <c r="K185" i="16"/>
  <c r="L185" i="16"/>
  <c r="N185" i="16"/>
  <c r="O185" i="16"/>
  <c r="P185" i="16"/>
  <c r="B186" i="16"/>
  <c r="C186" i="16"/>
  <c r="F186" i="16"/>
  <c r="G186" i="16"/>
  <c r="H186" i="16"/>
  <c r="J186" i="16"/>
  <c r="N186" i="16"/>
  <c r="N188" i="16"/>
  <c r="O188" i="16"/>
  <c r="P188" i="16"/>
  <c r="B189" i="16"/>
  <c r="C189" i="16"/>
  <c r="L189" i="16"/>
  <c r="N189" i="16"/>
  <c r="F190" i="16"/>
  <c r="G190" i="16"/>
  <c r="H190" i="16"/>
  <c r="J190" i="16"/>
  <c r="F191" i="16"/>
  <c r="O191" i="16"/>
  <c r="P191" i="16"/>
  <c r="F193" i="16"/>
  <c r="G193" i="16"/>
  <c r="H193" i="16"/>
  <c r="J193" i="16"/>
  <c r="K193" i="16"/>
  <c r="L193" i="16"/>
  <c r="N193" i="16"/>
  <c r="F194" i="16"/>
  <c r="G195" i="16"/>
  <c r="H195" i="16"/>
  <c r="J195" i="16"/>
  <c r="K195" i="16"/>
  <c r="L195" i="16"/>
  <c r="N195" i="16"/>
  <c r="O195" i="16"/>
  <c r="P195" i="16"/>
  <c r="F197" i="16"/>
  <c r="G201" i="16"/>
  <c r="H201" i="16"/>
  <c r="I201" i="16"/>
  <c r="J201" i="16"/>
  <c r="K201" i="16"/>
  <c r="L201" i="16"/>
  <c r="M201" i="16"/>
  <c r="N201" i="16"/>
  <c r="B202" i="16"/>
  <c r="C202" i="16"/>
  <c r="D202" i="16"/>
  <c r="E202" i="16"/>
  <c r="F202" i="16"/>
  <c r="F203" i="16"/>
  <c r="K203" i="16"/>
  <c r="M205" i="16"/>
  <c r="J206" i="16"/>
  <c r="K206" i="16"/>
  <c r="P206" i="16"/>
  <c r="F207" i="16"/>
  <c r="F208" i="16"/>
  <c r="G208" i="16"/>
  <c r="H208" i="16"/>
  <c r="I208" i="16"/>
  <c r="M208" i="16"/>
  <c r="B209" i="16"/>
  <c r="C209" i="16"/>
  <c r="D209" i="16"/>
  <c r="E209" i="16"/>
  <c r="H210" i="16"/>
  <c r="I210" i="16"/>
  <c r="J210" i="16"/>
  <c r="K210" i="16"/>
  <c r="M210" i="16"/>
  <c r="N210" i="16"/>
  <c r="F211" i="16"/>
  <c r="G211" i="16"/>
  <c r="H211" i="16"/>
  <c r="E212" i="16"/>
  <c r="F212" i="16"/>
  <c r="B214" i="16"/>
  <c r="C214" i="16"/>
  <c r="D214" i="16"/>
  <c r="E214" i="16"/>
  <c r="F214" i="16"/>
  <c r="H214" i="16"/>
  <c r="P214" i="16"/>
  <c r="N215" i="16"/>
  <c r="O215" i="16"/>
  <c r="L241" i="16"/>
  <c r="D246" i="16"/>
  <c r="L250" i="16"/>
  <c r="F162" i="15"/>
  <c r="H163" i="15"/>
  <c r="J163" i="15"/>
  <c r="N163" i="15"/>
  <c r="P160" i="15"/>
  <c r="D221" i="16"/>
  <c r="F221" i="16"/>
  <c r="I159" i="15"/>
  <c r="K159" i="15"/>
  <c r="L159" i="15"/>
  <c r="M159" i="15"/>
  <c r="N221" i="16"/>
  <c r="O159" i="15"/>
  <c r="F222" i="16"/>
  <c r="H222" i="16"/>
  <c r="L222" i="16"/>
  <c r="Q222" i="15"/>
  <c r="B223" i="16"/>
  <c r="C161" i="15"/>
  <c r="E161" i="15"/>
  <c r="G161" i="15"/>
  <c r="I161" i="15"/>
  <c r="K161" i="15"/>
  <c r="M161" i="15"/>
  <c r="N223" i="16"/>
  <c r="P223" i="16"/>
  <c r="B224" i="16"/>
  <c r="D224" i="16"/>
  <c r="I162" i="15"/>
  <c r="L224" i="16"/>
  <c r="N224" i="16"/>
  <c r="C225" i="17"/>
  <c r="H225" i="16"/>
  <c r="J225" i="16"/>
  <c r="N225" i="16"/>
  <c r="O225" i="17"/>
  <c r="C226" i="17"/>
  <c r="D226" i="16"/>
  <c r="F226" i="16"/>
  <c r="G226" i="17"/>
  <c r="J226" i="16"/>
  <c r="K226" i="17"/>
  <c r="L164" i="15"/>
  <c r="M164" i="15"/>
  <c r="N226" i="16"/>
  <c r="O226" i="17"/>
  <c r="B227" i="16"/>
  <c r="E165" i="15"/>
  <c r="G227" i="17"/>
  <c r="L165" i="15"/>
  <c r="M165" i="15"/>
  <c r="B176" i="15"/>
  <c r="C174" i="15"/>
  <c r="D171" i="15"/>
  <c r="E180" i="15"/>
  <c r="M169" i="15"/>
  <c r="B230" i="16"/>
  <c r="I168" i="15"/>
  <c r="J230" i="16"/>
  <c r="K168" i="15"/>
  <c r="L230" i="16"/>
  <c r="F231" i="16"/>
  <c r="H231" i="16"/>
  <c r="J231" i="16"/>
  <c r="K169" i="15"/>
  <c r="N231" i="16"/>
  <c r="Q169" i="15"/>
  <c r="C170" i="15"/>
  <c r="G170" i="15"/>
  <c r="L170" i="15"/>
  <c r="N232" i="16"/>
  <c r="B233" i="16"/>
  <c r="D233" i="16"/>
  <c r="F233" i="16"/>
  <c r="I171" i="15"/>
  <c r="J233" i="16"/>
  <c r="K171" i="15"/>
  <c r="O171" i="15"/>
  <c r="Q171" i="15"/>
  <c r="C234" i="17"/>
  <c r="G234" i="17"/>
  <c r="J234" i="16"/>
  <c r="Q172" i="15"/>
  <c r="B235" i="16"/>
  <c r="D235" i="16"/>
  <c r="F235" i="16"/>
  <c r="I173" i="15"/>
  <c r="K173" i="15"/>
  <c r="L173" i="15"/>
  <c r="J236" i="16"/>
  <c r="K174" i="15"/>
  <c r="Q174" i="15"/>
  <c r="B175" i="15"/>
  <c r="D175" i="15"/>
  <c r="F175" i="15"/>
  <c r="G175" i="15"/>
  <c r="H175" i="15"/>
  <c r="Q175" i="15"/>
  <c r="K176" i="15"/>
  <c r="Q176" i="15"/>
  <c r="B177" i="15"/>
  <c r="C177" i="15"/>
  <c r="D177" i="15"/>
  <c r="F177" i="15"/>
  <c r="G177" i="15"/>
  <c r="I178" i="15"/>
  <c r="K178" i="15"/>
  <c r="L178" i="15"/>
  <c r="M178" i="15"/>
  <c r="N178" i="15"/>
  <c r="O178" i="15"/>
  <c r="P178" i="15"/>
  <c r="K179" i="15"/>
  <c r="Q179" i="15"/>
  <c r="I180" i="15"/>
  <c r="K180" i="15"/>
  <c r="L180" i="15"/>
  <c r="O180" i="15"/>
  <c r="P180" i="15"/>
  <c r="Q180" i="15"/>
  <c r="B188" i="15"/>
  <c r="D197" i="15"/>
  <c r="F197" i="15"/>
  <c r="G190" i="15"/>
  <c r="C184" i="15"/>
  <c r="E184" i="15"/>
  <c r="G184" i="15"/>
  <c r="I184" i="15"/>
  <c r="L184" i="15"/>
  <c r="O184" i="15"/>
  <c r="B241" i="16"/>
  <c r="C185" i="15"/>
  <c r="I185" i="15"/>
  <c r="J241" i="16"/>
  <c r="K185" i="15"/>
  <c r="M241" i="15"/>
  <c r="N241" i="16"/>
  <c r="C186" i="15"/>
  <c r="D186" i="15"/>
  <c r="E186" i="15"/>
  <c r="K186" i="15"/>
  <c r="N242" i="16"/>
  <c r="O186" i="15"/>
  <c r="E187" i="15"/>
  <c r="G187" i="15"/>
  <c r="N243" i="16"/>
  <c r="P243" i="16"/>
  <c r="C188" i="15"/>
  <c r="I188" i="15"/>
  <c r="J244" i="16"/>
  <c r="K188" i="15"/>
  <c r="M188" i="15"/>
  <c r="N188" i="15"/>
  <c r="O188" i="15"/>
  <c r="P188" i="15"/>
  <c r="B189" i="15"/>
  <c r="C189" i="15"/>
  <c r="D189" i="15"/>
  <c r="E189" i="15"/>
  <c r="F189" i="15"/>
  <c r="G189" i="15"/>
  <c r="I189" i="15"/>
  <c r="L245" i="17"/>
  <c r="P189" i="15"/>
  <c r="K190" i="15"/>
  <c r="L190" i="15"/>
  <c r="O190" i="15"/>
  <c r="B191" i="15"/>
  <c r="D191" i="15"/>
  <c r="E191" i="15"/>
  <c r="F191" i="15"/>
  <c r="G191" i="15"/>
  <c r="I191" i="15"/>
  <c r="J191" i="15"/>
  <c r="L191" i="15"/>
  <c r="N191" i="15"/>
  <c r="I192" i="15"/>
  <c r="K192" i="15"/>
  <c r="L246" i="17"/>
  <c r="N192" i="15"/>
  <c r="P192" i="15"/>
  <c r="B193" i="15"/>
  <c r="C193" i="15"/>
  <c r="D193" i="15"/>
  <c r="E193" i="15"/>
  <c r="K193" i="15"/>
  <c r="O193" i="15"/>
  <c r="Q193" i="15"/>
  <c r="C194" i="15"/>
  <c r="I194" i="15"/>
  <c r="K194" i="15"/>
  <c r="N194" i="15"/>
  <c r="O194" i="15"/>
  <c r="P194" i="15"/>
  <c r="B195" i="15"/>
  <c r="C195" i="15"/>
  <c r="D195" i="15"/>
  <c r="K195" i="15"/>
  <c r="P195" i="15"/>
  <c r="Q195" i="15"/>
  <c r="B196" i="15"/>
  <c r="C196" i="15"/>
  <c r="D196" i="15"/>
  <c r="E196" i="15"/>
  <c r="F196" i="15"/>
  <c r="L196" i="15"/>
  <c r="C197" i="15"/>
  <c r="I197" i="15"/>
  <c r="K197" i="15"/>
  <c r="L197" i="15"/>
  <c r="M197" i="15"/>
  <c r="O197" i="15"/>
  <c r="B198" i="15"/>
  <c r="E198" i="15"/>
  <c r="F198" i="15"/>
  <c r="G198" i="15"/>
  <c r="L198" i="15"/>
  <c r="M198" i="15"/>
  <c r="N198" i="15"/>
  <c r="O198" i="15"/>
  <c r="B249" i="16"/>
  <c r="D249" i="16"/>
  <c r="F249" i="16"/>
  <c r="J207" i="15"/>
  <c r="O213" i="15"/>
  <c r="B201" i="15"/>
  <c r="D201" i="15"/>
  <c r="F201" i="15"/>
  <c r="G201" i="15"/>
  <c r="J250" i="16"/>
  <c r="N250" i="16"/>
  <c r="C202" i="15"/>
  <c r="D202" i="15"/>
  <c r="E202" i="15"/>
  <c r="C203" i="15"/>
  <c r="D252" i="16"/>
  <c r="F252" i="16"/>
  <c r="I203" i="15"/>
  <c r="K203" i="15"/>
  <c r="L203" i="15"/>
  <c r="M203" i="15"/>
  <c r="O203" i="15"/>
  <c r="P203" i="15"/>
  <c r="Q203" i="15"/>
  <c r="D204" i="15"/>
  <c r="F253" i="16"/>
  <c r="Q204" i="15"/>
  <c r="B254" i="17"/>
  <c r="C205" i="15"/>
  <c r="D254" i="16"/>
  <c r="F205" i="15"/>
  <c r="G205" i="15"/>
  <c r="H205" i="15"/>
  <c r="P254" i="17"/>
  <c r="B255" i="17"/>
  <c r="E206" i="15"/>
  <c r="F206" i="15"/>
  <c r="G206" i="15"/>
  <c r="H206" i="15"/>
  <c r="K206" i="15"/>
  <c r="B207" i="15"/>
  <c r="C207" i="15"/>
  <c r="E207" i="15"/>
  <c r="B208" i="15"/>
  <c r="C208" i="15"/>
  <c r="D208" i="15"/>
  <c r="E208" i="15"/>
  <c r="F208" i="15"/>
  <c r="G208" i="15"/>
  <c r="H208" i="15"/>
  <c r="C209" i="15"/>
  <c r="H209" i="15"/>
  <c r="I209" i="15"/>
  <c r="J256" i="17"/>
  <c r="K209" i="15"/>
  <c r="L256" i="17"/>
  <c r="M209" i="15"/>
  <c r="N209" i="15"/>
  <c r="O209" i="15"/>
  <c r="Q209" i="15"/>
  <c r="B210" i="15"/>
  <c r="D210" i="15"/>
  <c r="E210" i="15"/>
  <c r="Q210" i="15"/>
  <c r="C211" i="15"/>
  <c r="D211" i="15"/>
  <c r="E211" i="15"/>
  <c r="F211" i="15"/>
  <c r="G211" i="15"/>
  <c r="H211" i="15"/>
  <c r="I211" i="15"/>
  <c r="J211" i="15"/>
  <c r="L211" i="15"/>
  <c r="O211" i="15"/>
  <c r="P211" i="15"/>
  <c r="Q211" i="15"/>
  <c r="E212" i="15"/>
  <c r="Q212" i="15"/>
  <c r="B213" i="15"/>
  <c r="C213" i="15"/>
  <c r="D213" i="15"/>
  <c r="E213" i="15"/>
  <c r="F213" i="15"/>
  <c r="C214" i="15"/>
  <c r="I214" i="15"/>
  <c r="J214" i="15"/>
  <c r="K214" i="15"/>
  <c r="M214" i="15"/>
  <c r="O214" i="15"/>
  <c r="B215" i="15"/>
  <c r="C215" i="15"/>
  <c r="D215" i="15"/>
  <c r="E215" i="15"/>
  <c r="G215" i="15"/>
  <c r="H159" i="15"/>
  <c r="N159" i="15"/>
  <c r="Q159" i="15"/>
  <c r="B160" i="15"/>
  <c r="F160" i="15"/>
  <c r="G160" i="15"/>
  <c r="H160" i="15"/>
  <c r="I160" i="15"/>
  <c r="J160" i="15"/>
  <c r="K160" i="15"/>
  <c r="L160" i="15"/>
  <c r="M160" i="15"/>
  <c r="H161" i="15"/>
  <c r="N161" i="15"/>
  <c r="P161" i="15"/>
  <c r="Q161" i="15"/>
  <c r="H162" i="15"/>
  <c r="P162" i="15"/>
  <c r="Q162" i="15"/>
  <c r="B163" i="15"/>
  <c r="C163" i="15"/>
  <c r="D163" i="15"/>
  <c r="I163" i="15"/>
  <c r="P163" i="15"/>
  <c r="Q163" i="15"/>
  <c r="N164" i="15"/>
  <c r="P164" i="15"/>
  <c r="Q164" i="15"/>
  <c r="B165" i="15"/>
  <c r="G165" i="15"/>
  <c r="H165" i="15"/>
  <c r="I165" i="15"/>
  <c r="N165" i="15"/>
  <c r="O165" i="15"/>
  <c r="P165" i="15"/>
  <c r="Q165" i="15"/>
  <c r="N168" i="15"/>
  <c r="O168" i="15"/>
  <c r="P168" i="15"/>
  <c r="Q168" i="15"/>
  <c r="B169" i="15"/>
  <c r="D169" i="15"/>
  <c r="G169" i="15"/>
  <c r="H169" i="15"/>
  <c r="I169" i="15"/>
  <c r="H170" i="15"/>
  <c r="I170" i="15"/>
  <c r="K170" i="15"/>
  <c r="N170" i="15"/>
  <c r="O170" i="15"/>
  <c r="Q170" i="15"/>
  <c r="F171" i="15"/>
  <c r="G171" i="15"/>
  <c r="H171" i="15"/>
  <c r="O172" i="15"/>
  <c r="D173" i="15"/>
  <c r="F173" i="15"/>
  <c r="O173" i="15"/>
  <c r="Q173" i="15"/>
  <c r="O174" i="15"/>
  <c r="P174" i="15"/>
  <c r="I175" i="15"/>
  <c r="J175" i="15"/>
  <c r="K175" i="15"/>
  <c r="L175" i="15"/>
  <c r="M175" i="15"/>
  <c r="N175" i="15"/>
  <c r="O175" i="15"/>
  <c r="P175" i="15"/>
  <c r="F176" i="15"/>
  <c r="G176" i="15"/>
  <c r="N176" i="15"/>
  <c r="H177" i="15"/>
  <c r="I177" i="15"/>
  <c r="J177" i="15"/>
  <c r="K177" i="15"/>
  <c r="L177" i="15"/>
  <c r="M177" i="15"/>
  <c r="N177" i="15"/>
  <c r="O177" i="15"/>
  <c r="P177" i="15"/>
  <c r="Q177" i="15"/>
  <c r="B178" i="15"/>
  <c r="D178" i="15"/>
  <c r="F178" i="15"/>
  <c r="Q178" i="15"/>
  <c r="I179" i="15"/>
  <c r="J179" i="15"/>
  <c r="L179" i="15"/>
  <c r="M179" i="15"/>
  <c r="N179" i="15"/>
  <c r="N180" i="15"/>
  <c r="M184" i="15"/>
  <c r="N184" i="15"/>
  <c r="P184" i="15"/>
  <c r="Q184" i="15"/>
  <c r="B185" i="15"/>
  <c r="G185" i="15"/>
  <c r="N185" i="15"/>
  <c r="O185" i="15"/>
  <c r="P185" i="15"/>
  <c r="Q185" i="15"/>
  <c r="B186" i="15"/>
  <c r="G186" i="15"/>
  <c r="I186" i="15"/>
  <c r="N186" i="15"/>
  <c r="I187" i="15"/>
  <c r="M187" i="15"/>
  <c r="N187" i="15"/>
  <c r="O187" i="15"/>
  <c r="P187" i="15"/>
  <c r="E188" i="15"/>
  <c r="F188" i="15"/>
  <c r="G188" i="15"/>
  <c r="H188" i="15"/>
  <c r="L189" i="15"/>
  <c r="M189" i="15"/>
  <c r="N189" i="15"/>
  <c r="O189" i="15"/>
  <c r="B190" i="15"/>
  <c r="C190" i="15"/>
  <c r="D190" i="15"/>
  <c r="E190" i="15"/>
  <c r="F190" i="15"/>
  <c r="N190" i="15"/>
  <c r="P190" i="15"/>
  <c r="H191" i="15"/>
  <c r="M191" i="15"/>
  <c r="O191" i="15"/>
  <c r="P191" i="15"/>
  <c r="F192" i="15"/>
  <c r="G192" i="15"/>
  <c r="O192" i="15"/>
  <c r="F193" i="15"/>
  <c r="G193" i="15"/>
  <c r="H193" i="15"/>
  <c r="I193" i="15"/>
  <c r="J193" i="15"/>
  <c r="L193" i="15"/>
  <c r="M193" i="15"/>
  <c r="N193" i="15"/>
  <c r="P193" i="15"/>
  <c r="E195" i="15"/>
  <c r="F195" i="15"/>
  <c r="G195" i="15"/>
  <c r="I195" i="15"/>
  <c r="L195" i="15"/>
  <c r="N195" i="15"/>
  <c r="O195" i="15"/>
  <c r="G196" i="15"/>
  <c r="I196" i="15"/>
  <c r="N196" i="15"/>
  <c r="O196" i="15"/>
  <c r="P196" i="15"/>
  <c r="N197" i="15"/>
  <c r="P197" i="15"/>
  <c r="D198" i="15"/>
  <c r="I198" i="15"/>
  <c r="P198" i="15"/>
  <c r="Q198" i="15"/>
  <c r="H201" i="15"/>
  <c r="K202" i="15"/>
  <c r="N202" i="15"/>
  <c r="P202" i="15"/>
  <c r="B203" i="15"/>
  <c r="E203" i="15"/>
  <c r="F203" i="15"/>
  <c r="G203" i="15"/>
  <c r="H203" i="15"/>
  <c r="E204" i="15"/>
  <c r="F204" i="15"/>
  <c r="N205" i="15"/>
  <c r="O205" i="15"/>
  <c r="Q206" i="15"/>
  <c r="D207" i="15"/>
  <c r="F207" i="15"/>
  <c r="G207" i="15"/>
  <c r="H207" i="15"/>
  <c r="I207" i="15"/>
  <c r="P208" i="15"/>
  <c r="B209" i="15"/>
  <c r="D209" i="15"/>
  <c r="E209" i="15"/>
  <c r="F209" i="15"/>
  <c r="G209" i="15"/>
  <c r="F210" i="15"/>
  <c r="L210" i="15"/>
  <c r="N210" i="15"/>
  <c r="O210" i="15"/>
  <c r="P210" i="15"/>
  <c r="B211" i="15"/>
  <c r="N211" i="15"/>
  <c r="F212" i="15"/>
  <c r="G212" i="15"/>
  <c r="H212" i="15"/>
  <c r="J213" i="15"/>
  <c r="N213" i="15"/>
  <c r="B214" i="15"/>
  <c r="D214" i="15"/>
  <c r="E214" i="15"/>
  <c r="F214" i="15"/>
  <c r="G214" i="15"/>
  <c r="H214" i="15"/>
  <c r="L214" i="15"/>
  <c r="N214" i="15"/>
  <c r="P214" i="15"/>
  <c r="Q214" i="15"/>
  <c r="F215" i="15"/>
  <c r="E234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O80" i="14"/>
  <c r="E230" i="15"/>
  <c r="G92" i="14"/>
  <c r="K92" i="14"/>
  <c r="N92" i="14"/>
  <c r="O92" i="14"/>
  <c r="J93" i="14"/>
  <c r="M93" i="14"/>
  <c r="C94" i="14"/>
  <c r="K82" i="14"/>
  <c r="M88" i="14"/>
  <c r="M84" i="14"/>
  <c r="K57" i="6"/>
  <c r="L86" i="14"/>
  <c r="M64" i="14"/>
  <c r="M85" i="14" s="1"/>
  <c r="P64" i="14"/>
  <c r="B58" i="6"/>
  <c r="C87" i="14"/>
  <c r="D58" i="6"/>
  <c r="E58" i="6"/>
  <c r="F58" i="6"/>
  <c r="G87" i="14"/>
  <c r="H58" i="6"/>
  <c r="L58" i="6"/>
  <c r="N58" i="6"/>
  <c r="P58" i="6"/>
  <c r="Q58" i="6"/>
  <c r="C88" i="14"/>
  <c r="E59" i="6"/>
  <c r="F59" i="6"/>
  <c r="G59" i="6"/>
  <c r="H88" i="14"/>
  <c r="I59" i="6"/>
  <c r="K59" i="6"/>
  <c r="L88" i="14"/>
  <c r="M59" i="6"/>
  <c r="N59" i="6"/>
  <c r="N132" i="6" s="1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C73" i="14"/>
  <c r="C102" i="6" s="1"/>
  <c r="D73" i="14"/>
  <c r="E73" i="14"/>
  <c r="E102" i="6" s="1"/>
  <c r="F73" i="14"/>
  <c r="F102" i="6" s="1"/>
  <c r="G73" i="14"/>
  <c r="G102" i="6" s="1"/>
  <c r="H73" i="14"/>
  <c r="I73" i="14"/>
  <c r="I102" i="6" s="1"/>
  <c r="K73" i="14"/>
  <c r="K102" i="6" s="1"/>
  <c r="L73" i="14"/>
  <c r="M73" i="14"/>
  <c r="M96" i="14" s="1"/>
  <c r="M157" i="6" s="1"/>
  <c r="N73" i="14"/>
  <c r="N102" i="6" s="1"/>
  <c r="O73" i="14"/>
  <c r="P73" i="14"/>
  <c r="Q73" i="14"/>
  <c r="Q102" i="6" s="1"/>
  <c r="D76" i="14"/>
  <c r="H76" i="14"/>
  <c r="I76" i="14"/>
  <c r="I105" i="6" s="1"/>
  <c r="K76" i="14"/>
  <c r="K105" i="6" s="1"/>
  <c r="L76" i="14"/>
  <c r="M76" i="14"/>
  <c r="M105" i="6" s="1"/>
  <c r="O76" i="14"/>
  <c r="O105" i="6" s="1"/>
  <c r="P76" i="14"/>
  <c r="Q76" i="14"/>
  <c r="Q105" i="6" s="1"/>
  <c r="F77" i="14"/>
  <c r="F106" i="6" s="1"/>
  <c r="J77" i="14"/>
  <c r="J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M90" i="14"/>
  <c r="N90" i="14"/>
  <c r="O90" i="14"/>
  <c r="G91" i="14"/>
  <c r="J91" i="14"/>
  <c r="K91" i="14"/>
  <c r="M91" i="14"/>
  <c r="N91" i="14"/>
  <c r="O91" i="14"/>
  <c r="F93" i="14"/>
  <c r="G93" i="14"/>
  <c r="K93" i="14"/>
  <c r="N93" i="14"/>
  <c r="B94" i="14"/>
  <c r="O94" i="14"/>
  <c r="P137" i="13"/>
  <c r="B108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P112" i="13"/>
  <c r="Q112" i="13"/>
  <c r="L54" i="10"/>
  <c r="N54" i="10"/>
  <c r="N99" i="6" s="1"/>
  <c r="P54" i="10"/>
  <c r="P99" i="6" s="1"/>
  <c r="B116" i="13"/>
  <c r="E146" i="13"/>
  <c r="F146" i="13"/>
  <c r="G146" i="13"/>
  <c r="H146" i="13"/>
  <c r="J146" i="13"/>
  <c r="K146" i="13"/>
  <c r="L146" i="13"/>
  <c r="M146" i="13"/>
  <c r="N116" i="13"/>
  <c r="O116" i="13"/>
  <c r="P116" i="13"/>
  <c r="C117" i="13"/>
  <c r="E147" i="13"/>
  <c r="F117" i="13"/>
  <c r="G117" i="13"/>
  <c r="H117" i="13"/>
  <c r="I117" i="13"/>
  <c r="J117" i="13"/>
  <c r="K117" i="13"/>
  <c r="L117" i="13"/>
  <c r="M117" i="13"/>
  <c r="N147" i="13"/>
  <c r="O117" i="13"/>
  <c r="P147" i="13"/>
  <c r="C148" i="13"/>
  <c r="E118" i="13"/>
  <c r="F118" i="13"/>
  <c r="G118" i="13"/>
  <c r="J118" i="13"/>
  <c r="L118" i="13"/>
  <c r="M148" i="13"/>
  <c r="N148" i="13"/>
  <c r="O118" i="13"/>
  <c r="P148" i="13"/>
  <c r="Q148" i="13"/>
  <c r="C119" i="13"/>
  <c r="F119" i="13"/>
  <c r="H149" i="13"/>
  <c r="J149" i="13"/>
  <c r="K149" i="13"/>
  <c r="M149" i="13"/>
  <c r="N149" i="13"/>
  <c r="O149" i="13"/>
  <c r="P149" i="13"/>
  <c r="B122" i="13"/>
  <c r="D122" i="13"/>
  <c r="E122" i="13"/>
  <c r="F122" i="13"/>
  <c r="K122" i="13"/>
  <c r="L122" i="13"/>
  <c r="M122" i="13"/>
  <c r="N122" i="13"/>
  <c r="O122" i="13"/>
  <c r="P122" i="13"/>
  <c r="Q122" i="13"/>
  <c r="D125" i="13"/>
  <c r="E125" i="13"/>
  <c r="F125" i="13"/>
  <c r="G125" i="13"/>
  <c r="H125" i="13"/>
  <c r="I125" i="13"/>
  <c r="J125" i="13"/>
  <c r="K125" i="13"/>
  <c r="L125" i="13"/>
  <c r="M125" i="13"/>
  <c r="N125" i="13"/>
  <c r="Q125" i="13"/>
  <c r="B129" i="13"/>
  <c r="D129" i="13"/>
  <c r="F129" i="13"/>
  <c r="K129" i="13"/>
  <c r="L129" i="13"/>
  <c r="M129" i="13"/>
  <c r="P129" i="13"/>
  <c r="Q129" i="13"/>
  <c r="B55" i="10"/>
  <c r="B100" i="6" s="1"/>
  <c r="D55" i="10"/>
  <c r="D100" i="6" s="1"/>
  <c r="N55" i="10"/>
  <c r="N100" i="6" s="1"/>
  <c r="B99" i="13"/>
  <c r="K99" i="13"/>
  <c r="L99" i="13"/>
  <c r="E100" i="13"/>
  <c r="F100" i="13"/>
  <c r="G100" i="13"/>
  <c r="H100" i="13"/>
  <c r="I100" i="13"/>
  <c r="L100" i="13"/>
  <c r="M100" i="13"/>
  <c r="N100" i="13"/>
  <c r="H101" i="13"/>
  <c r="I101" i="13"/>
  <c r="J101" i="13"/>
  <c r="K101" i="13"/>
  <c r="L101" i="13"/>
  <c r="M101" i="13"/>
  <c r="N101" i="13"/>
  <c r="O101" i="13"/>
  <c r="B102" i="13"/>
  <c r="C102" i="13"/>
  <c r="D102" i="13"/>
  <c r="E102" i="13"/>
  <c r="H102" i="13"/>
  <c r="I102" i="13"/>
  <c r="J102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O112" i="13"/>
  <c r="E116" i="13"/>
  <c r="F116" i="13"/>
  <c r="G116" i="13"/>
  <c r="H116" i="13"/>
  <c r="I116" i="13"/>
  <c r="J116" i="13"/>
  <c r="K116" i="13"/>
  <c r="L116" i="13"/>
  <c r="M116" i="13"/>
  <c r="Q116" i="13"/>
  <c r="B117" i="13"/>
  <c r="D117" i="13"/>
  <c r="P117" i="13"/>
  <c r="C118" i="13"/>
  <c r="H118" i="13"/>
  <c r="I118" i="13"/>
  <c r="K118" i="13"/>
  <c r="M118" i="13"/>
  <c r="N118" i="13"/>
  <c r="P118" i="13"/>
  <c r="Q118" i="13"/>
  <c r="H119" i="13"/>
  <c r="I119" i="13"/>
  <c r="J119" i="13"/>
  <c r="L119" i="13"/>
  <c r="M119" i="13"/>
  <c r="N119" i="13"/>
  <c r="P119" i="13"/>
  <c r="Q119" i="13"/>
  <c r="B125" i="13"/>
  <c r="C125" i="13"/>
  <c r="O125" i="13"/>
  <c r="P125" i="13"/>
  <c r="C129" i="13"/>
  <c r="E129" i="13"/>
  <c r="G129" i="13"/>
  <c r="H129" i="13"/>
  <c r="I129" i="13"/>
  <c r="J129" i="13"/>
  <c r="N129" i="13"/>
  <c r="B135" i="13"/>
  <c r="D135" i="13"/>
  <c r="E135" i="13"/>
  <c r="F135" i="13"/>
  <c r="H135" i="13"/>
  <c r="I135" i="13"/>
  <c r="J135" i="13"/>
  <c r="K135" i="13"/>
  <c r="L135" i="13"/>
  <c r="Q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C137" i="13"/>
  <c r="D137" i="13"/>
  <c r="M137" i="13"/>
  <c r="N137" i="13"/>
  <c r="O137" i="13"/>
  <c r="Q137" i="13"/>
  <c r="B138" i="13"/>
  <c r="C138" i="13"/>
  <c r="D138" i="13"/>
  <c r="E138" i="13"/>
  <c r="F138" i="13"/>
  <c r="G138" i="13"/>
  <c r="H138" i="13"/>
  <c r="I138" i="13"/>
  <c r="J138" i="13"/>
  <c r="B146" i="13"/>
  <c r="I146" i="13"/>
  <c r="N146" i="13"/>
  <c r="O146" i="13"/>
  <c r="Q146" i="13"/>
  <c r="B147" i="13"/>
  <c r="C147" i="13"/>
  <c r="D147" i="13"/>
  <c r="E148" i="13"/>
  <c r="F148" i="13"/>
  <c r="G148" i="13"/>
  <c r="H148" i="13"/>
  <c r="I148" i="13"/>
  <c r="J148" i="13"/>
  <c r="K148" i="13"/>
  <c r="I149" i="13"/>
  <c r="L149" i="13"/>
  <c r="Q149" i="13"/>
  <c r="B152" i="13"/>
  <c r="D152" i="13"/>
  <c r="E152" i="13"/>
  <c r="N152" i="13"/>
  <c r="O152" i="13"/>
  <c r="P152" i="13"/>
  <c r="Q152" i="13"/>
  <c r="H99" i="12"/>
  <c r="N102" i="12"/>
  <c r="P103" i="12"/>
  <c r="I99" i="12"/>
  <c r="J99" i="12"/>
  <c r="N136" i="12"/>
  <c r="B137" i="12"/>
  <c r="F103" i="12"/>
  <c r="G103" i="12"/>
  <c r="H103" i="12"/>
  <c r="I103" i="12"/>
  <c r="K103" i="12"/>
  <c r="L103" i="12"/>
  <c r="M103" i="12"/>
  <c r="Q103" i="12"/>
  <c r="B140" i="12"/>
  <c r="G104" i="12"/>
  <c r="H104" i="12"/>
  <c r="I104" i="12"/>
  <c r="B141" i="12"/>
  <c r="C105" i="12"/>
  <c r="L105" i="12"/>
  <c r="B142" i="12"/>
  <c r="G106" i="12"/>
  <c r="H107" i="12"/>
  <c r="I107" i="12"/>
  <c r="J107" i="12"/>
  <c r="K107" i="12"/>
  <c r="L107" i="12"/>
  <c r="M107" i="12"/>
  <c r="B108" i="12"/>
  <c r="C108" i="12"/>
  <c r="D108" i="12"/>
  <c r="E108" i="12"/>
  <c r="F108" i="12"/>
  <c r="G108" i="12"/>
  <c r="I108" i="12"/>
  <c r="J108" i="12"/>
  <c r="K108" i="12"/>
  <c r="L108" i="12"/>
  <c r="M108" i="12"/>
  <c r="H109" i="12"/>
  <c r="J143" i="12"/>
  <c r="K109" i="12"/>
  <c r="N143" i="12"/>
  <c r="B110" i="12"/>
  <c r="C110" i="12"/>
  <c r="H110" i="12"/>
  <c r="I110" i="12"/>
  <c r="K110" i="12"/>
  <c r="N110" i="12"/>
  <c r="O110" i="12"/>
  <c r="P110" i="12"/>
  <c r="Q110" i="12"/>
  <c r="B111" i="12"/>
  <c r="G111" i="12"/>
  <c r="H111" i="12"/>
  <c r="I111" i="12"/>
  <c r="K111" i="12"/>
  <c r="L111" i="12"/>
  <c r="M111" i="12"/>
  <c r="P111" i="12"/>
  <c r="G112" i="12"/>
  <c r="H112" i="12"/>
  <c r="I112" i="12"/>
  <c r="J112" i="12"/>
  <c r="K112" i="12"/>
  <c r="L112" i="12"/>
  <c r="M112" i="12"/>
  <c r="N112" i="12"/>
  <c r="O112" i="12"/>
  <c r="P112" i="12"/>
  <c r="Q112" i="12"/>
  <c r="B122" i="12"/>
  <c r="C119" i="12"/>
  <c r="D119" i="12"/>
  <c r="E129" i="12"/>
  <c r="I123" i="12"/>
  <c r="J123" i="12"/>
  <c r="K128" i="12"/>
  <c r="L128" i="12"/>
  <c r="P119" i="12"/>
  <c r="F146" i="12"/>
  <c r="G116" i="12"/>
  <c r="H116" i="12"/>
  <c r="I116" i="12"/>
  <c r="J146" i="12"/>
  <c r="K116" i="12"/>
  <c r="L116" i="12"/>
  <c r="M116" i="12"/>
  <c r="B147" i="12"/>
  <c r="N147" i="12"/>
  <c r="O117" i="12"/>
  <c r="P117" i="12"/>
  <c r="Q117" i="12"/>
  <c r="B148" i="12"/>
  <c r="C118" i="12"/>
  <c r="D118" i="12"/>
  <c r="E118" i="12"/>
  <c r="F148" i="12"/>
  <c r="G118" i="12"/>
  <c r="K118" i="12"/>
  <c r="M118" i="12"/>
  <c r="G119" i="12"/>
  <c r="H119" i="12"/>
  <c r="I119" i="12"/>
  <c r="K119" i="12"/>
  <c r="L119" i="12"/>
  <c r="M119" i="12"/>
  <c r="N149" i="12"/>
  <c r="Q119" i="12"/>
  <c r="F151" i="12"/>
  <c r="G121" i="12"/>
  <c r="M121" i="12"/>
  <c r="O121" i="12"/>
  <c r="Q121" i="12"/>
  <c r="G122" i="12"/>
  <c r="H122" i="12"/>
  <c r="I122" i="12"/>
  <c r="K122" i="12"/>
  <c r="L122" i="12"/>
  <c r="M122" i="12"/>
  <c r="N152" i="12"/>
  <c r="O122" i="12"/>
  <c r="Q122" i="12"/>
  <c r="H123" i="12"/>
  <c r="N123" i="12"/>
  <c r="O123" i="12"/>
  <c r="B124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Q124" i="12"/>
  <c r="H125" i="12"/>
  <c r="N125" i="12"/>
  <c r="O125" i="12"/>
  <c r="P125" i="12"/>
  <c r="Q125" i="12"/>
  <c r="C126" i="12"/>
  <c r="D126" i="12"/>
  <c r="E126" i="12"/>
  <c r="F154" i="12"/>
  <c r="G126" i="12"/>
  <c r="H126" i="12"/>
  <c r="J126" i="12"/>
  <c r="P126" i="12"/>
  <c r="F127" i="12"/>
  <c r="G127" i="12"/>
  <c r="H127" i="12"/>
  <c r="I127" i="12"/>
  <c r="J127" i="12"/>
  <c r="K127" i="12"/>
  <c r="L127" i="12"/>
  <c r="M127" i="12"/>
  <c r="N127" i="12"/>
  <c r="O127" i="12"/>
  <c r="Q127" i="12"/>
  <c r="B128" i="12"/>
  <c r="H128" i="12"/>
  <c r="N128" i="12"/>
  <c r="L129" i="12"/>
  <c r="N129" i="12"/>
  <c r="G99" i="12"/>
  <c r="K99" i="12"/>
  <c r="M99" i="12"/>
  <c r="Q100" i="12"/>
  <c r="J101" i="12"/>
  <c r="K101" i="12"/>
  <c r="P101" i="12"/>
  <c r="Q101" i="12"/>
  <c r="H102" i="12"/>
  <c r="I102" i="12"/>
  <c r="J102" i="12"/>
  <c r="K102" i="12"/>
  <c r="L102" i="12"/>
  <c r="M102" i="12"/>
  <c r="O103" i="12"/>
  <c r="J104" i="12"/>
  <c r="K104" i="12"/>
  <c r="L104" i="12"/>
  <c r="M104" i="12"/>
  <c r="Q104" i="12"/>
  <c r="H105" i="12"/>
  <c r="I105" i="12"/>
  <c r="J105" i="12"/>
  <c r="K105" i="12"/>
  <c r="M105" i="12"/>
  <c r="H106" i="12"/>
  <c r="I106" i="12"/>
  <c r="K106" i="12"/>
  <c r="L106" i="12"/>
  <c r="M106" i="12"/>
  <c r="N106" i="12"/>
  <c r="H108" i="12"/>
  <c r="N108" i="12"/>
  <c r="P108" i="12"/>
  <c r="Q108" i="12"/>
  <c r="F109" i="12"/>
  <c r="I109" i="12"/>
  <c r="J109" i="12"/>
  <c r="L109" i="12"/>
  <c r="M109" i="12"/>
  <c r="J110" i="12"/>
  <c r="L110" i="12"/>
  <c r="M110" i="12"/>
  <c r="J111" i="12"/>
  <c r="N116" i="12"/>
  <c r="O116" i="12"/>
  <c r="B117" i="12"/>
  <c r="D117" i="12"/>
  <c r="G117" i="12"/>
  <c r="H117" i="12"/>
  <c r="J117" i="12"/>
  <c r="M117" i="12"/>
  <c r="H118" i="12"/>
  <c r="I118" i="12"/>
  <c r="J118" i="12"/>
  <c r="L118" i="12"/>
  <c r="O119" i="12"/>
  <c r="F120" i="12"/>
  <c r="G120" i="12"/>
  <c r="H120" i="12"/>
  <c r="L120" i="12"/>
  <c r="H121" i="12"/>
  <c r="I121" i="12"/>
  <c r="J121" i="12"/>
  <c r="K121" i="12"/>
  <c r="L121" i="12"/>
  <c r="N121" i="12"/>
  <c r="N122" i="12"/>
  <c r="K123" i="12"/>
  <c r="L123" i="12"/>
  <c r="M123" i="12"/>
  <c r="O124" i="12"/>
  <c r="P124" i="12"/>
  <c r="B125" i="12"/>
  <c r="D125" i="12"/>
  <c r="I125" i="12"/>
  <c r="J125" i="12"/>
  <c r="K125" i="12"/>
  <c r="I126" i="12"/>
  <c r="K126" i="12"/>
  <c r="L126" i="12"/>
  <c r="M126" i="12"/>
  <c r="N126" i="12"/>
  <c r="O126" i="12"/>
  <c r="G128" i="12"/>
  <c r="O128" i="12"/>
  <c r="P128" i="12"/>
  <c r="Q128" i="12"/>
  <c r="D129" i="12"/>
  <c r="F129" i="12"/>
  <c r="H129" i="12"/>
  <c r="I129" i="12"/>
  <c r="K129" i="12"/>
  <c r="J135" i="12"/>
  <c r="B99" i="11"/>
  <c r="C105" i="11"/>
  <c r="E102" i="11"/>
  <c r="F102" i="11"/>
  <c r="G103" i="11"/>
  <c r="I100" i="11"/>
  <c r="J100" i="11"/>
  <c r="K134" i="12"/>
  <c r="L100" i="11"/>
  <c r="M134" i="12"/>
  <c r="N100" i="11"/>
  <c r="B103" i="11"/>
  <c r="C103" i="11"/>
  <c r="D139" i="13"/>
  <c r="H139" i="13"/>
  <c r="O139" i="12"/>
  <c r="P139" i="13"/>
  <c r="Q139" i="12"/>
  <c r="H140" i="13"/>
  <c r="J104" i="11"/>
  <c r="K104" i="11"/>
  <c r="L140" i="13"/>
  <c r="M104" i="11"/>
  <c r="N104" i="11"/>
  <c r="O104" i="11"/>
  <c r="P140" i="13"/>
  <c r="Q140" i="12"/>
  <c r="B105" i="11"/>
  <c r="D141" i="13"/>
  <c r="G141" i="12"/>
  <c r="H141" i="13"/>
  <c r="J141" i="12"/>
  <c r="K141" i="12"/>
  <c r="L141" i="13"/>
  <c r="O141" i="12"/>
  <c r="Q141" i="12"/>
  <c r="H142" i="13"/>
  <c r="K106" i="11"/>
  <c r="L142" i="13"/>
  <c r="M106" i="11"/>
  <c r="N106" i="11"/>
  <c r="O106" i="11"/>
  <c r="P142" i="13"/>
  <c r="Q106" i="11"/>
  <c r="B107" i="11"/>
  <c r="C107" i="11"/>
  <c r="D107" i="11"/>
  <c r="G107" i="11"/>
  <c r="I107" i="11"/>
  <c r="O107" i="11"/>
  <c r="J108" i="11"/>
  <c r="K108" i="11"/>
  <c r="L108" i="11"/>
  <c r="M108" i="11"/>
  <c r="N108" i="11"/>
  <c r="O108" i="11"/>
  <c r="P108" i="11"/>
  <c r="Q108" i="11"/>
  <c r="C143" i="12"/>
  <c r="F109" i="11"/>
  <c r="I109" i="11"/>
  <c r="L143" i="13"/>
  <c r="P143" i="13"/>
  <c r="I110" i="11"/>
  <c r="J110" i="11"/>
  <c r="K110" i="11"/>
  <c r="L110" i="11"/>
  <c r="N110" i="11"/>
  <c r="O110" i="11"/>
  <c r="P110" i="11"/>
  <c r="Q110" i="11"/>
  <c r="B111" i="11"/>
  <c r="H111" i="11"/>
  <c r="M111" i="11"/>
  <c r="N111" i="11"/>
  <c r="O111" i="11"/>
  <c r="H112" i="11"/>
  <c r="K112" i="11"/>
  <c r="L112" i="11"/>
  <c r="N112" i="11"/>
  <c r="O112" i="11"/>
  <c r="P112" i="11"/>
  <c r="Q112" i="11"/>
  <c r="G145" i="12"/>
  <c r="H122" i="11"/>
  <c r="I145" i="12"/>
  <c r="J129" i="11"/>
  <c r="K145" i="12"/>
  <c r="M145" i="12"/>
  <c r="N128" i="11"/>
  <c r="O123" i="11"/>
  <c r="P116" i="11"/>
  <c r="B116" i="11"/>
  <c r="D116" i="11"/>
  <c r="F116" i="11"/>
  <c r="G116" i="11"/>
  <c r="H116" i="11"/>
  <c r="I116" i="11"/>
  <c r="J116" i="11"/>
  <c r="O146" i="12"/>
  <c r="Q146" i="12"/>
  <c r="C147" i="12"/>
  <c r="D117" i="11"/>
  <c r="F117" i="11"/>
  <c r="G147" i="12"/>
  <c r="L117" i="11"/>
  <c r="Q117" i="11"/>
  <c r="D118" i="11"/>
  <c r="G118" i="11"/>
  <c r="H118" i="11"/>
  <c r="I118" i="11"/>
  <c r="J118" i="11"/>
  <c r="K148" i="12"/>
  <c r="L118" i="11"/>
  <c r="N118" i="11"/>
  <c r="O148" i="12"/>
  <c r="Q148" i="12"/>
  <c r="B119" i="11"/>
  <c r="C149" i="12"/>
  <c r="D119" i="11"/>
  <c r="E119" i="11"/>
  <c r="I119" i="11"/>
  <c r="D150" i="13"/>
  <c r="E120" i="11"/>
  <c r="F120" i="11"/>
  <c r="G150" i="12"/>
  <c r="H150" i="13"/>
  <c r="I120" i="11"/>
  <c r="J120" i="11"/>
  <c r="K150" i="12"/>
  <c r="L150" i="13"/>
  <c r="O120" i="11"/>
  <c r="Q150" i="12"/>
  <c r="B121" i="11"/>
  <c r="E121" i="11"/>
  <c r="F121" i="11"/>
  <c r="H151" i="13"/>
  <c r="I121" i="11"/>
  <c r="L151" i="13"/>
  <c r="O151" i="12"/>
  <c r="P151" i="13"/>
  <c r="Q151" i="12"/>
  <c r="C152" i="12"/>
  <c r="D122" i="11"/>
  <c r="F122" i="11"/>
  <c r="I122" i="11"/>
  <c r="D153" i="13"/>
  <c r="E123" i="11"/>
  <c r="F123" i="11"/>
  <c r="G123" i="11"/>
  <c r="H153" i="13"/>
  <c r="I123" i="11"/>
  <c r="J123" i="11"/>
  <c r="K153" i="12"/>
  <c r="L153" i="13"/>
  <c r="M123" i="11"/>
  <c r="P153" i="13"/>
  <c r="Q153" i="12"/>
  <c r="F124" i="11"/>
  <c r="H124" i="11"/>
  <c r="I124" i="11"/>
  <c r="K124" i="11"/>
  <c r="L124" i="11"/>
  <c r="N124" i="11"/>
  <c r="O124" i="11"/>
  <c r="F125" i="11"/>
  <c r="G125" i="11"/>
  <c r="H125" i="11"/>
  <c r="I125" i="11"/>
  <c r="J125" i="11"/>
  <c r="K125" i="11"/>
  <c r="L125" i="11"/>
  <c r="O125" i="11"/>
  <c r="Q125" i="11"/>
  <c r="J126" i="11"/>
  <c r="L154" i="13"/>
  <c r="M126" i="11"/>
  <c r="N126" i="11"/>
  <c r="O154" i="12"/>
  <c r="P154" i="13"/>
  <c r="Q154" i="12"/>
  <c r="B127" i="11"/>
  <c r="C127" i="11"/>
  <c r="D127" i="11"/>
  <c r="E127" i="11"/>
  <c r="I127" i="11"/>
  <c r="B128" i="11"/>
  <c r="C128" i="11"/>
  <c r="D128" i="11"/>
  <c r="F128" i="11"/>
  <c r="G128" i="11"/>
  <c r="I128" i="11"/>
  <c r="J128" i="11"/>
  <c r="K128" i="11"/>
  <c r="L128" i="11"/>
  <c r="O128" i="11"/>
  <c r="P128" i="11"/>
  <c r="Q128" i="11"/>
  <c r="B129" i="11"/>
  <c r="C129" i="11"/>
  <c r="D129" i="11"/>
  <c r="I129" i="11"/>
  <c r="D99" i="11"/>
  <c r="J99" i="11"/>
  <c r="K99" i="11"/>
  <c r="M99" i="11"/>
  <c r="N99" i="11"/>
  <c r="O99" i="11"/>
  <c r="P99" i="11"/>
  <c r="Q99" i="11"/>
  <c r="B100" i="11"/>
  <c r="B101" i="11"/>
  <c r="C101" i="11"/>
  <c r="D101" i="11"/>
  <c r="H101" i="11"/>
  <c r="I101" i="11"/>
  <c r="J101" i="11"/>
  <c r="K101" i="11"/>
  <c r="M101" i="11"/>
  <c r="N101" i="11"/>
  <c r="O101" i="11"/>
  <c r="I103" i="11"/>
  <c r="J103" i="11"/>
  <c r="K103" i="11"/>
  <c r="O103" i="11"/>
  <c r="P103" i="11"/>
  <c r="Q103" i="11"/>
  <c r="B104" i="11"/>
  <c r="I104" i="11"/>
  <c r="D105" i="11"/>
  <c r="M105" i="11"/>
  <c r="N105" i="11"/>
  <c r="O105" i="11"/>
  <c r="P105" i="11"/>
  <c r="Q105" i="11"/>
  <c r="D106" i="11"/>
  <c r="F106" i="11"/>
  <c r="G106" i="11"/>
  <c r="M107" i="11"/>
  <c r="P107" i="11"/>
  <c r="Q107" i="11"/>
  <c r="B108" i="11"/>
  <c r="C108" i="11"/>
  <c r="D108" i="11"/>
  <c r="E108" i="11"/>
  <c r="F108" i="11"/>
  <c r="G108" i="11"/>
  <c r="H108" i="11"/>
  <c r="I108" i="11"/>
  <c r="M109" i="11"/>
  <c r="N109" i="11"/>
  <c r="O109" i="11"/>
  <c r="P109" i="11"/>
  <c r="Q109" i="11"/>
  <c r="B110" i="11"/>
  <c r="C110" i="11"/>
  <c r="D110" i="11"/>
  <c r="E110" i="11"/>
  <c r="F110" i="11"/>
  <c r="G110" i="11"/>
  <c r="H110" i="11"/>
  <c r="M110" i="11"/>
  <c r="P111" i="11"/>
  <c r="Q111" i="11"/>
  <c r="B112" i="11"/>
  <c r="C112" i="11"/>
  <c r="D112" i="11"/>
  <c r="E112" i="11"/>
  <c r="F112" i="11"/>
  <c r="G112" i="11"/>
  <c r="M112" i="11"/>
  <c r="E116" i="11"/>
  <c r="K116" i="11"/>
  <c r="L116" i="11"/>
  <c r="B117" i="11"/>
  <c r="C117" i="11"/>
  <c r="E117" i="11"/>
  <c r="H117" i="11"/>
  <c r="I117" i="11"/>
  <c r="J117" i="11"/>
  <c r="K117" i="11"/>
  <c r="B118" i="11"/>
  <c r="C118" i="11"/>
  <c r="E118" i="11"/>
  <c r="F118" i="11"/>
  <c r="F119" i="11"/>
  <c r="L119" i="11"/>
  <c r="M119" i="11"/>
  <c r="N119" i="11"/>
  <c r="O119" i="11"/>
  <c r="P119" i="11"/>
  <c r="Q119" i="11"/>
  <c r="B120" i="11"/>
  <c r="C120" i="11"/>
  <c r="D120" i="11"/>
  <c r="H121" i="11"/>
  <c r="J121" i="11"/>
  <c r="K121" i="11"/>
  <c r="L121" i="11"/>
  <c r="P121" i="11"/>
  <c r="Q121" i="11"/>
  <c r="B122" i="11"/>
  <c r="E122" i="11"/>
  <c r="G122" i="11"/>
  <c r="B124" i="11"/>
  <c r="C124" i="11"/>
  <c r="D124" i="11"/>
  <c r="E124" i="11"/>
  <c r="G124" i="11"/>
  <c r="J124" i="11"/>
  <c r="M124" i="11"/>
  <c r="P124" i="11"/>
  <c r="C125" i="11"/>
  <c r="D125" i="11"/>
  <c r="E125" i="11"/>
  <c r="C126" i="11"/>
  <c r="E126" i="11"/>
  <c r="F126" i="11"/>
  <c r="I126" i="11"/>
  <c r="F127" i="11"/>
  <c r="G127" i="11"/>
  <c r="K127" i="11"/>
  <c r="E128" i="11"/>
  <c r="H128" i="11"/>
  <c r="E129" i="11"/>
  <c r="F129" i="11"/>
  <c r="H129" i="11"/>
  <c r="K129" i="11"/>
  <c r="L129" i="11"/>
  <c r="O129" i="11"/>
  <c r="Q148" i="11"/>
  <c r="Q152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G63" i="10"/>
  <c r="E29" i="6"/>
  <c r="I29" i="6"/>
  <c r="M29" i="6"/>
  <c r="E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5" i="6"/>
  <c r="C36" i="6"/>
  <c r="K37" i="6"/>
  <c r="I38" i="6"/>
  <c r="E40" i="6"/>
  <c r="K40" i="6"/>
  <c r="Q41" i="6"/>
  <c r="I43" i="6"/>
  <c r="K43" i="6"/>
  <c r="Q44" i="6"/>
  <c r="C45" i="6"/>
  <c r="E45" i="6"/>
  <c r="I45" i="6"/>
  <c r="K45" i="6"/>
  <c r="K46" i="6"/>
  <c r="Q47" i="6"/>
  <c r="C48" i="6"/>
  <c r="I49" i="6"/>
  <c r="K49" i="6"/>
  <c r="B52" i="6"/>
  <c r="C52" i="6"/>
  <c r="E52" i="6"/>
  <c r="F52" i="6"/>
  <c r="G52" i="6"/>
  <c r="H46" i="10"/>
  <c r="I52" i="6"/>
  <c r="K52" i="6"/>
  <c r="C53" i="6"/>
  <c r="E53" i="6"/>
  <c r="F53" i="6"/>
  <c r="J53" i="6"/>
  <c r="K53" i="6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B54" i="10"/>
  <c r="B99" i="6" s="1"/>
  <c r="D54" i="10"/>
  <c r="F54" i="10"/>
  <c r="F99" i="6" s="1"/>
  <c r="H54" i="10"/>
  <c r="H99" i="6" s="1"/>
  <c r="J54" i="10"/>
  <c r="J99" i="6" s="1"/>
  <c r="F55" i="10"/>
  <c r="F100" i="6" s="1"/>
  <c r="H55" i="10"/>
  <c r="H100" i="6" s="1"/>
  <c r="J55" i="10"/>
  <c r="J100" i="6" s="1"/>
  <c r="L55" i="10"/>
  <c r="L100" i="6" s="1"/>
  <c r="P55" i="10"/>
  <c r="P100" i="6" s="1"/>
  <c r="G60" i="10"/>
  <c r="K60" i="10"/>
  <c r="G62" i="10"/>
  <c r="K62" i="10"/>
  <c r="K63" i="10"/>
  <c r="M63" i="10"/>
  <c r="O63" i="10"/>
  <c r="A1" i="9"/>
  <c r="B40" i="9"/>
  <c r="B41" i="9"/>
  <c r="B125" i="6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Q31" i="6"/>
  <c r="Q32" i="6"/>
  <c r="I34" i="6"/>
  <c r="K34" i="6"/>
  <c r="I36" i="6"/>
  <c r="I37" i="6"/>
  <c r="E38" i="6"/>
  <c r="K38" i="6"/>
  <c r="Q38" i="6"/>
  <c r="C40" i="6"/>
  <c r="I40" i="6"/>
  <c r="I46" i="6"/>
  <c r="M46" i="6"/>
  <c r="J52" i="6"/>
  <c r="M52" i="6"/>
  <c r="G53" i="6"/>
  <c r="E55" i="6"/>
  <c r="I55" i="6"/>
  <c r="K55" i="6"/>
  <c r="M55" i="6"/>
  <c r="M56" i="6"/>
  <c r="C57" i="6"/>
  <c r="E57" i="6"/>
  <c r="I57" i="6"/>
  <c r="I58" i="6"/>
  <c r="K58" i="6"/>
  <c r="M58" i="6"/>
  <c r="C61" i="6"/>
  <c r="D61" i="6"/>
  <c r="E61" i="6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P62" i="6"/>
  <c r="Q62" i="6"/>
  <c r="C63" i="6"/>
  <c r="D63" i="6"/>
  <c r="E63" i="6"/>
  <c r="G63" i="6"/>
  <c r="G136" i="6" s="1"/>
  <c r="H63" i="6"/>
  <c r="I63" i="6"/>
  <c r="K63" i="6"/>
  <c r="K136" i="6" s="1"/>
  <c r="L63" i="6"/>
  <c r="L136" i="6" s="1"/>
  <c r="M63" i="6"/>
  <c r="O63" i="6"/>
  <c r="P63" i="6"/>
  <c r="Q63" i="6"/>
  <c r="B65" i="6"/>
  <c r="B138" i="6" s="1"/>
  <c r="C65" i="6"/>
  <c r="D65" i="6"/>
  <c r="E65" i="6"/>
  <c r="F65" i="6"/>
  <c r="G65" i="6"/>
  <c r="H65" i="6"/>
  <c r="H138" i="6" s="1"/>
  <c r="I65" i="6"/>
  <c r="J65" i="6"/>
  <c r="K65" i="6"/>
  <c r="L65" i="6"/>
  <c r="M65" i="6"/>
  <c r="N65" i="6"/>
  <c r="O65" i="6"/>
  <c r="P65" i="6"/>
  <c r="Q65" i="6"/>
  <c r="B66" i="6"/>
  <c r="C66" i="6"/>
  <c r="D66" i="6"/>
  <c r="D139" i="6" s="1"/>
  <c r="E66" i="6"/>
  <c r="F66" i="6"/>
  <c r="G66" i="6"/>
  <c r="H66" i="6"/>
  <c r="I66" i="6"/>
  <c r="J66" i="6"/>
  <c r="J139" i="6" s="1"/>
  <c r="K66" i="6"/>
  <c r="L66" i="6"/>
  <c r="M66" i="6"/>
  <c r="N66" i="6"/>
  <c r="O66" i="6"/>
  <c r="P66" i="6"/>
  <c r="Q66" i="6"/>
  <c r="B67" i="6"/>
  <c r="C67" i="6"/>
  <c r="D67" i="6"/>
  <c r="E67" i="6"/>
  <c r="F67" i="6"/>
  <c r="G67" i="6"/>
  <c r="H67" i="6"/>
  <c r="I67" i="6"/>
  <c r="J67" i="6"/>
  <c r="K67" i="6"/>
  <c r="L67" i="6"/>
  <c r="L140" i="6" s="1"/>
  <c r="M67" i="6"/>
  <c r="N67" i="6"/>
  <c r="O67" i="6"/>
  <c r="P67" i="6"/>
  <c r="Q67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B74" i="6"/>
  <c r="C74" i="6"/>
  <c r="D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L149" i="6" s="1"/>
  <c r="M76" i="6"/>
  <c r="N76" i="6"/>
  <c r="O76" i="6"/>
  <c r="P76" i="6"/>
  <c r="Q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O102" i="6"/>
  <c r="C108" i="6"/>
  <c r="B110" i="6"/>
  <c r="C110" i="6"/>
  <c r="D110" i="6"/>
  <c r="G110" i="6"/>
  <c r="H110" i="6"/>
  <c r="I110" i="6"/>
  <c r="M110" i="6"/>
  <c r="N110" i="6"/>
  <c r="P110" i="6"/>
  <c r="D112" i="6"/>
  <c r="F112" i="6"/>
  <c r="H112" i="6"/>
  <c r="J112" i="6"/>
  <c r="N112" i="6"/>
  <c r="P112" i="6"/>
  <c r="B113" i="6"/>
  <c r="F113" i="6"/>
  <c r="H113" i="6"/>
  <c r="J113" i="6"/>
  <c r="N113" i="6"/>
  <c r="P113" i="6"/>
  <c r="B114" i="6"/>
  <c r="D114" i="6"/>
  <c r="H114" i="6"/>
  <c r="J114" i="6"/>
  <c r="L114" i="6"/>
  <c r="C116" i="6"/>
  <c r="E116" i="6"/>
  <c r="K116" i="6"/>
  <c r="O116" i="6"/>
  <c r="Q116" i="6"/>
  <c r="E117" i="6"/>
  <c r="I117" i="6"/>
  <c r="K117" i="6"/>
  <c r="M117" i="6"/>
  <c r="C118" i="6"/>
  <c r="E118" i="6"/>
  <c r="I118" i="6"/>
  <c r="K118" i="6"/>
  <c r="M118" i="6"/>
  <c r="O118" i="6"/>
  <c r="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C125" i="6"/>
  <c r="D125" i="6"/>
  <c r="E125" i="6"/>
  <c r="F125" i="6"/>
  <c r="G125" i="6"/>
  <c r="N125" i="6"/>
  <c r="O125" i="6"/>
  <c r="P125" i="6"/>
  <c r="Q125" i="6"/>
  <c r="A127" i="6"/>
  <c r="H169" i="6"/>
  <c r="I173" i="6"/>
  <c r="M173" i="6"/>
  <c r="Q173" i="6"/>
  <c r="D174" i="6"/>
  <c r="H174" i="6"/>
  <c r="N174" i="6"/>
  <c r="L175" i="6"/>
  <c r="F176" i="6"/>
  <c r="H176" i="6"/>
  <c r="J176" i="6"/>
  <c r="K176" i="6"/>
  <c r="O176" i="6"/>
  <c r="F177" i="6"/>
  <c r="G177" i="6"/>
  <c r="H177" i="6"/>
  <c r="L177" i="6"/>
  <c r="H178" i="6"/>
  <c r="J178" i="6"/>
  <c r="P178" i="6"/>
  <c r="B179" i="6"/>
  <c r="E179" i="6"/>
  <c r="B33" i="4"/>
  <c r="B61" i="4"/>
  <c r="B25" i="4"/>
  <c r="B4" i="4"/>
  <c r="B45" i="4"/>
  <c r="B8" i="4"/>
  <c r="B18" i="4"/>
  <c r="B59" i="4"/>
  <c r="B5" i="4"/>
  <c r="B9" i="4"/>
  <c r="B15" i="4"/>
  <c r="B41" i="4"/>
  <c r="B51" i="4"/>
  <c r="B50" i="4"/>
  <c r="B40" i="4"/>
  <c r="B11" i="4"/>
  <c r="B58" i="4"/>
  <c r="B6" i="4"/>
  <c r="B29" i="4"/>
  <c r="B16" i="4"/>
  <c r="B44" i="4"/>
  <c r="B55" i="4"/>
  <c r="B38" i="4"/>
  <c r="B20" i="4"/>
  <c r="B34" i="4"/>
  <c r="B28" i="4"/>
  <c r="B39" i="4"/>
  <c r="B19" i="4"/>
  <c r="B46" i="4"/>
  <c r="B24" i="4"/>
  <c r="B21" i="4"/>
  <c r="B14" i="4"/>
  <c r="B56" i="4"/>
  <c r="B48" i="4"/>
  <c r="B26" i="4"/>
  <c r="B54" i="4"/>
  <c r="B53" i="4"/>
  <c r="B23" i="4"/>
  <c r="B31" i="4"/>
  <c r="B43" i="4"/>
  <c r="B60" i="4"/>
  <c r="B35" i="4"/>
  <c r="B10" i="4"/>
  <c r="B49" i="4"/>
  <c r="B30" i="4"/>
  <c r="B36" i="4"/>
  <c r="B13" i="4"/>
  <c r="M102" i="6" l="1"/>
  <c r="M74" i="26"/>
  <c r="M171" i="6" s="1"/>
  <c r="E136" i="6"/>
  <c r="I136" i="6"/>
  <c r="N135" i="6"/>
  <c r="J134" i="6"/>
  <c r="D140" i="6"/>
  <c r="L138" i="6"/>
  <c r="B66" i="10"/>
  <c r="B155" i="6" s="1"/>
  <c r="P139" i="6"/>
  <c r="J65" i="10"/>
  <c r="J154" i="6" s="1"/>
  <c r="L139" i="6"/>
  <c r="D138" i="6"/>
  <c r="D135" i="6"/>
  <c r="N37" i="9"/>
  <c r="M37" i="9"/>
  <c r="K140" i="6"/>
  <c r="C139" i="6"/>
  <c r="I134" i="6"/>
  <c r="J145" i="6"/>
  <c r="J142" i="6"/>
  <c r="J140" i="6"/>
  <c r="B139" i="6"/>
  <c r="G134" i="6"/>
  <c r="O138" i="6"/>
  <c r="C136" i="6"/>
  <c r="F148" i="6"/>
  <c r="F147" i="6"/>
  <c r="F144" i="6"/>
  <c r="N142" i="6"/>
  <c r="F142" i="6"/>
  <c r="F114" i="6"/>
  <c r="P140" i="6"/>
  <c r="H139" i="6"/>
  <c r="O140" i="6"/>
  <c r="G139" i="6"/>
  <c r="F140" i="6"/>
  <c r="L135" i="6"/>
  <c r="J136" i="6"/>
  <c r="K37" i="9"/>
  <c r="E134" i="6"/>
  <c r="C134" i="6"/>
  <c r="P37" i="9"/>
  <c r="E119" i="13"/>
  <c r="E149" i="13"/>
  <c r="E96" i="14"/>
  <c r="E157" i="6" s="1"/>
  <c r="M48" i="6"/>
  <c r="E47" i="6"/>
  <c r="M45" i="6"/>
  <c r="E41" i="6"/>
  <c r="J212" i="15"/>
  <c r="L201" i="15"/>
  <c r="L206" i="15"/>
  <c r="L204" i="15"/>
  <c r="L212" i="15"/>
  <c r="D240" i="16"/>
  <c r="D184" i="15"/>
  <c r="D232" i="16"/>
  <c r="D170" i="15"/>
  <c r="D227" i="16"/>
  <c r="D165" i="15"/>
  <c r="D223" i="16"/>
  <c r="D161" i="15"/>
  <c r="F96" i="14"/>
  <c r="F157" i="6" s="1"/>
  <c r="M211" i="15"/>
  <c r="M201" i="15"/>
  <c r="M206" i="15"/>
  <c r="M207" i="15"/>
  <c r="M212" i="15"/>
  <c r="E170" i="15"/>
  <c r="E159" i="15"/>
  <c r="E162" i="15"/>
  <c r="E80" i="52"/>
  <c r="E85" i="52"/>
  <c r="E87" i="52"/>
  <c r="E88" i="52"/>
  <c r="E76" i="52"/>
  <c r="E77" i="52"/>
  <c r="E78" i="52"/>
  <c r="E37" i="6"/>
  <c r="O127" i="11"/>
  <c r="B109" i="11"/>
  <c r="B143" i="12"/>
  <c r="J137" i="12"/>
  <c r="D119" i="13"/>
  <c r="D149" i="13"/>
  <c r="D146" i="13"/>
  <c r="D116" i="13"/>
  <c r="L137" i="13"/>
  <c r="D100" i="13"/>
  <c r="K211" i="15"/>
  <c r="K208" i="15"/>
  <c r="C227" i="17"/>
  <c r="C165" i="15"/>
  <c r="J252" i="17"/>
  <c r="J203" i="17"/>
  <c r="B202" i="17"/>
  <c r="B251" i="17"/>
  <c r="J243" i="17"/>
  <c r="J187" i="17"/>
  <c r="B242" i="17"/>
  <c r="B186" i="17"/>
  <c r="J240" i="17"/>
  <c r="J184" i="17"/>
  <c r="J230" i="17"/>
  <c r="J168" i="17"/>
  <c r="J223" i="17"/>
  <c r="J161" i="17"/>
  <c r="B222" i="17"/>
  <c r="B160" i="17"/>
  <c r="J164" i="17"/>
  <c r="J163" i="17"/>
  <c r="E177" i="15"/>
  <c r="C122" i="11"/>
  <c r="L101" i="11"/>
  <c r="Q124" i="11"/>
  <c r="E117" i="12"/>
  <c r="J149" i="12"/>
  <c r="J119" i="12"/>
  <c r="B138" i="12"/>
  <c r="J100" i="12"/>
  <c r="J98" i="12" s="1"/>
  <c r="C152" i="13"/>
  <c r="C122" i="13"/>
  <c r="C146" i="13"/>
  <c r="C116" i="13"/>
  <c r="C48" i="9"/>
  <c r="C100" i="13"/>
  <c r="C47" i="6"/>
  <c r="C41" i="6"/>
  <c r="C35" i="6"/>
  <c r="M202" i="15"/>
  <c r="E178" i="15"/>
  <c r="J252" i="16"/>
  <c r="J203" i="15"/>
  <c r="B251" i="16"/>
  <c r="B202" i="15"/>
  <c r="B200" i="15" s="1"/>
  <c r="J249" i="16"/>
  <c r="J206" i="15"/>
  <c r="J208" i="15"/>
  <c r="B240" i="16"/>
  <c r="B184" i="15"/>
  <c r="B232" i="16"/>
  <c r="B170" i="15"/>
  <c r="J221" i="16"/>
  <c r="J159" i="15"/>
  <c r="B220" i="16"/>
  <c r="B162" i="15"/>
  <c r="G117" i="11"/>
  <c r="I100" i="12"/>
  <c r="Q102" i="12"/>
  <c r="Q105" i="12"/>
  <c r="B119" i="13"/>
  <c r="B149" i="13"/>
  <c r="J137" i="13"/>
  <c r="B100" i="13"/>
  <c r="I213" i="15"/>
  <c r="I204" i="15"/>
  <c r="I212" i="15"/>
  <c r="Q186" i="15"/>
  <c r="Q242" i="15"/>
  <c r="Q196" i="15"/>
  <c r="Q191" i="15"/>
  <c r="Q190" i="15"/>
  <c r="Q187" i="15"/>
  <c r="H100" i="12"/>
  <c r="Q102" i="13"/>
  <c r="I137" i="13"/>
  <c r="Q99" i="13"/>
  <c r="Q49" i="6"/>
  <c r="Q34" i="6"/>
  <c r="J202" i="15"/>
  <c r="D100" i="11"/>
  <c r="E205" i="15"/>
  <c r="E254" i="15"/>
  <c r="O101" i="12"/>
  <c r="O99" i="12"/>
  <c r="O105" i="12"/>
  <c r="O111" i="12"/>
  <c r="P102" i="13"/>
  <c r="P135" i="13"/>
  <c r="P99" i="13"/>
  <c r="I202" i="15"/>
  <c r="P91" i="32"/>
  <c r="P88" i="32"/>
  <c r="P93" i="32"/>
  <c r="O121" i="11"/>
  <c r="M102" i="11"/>
  <c r="F149" i="12"/>
  <c r="F119" i="12"/>
  <c r="N101" i="12"/>
  <c r="F149" i="13"/>
  <c r="G10" i="9"/>
  <c r="O102" i="13"/>
  <c r="O50" i="9"/>
  <c r="G49" i="9"/>
  <c r="G137" i="13"/>
  <c r="O135" i="13"/>
  <c r="O47" i="9"/>
  <c r="E160" i="15"/>
  <c r="H136" i="6"/>
  <c r="N121" i="11"/>
  <c r="Q116" i="11"/>
  <c r="L105" i="11"/>
  <c r="H103" i="11"/>
  <c r="G101" i="11"/>
  <c r="G99" i="11"/>
  <c r="L99" i="11"/>
  <c r="P104" i="12"/>
  <c r="P100" i="12"/>
  <c r="O148" i="13"/>
  <c r="F15" i="9"/>
  <c r="F26" i="9"/>
  <c r="N102" i="13"/>
  <c r="F101" i="13"/>
  <c r="F137" i="13"/>
  <c r="N135" i="13"/>
  <c r="N99" i="13"/>
  <c r="E63" i="10"/>
  <c r="O126" i="11"/>
  <c r="K105" i="11"/>
  <c r="F101" i="11"/>
  <c r="F99" i="11"/>
  <c r="C15" i="7"/>
  <c r="K138" i="12"/>
  <c r="E120" i="12"/>
  <c r="P107" i="12"/>
  <c r="O104" i="12"/>
  <c r="O100" i="12"/>
  <c r="M102" i="13"/>
  <c r="E101" i="13"/>
  <c r="E137" i="13"/>
  <c r="M135" i="13"/>
  <c r="M99" i="13"/>
  <c r="E169" i="15"/>
  <c r="C63" i="10"/>
  <c r="G129" i="11"/>
  <c r="O116" i="11"/>
  <c r="O115" i="11" s="1"/>
  <c r="G105" i="11"/>
  <c r="F103" i="11"/>
  <c r="E101" i="11"/>
  <c r="J106" i="11"/>
  <c r="D120" i="12"/>
  <c r="O107" i="12"/>
  <c r="N100" i="12"/>
  <c r="K212" i="15"/>
  <c r="K210" i="15"/>
  <c r="K204" i="15"/>
  <c r="K201" i="15"/>
  <c r="K198" i="15"/>
  <c r="K184" i="15"/>
  <c r="K234" i="17"/>
  <c r="K172" i="15"/>
  <c r="C171" i="15"/>
  <c r="C168" i="15"/>
  <c r="K225" i="17"/>
  <c r="K163" i="15"/>
  <c r="E175" i="15"/>
  <c r="N149" i="6"/>
  <c r="N143" i="6"/>
  <c r="Q123" i="11"/>
  <c r="C119" i="11"/>
  <c r="N116" i="11"/>
  <c r="L111" i="11"/>
  <c r="F105" i="11"/>
  <c r="E103" i="11"/>
  <c r="Q129" i="11"/>
  <c r="I111" i="11"/>
  <c r="I106" i="11"/>
  <c r="I10" i="7"/>
  <c r="I99" i="11"/>
  <c r="C120" i="12"/>
  <c r="N107" i="12"/>
  <c r="M100" i="12"/>
  <c r="N117" i="13"/>
  <c r="M210" i="15"/>
  <c r="E173" i="15"/>
  <c r="C169" i="15"/>
  <c r="D204" i="16"/>
  <c r="D253" i="16"/>
  <c r="L202" i="16"/>
  <c r="L251" i="16"/>
  <c r="D201" i="16"/>
  <c r="D200" i="16" s="1"/>
  <c r="D250" i="16"/>
  <c r="M173" i="15"/>
  <c r="M235" i="15"/>
  <c r="E74" i="6"/>
  <c r="M31" i="6"/>
  <c r="L126" i="11"/>
  <c r="O118" i="11"/>
  <c r="K111" i="11"/>
  <c r="L109" i="11"/>
  <c r="L107" i="11"/>
  <c r="E105" i="11"/>
  <c r="D103" i="11"/>
  <c r="L100" i="12"/>
  <c r="E117" i="13"/>
  <c r="L10" i="7"/>
  <c r="D150" i="6"/>
  <c r="N123" i="11"/>
  <c r="J111" i="11"/>
  <c r="J107" i="11"/>
  <c r="G10" i="7"/>
  <c r="G138" i="12"/>
  <c r="O136" i="12"/>
  <c r="E127" i="12"/>
  <c r="K100" i="12"/>
  <c r="K98" i="12" s="1"/>
  <c r="P106" i="12"/>
  <c r="P105" i="12"/>
  <c r="H10" i="8"/>
  <c r="P102" i="12"/>
  <c r="P98" i="12" s="1"/>
  <c r="H101" i="12"/>
  <c r="P99" i="12"/>
  <c r="J210" i="15"/>
  <c r="C173" i="15"/>
  <c r="L145" i="6"/>
  <c r="K31" i="6"/>
  <c r="Q100" i="11"/>
  <c r="N127" i="11"/>
  <c r="N122" i="11"/>
  <c r="N15" i="7"/>
  <c r="F111" i="11"/>
  <c r="N107" i="11"/>
  <c r="F104" i="11"/>
  <c r="N137" i="12"/>
  <c r="D127" i="12"/>
  <c r="N119" i="12"/>
  <c r="I210" i="15"/>
  <c r="K205" i="15"/>
  <c r="Q197" i="15"/>
  <c r="B173" i="15"/>
  <c r="C140" i="6"/>
  <c r="O135" i="6"/>
  <c r="C29" i="6"/>
  <c r="C127" i="6" s="1"/>
  <c r="J149" i="6"/>
  <c r="B148" i="6"/>
  <c r="B142" i="6"/>
  <c r="L123" i="11"/>
  <c r="K118" i="11"/>
  <c r="E111" i="11"/>
  <c r="C109" i="11"/>
  <c r="Q102" i="11"/>
  <c r="P100" i="11"/>
  <c r="M129" i="11"/>
  <c r="M122" i="11"/>
  <c r="E145" i="12"/>
  <c r="E106" i="11"/>
  <c r="E104" i="11"/>
  <c r="C127" i="12"/>
  <c r="F128" i="12"/>
  <c r="F125" i="12"/>
  <c r="F153" i="12"/>
  <c r="N118" i="12"/>
  <c r="N15" i="8"/>
  <c r="F15" i="8"/>
  <c r="N111" i="12"/>
  <c r="N142" i="12"/>
  <c r="N105" i="12"/>
  <c r="N99" i="12"/>
  <c r="G102" i="13"/>
  <c r="O100" i="13"/>
  <c r="O48" i="9"/>
  <c r="G99" i="13"/>
  <c r="G47" i="9"/>
  <c r="G135" i="13"/>
  <c r="O204" i="15"/>
  <c r="P215" i="16"/>
  <c r="P208" i="16"/>
  <c r="B140" i="6"/>
  <c r="Q37" i="9"/>
  <c r="Q46" i="10"/>
  <c r="Q29" i="6"/>
  <c r="Q127" i="6" s="1"/>
  <c r="Q104" i="11"/>
  <c r="P102" i="11"/>
  <c r="O100" i="11"/>
  <c r="L127" i="11"/>
  <c r="L115" i="11" s="1"/>
  <c r="L122" i="11"/>
  <c r="L15" i="7"/>
  <c r="B127" i="12"/>
  <c r="E128" i="12"/>
  <c r="E125" i="12"/>
  <c r="E123" i="12"/>
  <c r="M120" i="12"/>
  <c r="M128" i="12"/>
  <c r="M115" i="12" s="1"/>
  <c r="E101" i="12"/>
  <c r="D180" i="15"/>
  <c r="O201" i="16"/>
  <c r="O208" i="16"/>
  <c r="P149" i="6"/>
  <c r="H148" i="6"/>
  <c r="P146" i="6"/>
  <c r="H145" i="6"/>
  <c r="P143" i="6"/>
  <c r="H140" i="6"/>
  <c r="P138" i="6"/>
  <c r="P46" i="10"/>
  <c r="P51" i="6" s="1"/>
  <c r="K120" i="11"/>
  <c r="P104" i="11"/>
  <c r="O102" i="11"/>
  <c r="K151" i="12"/>
  <c r="C145" i="12"/>
  <c r="K15" i="7"/>
  <c r="C111" i="11"/>
  <c r="K107" i="11"/>
  <c r="C142" i="12"/>
  <c r="K10" i="7"/>
  <c r="J136" i="12"/>
  <c r="D123" i="12"/>
  <c r="D128" i="12"/>
  <c r="L99" i="12"/>
  <c r="L98" i="12" s="1"/>
  <c r="O99" i="13"/>
  <c r="L209" i="15"/>
  <c r="B180" i="15"/>
  <c r="B172" i="15"/>
  <c r="B167" i="15" s="1"/>
  <c r="L168" i="15"/>
  <c r="L215" i="15"/>
  <c r="L213" i="15"/>
  <c r="D257" i="17"/>
  <c r="D212" i="15"/>
  <c r="L208" i="15"/>
  <c r="L207" i="15"/>
  <c r="L202" i="15"/>
  <c r="N206" i="16"/>
  <c r="N94" i="14"/>
  <c r="N208" i="16"/>
  <c r="N213" i="16"/>
  <c r="L148" i="6"/>
  <c r="O46" i="10"/>
  <c r="H123" i="11"/>
  <c r="N102" i="11"/>
  <c r="M100" i="11"/>
  <c r="J127" i="11"/>
  <c r="J122" i="11"/>
  <c r="J115" i="11" s="1"/>
  <c r="J119" i="11"/>
  <c r="B125" i="11"/>
  <c r="B115" i="11" s="1"/>
  <c r="J109" i="11"/>
  <c r="B106" i="11"/>
  <c r="J10" i="7"/>
  <c r="B102" i="11"/>
  <c r="N135" i="12"/>
  <c r="O106" i="12"/>
  <c r="C128" i="12"/>
  <c r="C125" i="12"/>
  <c r="C123" i="12"/>
  <c r="C117" i="12"/>
  <c r="F147" i="13"/>
  <c r="H137" i="13"/>
  <c r="D148" i="13"/>
  <c r="D118" i="13"/>
  <c r="J209" i="15"/>
  <c r="P106" i="11"/>
  <c r="I15" i="7"/>
  <c r="B153" i="12"/>
  <c r="B150" i="12"/>
  <c r="J142" i="12"/>
  <c r="J140" i="12"/>
  <c r="J138" i="12"/>
  <c r="B102" i="12"/>
  <c r="C46" i="6"/>
  <c r="C34" i="6"/>
  <c r="E176" i="15"/>
  <c r="J205" i="15"/>
  <c r="L209" i="16"/>
  <c r="L256" i="16"/>
  <c r="L203" i="16"/>
  <c r="L252" i="16"/>
  <c r="G138" i="6"/>
  <c r="N150" i="6"/>
  <c r="N147" i="6"/>
  <c r="N125" i="11"/>
  <c r="M46" i="10"/>
  <c r="M51" i="6" s="1"/>
  <c r="M128" i="6" s="1"/>
  <c r="E49" i="6"/>
  <c r="M47" i="6"/>
  <c r="M44" i="6"/>
  <c r="E43" i="6"/>
  <c r="M41" i="6"/>
  <c r="M35" i="6"/>
  <c r="H120" i="11"/>
  <c r="K102" i="11"/>
  <c r="K100" i="11"/>
  <c r="H127" i="11"/>
  <c r="H119" i="11"/>
  <c r="H15" i="7"/>
  <c r="H10" i="7"/>
  <c r="P10" i="7"/>
  <c r="P101" i="11"/>
  <c r="B135" i="12"/>
  <c r="O102" i="12"/>
  <c r="Q109" i="12"/>
  <c r="Q107" i="12"/>
  <c r="B148" i="13"/>
  <c r="B118" i="13"/>
  <c r="J73" i="14"/>
  <c r="J102" i="6" s="1"/>
  <c r="D176" i="15"/>
  <c r="I215" i="15"/>
  <c r="I205" i="15"/>
  <c r="O139" i="6"/>
  <c r="L102" i="11"/>
  <c r="D148" i="6"/>
  <c r="L146" i="6"/>
  <c r="D145" i="6"/>
  <c r="L143" i="6"/>
  <c r="D142" i="6"/>
  <c r="L147" i="6"/>
  <c r="L46" i="10"/>
  <c r="G120" i="11"/>
  <c r="L104" i="11"/>
  <c r="I102" i="11"/>
  <c r="O153" i="12"/>
  <c r="G152" i="12"/>
  <c r="O150" i="12"/>
  <c r="O10" i="7"/>
  <c r="G136" i="12"/>
  <c r="O134" i="12"/>
  <c r="N134" i="12"/>
  <c r="D122" i="12"/>
  <c r="P127" i="12"/>
  <c r="P122" i="12"/>
  <c r="P121" i="12"/>
  <c r="P109" i="12"/>
  <c r="Q147" i="13"/>
  <c r="Q117" i="13"/>
  <c r="Q101" i="13"/>
  <c r="Q64" i="14"/>
  <c r="Q48" i="6"/>
  <c r="I47" i="6"/>
  <c r="Q45" i="6"/>
  <c r="I41" i="6"/>
  <c r="K122" i="11"/>
  <c r="N120" i="11"/>
  <c r="N117" i="11"/>
  <c r="F15" i="7"/>
  <c r="F107" i="11"/>
  <c r="N10" i="7"/>
  <c r="C122" i="12"/>
  <c r="N117" i="12"/>
  <c r="G129" i="12"/>
  <c r="G125" i="12"/>
  <c r="O109" i="12"/>
  <c r="O26" i="8"/>
  <c r="K119" i="13"/>
  <c r="P101" i="13"/>
  <c r="E171" i="15"/>
  <c r="B161" i="15"/>
  <c r="O201" i="15"/>
  <c r="O206" i="15"/>
  <c r="G174" i="15"/>
  <c r="G178" i="15"/>
  <c r="G168" i="15"/>
  <c r="G179" i="15"/>
  <c r="G163" i="15"/>
  <c r="G159" i="15"/>
  <c r="G162" i="15"/>
  <c r="Q206" i="16"/>
  <c r="Q204" i="16"/>
  <c r="K139" i="6"/>
  <c r="C138" i="6"/>
  <c r="M130" i="6"/>
  <c r="B146" i="6"/>
  <c r="J144" i="6"/>
  <c r="J46" i="10"/>
  <c r="C100" i="11"/>
  <c r="M125" i="11"/>
  <c r="M117" i="11"/>
  <c r="E15" i="7"/>
  <c r="E109" i="11"/>
  <c r="E107" i="11"/>
  <c r="M10" i="7"/>
  <c r="E100" i="11"/>
  <c r="N109" i="12"/>
  <c r="J106" i="12"/>
  <c r="N103" i="12"/>
  <c r="G50" i="9"/>
  <c r="G15" i="9"/>
  <c r="G35" i="6"/>
  <c r="M213" i="15"/>
  <c r="N252" i="16"/>
  <c r="N203" i="15"/>
  <c r="F251" i="16"/>
  <c r="F202" i="15"/>
  <c r="N249" i="16"/>
  <c r="N201" i="15"/>
  <c r="N206" i="15"/>
  <c r="N204" i="15"/>
  <c r="N212" i="15"/>
  <c r="F243" i="16"/>
  <c r="F187" i="15"/>
  <c r="F240" i="16"/>
  <c r="F184" i="15"/>
  <c r="N235" i="16"/>
  <c r="N173" i="15"/>
  <c r="N233" i="16"/>
  <c r="N171" i="15"/>
  <c r="N167" i="15" s="1"/>
  <c r="F232" i="16"/>
  <c r="F170" i="15"/>
  <c r="F229" i="16"/>
  <c r="F180" i="15"/>
  <c r="F174" i="15"/>
  <c r="F227" i="16"/>
  <c r="F165" i="15"/>
  <c r="F223" i="16"/>
  <c r="F161" i="15"/>
  <c r="I252" i="17"/>
  <c r="I203" i="17"/>
  <c r="Q201" i="17"/>
  <c r="Q250" i="17"/>
  <c r="I187" i="17"/>
  <c r="I243" i="17"/>
  <c r="I171" i="17"/>
  <c r="I233" i="17"/>
  <c r="Q162" i="17"/>
  <c r="Q224" i="17"/>
  <c r="Q159" i="17"/>
  <c r="Q221" i="17"/>
  <c r="Q223" i="20"/>
  <c r="Q168" i="19"/>
  <c r="Q223" i="19"/>
  <c r="I163" i="19"/>
  <c r="I220" i="19"/>
  <c r="I218" i="20"/>
  <c r="I161" i="19"/>
  <c r="D239" i="17"/>
  <c r="H252" i="17"/>
  <c r="H203" i="17"/>
  <c r="P201" i="17"/>
  <c r="P250" i="17"/>
  <c r="H187" i="17"/>
  <c r="H243" i="17"/>
  <c r="H171" i="17"/>
  <c r="H233" i="17"/>
  <c r="P224" i="17"/>
  <c r="P162" i="17"/>
  <c r="P159" i="17"/>
  <c r="P221" i="17"/>
  <c r="K161" i="16"/>
  <c r="K90" i="14"/>
  <c r="O201" i="17"/>
  <c r="O250" i="17"/>
  <c r="G187" i="17"/>
  <c r="G243" i="17"/>
  <c r="G171" i="17"/>
  <c r="G233" i="17"/>
  <c r="O159" i="17"/>
  <c r="O221" i="17"/>
  <c r="F243" i="17"/>
  <c r="F187" i="17"/>
  <c r="N241" i="17"/>
  <c r="N185" i="17"/>
  <c r="F240" i="17"/>
  <c r="F184" i="17"/>
  <c r="N221" i="17"/>
  <c r="N159" i="17"/>
  <c r="E187" i="17"/>
  <c r="E243" i="17"/>
  <c r="E184" i="17"/>
  <c r="E240" i="17"/>
  <c r="E171" i="17"/>
  <c r="E233" i="17"/>
  <c r="M162" i="17"/>
  <c r="M224" i="17"/>
  <c r="M159" i="17"/>
  <c r="M221" i="17"/>
  <c r="E245" i="20"/>
  <c r="E206" i="19"/>
  <c r="D187" i="17"/>
  <c r="D243" i="17"/>
  <c r="D171" i="17"/>
  <c r="D233" i="17"/>
  <c r="L159" i="17"/>
  <c r="L221" i="17"/>
  <c r="G163" i="16"/>
  <c r="G90" i="14"/>
  <c r="C187" i="17"/>
  <c r="C243" i="17"/>
  <c r="K162" i="17"/>
  <c r="K224" i="17"/>
  <c r="K159" i="17"/>
  <c r="K158" i="17" s="1"/>
  <c r="K221" i="17"/>
  <c r="F180" i="16"/>
  <c r="F173" i="16"/>
  <c r="F92" i="14"/>
  <c r="F164" i="16"/>
  <c r="F90" i="14"/>
  <c r="F159" i="16"/>
  <c r="B196" i="17"/>
  <c r="B189" i="17"/>
  <c r="B240" i="17"/>
  <c r="B184" i="17"/>
  <c r="M211" i="16"/>
  <c r="M206" i="16"/>
  <c r="E180" i="16"/>
  <c r="E171" i="16"/>
  <c r="I235" i="17"/>
  <c r="M204" i="17"/>
  <c r="D251" i="16"/>
  <c r="L210" i="16"/>
  <c r="L206" i="16"/>
  <c r="L249" i="16"/>
  <c r="L246" i="16"/>
  <c r="D191" i="16"/>
  <c r="L180" i="16"/>
  <c r="L235" i="16"/>
  <c r="L173" i="16"/>
  <c r="L168" i="16"/>
  <c r="L164" i="16"/>
  <c r="L158" i="16" s="1"/>
  <c r="D164" i="16"/>
  <c r="D159" i="16"/>
  <c r="D158" i="16" s="1"/>
  <c r="L204" i="17"/>
  <c r="K205" i="16"/>
  <c r="C191" i="16"/>
  <c r="K180" i="16"/>
  <c r="K173" i="16"/>
  <c r="K168" i="16"/>
  <c r="C91" i="14"/>
  <c r="K164" i="16"/>
  <c r="C90" i="14"/>
  <c r="C159" i="16"/>
  <c r="C162" i="16"/>
  <c r="K204" i="17"/>
  <c r="J180" i="16"/>
  <c r="J173" i="16"/>
  <c r="J164" i="16"/>
  <c r="J159" i="16"/>
  <c r="B90" i="14"/>
  <c r="B159" i="16"/>
  <c r="B162" i="16"/>
  <c r="J204" i="17"/>
  <c r="I173" i="16"/>
  <c r="N250" i="17"/>
  <c r="M125" i="12"/>
  <c r="E122" i="12"/>
  <c r="E121" i="12"/>
  <c r="E119" i="12"/>
  <c r="E116" i="12"/>
  <c r="M15" i="8"/>
  <c r="M10" i="8"/>
  <c r="E103" i="12"/>
  <c r="M101" i="12"/>
  <c r="L15" i="9"/>
  <c r="D15" i="9"/>
  <c r="L10" i="9"/>
  <c r="L102" i="13"/>
  <c r="D101" i="13"/>
  <c r="F91" i="14"/>
  <c r="F160" i="16"/>
  <c r="P210" i="16"/>
  <c r="P204" i="16"/>
  <c r="H180" i="16"/>
  <c r="H178" i="16"/>
  <c r="H173" i="16"/>
  <c r="M250" i="17"/>
  <c r="P241" i="17"/>
  <c r="O223" i="17"/>
  <c r="F10" i="7"/>
  <c r="F138" i="12"/>
  <c r="L125" i="12"/>
  <c r="L115" i="12" s="1"/>
  <c r="D121" i="12"/>
  <c r="L117" i="12"/>
  <c r="D116" i="12"/>
  <c r="L10" i="8"/>
  <c r="D103" i="12"/>
  <c r="L101" i="12"/>
  <c r="K15" i="9"/>
  <c r="C15" i="9"/>
  <c r="K10" i="9"/>
  <c r="K102" i="13"/>
  <c r="K50" i="9"/>
  <c r="C101" i="13"/>
  <c r="C49" i="9"/>
  <c r="K47" i="9"/>
  <c r="B91" i="14"/>
  <c r="D188" i="15"/>
  <c r="O212" i="16"/>
  <c r="O210" i="16"/>
  <c r="O206" i="16"/>
  <c r="O204" i="16"/>
  <c r="O189" i="16"/>
  <c r="O93" i="14"/>
  <c r="G180" i="16"/>
  <c r="G178" i="16"/>
  <c r="G173" i="16"/>
  <c r="G164" i="16"/>
  <c r="G159" i="16"/>
  <c r="O241" i="17"/>
  <c r="B171" i="17"/>
  <c r="H168" i="17"/>
  <c r="M103" i="11"/>
  <c r="E99" i="11"/>
  <c r="C129" i="12"/>
  <c r="C121" i="12"/>
  <c r="K120" i="12"/>
  <c r="K117" i="12"/>
  <c r="C116" i="12"/>
  <c r="K15" i="8"/>
  <c r="C107" i="12"/>
  <c r="K26" i="8"/>
  <c r="C26" i="8"/>
  <c r="C10" i="8"/>
  <c r="C103" i="12"/>
  <c r="C100" i="12"/>
  <c r="J15" i="9"/>
  <c r="J10" i="9"/>
  <c r="B101" i="13"/>
  <c r="J99" i="13"/>
  <c r="D192" i="15"/>
  <c r="O208" i="15"/>
  <c r="L169" i="16"/>
  <c r="L163" i="16"/>
  <c r="J250" i="17"/>
  <c r="M241" i="17"/>
  <c r="G168" i="17"/>
  <c r="O75" i="18"/>
  <c r="O40" i="9"/>
  <c r="O37" i="9" s="1"/>
  <c r="D10" i="7"/>
  <c r="B129" i="12"/>
  <c r="J128" i="12"/>
  <c r="B151" i="12"/>
  <c r="J147" i="12"/>
  <c r="B146" i="12"/>
  <c r="J15" i="8"/>
  <c r="B107" i="12"/>
  <c r="J10" i="8"/>
  <c r="B139" i="12"/>
  <c r="B100" i="12"/>
  <c r="I15" i="9"/>
  <c r="Q15" i="9"/>
  <c r="Q26" i="9"/>
  <c r="I10" i="9"/>
  <c r="Q100" i="13"/>
  <c r="I99" i="13"/>
  <c r="N215" i="15"/>
  <c r="N208" i="15"/>
  <c r="N207" i="15"/>
  <c r="F242" i="16"/>
  <c r="F186" i="15"/>
  <c r="F179" i="15"/>
  <c r="F172" i="15"/>
  <c r="N229" i="16"/>
  <c r="N169" i="15"/>
  <c r="N174" i="15"/>
  <c r="F225" i="16"/>
  <c r="F163" i="15"/>
  <c r="L172" i="16"/>
  <c r="K169" i="16"/>
  <c r="J163" i="16"/>
  <c r="C10" i="7"/>
  <c r="C138" i="12"/>
  <c r="K136" i="12"/>
  <c r="C135" i="12"/>
  <c r="I128" i="12"/>
  <c r="I120" i="12"/>
  <c r="I117" i="12"/>
  <c r="Q15" i="8"/>
  <c r="I15" i="8"/>
  <c r="Q111" i="12"/>
  <c r="Q106" i="12"/>
  <c r="Q10" i="8"/>
  <c r="I10" i="8"/>
  <c r="I101" i="12"/>
  <c r="Q99" i="12"/>
  <c r="H10" i="9"/>
  <c r="P100" i="13"/>
  <c r="H99" i="13"/>
  <c r="M215" i="15"/>
  <c r="M208" i="15"/>
  <c r="M205" i="15"/>
  <c r="E201" i="15"/>
  <c r="E250" i="15"/>
  <c r="E194" i="15"/>
  <c r="E197" i="15"/>
  <c r="E179" i="15"/>
  <c r="E174" i="15"/>
  <c r="E172" i="15"/>
  <c r="E163" i="15"/>
  <c r="M162" i="15"/>
  <c r="M163" i="15"/>
  <c r="E176" i="16"/>
  <c r="K172" i="16"/>
  <c r="J169" i="16"/>
  <c r="F163" i="16"/>
  <c r="H163" i="17"/>
  <c r="L243" i="16"/>
  <c r="D179" i="15"/>
  <c r="D234" i="16"/>
  <c r="D231" i="16"/>
  <c r="L229" i="16"/>
  <c r="L169" i="15"/>
  <c r="L176" i="15"/>
  <c r="L223" i="16"/>
  <c r="L161" i="15"/>
  <c r="D222" i="16"/>
  <c r="L162" i="15"/>
  <c r="L158" i="15" s="1"/>
  <c r="L163" i="15"/>
  <c r="L179" i="16"/>
  <c r="J172" i="16"/>
  <c r="I169" i="16"/>
  <c r="O184" i="17"/>
  <c r="O240" i="17"/>
  <c r="G190" i="17"/>
  <c r="G76" i="14"/>
  <c r="G163" i="17"/>
  <c r="O164" i="17"/>
  <c r="Q101" i="11"/>
  <c r="Q134" i="12"/>
  <c r="G123" i="12"/>
  <c r="O15" i="8"/>
  <c r="G15" i="8"/>
  <c r="O108" i="12"/>
  <c r="G26" i="8"/>
  <c r="O10" i="8"/>
  <c r="G101" i="12"/>
  <c r="N10" i="9"/>
  <c r="F10" i="9"/>
  <c r="F102" i="13"/>
  <c r="F99" i="13"/>
  <c r="K215" i="15"/>
  <c r="K213" i="15"/>
  <c r="C212" i="15"/>
  <c r="C210" i="15"/>
  <c r="K207" i="15"/>
  <c r="C206" i="15"/>
  <c r="C204" i="15"/>
  <c r="C201" i="15"/>
  <c r="K196" i="15"/>
  <c r="K191" i="15"/>
  <c r="K189" i="15"/>
  <c r="K187" i="15"/>
  <c r="C198" i="15"/>
  <c r="C179" i="15"/>
  <c r="K227" i="17"/>
  <c r="K165" i="15"/>
  <c r="K179" i="16"/>
  <c r="H169" i="16"/>
  <c r="F207" i="17"/>
  <c r="F205" i="17"/>
  <c r="F202" i="17"/>
  <c r="F251" i="17"/>
  <c r="C75" i="18"/>
  <c r="N141" i="12"/>
  <c r="N140" i="12"/>
  <c r="N10" i="8"/>
  <c r="F10" i="8"/>
  <c r="N138" i="12"/>
  <c r="F101" i="12"/>
  <c r="E15" i="9"/>
  <c r="E10" i="9"/>
  <c r="J215" i="15"/>
  <c r="B257" i="17"/>
  <c r="B212" i="15"/>
  <c r="B253" i="16"/>
  <c r="B204" i="15"/>
  <c r="J251" i="16"/>
  <c r="J243" i="16"/>
  <c r="B242" i="16"/>
  <c r="J240" i="16"/>
  <c r="B194" i="15"/>
  <c r="B197" i="15"/>
  <c r="B192" i="15"/>
  <c r="B179" i="15"/>
  <c r="J237" i="16"/>
  <c r="B174" i="15"/>
  <c r="B234" i="16"/>
  <c r="B231" i="16"/>
  <c r="J227" i="16"/>
  <c r="J165" i="15"/>
  <c r="B225" i="16"/>
  <c r="J223" i="16"/>
  <c r="J161" i="15"/>
  <c r="B222" i="16"/>
  <c r="L192" i="16"/>
  <c r="J179" i="16"/>
  <c r="I212" i="16"/>
  <c r="I206" i="16"/>
  <c r="I204" i="16"/>
  <c r="Q198" i="16"/>
  <c r="Q196" i="16"/>
  <c r="Q191" i="16"/>
  <c r="Q189" i="16"/>
  <c r="Q187" i="16"/>
  <c r="I176" i="16"/>
  <c r="O252" i="17"/>
  <c r="E207" i="17"/>
  <c r="E205" i="17"/>
  <c r="M184" i="17"/>
  <c r="M183" i="17" s="1"/>
  <c r="M240" i="17"/>
  <c r="E232" i="17"/>
  <c r="E170" i="17"/>
  <c r="E163" i="17"/>
  <c r="E158" i="17" s="1"/>
  <c r="M164" i="17"/>
  <c r="I208" i="15"/>
  <c r="Q201" i="15"/>
  <c r="Q205" i="15"/>
  <c r="Q213" i="15"/>
  <c r="Q208" i="15"/>
  <c r="Q194" i="15"/>
  <c r="Q192" i="15"/>
  <c r="Q246" i="15"/>
  <c r="Q188" i="15"/>
  <c r="I176" i="15"/>
  <c r="I174" i="15"/>
  <c r="I172" i="15"/>
  <c r="I164" i="15"/>
  <c r="F169" i="16"/>
  <c r="D207" i="17"/>
  <c r="D205" i="17"/>
  <c r="D202" i="17"/>
  <c r="D251" i="17"/>
  <c r="D242" i="17"/>
  <c r="D186" i="17"/>
  <c r="L184" i="17"/>
  <c r="L183" i="17" s="1"/>
  <c r="L240" i="17"/>
  <c r="D232" i="17"/>
  <c r="D170" i="17"/>
  <c r="E46" i="6"/>
  <c r="E34" i="6"/>
  <c r="L187" i="15"/>
  <c r="L183" i="15" s="1"/>
  <c r="P249" i="17"/>
  <c r="P205" i="15"/>
  <c r="P213" i="15"/>
  <c r="P206" i="15"/>
  <c r="P241" i="16"/>
  <c r="H240" i="16"/>
  <c r="P235" i="16"/>
  <c r="P233" i="16"/>
  <c r="P171" i="15"/>
  <c r="H232" i="16"/>
  <c r="H229" i="16"/>
  <c r="H176" i="15"/>
  <c r="H174" i="15"/>
  <c r="H178" i="15"/>
  <c r="H172" i="15"/>
  <c r="H168" i="15"/>
  <c r="H179" i="15"/>
  <c r="H227" i="16"/>
  <c r="P224" i="16"/>
  <c r="P221" i="16"/>
  <c r="E169" i="16"/>
  <c r="C207" i="17"/>
  <c r="C205" i="17"/>
  <c r="C202" i="17"/>
  <c r="C251" i="17"/>
  <c r="C242" i="17"/>
  <c r="C186" i="17"/>
  <c r="K184" i="17"/>
  <c r="K183" i="17" s="1"/>
  <c r="K240" i="17"/>
  <c r="K171" i="17"/>
  <c r="K233" i="17"/>
  <c r="C232" i="17"/>
  <c r="C170" i="17"/>
  <c r="C163" i="17"/>
  <c r="K164" i="17"/>
  <c r="F242" i="17"/>
  <c r="F186" i="17"/>
  <c r="F232" i="17"/>
  <c r="F170" i="17"/>
  <c r="N164" i="17"/>
  <c r="M198" i="19"/>
  <c r="Q165" i="19"/>
  <c r="P207" i="19"/>
  <c r="H180" i="19"/>
  <c r="P184" i="19"/>
  <c r="P190" i="19"/>
  <c r="P177" i="19"/>
  <c r="L235" i="20"/>
  <c r="G203" i="20"/>
  <c r="I161" i="20"/>
  <c r="I162" i="20"/>
  <c r="I170" i="20"/>
  <c r="P243" i="20"/>
  <c r="P200" i="20"/>
  <c r="H162" i="20"/>
  <c r="H170" i="20"/>
  <c r="G161" i="20"/>
  <c r="G170" i="20"/>
  <c r="M223" i="20"/>
  <c r="M168" i="19"/>
  <c r="D231" i="20"/>
  <c r="D180" i="19"/>
  <c r="L177" i="19"/>
  <c r="L179" i="19"/>
  <c r="L216" i="20"/>
  <c r="L159" i="19"/>
  <c r="L226" i="20"/>
  <c r="E210" i="20"/>
  <c r="K235" i="20"/>
  <c r="K191" i="19"/>
  <c r="C233" i="20"/>
  <c r="C233" i="19"/>
  <c r="C231" i="20"/>
  <c r="C180" i="19"/>
  <c r="K182" i="19"/>
  <c r="K177" i="19"/>
  <c r="K187" i="19"/>
  <c r="Q183" i="19"/>
  <c r="Q159" i="19"/>
  <c r="Q163" i="19"/>
  <c r="B183" i="20"/>
  <c r="J172" i="20"/>
  <c r="J167" i="20"/>
  <c r="J166" i="20"/>
  <c r="J163" i="20"/>
  <c r="J161" i="20"/>
  <c r="P210" i="19"/>
  <c r="P195" i="19"/>
  <c r="H235" i="20"/>
  <c r="H191" i="19"/>
  <c r="H177" i="19"/>
  <c r="H187" i="19"/>
  <c r="H223" i="21"/>
  <c r="H168" i="19"/>
  <c r="P217" i="20"/>
  <c r="P160" i="19"/>
  <c r="H216" i="20"/>
  <c r="H159" i="19"/>
  <c r="E211" i="23"/>
  <c r="E175" i="23"/>
  <c r="E171" i="23"/>
  <c r="E209" i="23"/>
  <c r="E205" i="23"/>
  <c r="E165" i="23"/>
  <c r="E167" i="23"/>
  <c r="E164" i="23"/>
  <c r="E159" i="23"/>
  <c r="E147" i="23"/>
  <c r="M136" i="23"/>
  <c r="M187" i="23"/>
  <c r="M134" i="23"/>
  <c r="M185" i="23"/>
  <c r="M131" i="23"/>
  <c r="M182" i="23"/>
  <c r="O207" i="19"/>
  <c r="O181" i="19"/>
  <c r="O179" i="19"/>
  <c r="O217" i="20"/>
  <c r="O160" i="19"/>
  <c r="G216" i="20"/>
  <c r="G159" i="19"/>
  <c r="J132" i="24"/>
  <c r="N183" i="19"/>
  <c r="N179" i="19"/>
  <c r="N176" i="19"/>
  <c r="M234" i="20"/>
  <c r="M234" i="19"/>
  <c r="M183" i="19"/>
  <c r="M232" i="20"/>
  <c r="M232" i="19"/>
  <c r="M222" i="20"/>
  <c r="M165" i="19"/>
  <c r="E216" i="20"/>
  <c r="E159" i="19"/>
  <c r="M163" i="19"/>
  <c r="M170" i="19"/>
  <c r="E196" i="20"/>
  <c r="O190" i="19"/>
  <c r="E99" i="13"/>
  <c r="P257" i="17"/>
  <c r="P255" i="17"/>
  <c r="P204" i="15"/>
  <c r="H180" i="15"/>
  <c r="P179" i="15"/>
  <c r="P176" i="15"/>
  <c r="P172" i="15"/>
  <c r="H230" i="16"/>
  <c r="H224" i="16"/>
  <c r="P222" i="16"/>
  <c r="H221" i="16"/>
  <c r="N212" i="16"/>
  <c r="N204" i="16"/>
  <c r="F192" i="16"/>
  <c r="F188" i="16"/>
  <c r="F178" i="16"/>
  <c r="F162" i="16"/>
  <c r="N187" i="17"/>
  <c r="E223" i="19"/>
  <c r="L190" i="19"/>
  <c r="L182" i="19"/>
  <c r="M161" i="19"/>
  <c r="L207" i="20"/>
  <c r="L196" i="20"/>
  <c r="L162" i="20"/>
  <c r="D99" i="13"/>
  <c r="O212" i="15"/>
  <c r="G197" i="15"/>
  <c r="G183" i="15" s="1"/>
  <c r="G194" i="15"/>
  <c r="G180" i="15"/>
  <c r="O179" i="15"/>
  <c r="O176" i="15"/>
  <c r="O167" i="15" s="1"/>
  <c r="G173" i="15"/>
  <c r="O169" i="15"/>
  <c r="M212" i="16"/>
  <c r="M204" i="16"/>
  <c r="E197" i="16"/>
  <c r="E194" i="16"/>
  <c r="E192" i="16"/>
  <c r="E190" i="16"/>
  <c r="E188" i="16"/>
  <c r="E185" i="16"/>
  <c r="E178" i="16"/>
  <c r="E173" i="16"/>
  <c r="E167" i="16" s="1"/>
  <c r="E164" i="16"/>
  <c r="E162" i="16"/>
  <c r="K102" i="18"/>
  <c r="K165" i="6" s="1"/>
  <c r="K190" i="19"/>
  <c r="Q167" i="19"/>
  <c r="I164" i="20"/>
  <c r="I159" i="20"/>
  <c r="G210" i="21"/>
  <c r="G246" i="21"/>
  <c r="O195" i="21"/>
  <c r="O238" i="21"/>
  <c r="C50" i="9"/>
  <c r="K100" i="13"/>
  <c r="K48" i="9"/>
  <c r="C99" i="13"/>
  <c r="C47" i="9"/>
  <c r="F194" i="15"/>
  <c r="L257" i="16"/>
  <c r="L255" i="16"/>
  <c r="L247" i="16"/>
  <c r="D194" i="16"/>
  <c r="D244" i="16"/>
  <c r="L242" i="16"/>
  <c r="L187" i="16"/>
  <c r="L183" i="16" s="1"/>
  <c r="D178" i="16"/>
  <c r="L176" i="16"/>
  <c r="P180" i="19"/>
  <c r="H164" i="20"/>
  <c r="H159" i="20"/>
  <c r="F246" i="21"/>
  <c r="F210" i="21"/>
  <c r="F240" i="21"/>
  <c r="F197" i="21"/>
  <c r="F206" i="21"/>
  <c r="F81" i="18"/>
  <c r="F110" i="6" s="1"/>
  <c r="F163" i="21"/>
  <c r="F220" i="21"/>
  <c r="J100" i="13"/>
  <c r="M40" i="6"/>
  <c r="M34" i="6"/>
  <c r="E192" i="15"/>
  <c r="E185" i="15"/>
  <c r="E168" i="15"/>
  <c r="E164" i="15"/>
  <c r="K212" i="16"/>
  <c r="K204" i="16"/>
  <c r="C194" i="16"/>
  <c r="K187" i="16"/>
  <c r="K183" i="16" s="1"/>
  <c r="K176" i="16"/>
  <c r="C164" i="16"/>
  <c r="K163" i="16"/>
  <c r="G164" i="20"/>
  <c r="E157" i="23"/>
  <c r="L257" i="17"/>
  <c r="D256" i="17"/>
  <c r="L247" i="17"/>
  <c r="D194" i="15"/>
  <c r="D246" i="17"/>
  <c r="D244" i="17"/>
  <c r="L172" i="15"/>
  <c r="J204" i="16"/>
  <c r="J187" i="16"/>
  <c r="J176" i="16"/>
  <c r="B164" i="16"/>
  <c r="M163" i="17"/>
  <c r="D51" i="18"/>
  <c r="D60" i="6" s="1"/>
  <c r="L180" i="19"/>
  <c r="H161" i="19"/>
  <c r="G246" i="20"/>
  <c r="O177" i="19"/>
  <c r="E164" i="20"/>
  <c r="D197" i="17"/>
  <c r="D192" i="17"/>
  <c r="D190" i="17"/>
  <c r="D188" i="17"/>
  <c r="L190" i="17"/>
  <c r="D174" i="17"/>
  <c r="M206" i="19"/>
  <c r="L188" i="19"/>
  <c r="K180" i="19"/>
  <c r="G161" i="19"/>
  <c r="G199" i="20"/>
  <c r="O196" i="20"/>
  <c r="O207" i="20"/>
  <c r="O199" i="20"/>
  <c r="G168" i="20"/>
  <c r="G162" i="20"/>
  <c r="G159" i="20"/>
  <c r="O160" i="20"/>
  <c r="O168" i="20"/>
  <c r="O49" i="9"/>
  <c r="G48" i="9"/>
  <c r="J257" i="17"/>
  <c r="B256" i="17"/>
  <c r="J204" i="15"/>
  <c r="P213" i="16"/>
  <c r="H257" i="16"/>
  <c r="P207" i="16"/>
  <c r="H206" i="16"/>
  <c r="H204" i="16"/>
  <c r="P196" i="16"/>
  <c r="P187" i="16"/>
  <c r="P184" i="16"/>
  <c r="H176" i="16"/>
  <c r="H172" i="16"/>
  <c r="P169" i="16"/>
  <c r="K188" i="19"/>
  <c r="K179" i="19"/>
  <c r="E161" i="19"/>
  <c r="C164" i="20"/>
  <c r="B246" i="21"/>
  <c r="B210" i="21"/>
  <c r="F48" i="9"/>
  <c r="Q215" i="15"/>
  <c r="Q207" i="15"/>
  <c r="I206" i="15"/>
  <c r="I201" i="15"/>
  <c r="Q189" i="15"/>
  <c r="I190" i="15"/>
  <c r="Q160" i="15"/>
  <c r="O213" i="16"/>
  <c r="O207" i="16"/>
  <c r="G206" i="16"/>
  <c r="G204" i="16"/>
  <c r="O202" i="16"/>
  <c r="O196" i="16"/>
  <c r="O187" i="16"/>
  <c r="O184" i="16"/>
  <c r="G176" i="16"/>
  <c r="G172" i="16"/>
  <c r="O169" i="16"/>
  <c r="M210" i="19"/>
  <c r="E199" i="20"/>
  <c r="M196" i="20"/>
  <c r="M98" i="18"/>
  <c r="M207" i="20"/>
  <c r="M194" i="20" s="1"/>
  <c r="E162" i="20"/>
  <c r="E159" i="20"/>
  <c r="G240" i="21"/>
  <c r="P215" i="15"/>
  <c r="P207" i="15"/>
  <c r="N207" i="16"/>
  <c r="N202" i="16"/>
  <c r="F176" i="16"/>
  <c r="F167" i="16" s="1"/>
  <c r="F172" i="16"/>
  <c r="N164" i="16"/>
  <c r="D253" i="17"/>
  <c r="N168" i="17"/>
  <c r="P176" i="19"/>
  <c r="D207" i="20"/>
  <c r="D159" i="20"/>
  <c r="O215" i="15"/>
  <c r="O207" i="15"/>
  <c r="O202" i="15"/>
  <c r="O227" i="17"/>
  <c r="G225" i="17"/>
  <c r="O164" i="15"/>
  <c r="M215" i="16"/>
  <c r="M207" i="16"/>
  <c r="M202" i="16"/>
  <c r="M200" i="16" s="1"/>
  <c r="E172" i="16"/>
  <c r="E163" i="16"/>
  <c r="E160" i="16"/>
  <c r="P164" i="17"/>
  <c r="E96" i="18"/>
  <c r="E94" i="18" s="1"/>
  <c r="Q198" i="19"/>
  <c r="J190" i="19"/>
  <c r="J177" i="19"/>
  <c r="I203" i="20"/>
  <c r="C207" i="20"/>
  <c r="C178" i="20"/>
  <c r="C177" i="20"/>
  <c r="C168" i="20"/>
  <c r="C162" i="20"/>
  <c r="C159" i="20"/>
  <c r="K172" i="20"/>
  <c r="K157" i="20" s="1"/>
  <c r="K162" i="20"/>
  <c r="J196" i="21"/>
  <c r="L159" i="28"/>
  <c r="H114" i="28"/>
  <c r="E206" i="21"/>
  <c r="K136" i="23"/>
  <c r="K134" i="23"/>
  <c r="H174" i="24"/>
  <c r="H173" i="24"/>
  <c r="H170" i="24"/>
  <c r="H167" i="24"/>
  <c r="H164" i="24"/>
  <c r="P152" i="24"/>
  <c r="G128" i="27"/>
  <c r="G143" i="29"/>
  <c r="G109" i="27"/>
  <c r="G114" i="27"/>
  <c r="J195" i="24"/>
  <c r="J147" i="23"/>
  <c r="C233" i="21"/>
  <c r="N146" i="24"/>
  <c r="E158" i="29"/>
  <c r="E128" i="27"/>
  <c r="D125" i="27"/>
  <c r="O148" i="23"/>
  <c r="O196" i="23"/>
  <c r="I166" i="25"/>
  <c r="I206" i="25"/>
  <c r="I197" i="25"/>
  <c r="I149" i="25"/>
  <c r="I147" i="25"/>
  <c r="I195" i="25"/>
  <c r="K153" i="29"/>
  <c r="K128" i="27"/>
  <c r="H166" i="25"/>
  <c r="H206" i="25"/>
  <c r="H197" i="25"/>
  <c r="H149" i="25"/>
  <c r="G166" i="21"/>
  <c r="E210" i="23"/>
  <c r="E172" i="23"/>
  <c r="E166" i="23"/>
  <c r="E76" i="26"/>
  <c r="E173" i="6" s="1"/>
  <c r="I153" i="29"/>
  <c r="I128" i="27"/>
  <c r="Q156" i="28"/>
  <c r="Q126" i="28"/>
  <c r="Q127" i="28"/>
  <c r="Q123" i="28" s="1"/>
  <c r="Q124" i="28"/>
  <c r="P105" i="32"/>
  <c r="P78" i="22"/>
  <c r="P169" i="6" s="1"/>
  <c r="D147" i="23"/>
  <c r="F166" i="25"/>
  <c r="F206" i="25"/>
  <c r="F197" i="25"/>
  <c r="F149" i="25"/>
  <c r="N145" i="25"/>
  <c r="N193" i="25"/>
  <c r="H128" i="28"/>
  <c r="H158" i="28"/>
  <c r="P127" i="28"/>
  <c r="P124" i="28"/>
  <c r="H113" i="28"/>
  <c r="H108" i="28"/>
  <c r="H112" i="28"/>
  <c r="C195" i="23"/>
  <c r="C147" i="23"/>
  <c r="E206" i="25"/>
  <c r="E166" i="25"/>
  <c r="M145" i="25"/>
  <c r="M193" i="25"/>
  <c r="O133" i="29"/>
  <c r="O99" i="27"/>
  <c r="B206" i="24"/>
  <c r="J204" i="24"/>
  <c r="B197" i="24"/>
  <c r="B195" i="24"/>
  <c r="B147" i="23"/>
  <c r="B192" i="24"/>
  <c r="J189" i="24"/>
  <c r="J183" i="24"/>
  <c r="B182" i="24"/>
  <c r="J180" i="24"/>
  <c r="D206" i="25"/>
  <c r="D166" i="25"/>
  <c r="J51" i="26"/>
  <c r="N145" i="28"/>
  <c r="N109" i="27"/>
  <c r="K207" i="23"/>
  <c r="K164" i="23"/>
  <c r="C197" i="25"/>
  <c r="C149" i="25"/>
  <c r="Q75" i="26"/>
  <c r="Q172" i="6" s="1"/>
  <c r="L116" i="27"/>
  <c r="L150" i="28"/>
  <c r="L183" i="19"/>
  <c r="L227" i="20"/>
  <c r="D223" i="21"/>
  <c r="L222" i="21"/>
  <c r="D219" i="21"/>
  <c r="D216" i="20"/>
  <c r="I206" i="20"/>
  <c r="I202" i="20"/>
  <c r="I200" i="20"/>
  <c r="I195" i="20"/>
  <c r="I172" i="20"/>
  <c r="I166" i="20"/>
  <c r="I163" i="20"/>
  <c r="I158" i="20"/>
  <c r="M217" i="21"/>
  <c r="E216" i="21"/>
  <c r="L210" i="21"/>
  <c r="J191" i="21"/>
  <c r="L160" i="21"/>
  <c r="M140" i="23"/>
  <c r="H136" i="24"/>
  <c r="I145" i="25"/>
  <c r="I193" i="25"/>
  <c r="O75" i="26"/>
  <c r="O172" i="6" s="1"/>
  <c r="K129" i="27"/>
  <c r="K127" i="27"/>
  <c r="K124" i="27"/>
  <c r="C113" i="27"/>
  <c r="C235" i="20"/>
  <c r="K234" i="20"/>
  <c r="K183" i="19"/>
  <c r="K181" i="19"/>
  <c r="K227" i="20"/>
  <c r="C226" i="20"/>
  <c r="H243" i="20"/>
  <c r="H184" i="20"/>
  <c r="H182" i="20"/>
  <c r="H177" i="20"/>
  <c r="H172" i="20"/>
  <c r="H166" i="20"/>
  <c r="H163" i="20"/>
  <c r="H161" i="20"/>
  <c r="P159" i="20"/>
  <c r="H158" i="20"/>
  <c r="L197" i="21"/>
  <c r="I191" i="21"/>
  <c r="J160" i="21"/>
  <c r="H203" i="21"/>
  <c r="N168" i="24"/>
  <c r="I203" i="25"/>
  <c r="Q183" i="25"/>
  <c r="P77" i="22"/>
  <c r="P168" i="6" s="1"/>
  <c r="H145" i="25"/>
  <c r="H193" i="25"/>
  <c r="G197" i="17"/>
  <c r="G192" i="17"/>
  <c r="G188" i="17"/>
  <c r="H164" i="17"/>
  <c r="H158" i="17" s="1"/>
  <c r="P163" i="17"/>
  <c r="O102" i="18"/>
  <c r="O165" i="6" s="1"/>
  <c r="G210" i="19"/>
  <c r="G187" i="19"/>
  <c r="B209" i="19"/>
  <c r="B196" i="19"/>
  <c r="J183" i="19"/>
  <c r="B159" i="19"/>
  <c r="O201" i="20"/>
  <c r="G190" i="20"/>
  <c r="G188" i="20"/>
  <c r="G184" i="20"/>
  <c r="G182" i="20"/>
  <c r="G180" i="20"/>
  <c r="G172" i="20"/>
  <c r="G166" i="20"/>
  <c r="G163" i="20"/>
  <c r="O159" i="20"/>
  <c r="O157" i="20" s="1"/>
  <c r="G158" i="20"/>
  <c r="K217" i="21"/>
  <c r="C216" i="21"/>
  <c r="H210" i="21"/>
  <c r="H191" i="21"/>
  <c r="M178" i="21"/>
  <c r="G203" i="21"/>
  <c r="G169" i="21"/>
  <c r="C164" i="23"/>
  <c r="O139" i="23"/>
  <c r="P167" i="24"/>
  <c r="B144" i="24"/>
  <c r="J136" i="24"/>
  <c r="J134" i="24"/>
  <c r="H203" i="25"/>
  <c r="O183" i="25"/>
  <c r="F131" i="25"/>
  <c r="O209" i="25"/>
  <c r="O171" i="25"/>
  <c r="Q56" i="26"/>
  <c r="E124" i="27"/>
  <c r="I127" i="27"/>
  <c r="H115" i="28"/>
  <c r="F206" i="17"/>
  <c r="F197" i="17"/>
  <c r="F192" i="17"/>
  <c r="F190" i="17"/>
  <c r="F188" i="17"/>
  <c r="F183" i="17" s="1"/>
  <c r="Q190" i="19"/>
  <c r="Q188" i="19"/>
  <c r="I234" i="20"/>
  <c r="I183" i="19"/>
  <c r="Q182" i="19"/>
  <c r="I232" i="20"/>
  <c r="Q166" i="19"/>
  <c r="I222" i="20"/>
  <c r="Q220" i="20"/>
  <c r="Q215" i="20"/>
  <c r="F190" i="20"/>
  <c r="F188" i="20"/>
  <c r="F182" i="20"/>
  <c r="F170" i="20"/>
  <c r="F167" i="20"/>
  <c r="F166" i="20"/>
  <c r="N162" i="20"/>
  <c r="L224" i="21"/>
  <c r="B220" i="21"/>
  <c r="B216" i="21"/>
  <c r="G191" i="21"/>
  <c r="L178" i="21"/>
  <c r="F203" i="21"/>
  <c r="P73" i="22"/>
  <c r="I197" i="23"/>
  <c r="O138" i="23"/>
  <c r="D174" i="23"/>
  <c r="D173" i="23"/>
  <c r="D170" i="23"/>
  <c r="D169" i="23"/>
  <c r="D159" i="23"/>
  <c r="D145" i="23"/>
  <c r="L135" i="23"/>
  <c r="L133" i="23"/>
  <c r="L130" i="23"/>
  <c r="Q174" i="24"/>
  <c r="Q173" i="24"/>
  <c r="Q169" i="24"/>
  <c r="Q167" i="24"/>
  <c r="Q164" i="24"/>
  <c r="Q159" i="24"/>
  <c r="I134" i="24"/>
  <c r="I131" i="24"/>
  <c r="F203" i="25"/>
  <c r="N183" i="25"/>
  <c r="E131" i="25"/>
  <c r="N175" i="25"/>
  <c r="N211" i="25"/>
  <c r="N209" i="25"/>
  <c r="N171" i="25"/>
  <c r="N77" i="22"/>
  <c r="N168" i="6" s="1"/>
  <c r="F193" i="25"/>
  <c r="F145" i="25"/>
  <c r="F189" i="25"/>
  <c r="F140" i="25"/>
  <c r="N181" i="25"/>
  <c r="N130" i="25"/>
  <c r="O56" i="26"/>
  <c r="C124" i="27"/>
  <c r="H118" i="27"/>
  <c r="H114" i="27"/>
  <c r="H109" i="27"/>
  <c r="E206" i="17"/>
  <c r="E197" i="17"/>
  <c r="E192" i="17"/>
  <c r="E190" i="17"/>
  <c r="E188" i="17"/>
  <c r="F164" i="17"/>
  <c r="N163" i="17"/>
  <c r="P241" i="20"/>
  <c r="P188" i="19"/>
  <c r="H183" i="19"/>
  <c r="P182" i="19"/>
  <c r="H181" i="19"/>
  <c r="H227" i="20"/>
  <c r="P166" i="19"/>
  <c r="P220" i="20"/>
  <c r="P215" i="20"/>
  <c r="M199" i="20"/>
  <c r="E190" i="20"/>
  <c r="E188" i="20"/>
  <c r="E184" i="20"/>
  <c r="E182" i="20"/>
  <c r="E172" i="20"/>
  <c r="E170" i="20"/>
  <c r="E166" i="20"/>
  <c r="E163" i="20"/>
  <c r="M159" i="20"/>
  <c r="E210" i="21"/>
  <c r="E207" i="21"/>
  <c r="E201" i="21"/>
  <c r="P173" i="24"/>
  <c r="H172" i="24"/>
  <c r="P169" i="24"/>
  <c r="H168" i="24"/>
  <c r="H166" i="24"/>
  <c r="H163" i="24"/>
  <c r="P159" i="24"/>
  <c r="H131" i="24"/>
  <c r="Q209" i="25"/>
  <c r="D193" i="25"/>
  <c r="M183" i="25"/>
  <c r="C131" i="25"/>
  <c r="M205" i="25"/>
  <c r="M165" i="25"/>
  <c r="E145" i="25"/>
  <c r="E193" i="25"/>
  <c r="E183" i="25"/>
  <c r="E132" i="25"/>
  <c r="M181" i="25"/>
  <c r="M130" i="25"/>
  <c r="M56" i="26"/>
  <c r="G127" i="27"/>
  <c r="G118" i="27"/>
  <c r="G56" i="26"/>
  <c r="O241" i="20"/>
  <c r="O188" i="19"/>
  <c r="G183" i="19"/>
  <c r="O182" i="19"/>
  <c r="G176" i="19"/>
  <c r="O166" i="19"/>
  <c r="O220" i="20"/>
  <c r="O215" i="20"/>
  <c r="D190" i="20"/>
  <c r="D188" i="20"/>
  <c r="D184" i="20"/>
  <c r="D182" i="20"/>
  <c r="D172" i="20"/>
  <c r="D170" i="20"/>
  <c r="D166" i="20"/>
  <c r="D221" i="20"/>
  <c r="L159" i="20"/>
  <c r="D215" i="20"/>
  <c r="K238" i="21"/>
  <c r="D207" i="21"/>
  <c r="D203" i="21"/>
  <c r="D201" i="21"/>
  <c r="L199" i="21"/>
  <c r="O173" i="24"/>
  <c r="O170" i="24"/>
  <c r="O164" i="24"/>
  <c r="O159" i="24"/>
  <c r="O148" i="24"/>
  <c r="G131" i="24"/>
  <c r="K183" i="25"/>
  <c r="B131" i="25"/>
  <c r="L58" i="22"/>
  <c r="L111" i="6" s="1"/>
  <c r="C206" i="17"/>
  <c r="C253" i="17"/>
  <c r="C204" i="17"/>
  <c r="C197" i="17"/>
  <c r="C192" i="17"/>
  <c r="C190" i="17"/>
  <c r="C188" i="17"/>
  <c r="K190" i="17"/>
  <c r="O163" i="19"/>
  <c r="F237" i="21"/>
  <c r="N188" i="19"/>
  <c r="N182" i="19"/>
  <c r="N172" i="19"/>
  <c r="N170" i="19"/>
  <c r="N166" i="19"/>
  <c r="N163" i="19"/>
  <c r="D158" i="20"/>
  <c r="K199" i="20"/>
  <c r="C188" i="20"/>
  <c r="C182" i="20"/>
  <c r="C180" i="20"/>
  <c r="K181" i="20"/>
  <c r="C172" i="20"/>
  <c r="C170" i="20"/>
  <c r="C166" i="20"/>
  <c r="C163" i="20"/>
  <c r="C161" i="20"/>
  <c r="B197" i="21"/>
  <c r="D191" i="21"/>
  <c r="D160" i="21"/>
  <c r="C207" i="21"/>
  <c r="C203" i="21"/>
  <c r="C201" i="21"/>
  <c r="K237" i="21"/>
  <c r="K180" i="21"/>
  <c r="L76" i="22"/>
  <c r="L167" i="6" s="1"/>
  <c r="N173" i="24"/>
  <c r="N170" i="24"/>
  <c r="N169" i="24"/>
  <c r="N164" i="24"/>
  <c r="N159" i="24"/>
  <c r="N150" i="24"/>
  <c r="N148" i="24"/>
  <c r="F136" i="24"/>
  <c r="J183" i="25"/>
  <c r="Q130" i="25"/>
  <c r="M128" i="27"/>
  <c r="E127" i="27"/>
  <c r="M148" i="28"/>
  <c r="M112" i="28"/>
  <c r="B206" i="17"/>
  <c r="B197" i="17"/>
  <c r="B192" i="17"/>
  <c r="B190" i="17"/>
  <c r="B188" i="17"/>
  <c r="C164" i="17"/>
  <c r="P51" i="18"/>
  <c r="P60" i="6" s="1"/>
  <c r="E246" i="20"/>
  <c r="M202" i="19"/>
  <c r="M241" i="20"/>
  <c r="E209" i="19"/>
  <c r="E234" i="20"/>
  <c r="E232" i="20"/>
  <c r="M231" i="20"/>
  <c r="M220" i="20"/>
  <c r="J199" i="20"/>
  <c r="B190" i="20"/>
  <c r="B188" i="20"/>
  <c r="B182" i="20"/>
  <c r="B170" i="20"/>
  <c r="B166" i="20"/>
  <c r="G238" i="21"/>
  <c r="B207" i="21"/>
  <c r="B201" i="21"/>
  <c r="J199" i="21"/>
  <c r="G187" i="23"/>
  <c r="C157" i="23"/>
  <c r="C136" i="23"/>
  <c r="F209" i="24"/>
  <c r="L209" i="25"/>
  <c r="I183" i="25"/>
  <c r="I190" i="17"/>
  <c r="L241" i="20"/>
  <c r="L195" i="19"/>
  <c r="D234" i="20"/>
  <c r="D181" i="19"/>
  <c r="L220" i="20"/>
  <c r="D159" i="19"/>
  <c r="I209" i="20"/>
  <c r="I199" i="20"/>
  <c r="Q181" i="20"/>
  <c r="I187" i="20"/>
  <c r="C246" i="21"/>
  <c r="K229" i="21"/>
  <c r="O227" i="21"/>
  <c r="P196" i="21"/>
  <c r="I206" i="21"/>
  <c r="H76" i="22"/>
  <c r="H167" i="6" s="1"/>
  <c r="G167" i="23"/>
  <c r="G174" i="23"/>
  <c r="O136" i="23"/>
  <c r="F130" i="24"/>
  <c r="C129" i="29"/>
  <c r="C159" i="29"/>
  <c r="H190" i="17"/>
  <c r="E81" i="18"/>
  <c r="E110" i="6" s="1"/>
  <c r="C207" i="19"/>
  <c r="C232" i="20"/>
  <c r="K231" i="20"/>
  <c r="H209" i="20"/>
  <c r="H244" i="20"/>
  <c r="H168" i="20"/>
  <c r="P160" i="20"/>
  <c r="C238" i="21"/>
  <c r="J229" i="21"/>
  <c r="N227" i="21"/>
  <c r="N196" i="21"/>
  <c r="C169" i="23"/>
  <c r="O150" i="23"/>
  <c r="N138" i="23"/>
  <c r="C147" i="24"/>
  <c r="C112" i="27"/>
  <c r="D84" i="45"/>
  <c r="D66" i="45"/>
  <c r="N104" i="27"/>
  <c r="E116" i="28"/>
  <c r="N127" i="29"/>
  <c r="N157" i="29"/>
  <c r="N114" i="29"/>
  <c r="N91" i="32"/>
  <c r="N108" i="32"/>
  <c r="O117" i="33"/>
  <c r="O88" i="31"/>
  <c r="M91" i="32"/>
  <c r="M105" i="32"/>
  <c r="L104" i="27"/>
  <c r="Q155" i="29"/>
  <c r="P128" i="28"/>
  <c r="P125" i="28"/>
  <c r="H118" i="28"/>
  <c r="H116" i="28"/>
  <c r="H109" i="28"/>
  <c r="H97" i="28"/>
  <c r="H104" i="28"/>
  <c r="O155" i="29"/>
  <c r="G127" i="29"/>
  <c r="C127" i="28"/>
  <c r="O121" i="28"/>
  <c r="G97" i="28"/>
  <c r="G104" i="28"/>
  <c r="M155" i="29"/>
  <c r="C145" i="29"/>
  <c r="C127" i="29"/>
  <c r="C105" i="29"/>
  <c r="J97" i="32"/>
  <c r="J84" i="32"/>
  <c r="D82" i="37"/>
  <c r="D67" i="37"/>
  <c r="L74" i="37"/>
  <c r="L53" i="37"/>
  <c r="D52" i="37"/>
  <c r="D73" i="37"/>
  <c r="L65" i="37"/>
  <c r="L55" i="37"/>
  <c r="N121" i="28"/>
  <c r="F97" i="28"/>
  <c r="F104" i="28"/>
  <c r="K155" i="29"/>
  <c r="I154" i="29"/>
  <c r="I124" i="29"/>
  <c r="I102" i="29"/>
  <c r="I100" i="29"/>
  <c r="I95" i="29" s="1"/>
  <c r="K57" i="40"/>
  <c r="K67" i="40"/>
  <c r="K61" i="40"/>
  <c r="K55" i="40"/>
  <c r="K52" i="40"/>
  <c r="O75" i="41"/>
  <c r="O54" i="41"/>
  <c r="G74" i="41"/>
  <c r="G53" i="41"/>
  <c r="O72" i="41"/>
  <c r="O51" i="41"/>
  <c r="G56" i="41"/>
  <c r="G63" i="41"/>
  <c r="E129" i="28"/>
  <c r="M121" i="28"/>
  <c r="M101" i="28"/>
  <c r="M137" i="28"/>
  <c r="M99" i="28"/>
  <c r="B37" i="30"/>
  <c r="B174" i="6" s="1"/>
  <c r="B34" i="30"/>
  <c r="B35" i="30"/>
  <c r="P107" i="32"/>
  <c r="P102" i="32"/>
  <c r="P99" i="32"/>
  <c r="P97" i="32"/>
  <c r="P100" i="33"/>
  <c r="P97" i="33"/>
  <c r="L121" i="28"/>
  <c r="Q122" i="32"/>
  <c r="Q104" i="31"/>
  <c r="Q103" i="31"/>
  <c r="Q108" i="31"/>
  <c r="Q85" i="31"/>
  <c r="Q90" i="31"/>
  <c r="Q106" i="31"/>
  <c r="Q88" i="31"/>
  <c r="O99" i="32"/>
  <c r="O97" i="32"/>
  <c r="O93" i="32"/>
  <c r="O97" i="33"/>
  <c r="O93" i="33"/>
  <c r="K137" i="28"/>
  <c r="K99" i="28"/>
  <c r="P108" i="31"/>
  <c r="P85" i="31"/>
  <c r="P106" i="31"/>
  <c r="P88" i="31"/>
  <c r="B97" i="28"/>
  <c r="B102" i="28"/>
  <c r="E127" i="29"/>
  <c r="E157" i="29"/>
  <c r="M146" i="29"/>
  <c r="M110" i="29"/>
  <c r="E56" i="26"/>
  <c r="E66" i="44"/>
  <c r="E84" i="44"/>
  <c r="I113" i="28"/>
  <c r="I108" i="28"/>
  <c r="N85" i="31"/>
  <c r="N90" i="31"/>
  <c r="K146" i="29"/>
  <c r="K110" i="29"/>
  <c r="M115" i="32"/>
  <c r="M86" i="31"/>
  <c r="M90" i="31"/>
  <c r="M106" i="31"/>
  <c r="M95" i="31"/>
  <c r="Q167" i="23"/>
  <c r="Q139" i="23"/>
  <c r="Q133" i="23"/>
  <c r="Q130" i="23"/>
  <c r="M139" i="24"/>
  <c r="K74" i="26"/>
  <c r="K171" i="6" s="1"/>
  <c r="K56" i="26"/>
  <c r="M75" i="26"/>
  <c r="M172" i="6" s="1"/>
  <c r="E74" i="26"/>
  <c r="E171" i="6" s="1"/>
  <c r="M102" i="27"/>
  <c r="I114" i="28"/>
  <c r="E99" i="28"/>
  <c r="G155" i="28"/>
  <c r="O120" i="28"/>
  <c r="O135" i="28"/>
  <c r="G134" i="28"/>
  <c r="Q137" i="29"/>
  <c r="K134" i="29"/>
  <c r="G102" i="29"/>
  <c r="M97" i="29"/>
  <c r="B113" i="31"/>
  <c r="Q95" i="31"/>
  <c r="L106" i="31"/>
  <c r="L97" i="31"/>
  <c r="L102" i="31"/>
  <c r="J105" i="32"/>
  <c r="G108" i="33"/>
  <c r="P135" i="23"/>
  <c r="P133" i="23"/>
  <c r="P130" i="23"/>
  <c r="D145" i="24"/>
  <c r="L146" i="24"/>
  <c r="I57" i="26"/>
  <c r="I74" i="26" s="1"/>
  <c r="I171" i="6" s="1"/>
  <c r="Q158" i="29"/>
  <c r="I124" i="27"/>
  <c r="Q151" i="29"/>
  <c r="I150" i="29"/>
  <c r="I148" i="29"/>
  <c r="Q143" i="29"/>
  <c r="N120" i="28"/>
  <c r="O108" i="28"/>
  <c r="D99" i="28"/>
  <c r="G96" i="28"/>
  <c r="N115" i="28"/>
  <c r="N111" i="28"/>
  <c r="P137" i="29"/>
  <c r="E136" i="29"/>
  <c r="E102" i="29"/>
  <c r="Q128" i="29"/>
  <c r="Q123" i="29" s="1"/>
  <c r="I146" i="29"/>
  <c r="I110" i="29"/>
  <c r="D34" i="30"/>
  <c r="Q105" i="31"/>
  <c r="Q102" i="31"/>
  <c r="P95" i="31"/>
  <c r="Q91" i="31"/>
  <c r="K112" i="33"/>
  <c r="K90" i="31"/>
  <c r="K106" i="31"/>
  <c r="K97" i="31"/>
  <c r="K102" i="31"/>
  <c r="N105" i="32"/>
  <c r="I105" i="32"/>
  <c r="I84" i="32"/>
  <c r="E108" i="33"/>
  <c r="K66" i="40"/>
  <c r="G173" i="23"/>
  <c r="G170" i="23"/>
  <c r="G169" i="23"/>
  <c r="O133" i="23"/>
  <c r="O130" i="23"/>
  <c r="C158" i="24"/>
  <c r="C150" i="24"/>
  <c r="C145" i="24"/>
  <c r="H129" i="27"/>
  <c r="H127" i="27"/>
  <c r="P151" i="28"/>
  <c r="H148" i="28"/>
  <c r="O128" i="28"/>
  <c r="M120" i="28"/>
  <c r="N108" i="28"/>
  <c r="F96" i="28"/>
  <c r="E155" i="28"/>
  <c r="M124" i="28"/>
  <c r="E151" i="28"/>
  <c r="M135" i="28"/>
  <c r="M97" i="28"/>
  <c r="E134" i="28"/>
  <c r="I159" i="29"/>
  <c r="O137" i="29"/>
  <c r="D136" i="29"/>
  <c r="O120" i="29"/>
  <c r="P114" i="29"/>
  <c r="C102" i="29"/>
  <c r="P120" i="29"/>
  <c r="P113" i="29"/>
  <c r="H146" i="29"/>
  <c r="H110" i="29"/>
  <c r="C34" i="30"/>
  <c r="P105" i="31"/>
  <c r="N91" i="31"/>
  <c r="B108" i="31"/>
  <c r="B123" i="31"/>
  <c r="L90" i="32"/>
  <c r="H99" i="32"/>
  <c r="P95" i="32"/>
  <c r="N120" i="33"/>
  <c r="C108" i="33"/>
  <c r="N211" i="24"/>
  <c r="F174" i="23"/>
  <c r="F173" i="23"/>
  <c r="N209" i="24"/>
  <c r="F170" i="23"/>
  <c r="F169" i="23"/>
  <c r="F207" i="25"/>
  <c r="N205" i="24"/>
  <c r="F164" i="23"/>
  <c r="N202" i="24"/>
  <c r="F189" i="24"/>
  <c r="N186" i="24"/>
  <c r="N184" i="24"/>
  <c r="F183" i="24"/>
  <c r="N181" i="24"/>
  <c r="F180" i="24"/>
  <c r="B158" i="24"/>
  <c r="B145" i="24"/>
  <c r="J139" i="24"/>
  <c r="Q100" i="27"/>
  <c r="G129" i="27"/>
  <c r="O125" i="27"/>
  <c r="G124" i="27"/>
  <c r="G112" i="27"/>
  <c r="O143" i="29"/>
  <c r="O101" i="27"/>
  <c r="O96" i="27"/>
  <c r="L120" i="28"/>
  <c r="M108" i="28"/>
  <c r="D155" i="28"/>
  <c r="L128" i="28"/>
  <c r="L111" i="28"/>
  <c r="G159" i="29"/>
  <c r="O114" i="29"/>
  <c r="Q101" i="29"/>
  <c r="O113" i="29"/>
  <c r="L37" i="30"/>
  <c r="L174" i="6" s="1"/>
  <c r="N102" i="31"/>
  <c r="M91" i="31"/>
  <c r="Q87" i="31"/>
  <c r="Q99" i="31"/>
  <c r="Q118" i="33"/>
  <c r="Q116" i="32"/>
  <c r="I115" i="32"/>
  <c r="Q113" i="32"/>
  <c r="J90" i="32"/>
  <c r="G99" i="32"/>
  <c r="E174" i="23"/>
  <c r="E173" i="23"/>
  <c r="E170" i="23"/>
  <c r="E169" i="23"/>
  <c r="E150" i="23"/>
  <c r="E145" i="23"/>
  <c r="Q172" i="24"/>
  <c r="Q166" i="24"/>
  <c r="Q163" i="24"/>
  <c r="Q157" i="24"/>
  <c r="Q138" i="24"/>
  <c r="Q136" i="24"/>
  <c r="Q134" i="24"/>
  <c r="Q131" i="24"/>
  <c r="I75" i="26"/>
  <c r="I172" i="6" s="1"/>
  <c r="N151" i="28"/>
  <c r="F118" i="27"/>
  <c r="F114" i="27"/>
  <c r="F148" i="28"/>
  <c r="N146" i="28"/>
  <c r="F133" i="28"/>
  <c r="M128" i="28"/>
  <c r="L108" i="28"/>
  <c r="D104" i="28"/>
  <c r="I101" i="28"/>
  <c r="K120" i="28"/>
  <c r="C134" i="28"/>
  <c r="M137" i="29"/>
  <c r="K120" i="29"/>
  <c r="N120" i="29"/>
  <c r="Q94" i="31"/>
  <c r="P87" i="31"/>
  <c r="Q84" i="31"/>
  <c r="P107" i="31"/>
  <c r="P102" i="31"/>
  <c r="P99" i="31"/>
  <c r="P84" i="31"/>
  <c r="H90" i="31"/>
  <c r="H99" i="31"/>
  <c r="H93" i="31"/>
  <c r="M89" i="32"/>
  <c r="O116" i="33"/>
  <c r="H158" i="24"/>
  <c r="H139" i="24"/>
  <c r="P138" i="24"/>
  <c r="P134" i="24"/>
  <c r="M100" i="27"/>
  <c r="E129" i="27"/>
  <c r="M158" i="29"/>
  <c r="M151" i="29"/>
  <c r="E118" i="27"/>
  <c r="E150" i="29"/>
  <c r="E114" i="27"/>
  <c r="E148" i="29"/>
  <c r="E109" i="27"/>
  <c r="M143" i="29"/>
  <c r="M101" i="27"/>
  <c r="M96" i="27"/>
  <c r="E101" i="27"/>
  <c r="J108" i="28"/>
  <c r="B96" i="28"/>
  <c r="L137" i="29"/>
  <c r="M101" i="29"/>
  <c r="M113" i="29"/>
  <c r="E99" i="29"/>
  <c r="E137" i="29"/>
  <c r="E96" i="29"/>
  <c r="E134" i="29"/>
  <c r="P94" i="31"/>
  <c r="O87" i="31"/>
  <c r="N84" i="31"/>
  <c r="O107" i="31"/>
  <c r="G122" i="33"/>
  <c r="O100" i="31"/>
  <c r="O99" i="31"/>
  <c r="G121" i="33"/>
  <c r="O120" i="33"/>
  <c r="O119" i="33"/>
  <c r="O84" i="31"/>
  <c r="L102" i="32"/>
  <c r="J89" i="32"/>
  <c r="C174" i="23"/>
  <c r="C162" i="23" s="1"/>
  <c r="C173" i="23"/>
  <c r="C170" i="23"/>
  <c r="C150" i="23"/>
  <c r="K139" i="23"/>
  <c r="K130" i="23"/>
  <c r="O168" i="24"/>
  <c r="O166" i="24"/>
  <c r="O163" i="24"/>
  <c r="O157" i="24"/>
  <c r="O138" i="24"/>
  <c r="O136" i="24"/>
  <c r="O134" i="24"/>
  <c r="G75" i="26"/>
  <c r="G172" i="6" s="1"/>
  <c r="D114" i="27"/>
  <c r="D129" i="27"/>
  <c r="L128" i="27"/>
  <c r="L125" i="27"/>
  <c r="D124" i="27"/>
  <c r="L151" i="28"/>
  <c r="D148" i="28"/>
  <c r="L146" i="28"/>
  <c r="D133" i="28"/>
  <c r="G125" i="28"/>
  <c r="K137" i="29"/>
  <c r="E120" i="29"/>
  <c r="H109" i="29"/>
  <c r="K101" i="29"/>
  <c r="L120" i="29"/>
  <c r="D99" i="29"/>
  <c r="D137" i="29"/>
  <c r="L97" i="29"/>
  <c r="L135" i="29"/>
  <c r="D96" i="29"/>
  <c r="D134" i="29"/>
  <c r="N87" i="31"/>
  <c r="M84" i="31"/>
  <c r="N105" i="31"/>
  <c r="N99" i="31"/>
  <c r="N97" i="31"/>
  <c r="N93" i="31"/>
  <c r="F99" i="31"/>
  <c r="F97" i="31"/>
  <c r="F93" i="31"/>
  <c r="J102" i="32"/>
  <c r="L108" i="32"/>
  <c r="L91" i="32"/>
  <c r="L88" i="32"/>
  <c r="L85" i="32"/>
  <c r="K116" i="33"/>
  <c r="B174" i="23"/>
  <c r="B170" i="23"/>
  <c r="B158" i="23"/>
  <c r="N166" i="24"/>
  <c r="N163" i="24"/>
  <c r="N138" i="24"/>
  <c r="N134" i="24"/>
  <c r="I100" i="27"/>
  <c r="C129" i="27"/>
  <c r="C118" i="27"/>
  <c r="K143" i="29"/>
  <c r="K101" i="27"/>
  <c r="C101" i="27"/>
  <c r="Q113" i="28"/>
  <c r="M94" i="31"/>
  <c r="M87" i="31"/>
  <c r="M105" i="31"/>
  <c r="E122" i="33"/>
  <c r="E104" i="31"/>
  <c r="M102" i="31"/>
  <c r="M99" i="31"/>
  <c r="E121" i="33"/>
  <c r="M97" i="31"/>
  <c r="M93" i="31"/>
  <c r="E99" i="31"/>
  <c r="E97" i="31"/>
  <c r="E93" i="31"/>
  <c r="E84" i="31"/>
  <c r="N94" i="32"/>
  <c r="H34" i="34"/>
  <c r="H35" i="34"/>
  <c r="Q144" i="23"/>
  <c r="Q138" i="23"/>
  <c r="Q136" i="23"/>
  <c r="M168" i="24"/>
  <c r="M166" i="24"/>
  <c r="M163" i="24"/>
  <c r="E133" i="24"/>
  <c r="N113" i="27"/>
  <c r="J151" i="28"/>
  <c r="B118" i="27"/>
  <c r="B150" i="28"/>
  <c r="B148" i="28"/>
  <c r="B145" i="28"/>
  <c r="B133" i="28"/>
  <c r="E125" i="28"/>
  <c r="N108" i="31"/>
  <c r="Q97" i="31"/>
  <c r="J108" i="32"/>
  <c r="J103" i="32"/>
  <c r="J95" i="32"/>
  <c r="J88" i="32"/>
  <c r="J85" i="32"/>
  <c r="P138" i="23"/>
  <c r="P131" i="23"/>
  <c r="K171" i="25"/>
  <c r="J78" i="22"/>
  <c r="J169" i="6" s="1"/>
  <c r="K76" i="26"/>
  <c r="K173" i="6" s="1"/>
  <c r="F70" i="26"/>
  <c r="D118" i="27"/>
  <c r="L113" i="27"/>
  <c r="Q120" i="27"/>
  <c r="Q111" i="27"/>
  <c r="D125" i="28"/>
  <c r="M108" i="31"/>
  <c r="P97" i="31"/>
  <c r="N88" i="32"/>
  <c r="I108" i="32"/>
  <c r="I95" i="32"/>
  <c r="I90" i="32"/>
  <c r="I88" i="32"/>
  <c r="I85" i="32"/>
  <c r="N66" i="41"/>
  <c r="N81" i="41"/>
  <c r="F74" i="41"/>
  <c r="F53" i="41"/>
  <c r="F88" i="33"/>
  <c r="P57" i="35"/>
  <c r="C37" i="38"/>
  <c r="C176" i="6" s="1"/>
  <c r="C35" i="38"/>
  <c r="I67" i="40"/>
  <c r="I36" i="38"/>
  <c r="I61" i="40"/>
  <c r="E53" i="41"/>
  <c r="E74" i="41"/>
  <c r="M51" i="41"/>
  <c r="M72" i="41"/>
  <c r="K88" i="45"/>
  <c r="B37" i="38"/>
  <c r="B176" i="6" s="1"/>
  <c r="B34" i="38"/>
  <c r="N52" i="35"/>
  <c r="I76" i="37"/>
  <c r="G57" i="40"/>
  <c r="G67" i="40"/>
  <c r="L89" i="44"/>
  <c r="L89" i="43"/>
  <c r="L87" i="44"/>
  <c r="L87" i="43"/>
  <c r="O89" i="45"/>
  <c r="O72" i="45"/>
  <c r="O73" i="45"/>
  <c r="O75" i="37"/>
  <c r="O72" i="37"/>
  <c r="N66" i="37"/>
  <c r="N81" i="37"/>
  <c r="E54" i="40"/>
  <c r="E64" i="40"/>
  <c r="E36" i="38"/>
  <c r="C55" i="41"/>
  <c r="C85" i="44"/>
  <c r="C67" i="43"/>
  <c r="O36" i="42"/>
  <c r="O68" i="44"/>
  <c r="E76" i="48"/>
  <c r="H37" i="34"/>
  <c r="H175" i="6" s="1"/>
  <c r="L60" i="37"/>
  <c r="K64" i="40"/>
  <c r="K63" i="40"/>
  <c r="K60" i="40"/>
  <c r="K56" i="40"/>
  <c r="K54" i="40"/>
  <c r="K51" i="40"/>
  <c r="C55" i="40"/>
  <c r="C64" i="40"/>
  <c r="C36" i="38"/>
  <c r="K51" i="37"/>
  <c r="K72" i="37"/>
  <c r="J66" i="40"/>
  <c r="J64" i="40"/>
  <c r="J63" i="40"/>
  <c r="J60" i="40"/>
  <c r="J56" i="40"/>
  <c r="J54" i="40"/>
  <c r="J51" i="40"/>
  <c r="I63" i="40"/>
  <c r="I60" i="40"/>
  <c r="I56" i="40"/>
  <c r="I54" i="40"/>
  <c r="I51" i="40"/>
  <c r="D74" i="41"/>
  <c r="H64" i="40"/>
  <c r="H63" i="40"/>
  <c r="H60" i="40"/>
  <c r="H56" i="40"/>
  <c r="H51" i="40"/>
  <c r="C74" i="41"/>
  <c r="B64" i="39"/>
  <c r="B63" i="39"/>
  <c r="B60" i="39"/>
  <c r="G64" i="40"/>
  <c r="G54" i="40"/>
  <c r="B74" i="41"/>
  <c r="I34" i="42"/>
  <c r="I37" i="42"/>
  <c r="I177" i="6" s="1"/>
  <c r="M58" i="35"/>
  <c r="H60" i="36"/>
  <c r="O66" i="37"/>
  <c r="G63" i="37"/>
  <c r="G60" i="37"/>
  <c r="G56" i="37"/>
  <c r="I55" i="40"/>
  <c r="P68" i="44"/>
  <c r="P63" i="44"/>
  <c r="J120" i="28"/>
  <c r="B101" i="28"/>
  <c r="K113" i="29"/>
  <c r="C114" i="29"/>
  <c r="C107" i="29" s="1"/>
  <c r="L105" i="31"/>
  <c r="L100" i="31"/>
  <c r="N102" i="32"/>
  <c r="N97" i="32"/>
  <c r="N84" i="32"/>
  <c r="J105" i="33"/>
  <c r="J100" i="33"/>
  <c r="J99" i="33"/>
  <c r="J97" i="33"/>
  <c r="J93" i="33"/>
  <c r="J89" i="33"/>
  <c r="G64" i="36"/>
  <c r="G54" i="36"/>
  <c r="O52" i="36"/>
  <c r="P82" i="37"/>
  <c r="L66" i="37"/>
  <c r="F63" i="37"/>
  <c r="G60" i="40"/>
  <c r="H55" i="40"/>
  <c r="I76" i="45"/>
  <c r="Q159" i="28"/>
  <c r="I129" i="28"/>
  <c r="I120" i="28"/>
  <c r="B128" i="29"/>
  <c r="J120" i="29"/>
  <c r="K107" i="31"/>
  <c r="K105" i="31"/>
  <c r="C122" i="33"/>
  <c r="K99" i="31"/>
  <c r="C121" i="33"/>
  <c r="K120" i="33"/>
  <c r="M102" i="32"/>
  <c r="M97" i="32"/>
  <c r="Q106" i="33"/>
  <c r="I105" i="33"/>
  <c r="I99" i="33"/>
  <c r="Q94" i="33"/>
  <c r="I93" i="33"/>
  <c r="Q90" i="33"/>
  <c r="I89" i="33"/>
  <c r="J74" i="35"/>
  <c r="C65" i="35"/>
  <c r="C58" i="35"/>
  <c r="C55" i="35"/>
  <c r="F64" i="36"/>
  <c r="K66" i="37"/>
  <c r="E63" i="37"/>
  <c r="E60" i="37"/>
  <c r="E56" i="37"/>
  <c r="E54" i="37"/>
  <c r="E75" i="37"/>
  <c r="C60" i="40"/>
  <c r="G55" i="40"/>
  <c r="G76" i="45"/>
  <c r="D35" i="46"/>
  <c r="D34" i="46"/>
  <c r="H133" i="28"/>
  <c r="H129" i="28"/>
  <c r="H120" i="28"/>
  <c r="P116" i="28"/>
  <c r="P112" i="28"/>
  <c r="H111" i="28"/>
  <c r="P109" i="28"/>
  <c r="H102" i="28"/>
  <c r="I120" i="29"/>
  <c r="Q116" i="29"/>
  <c r="L100" i="32"/>
  <c r="L97" i="32"/>
  <c r="L87" i="32"/>
  <c r="P106" i="33"/>
  <c r="H105" i="33"/>
  <c r="H100" i="33"/>
  <c r="H99" i="33"/>
  <c r="H97" i="33"/>
  <c r="P94" i="33"/>
  <c r="H93" i="33"/>
  <c r="P90" i="33"/>
  <c r="H89" i="33"/>
  <c r="E66" i="36"/>
  <c r="E64" i="36"/>
  <c r="E54" i="36"/>
  <c r="I66" i="37"/>
  <c r="D63" i="37"/>
  <c r="D60" i="37"/>
  <c r="L57" i="37"/>
  <c r="D56" i="37"/>
  <c r="D54" i="37"/>
  <c r="D75" i="37"/>
  <c r="G37" i="38"/>
  <c r="G176" i="6" s="1"/>
  <c r="G65" i="41"/>
  <c r="G57" i="41"/>
  <c r="O74" i="41"/>
  <c r="O53" i="41"/>
  <c r="O59" i="41"/>
  <c r="O57" i="41"/>
  <c r="E37" i="42"/>
  <c r="E177" i="6" s="1"/>
  <c r="E35" i="42"/>
  <c r="G120" i="28"/>
  <c r="O118" i="28"/>
  <c r="G115" i="28"/>
  <c r="G107" i="28" s="1"/>
  <c r="O114" i="28"/>
  <c r="O148" i="28"/>
  <c r="H120" i="29"/>
  <c r="P116" i="29"/>
  <c r="Q123" i="32"/>
  <c r="I113" i="32"/>
  <c r="K97" i="32"/>
  <c r="O106" i="33"/>
  <c r="G105" i="33"/>
  <c r="G99" i="33"/>
  <c r="O94" i="33"/>
  <c r="O90" i="33"/>
  <c r="G89" i="33"/>
  <c r="Q66" i="35"/>
  <c r="Q54" i="35"/>
  <c r="D64" i="36"/>
  <c r="G74" i="37"/>
  <c r="H66" i="37"/>
  <c r="E55" i="37"/>
  <c r="C63" i="37"/>
  <c r="C56" i="37"/>
  <c r="C54" i="37"/>
  <c r="C75" i="37"/>
  <c r="L37" i="38"/>
  <c r="L176" i="6" s="1"/>
  <c r="E67" i="39"/>
  <c r="E61" i="39"/>
  <c r="E58" i="39"/>
  <c r="E57" i="39"/>
  <c r="J67" i="40"/>
  <c r="B66" i="40"/>
  <c r="J65" i="40"/>
  <c r="B64" i="40"/>
  <c r="J61" i="40"/>
  <c r="J58" i="40"/>
  <c r="J57" i="40"/>
  <c r="B56" i="40"/>
  <c r="D37" i="42"/>
  <c r="D177" i="6" s="1"/>
  <c r="D35" i="42"/>
  <c r="N127" i="28"/>
  <c r="F120" i="28"/>
  <c r="F107" i="28" s="1"/>
  <c r="N118" i="28"/>
  <c r="N116" i="28"/>
  <c r="F115" i="28"/>
  <c r="N114" i="28"/>
  <c r="F111" i="28"/>
  <c r="N109" i="28"/>
  <c r="F108" i="28"/>
  <c r="F100" i="28"/>
  <c r="O116" i="29"/>
  <c r="G100" i="29"/>
  <c r="M37" i="30"/>
  <c r="M174" i="6" s="1"/>
  <c r="P103" i="31"/>
  <c r="H97" i="31"/>
  <c r="P91" i="31"/>
  <c r="J100" i="32"/>
  <c r="J99" i="32"/>
  <c r="J87" i="32"/>
  <c r="B87" i="32"/>
  <c r="N106" i="33"/>
  <c r="F105" i="33"/>
  <c r="F99" i="33"/>
  <c r="F97" i="33"/>
  <c r="N94" i="33"/>
  <c r="F93" i="33"/>
  <c r="N90" i="33"/>
  <c r="F89" i="33"/>
  <c r="N88" i="33"/>
  <c r="P64" i="35"/>
  <c r="E74" i="37"/>
  <c r="G66" i="37"/>
  <c r="C60" i="37"/>
  <c r="B63" i="37"/>
  <c r="B60" i="37"/>
  <c r="B56" i="37"/>
  <c r="D65" i="39"/>
  <c r="D61" i="39"/>
  <c r="D58" i="39"/>
  <c r="C64" i="44"/>
  <c r="C70" i="44"/>
  <c r="C36" i="42"/>
  <c r="I64" i="47"/>
  <c r="I77" i="48"/>
  <c r="I99" i="32"/>
  <c r="Q95" i="32"/>
  <c r="Q88" i="32"/>
  <c r="I87" i="32"/>
  <c r="M106" i="33"/>
  <c r="E105" i="33"/>
  <c r="E99" i="33"/>
  <c r="E97" i="33"/>
  <c r="M90" i="33"/>
  <c r="M66" i="35"/>
  <c r="O73" i="37"/>
  <c r="C55" i="37"/>
  <c r="C61" i="39"/>
  <c r="C58" i="39"/>
  <c r="D65" i="41"/>
  <c r="D57" i="41"/>
  <c r="L53" i="41"/>
  <c r="L74" i="41"/>
  <c r="B37" i="42"/>
  <c r="B177" i="6" s="1"/>
  <c r="B35" i="42"/>
  <c r="N64" i="43"/>
  <c r="I66" i="45"/>
  <c r="I62" i="45" s="1"/>
  <c r="I84" i="45"/>
  <c r="D120" i="28"/>
  <c r="L118" i="28"/>
  <c r="L116" i="28"/>
  <c r="D115" i="28"/>
  <c r="L114" i="28"/>
  <c r="D111" i="28"/>
  <c r="L109" i="28"/>
  <c r="D108" i="28"/>
  <c r="D100" i="28"/>
  <c r="M116" i="29"/>
  <c r="M114" i="29"/>
  <c r="M107" i="29" s="1"/>
  <c r="E100" i="29"/>
  <c r="N106" i="31"/>
  <c r="F102" i="31"/>
  <c r="N95" i="31"/>
  <c r="N94" i="31"/>
  <c r="N88" i="31"/>
  <c r="P103" i="32"/>
  <c r="H100" i="32"/>
  <c r="H87" i="32"/>
  <c r="P85" i="32"/>
  <c r="L106" i="33"/>
  <c r="D105" i="33"/>
  <c r="D97" i="33"/>
  <c r="L94" i="33"/>
  <c r="L90" i="33"/>
  <c r="L88" i="33"/>
  <c r="N66" i="35"/>
  <c r="N64" i="35"/>
  <c r="N63" i="35"/>
  <c r="N60" i="35"/>
  <c r="B82" i="40"/>
  <c r="B61" i="39"/>
  <c r="B58" i="39"/>
  <c r="B57" i="39"/>
  <c r="J71" i="40"/>
  <c r="C65" i="41"/>
  <c r="C57" i="41"/>
  <c r="K53" i="41"/>
  <c r="K74" i="41"/>
  <c r="M64" i="43"/>
  <c r="Q76" i="44"/>
  <c r="Q70" i="44"/>
  <c r="Q67" i="44"/>
  <c r="M37" i="50"/>
  <c r="M179" i="6" s="1"/>
  <c r="M35" i="50"/>
  <c r="K118" i="28"/>
  <c r="C115" i="28"/>
  <c r="K114" i="28"/>
  <c r="C147" i="28"/>
  <c r="L114" i="29"/>
  <c r="E102" i="31"/>
  <c r="M117" i="33"/>
  <c r="G102" i="32"/>
  <c r="G100" i="32"/>
  <c r="O95" i="32"/>
  <c r="O88" i="32"/>
  <c r="G87" i="32"/>
  <c r="O85" i="32"/>
  <c r="K106" i="33"/>
  <c r="C105" i="33"/>
  <c r="C99" i="33"/>
  <c r="C97" i="33"/>
  <c r="C93" i="33"/>
  <c r="M64" i="35"/>
  <c r="B57" i="41"/>
  <c r="D86" i="44"/>
  <c r="L85" i="44"/>
  <c r="P67" i="44"/>
  <c r="J118" i="28"/>
  <c r="B108" i="28"/>
  <c r="B107" i="28" s="1"/>
  <c r="K114" i="29"/>
  <c r="C100" i="29"/>
  <c r="L108" i="31"/>
  <c r="L90" i="31"/>
  <c r="L88" i="31"/>
  <c r="N85" i="32"/>
  <c r="J106" i="33"/>
  <c r="J94" i="33"/>
  <c r="J90" i="33"/>
  <c r="J88" i="33"/>
  <c r="Q64" i="35"/>
  <c r="G67" i="36"/>
  <c r="G61" i="36"/>
  <c r="G57" i="36"/>
  <c r="G52" i="36"/>
  <c r="E67" i="40"/>
  <c r="E82" i="40"/>
  <c r="E61" i="40"/>
  <c r="E58" i="40"/>
  <c r="E57" i="40"/>
  <c r="M57" i="40"/>
  <c r="M36" i="38"/>
  <c r="I53" i="41"/>
  <c r="I74" i="41"/>
  <c r="C86" i="44"/>
  <c r="C68" i="43"/>
  <c r="K85" i="44"/>
  <c r="K67" i="43"/>
  <c r="C84" i="44"/>
  <c r="C66" i="43"/>
  <c r="I118" i="28"/>
  <c r="Q146" i="28"/>
  <c r="I141" i="28"/>
  <c r="I136" i="28"/>
  <c r="J114" i="29"/>
  <c r="B102" i="29"/>
  <c r="B100" i="29"/>
  <c r="K95" i="31"/>
  <c r="M85" i="32"/>
  <c r="I106" i="33"/>
  <c r="I88" i="33"/>
  <c r="E63" i="40"/>
  <c r="D67" i="40"/>
  <c r="L51" i="41"/>
  <c r="H74" i="41"/>
  <c r="H53" i="41"/>
  <c r="H55" i="41"/>
  <c r="H56" i="41"/>
  <c r="J76" i="43"/>
  <c r="J70" i="43"/>
  <c r="N76" i="44"/>
  <c r="N67" i="44"/>
  <c r="E66" i="45"/>
  <c r="E84" i="45"/>
  <c r="D72" i="49"/>
  <c r="D55" i="49"/>
  <c r="D51" i="49" s="1"/>
  <c r="L53" i="49"/>
  <c r="L70" i="49"/>
  <c r="Q82" i="51"/>
  <c r="Q88" i="51"/>
  <c r="Q80" i="51"/>
  <c r="Q87" i="51"/>
  <c r="O72" i="49"/>
  <c r="J37" i="50"/>
  <c r="J179" i="6" s="1"/>
  <c r="L55" i="48"/>
  <c r="P59" i="49"/>
  <c r="C60" i="48"/>
  <c r="C53" i="48"/>
  <c r="I53" i="47"/>
  <c r="I75" i="48"/>
  <c r="Q74" i="48"/>
  <c r="I68" i="48"/>
  <c r="D37" i="46"/>
  <c r="D178" i="6" s="1"/>
  <c r="J62" i="47"/>
  <c r="L56" i="49"/>
  <c r="Q89" i="51"/>
  <c r="Q81" i="51"/>
  <c r="Q76" i="51"/>
  <c r="E89" i="52"/>
  <c r="E81" i="52"/>
  <c r="I59" i="47"/>
  <c r="I57" i="47"/>
  <c r="I55" i="47"/>
  <c r="O59" i="48"/>
  <c r="O52" i="48"/>
  <c r="P81" i="51"/>
  <c r="C80" i="52"/>
  <c r="I61" i="47"/>
  <c r="I52" i="47"/>
  <c r="E77" i="48"/>
  <c r="G64" i="39"/>
  <c r="G63" i="39"/>
  <c r="G60" i="39"/>
  <c r="G66" i="40"/>
  <c r="G63" i="40"/>
  <c r="G56" i="40"/>
  <c r="G51" i="40"/>
  <c r="I60" i="41"/>
  <c r="F52" i="47"/>
  <c r="D62" i="47"/>
  <c r="O69" i="49"/>
  <c r="L58" i="49"/>
  <c r="K54" i="49"/>
  <c r="K87" i="51"/>
  <c r="K81" i="51"/>
  <c r="Q87" i="53"/>
  <c r="Q78" i="53"/>
  <c r="O54" i="35"/>
  <c r="O51" i="35"/>
  <c r="C66" i="36"/>
  <c r="C64" i="36"/>
  <c r="C63" i="36"/>
  <c r="C60" i="36"/>
  <c r="K57" i="36"/>
  <c r="C56" i="36"/>
  <c r="K55" i="36"/>
  <c r="C54" i="36"/>
  <c r="K52" i="36"/>
  <c r="C51" i="36"/>
  <c r="F82" i="37"/>
  <c r="P65" i="37"/>
  <c r="P37" i="38"/>
  <c r="P176" i="6" s="1"/>
  <c r="F64" i="39"/>
  <c r="F63" i="39"/>
  <c r="F60" i="39"/>
  <c r="N57" i="39"/>
  <c r="F66" i="40"/>
  <c r="F64" i="40"/>
  <c r="F63" i="40"/>
  <c r="N61" i="40"/>
  <c r="F60" i="40"/>
  <c r="N57" i="40"/>
  <c r="F56" i="40"/>
  <c r="F54" i="40"/>
  <c r="F51" i="40"/>
  <c r="P86" i="44"/>
  <c r="P63" i="43"/>
  <c r="L76" i="44"/>
  <c r="M71" i="45"/>
  <c r="E75" i="48"/>
  <c r="Q73" i="48"/>
  <c r="K58" i="49"/>
  <c r="H54" i="49"/>
  <c r="H51" i="49" s="1"/>
  <c r="N106" i="52"/>
  <c r="P87" i="53"/>
  <c r="N54" i="35"/>
  <c r="B64" i="36"/>
  <c r="B63" i="36"/>
  <c r="B60" i="36"/>
  <c r="B51" i="36"/>
  <c r="G65" i="37"/>
  <c r="G57" i="37"/>
  <c r="O65" i="37"/>
  <c r="E66" i="39"/>
  <c r="E64" i="39"/>
  <c r="E63" i="39"/>
  <c r="E60" i="39"/>
  <c r="M67" i="40"/>
  <c r="E81" i="40"/>
  <c r="M65" i="40"/>
  <c r="M61" i="40"/>
  <c r="E60" i="40"/>
  <c r="E56" i="40"/>
  <c r="E51" i="40"/>
  <c r="O73" i="43"/>
  <c r="C76" i="44"/>
  <c r="K76" i="44"/>
  <c r="L68" i="45"/>
  <c r="J61" i="47"/>
  <c r="J60" i="47"/>
  <c r="O60" i="48"/>
  <c r="H55" i="48"/>
  <c r="L77" i="49"/>
  <c r="H58" i="49"/>
  <c r="J89" i="51"/>
  <c r="I89" i="51"/>
  <c r="I87" i="51"/>
  <c r="Q85" i="51"/>
  <c r="I81" i="51"/>
  <c r="I80" i="51"/>
  <c r="I78" i="51"/>
  <c r="Q77" i="51"/>
  <c r="I76" i="51"/>
  <c r="Q74" i="51"/>
  <c r="E74" i="52"/>
  <c r="O87" i="53"/>
  <c r="M54" i="35"/>
  <c r="E71" i="37"/>
  <c r="I58" i="36"/>
  <c r="I55" i="36"/>
  <c r="F65" i="37"/>
  <c r="D64" i="39"/>
  <c r="L61" i="39"/>
  <c r="D60" i="39"/>
  <c r="L57" i="39"/>
  <c r="L67" i="40"/>
  <c r="D66" i="40"/>
  <c r="L65" i="40"/>
  <c r="D60" i="40"/>
  <c r="L58" i="40"/>
  <c r="N73" i="43"/>
  <c r="B70" i="44"/>
  <c r="B67" i="44"/>
  <c r="B62" i="44" s="1"/>
  <c r="B64" i="44"/>
  <c r="J76" i="44"/>
  <c r="H84" i="45"/>
  <c r="K68" i="45"/>
  <c r="N72" i="47"/>
  <c r="G62" i="48"/>
  <c r="O61" i="48"/>
  <c r="O56" i="48"/>
  <c r="J71" i="49"/>
  <c r="H87" i="51"/>
  <c r="P85" i="51"/>
  <c r="H81" i="51"/>
  <c r="D85" i="52"/>
  <c r="D74" i="52"/>
  <c r="N87" i="53"/>
  <c r="D71" i="37"/>
  <c r="H57" i="36"/>
  <c r="B82" i="37"/>
  <c r="E65" i="37"/>
  <c r="M65" i="37"/>
  <c r="C64" i="39"/>
  <c r="C63" i="39"/>
  <c r="K61" i="39"/>
  <c r="C60" i="39"/>
  <c r="K58" i="39"/>
  <c r="K57" i="39"/>
  <c r="C66" i="40"/>
  <c r="K65" i="40"/>
  <c r="K58" i="40"/>
  <c r="M55" i="41"/>
  <c r="M73" i="43"/>
  <c r="Q73" i="44"/>
  <c r="Q72" i="44"/>
  <c r="Q68" i="44"/>
  <c r="Q63" i="44"/>
  <c r="J68" i="45"/>
  <c r="H61" i="47"/>
  <c r="H60" i="47"/>
  <c r="H73" i="49"/>
  <c r="G54" i="48"/>
  <c r="F62" i="48"/>
  <c r="N61" i="48"/>
  <c r="I71" i="49"/>
  <c r="J73" i="51"/>
  <c r="G89" i="51"/>
  <c r="G87" i="51"/>
  <c r="O85" i="51"/>
  <c r="G81" i="51"/>
  <c r="G80" i="51"/>
  <c r="G78" i="51"/>
  <c r="O74" i="51"/>
  <c r="B106" i="52"/>
  <c r="C88" i="52"/>
  <c r="M87" i="53"/>
  <c r="J55" i="40"/>
  <c r="J52" i="40"/>
  <c r="L57" i="41"/>
  <c r="L55" i="41"/>
  <c r="L73" i="43"/>
  <c r="P73" i="44"/>
  <c r="H63" i="44"/>
  <c r="Q83" i="45"/>
  <c r="Q73" i="45"/>
  <c r="G61" i="47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J51" i="35"/>
  <c r="F61" i="36"/>
  <c r="F57" i="36"/>
  <c r="C57" i="37"/>
  <c r="K65" i="37"/>
  <c r="I67" i="39"/>
  <c r="I61" i="39"/>
  <c r="I58" i="39"/>
  <c r="I57" i="39"/>
  <c r="I65" i="40"/>
  <c r="I58" i="40"/>
  <c r="I72" i="41"/>
  <c r="C63" i="41"/>
  <c r="K57" i="41"/>
  <c r="K55" i="41"/>
  <c r="D89" i="43"/>
  <c r="K73" i="43"/>
  <c r="C89" i="44"/>
  <c r="K84" i="44"/>
  <c r="C83" i="44"/>
  <c r="K81" i="44"/>
  <c r="O73" i="44"/>
  <c r="P83" i="45"/>
  <c r="G66" i="45"/>
  <c r="P73" i="45"/>
  <c r="F61" i="47"/>
  <c r="L60" i="48"/>
  <c r="L53" i="48"/>
  <c r="G71" i="49"/>
  <c r="I69" i="49"/>
  <c r="P60" i="49"/>
  <c r="P56" i="49"/>
  <c r="H37" i="50"/>
  <c r="H179" i="6" s="1"/>
  <c r="Q37" i="50"/>
  <c r="Q179" i="6" s="1"/>
  <c r="J78" i="51"/>
  <c r="M90" i="51"/>
  <c r="E89" i="51"/>
  <c r="E87" i="51"/>
  <c r="E81" i="51"/>
  <c r="E80" i="51"/>
  <c r="E78" i="51"/>
  <c r="E76" i="51"/>
  <c r="M74" i="51"/>
  <c r="Q89" i="52"/>
  <c r="Q87" i="52"/>
  <c r="Q81" i="52"/>
  <c r="Q80" i="52"/>
  <c r="K87" i="53"/>
  <c r="K80" i="53"/>
  <c r="Q55" i="35"/>
  <c r="Q50" i="35" s="1"/>
  <c r="Q52" i="35"/>
  <c r="I51" i="35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J57" i="41"/>
  <c r="J55" i="41"/>
  <c r="P37" i="42"/>
  <c r="P177" i="6" s="1"/>
  <c r="J66" i="43"/>
  <c r="N68" i="44"/>
  <c r="F72" i="44"/>
  <c r="E61" i="47"/>
  <c r="E56" i="47"/>
  <c r="G70" i="48"/>
  <c r="I58" i="48"/>
  <c r="O53" i="48"/>
  <c r="K60" i="48"/>
  <c r="K56" i="48"/>
  <c r="C55" i="48"/>
  <c r="P61" i="49"/>
  <c r="O60" i="49"/>
  <c r="P37" i="50"/>
  <c r="P179" i="6" s="1"/>
  <c r="C106" i="51"/>
  <c r="J77" i="51"/>
  <c r="D89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Q60" i="37"/>
  <c r="G61" i="39"/>
  <c r="G58" i="39"/>
  <c r="G57" i="39"/>
  <c r="G65" i="40"/>
  <c r="G61" i="40"/>
  <c r="G58" i="40"/>
  <c r="I55" i="41"/>
  <c r="Q85" i="44"/>
  <c r="I66" i="43"/>
  <c r="Q69" i="48"/>
  <c r="M61" i="49"/>
  <c r="N60" i="49"/>
  <c r="G104" i="51"/>
  <c r="C78" i="51"/>
  <c r="O87" i="52"/>
  <c r="O81" i="52"/>
  <c r="O80" i="52"/>
  <c r="I87" i="53"/>
  <c r="Q77" i="53"/>
  <c r="C67" i="36"/>
  <c r="C65" i="36"/>
  <c r="C61" i="36"/>
  <c r="C58" i="36"/>
  <c r="C57" i="36"/>
  <c r="C55" i="36"/>
  <c r="C52" i="36"/>
  <c r="F61" i="39"/>
  <c r="F57" i="39"/>
  <c r="F67" i="40"/>
  <c r="F65" i="40"/>
  <c r="F61" i="40"/>
  <c r="F58" i="40"/>
  <c r="F57" i="40"/>
  <c r="F55" i="40"/>
  <c r="F52" i="40"/>
  <c r="H57" i="41"/>
  <c r="P90" i="44"/>
  <c r="P85" i="44"/>
  <c r="C60" i="47"/>
  <c r="I60" i="48"/>
  <c r="I73" i="48"/>
  <c r="I70" i="48"/>
  <c r="M60" i="49"/>
  <c r="J90" i="51"/>
  <c r="J82" i="51"/>
  <c r="B78" i="51"/>
  <c r="J74" i="51"/>
  <c r="F106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K41" i="6"/>
  <c r="K39" i="6" s="1"/>
  <c r="C37" i="6"/>
  <c r="K35" i="6"/>
  <c r="C31" i="6"/>
  <c r="P86" i="14"/>
  <c r="K36" i="6"/>
  <c r="C59" i="6"/>
  <c r="C132" i="6" s="1"/>
  <c r="E35" i="6"/>
  <c r="D64" i="14"/>
  <c r="C58" i="6"/>
  <c r="Q57" i="6"/>
  <c r="M57" i="6"/>
  <c r="E48" i="6"/>
  <c r="M37" i="6"/>
  <c r="E36" i="6"/>
  <c r="C86" i="14"/>
  <c r="C64" i="14"/>
  <c r="C56" i="6" s="1"/>
  <c r="C131" i="6" s="1"/>
  <c r="B55" i="6"/>
  <c r="B130" i="6" s="1"/>
  <c r="C55" i="6"/>
  <c r="C130" i="6" s="1"/>
  <c r="N74" i="14"/>
  <c r="I31" i="6"/>
  <c r="Q36" i="6"/>
  <c r="B57" i="6"/>
  <c r="B64" i="14"/>
  <c r="J104" i="6"/>
  <c r="I35" i="6"/>
  <c r="L37" i="9"/>
  <c r="I44" i="6"/>
  <c r="P55" i="6"/>
  <c r="P62" i="14"/>
  <c r="F104" i="6"/>
  <c r="C44" i="6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62" i="14"/>
  <c r="M54" i="6" s="1"/>
  <c r="M129" i="6" s="1"/>
  <c r="M43" i="6"/>
  <c r="G37" i="9"/>
  <c r="P96" i="14"/>
  <c r="P157" i="6" s="1"/>
  <c r="F37" i="9"/>
  <c r="N96" i="14"/>
  <c r="N157" i="6" s="1"/>
  <c r="L64" i="14"/>
  <c r="B104" i="6"/>
  <c r="E44" i="6"/>
  <c r="E37" i="9"/>
  <c r="K64" i="14"/>
  <c r="D37" i="9"/>
  <c r="J64" i="14"/>
  <c r="I62" i="14"/>
  <c r="I54" i="6" s="1"/>
  <c r="I129" i="6" s="1"/>
  <c r="C37" i="9"/>
  <c r="K48" i="6"/>
  <c r="C38" i="6"/>
  <c r="Q99" i="14"/>
  <c r="Q160" i="6" s="1"/>
  <c r="I64" i="14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G56" i="6" s="1"/>
  <c r="G131" i="6" s="1"/>
  <c r="F55" i="6"/>
  <c r="F130" i="6" s="1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Q59" i="10"/>
  <c r="I46" i="10"/>
  <c r="O59" i="10"/>
  <c r="M59" i="10"/>
  <c r="G59" i="10"/>
  <c r="G46" i="10"/>
  <c r="I59" i="10"/>
  <c r="F46" i="10"/>
  <c r="F51" i="6" s="1"/>
  <c r="C60" i="10"/>
  <c r="E59" i="10"/>
  <c r="E46" i="10"/>
  <c r="E51" i="6" s="1"/>
  <c r="E128" i="6" s="1"/>
  <c r="L51" i="6"/>
  <c r="D46" i="10"/>
  <c r="D51" i="6" s="1"/>
  <c r="O47" i="6"/>
  <c r="O38" i="6"/>
  <c r="K29" i="6"/>
  <c r="K127" i="6" s="1"/>
  <c r="C59" i="10"/>
  <c r="C46" i="10"/>
  <c r="B53" i="6"/>
  <c r="B65" i="10"/>
  <c r="B154" i="6" s="1"/>
  <c r="B46" i="10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M131" i="6"/>
  <c r="E132" i="6"/>
  <c r="E130" i="6"/>
  <c r="M127" i="6"/>
  <c r="P133" i="6"/>
  <c r="M94" i="18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J239" i="16"/>
  <c r="J192" i="15"/>
  <c r="J194" i="15"/>
  <c r="J196" i="15"/>
  <c r="J185" i="15"/>
  <c r="J187" i="15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D200" i="15" s="1"/>
  <c r="L244" i="17"/>
  <c r="L244" i="16"/>
  <c r="L188" i="15"/>
  <c r="P242" i="16"/>
  <c r="P186" i="15"/>
  <c r="D241" i="16"/>
  <c r="D185" i="15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G105" i="12"/>
  <c r="G100" i="12"/>
  <c r="G107" i="12"/>
  <c r="G102" i="12"/>
  <c r="G119" i="13"/>
  <c r="H122" i="13"/>
  <c r="H152" i="13"/>
  <c r="J198" i="15"/>
  <c r="J103" i="12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O87" i="6"/>
  <c r="J66" i="10"/>
  <c r="J155" i="6" s="1"/>
  <c r="K123" i="11"/>
  <c r="N139" i="12"/>
  <c r="N103" i="11"/>
  <c r="N98" i="11" s="1"/>
  <c r="F136" i="12"/>
  <c r="F100" i="11"/>
  <c r="J105" i="11"/>
  <c r="J102" i="11"/>
  <c r="J134" i="12"/>
  <c r="C106" i="12"/>
  <c r="D99" i="12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H105" i="11"/>
  <c r="H100" i="11"/>
  <c r="H107" i="11"/>
  <c r="H98" i="11" s="1"/>
  <c r="H102" i="11"/>
  <c r="Q129" i="12"/>
  <c r="B99" i="12"/>
  <c r="J152" i="12"/>
  <c r="J122" i="12"/>
  <c r="K152" i="13"/>
  <c r="O138" i="13"/>
  <c r="O136" i="13"/>
  <c r="O129" i="13"/>
  <c r="B86" i="14"/>
  <c r="N7" i="6"/>
  <c r="N131" i="6" s="1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15" i="15"/>
  <c r="H202" i="15"/>
  <c r="H200" i="15" s="1"/>
  <c r="H204" i="15"/>
  <c r="L237" i="17"/>
  <c r="L237" i="16"/>
  <c r="L236" i="17"/>
  <c r="L236" i="16"/>
  <c r="L174" i="15"/>
  <c r="L233" i="16"/>
  <c r="L171" i="15"/>
  <c r="P231" i="16"/>
  <c r="P169" i="15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G98" i="12" s="1"/>
  <c r="D101" i="12"/>
  <c r="M138" i="13"/>
  <c r="K94" i="14"/>
  <c r="M99" i="14"/>
  <c r="M160" i="6" s="1"/>
  <c r="P212" i="15"/>
  <c r="B205" i="15"/>
  <c r="G213" i="15"/>
  <c r="G202" i="15"/>
  <c r="G204" i="15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C98" i="12" s="1"/>
  <c r="M147" i="13"/>
  <c r="L138" i="13"/>
  <c r="J94" i="14"/>
  <c r="H195" i="15"/>
  <c r="P173" i="15"/>
  <c r="Q87" i="6"/>
  <c r="I87" i="6"/>
  <c r="E135" i="6"/>
  <c r="N129" i="11"/>
  <c r="M120" i="11"/>
  <c r="P127" i="11"/>
  <c r="D154" i="13"/>
  <c r="D126" i="11"/>
  <c r="D151" i="13"/>
  <c r="D121" i="11"/>
  <c r="D102" i="11"/>
  <c r="D109" i="11"/>
  <c r="D111" i="11"/>
  <c r="F121" i="12"/>
  <c r="F118" i="12"/>
  <c r="E110" i="12"/>
  <c r="B101" i="12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O149" i="12"/>
  <c r="C148" i="12"/>
  <c r="G146" i="12"/>
  <c r="O143" i="12"/>
  <c r="O142" i="12"/>
  <c r="K140" i="12"/>
  <c r="G139" i="12"/>
  <c r="K137" i="12"/>
  <c r="O135" i="12"/>
  <c r="C134" i="12"/>
  <c r="C102" i="11"/>
  <c r="C98" i="11" s="1"/>
  <c r="C104" i="1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O118" i="12"/>
  <c r="I147" i="13"/>
  <c r="O119" i="13"/>
  <c r="B171" i="15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83" i="15" s="1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O147" i="12"/>
  <c r="O117" i="1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Q116" i="12"/>
  <c r="G147" i="13"/>
  <c r="H197" i="15"/>
  <c r="J173" i="15"/>
  <c r="H194" i="15"/>
  <c r="D243" i="16"/>
  <c r="D187" i="15"/>
  <c r="H241" i="16"/>
  <c r="H185" i="15"/>
  <c r="L239" i="17"/>
  <c r="L239" i="16"/>
  <c r="L192" i="15"/>
  <c r="L194" i="15"/>
  <c r="L185" i="15"/>
  <c r="L186" i="15"/>
  <c r="D237" i="17"/>
  <c r="D237" i="16"/>
  <c r="D174" i="15"/>
  <c r="D236" i="16"/>
  <c r="D236" i="17"/>
  <c r="I86" i="14"/>
  <c r="C93" i="14"/>
  <c r="P201" i="15"/>
  <c r="J188" i="15"/>
  <c r="C172" i="15"/>
  <c r="O163" i="15"/>
  <c r="M171" i="15"/>
  <c r="D254" i="17"/>
  <c r="D247" i="17"/>
  <c r="D245" i="17"/>
  <c r="P243" i="17"/>
  <c r="P187" i="17"/>
  <c r="P183" i="17" s="1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G158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8" i="16"/>
  <c r="D167" i="16" s="1"/>
  <c r="K250" i="17"/>
  <c r="C200" i="16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58" i="16" s="1"/>
  <c r="N161" i="16"/>
  <c r="G203" i="17"/>
  <c r="L184" i="16"/>
  <c r="L240" i="16"/>
  <c r="P87" i="14"/>
  <c r="D86" i="14"/>
  <c r="H84" i="14"/>
  <c r="N253" i="16"/>
  <c r="B252" i="16"/>
  <c r="F250" i="16"/>
  <c r="J224" i="16"/>
  <c r="J162" i="15"/>
  <c r="N222" i="16"/>
  <c r="N160" i="15"/>
  <c r="B221" i="16"/>
  <c r="B159" i="15"/>
  <c r="B158" i="15" s="1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Q202" i="15"/>
  <c r="M195" i="15"/>
  <c r="D247" i="16"/>
  <c r="O211" i="16"/>
  <c r="L205" i="16"/>
  <c r="B185" i="16"/>
  <c r="N205" i="16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O220" i="17"/>
  <c r="O160" i="15"/>
  <c r="Q213" i="16"/>
  <c r="B195" i="16"/>
  <c r="C188" i="16"/>
  <c r="G183" i="16"/>
  <c r="C170" i="16"/>
  <c r="D257" i="16"/>
  <c r="D256" i="16"/>
  <c r="P205" i="16"/>
  <c r="D192" i="16"/>
  <c r="D189" i="16"/>
  <c r="D242" i="16"/>
  <c r="H163" i="16"/>
  <c r="H158" i="16" s="1"/>
  <c r="H159" i="16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P85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B188" i="16"/>
  <c r="D177" i="16"/>
  <c r="D172" i="16"/>
  <c r="O205" i="16"/>
  <c r="C192" i="16"/>
  <c r="C173" i="16"/>
  <c r="Q252" i="17"/>
  <c r="Q203" i="17"/>
  <c r="E251" i="17"/>
  <c r="Q184" i="17"/>
  <c r="Q240" i="17"/>
  <c r="M171" i="17"/>
  <c r="M233" i="17"/>
  <c r="Q169" i="17"/>
  <c r="Q231" i="17"/>
  <c r="E168" i="17"/>
  <c r="E230" i="17"/>
  <c r="O160" i="17"/>
  <c r="O158" i="17" s="1"/>
  <c r="O222" i="17"/>
  <c r="G119" i="11"/>
  <c r="C99" i="14"/>
  <c r="C160" i="6" s="1"/>
  <c r="B93" i="14"/>
  <c r="D245" i="16"/>
  <c r="Q210" i="16"/>
  <c r="D184" i="16"/>
  <c r="C177" i="16"/>
  <c r="C172" i="16"/>
  <c r="O158" i="16"/>
  <c r="B257" i="16"/>
  <c r="P179" i="17"/>
  <c r="P167" i="17" s="1"/>
  <c r="L171" i="17"/>
  <c r="L233" i="17"/>
  <c r="P169" i="17"/>
  <c r="P231" i="17"/>
  <c r="D168" i="17"/>
  <c r="D230" i="17"/>
  <c r="J224" i="17"/>
  <c r="J162" i="17"/>
  <c r="N222" i="17"/>
  <c r="N160" i="17"/>
  <c r="B221" i="17"/>
  <c r="B159" i="17"/>
  <c r="K164" i="15"/>
  <c r="H247" i="16"/>
  <c r="H246" i="16"/>
  <c r="H245" i="16"/>
  <c r="H242" i="16"/>
  <c r="H235" i="16"/>
  <c r="H173" i="15"/>
  <c r="C184" i="16"/>
  <c r="C183" i="16" s="1"/>
  <c r="B172" i="16"/>
  <c r="N159" i="16"/>
  <c r="O231" i="17"/>
  <c r="O169" i="17"/>
  <c r="C168" i="17"/>
  <c r="C230" i="17"/>
  <c r="I224" i="17"/>
  <c r="I162" i="17"/>
  <c r="I158" i="17" s="1"/>
  <c r="M160" i="17"/>
  <c r="M222" i="17"/>
  <c r="J129" i="12"/>
  <c r="N120" i="12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C175" i="15"/>
  <c r="K220" i="17"/>
  <c r="K162" i="15"/>
  <c r="K158" i="15" s="1"/>
  <c r="B191" i="16"/>
  <c r="B184" i="16"/>
  <c r="D174" i="16"/>
  <c r="C233" i="17"/>
  <c r="N240" i="17"/>
  <c r="N184" i="17"/>
  <c r="B76" i="14"/>
  <c r="B74" i="14" s="1"/>
  <c r="B72" i="14" s="1"/>
  <c r="Q94" i="18"/>
  <c r="H87" i="14"/>
  <c r="C187" i="15"/>
  <c r="D164" i="15"/>
  <c r="C162" i="15"/>
  <c r="C160" i="15"/>
  <c r="J220" i="16"/>
  <c r="J164" i="15"/>
  <c r="L213" i="16"/>
  <c r="C174" i="16"/>
  <c r="M169" i="17"/>
  <c r="M231" i="17"/>
  <c r="K160" i="17"/>
  <c r="K222" i="17"/>
  <c r="F87" i="14"/>
  <c r="I88" i="14"/>
  <c r="C81" i="14"/>
  <c r="C180" i="15"/>
  <c r="G172" i="15"/>
  <c r="C164" i="15"/>
  <c r="C158" i="15" s="1"/>
  <c r="D179" i="16"/>
  <c r="B174" i="16"/>
  <c r="I163" i="17"/>
  <c r="D210" i="17"/>
  <c r="D216" i="17"/>
  <c r="L231" i="17"/>
  <c r="L169" i="17"/>
  <c r="D75" i="14"/>
  <c r="D229" i="17"/>
  <c r="D181" i="17"/>
  <c r="D178" i="17"/>
  <c r="D179" i="17"/>
  <c r="D172" i="17"/>
  <c r="B87" i="14"/>
  <c r="C178" i="15"/>
  <c r="H220" i="16"/>
  <c r="H164" i="15"/>
  <c r="Q201" i="16"/>
  <c r="C179" i="16"/>
  <c r="K169" i="17"/>
  <c r="K231" i="17"/>
  <c r="Q163" i="17"/>
  <c r="I160" i="17"/>
  <c r="I222" i="17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C192" i="15"/>
  <c r="G220" i="17"/>
  <c r="G164" i="15"/>
  <c r="Q215" i="16"/>
  <c r="P201" i="16"/>
  <c r="B179" i="16"/>
  <c r="C176" i="16"/>
  <c r="L211" i="16"/>
  <c r="H183" i="17"/>
  <c r="F233" i="17"/>
  <c r="F171" i="17"/>
  <c r="L163" i="17"/>
  <c r="L164" i="17"/>
  <c r="L120" i="11"/>
  <c r="I62" i="10"/>
  <c r="B81" i="14"/>
  <c r="D172" i="15"/>
  <c r="O161" i="15"/>
  <c r="F230" i="16"/>
  <c r="F168" i="15"/>
  <c r="F220" i="16"/>
  <c r="F164" i="15"/>
  <c r="F159" i="15"/>
  <c r="L186" i="16"/>
  <c r="B176" i="16"/>
  <c r="K211" i="16"/>
  <c r="G240" i="17"/>
  <c r="Q243" i="17"/>
  <c r="Q187" i="17"/>
  <c r="I169" i="17"/>
  <c r="I231" i="17"/>
  <c r="O163" i="17"/>
  <c r="G160" i="17"/>
  <c r="G158" i="17" s="1"/>
  <c r="G222" i="17"/>
  <c r="Q160" i="17"/>
  <c r="Q222" i="17"/>
  <c r="C181" i="19"/>
  <c r="O209" i="19"/>
  <c r="O224" i="20"/>
  <c r="O172" i="19"/>
  <c r="C167" i="19"/>
  <c r="C165" i="19"/>
  <c r="K164" i="19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158" i="17" s="1"/>
  <c r="L222" i="17"/>
  <c r="H245" i="20"/>
  <c r="H206" i="20"/>
  <c r="L238" i="20"/>
  <c r="L195" i="20"/>
  <c r="Q202" i="19"/>
  <c r="O198" i="19"/>
  <c r="D235" i="20"/>
  <c r="P202" i="19"/>
  <c r="P179" i="19"/>
  <c r="D166" i="19"/>
  <c r="C191" i="19"/>
  <c r="D203" i="20"/>
  <c r="B134" i="6"/>
  <c r="I224" i="19"/>
  <c r="Q209" i="19"/>
  <c r="P204" i="19"/>
  <c r="P197" i="19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J135" i="6"/>
  <c r="E89" i="18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E207" i="20"/>
  <c r="P88" i="14"/>
  <c r="D87" i="14"/>
  <c r="H85" i="14"/>
  <c r="L178" i="16"/>
  <c r="L167" i="16" s="1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O176" i="16"/>
  <c r="O167" i="16" s="1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N176" i="16"/>
  <c r="N167" i="16" s="1"/>
  <c r="F135" i="6"/>
  <c r="M228" i="19"/>
  <c r="M230" i="19"/>
  <c r="Q200" i="19"/>
  <c r="P196" i="19"/>
  <c r="D177" i="19"/>
  <c r="H240" i="20"/>
  <c r="H197" i="19"/>
  <c r="H194" i="19" s="1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K171" i="19"/>
  <c r="K157" i="19" s="1"/>
  <c r="G169" i="19"/>
  <c r="K167" i="19"/>
  <c r="O159" i="19"/>
  <c r="O171" i="19"/>
  <c r="O169" i="19"/>
  <c r="L179" i="20"/>
  <c r="O200" i="19"/>
  <c r="M196" i="19"/>
  <c r="K168" i="19"/>
  <c r="C164" i="19"/>
  <c r="F169" i="19"/>
  <c r="F161" i="19"/>
  <c r="J159" i="19"/>
  <c r="D206" i="20"/>
  <c r="H200" i="20"/>
  <c r="O171" i="17"/>
  <c r="L196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M226" i="19" s="1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205" i="20"/>
  <c r="Q177" i="20"/>
  <c r="O234" i="17"/>
  <c r="P201" i="19"/>
  <c r="D200" i="19"/>
  <c r="D243" i="20"/>
  <c r="D197" i="19"/>
  <c r="D194" i="19" s="1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L214" i="20"/>
  <c r="L210" i="20"/>
  <c r="D200" i="20"/>
  <c r="D201" i="20"/>
  <c r="P242" i="20"/>
  <c r="P199" i="20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O157" i="19" s="1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4" i="20" s="1"/>
  <c r="I198" i="20"/>
  <c r="Q182" i="20"/>
  <c r="Q179" i="20"/>
  <c r="Q188" i="20"/>
  <c r="Q175" i="20" s="1"/>
  <c r="D241" i="17"/>
  <c r="P174" i="17"/>
  <c r="N224" i="17"/>
  <c r="N162" i="17"/>
  <c r="N158" i="17" s="1"/>
  <c r="B223" i="17"/>
  <c r="B161" i="17"/>
  <c r="F221" i="17"/>
  <c r="F159" i="17"/>
  <c r="F158" i="17" s="1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H214" i="20"/>
  <c r="H172" i="19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D168" i="20"/>
  <c r="D223" i="20"/>
  <c r="D163" i="20"/>
  <c r="D214" i="20"/>
  <c r="D220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215" i="20"/>
  <c r="F77" i="22"/>
  <c r="F168" i="6" s="1"/>
  <c r="F69" i="22"/>
  <c r="K211" i="23"/>
  <c r="K175" i="23"/>
  <c r="O166" i="23"/>
  <c r="O206" i="23"/>
  <c r="O194" i="23"/>
  <c r="O146" i="23"/>
  <c r="O143" i="23" s="1"/>
  <c r="C193" i="23"/>
  <c r="C191" i="23" s="1"/>
  <c r="C145" i="23"/>
  <c r="G150" i="23"/>
  <c r="G156" i="23"/>
  <c r="G152" i="23"/>
  <c r="O129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N190" i="17"/>
  <c r="J185" i="17"/>
  <c r="J183" i="17" s="1"/>
  <c r="H227" i="17"/>
  <c r="H220" i="17"/>
  <c r="J81" i="18"/>
  <c r="J110" i="6" s="1"/>
  <c r="N136" i="6"/>
  <c r="B135" i="6"/>
  <c r="Q218" i="19"/>
  <c r="C198" i="19"/>
  <c r="C194" i="19" s="1"/>
  <c r="Q169" i="19"/>
  <c r="P172" i="20"/>
  <c r="B208" i="20"/>
  <c r="F204" i="20"/>
  <c r="J202" i="20"/>
  <c r="Q197" i="21"/>
  <c r="O178" i="21"/>
  <c r="M73" i="22"/>
  <c r="I151" i="23"/>
  <c r="C174" i="24"/>
  <c r="C172" i="24"/>
  <c r="C167" i="24"/>
  <c r="K162" i="24"/>
  <c r="M92" i="18"/>
  <c r="M102" i="18"/>
  <c r="M165" i="6" s="1"/>
  <c r="Q90" i="18"/>
  <c r="M242" i="19"/>
  <c r="H239" i="20"/>
  <c r="L222" i="20"/>
  <c r="E206" i="20"/>
  <c r="E204" i="20"/>
  <c r="E200" i="20"/>
  <c r="E197" i="20"/>
  <c r="E194" i="20" s="1"/>
  <c r="M191" i="20"/>
  <c r="I189" i="20"/>
  <c r="M187" i="20"/>
  <c r="I180" i="20"/>
  <c r="I175" i="20" s="1"/>
  <c r="E180" i="20"/>
  <c r="E187" i="20"/>
  <c r="Q170" i="20"/>
  <c r="Q162" i="20"/>
  <c r="M160" i="20"/>
  <c r="M172" i="20"/>
  <c r="M163" i="20"/>
  <c r="M170" i="20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E93" i="14"/>
  <c r="M160" i="16"/>
  <c r="H225" i="17"/>
  <c r="N134" i="6"/>
  <c r="M197" i="19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I199" i="23"/>
  <c r="I193" i="23"/>
  <c r="I145" i="23"/>
  <c r="M145" i="23"/>
  <c r="M150" i="23"/>
  <c r="M156" i="23"/>
  <c r="E182" i="23"/>
  <c r="E131" i="23"/>
  <c r="I133" i="23"/>
  <c r="I138" i="23"/>
  <c r="G79" i="18"/>
  <c r="G78" i="18" s="1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F162" i="24" s="1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29" i="24" s="1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129" i="24" s="1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G157" i="23"/>
  <c r="K155" i="23"/>
  <c r="G148" i="23"/>
  <c r="O192" i="23"/>
  <c r="C155" i="23"/>
  <c r="C146" i="23"/>
  <c r="C144" i="23"/>
  <c r="C158" i="23"/>
  <c r="C137" i="23"/>
  <c r="C134" i="23"/>
  <c r="G183" i="23"/>
  <c r="N155" i="24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L155" i="24"/>
  <c r="H151" i="24"/>
  <c r="H148" i="24"/>
  <c r="P144" i="24"/>
  <c r="D144" i="24"/>
  <c r="D143" i="24" s="1"/>
  <c r="D148" i="24"/>
  <c r="D155" i="24"/>
  <c r="D159" i="24"/>
  <c r="H135" i="24"/>
  <c r="H129" i="24" s="1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B196" i="2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F133" i="24"/>
  <c r="F129" i="24" s="1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P244" i="20"/>
  <c r="F201" i="21"/>
  <c r="P195" i="2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H194" i="21" s="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N132" i="24"/>
  <c r="N129" i="24" s="1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M69" i="22"/>
  <c r="E206" i="23"/>
  <c r="E149" i="23"/>
  <c r="Q165" i="23"/>
  <c r="M152" i="23"/>
  <c r="I140" i="23"/>
  <c r="D171" i="24"/>
  <c r="D169" i="24"/>
  <c r="D166" i="24"/>
  <c r="P150" i="24"/>
  <c r="P147" i="24"/>
  <c r="P143" i="24" s="1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E169" i="25"/>
  <c r="M124" i="27"/>
  <c r="E155" i="25"/>
  <c r="E197" i="25"/>
  <c r="E149" i="25"/>
  <c r="B112" i="27"/>
  <c r="M105" i="27"/>
  <c r="M95" i="27" s="1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K83" i="31" s="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K95" i="27" s="1"/>
  <c r="C130" i="25"/>
  <c r="C181" i="25"/>
  <c r="J149" i="28"/>
  <c r="J113" i="27"/>
  <c r="J146" i="28"/>
  <c r="J110" i="27"/>
  <c r="N144" i="28"/>
  <c r="N108" i="27"/>
  <c r="N107" i="27" s="1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54" i="28"/>
  <c r="H149" i="28"/>
  <c r="H113" i="27"/>
  <c r="H146" i="28"/>
  <c r="H110" i="27"/>
  <c r="L144" i="28"/>
  <c r="L108" i="27"/>
  <c r="L107" i="27" s="1"/>
  <c r="D104" i="27"/>
  <c r="P144" i="29"/>
  <c r="P108" i="29"/>
  <c r="G133" i="29"/>
  <c r="G102" i="27"/>
  <c r="G99" i="27"/>
  <c r="G96" i="27"/>
  <c r="J144" i="28"/>
  <c r="J108" i="27"/>
  <c r="C159" i="28"/>
  <c r="C129" i="28"/>
  <c r="O157" i="28"/>
  <c r="O127" i="28"/>
  <c r="C156" i="28"/>
  <c r="C126" i="28"/>
  <c r="G154" i="28"/>
  <c r="G124" i="28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23" i="27" s="1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C133" i="29"/>
  <c r="C96" i="27"/>
  <c r="L127" i="28"/>
  <c r="L157" i="28"/>
  <c r="E134" i="25"/>
  <c r="J131" i="25"/>
  <c r="C64" i="26"/>
  <c r="G62" i="26"/>
  <c r="G98" i="27"/>
  <c r="G95" i="27" s="1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K123" i="28" s="1"/>
  <c r="O155" i="28"/>
  <c r="O125" i="28"/>
  <c r="C154" i="28"/>
  <c r="C124" i="28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23" i="29" s="1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157" i="28"/>
  <c r="I127" i="28"/>
  <c r="M155" i="28"/>
  <c r="M125" i="28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C129" i="24" s="1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55" i="28"/>
  <c r="P119" i="28"/>
  <c r="P114" i="28"/>
  <c r="P121" i="28"/>
  <c r="P107" i="28" s="1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8" i="28"/>
  <c r="G157" i="28"/>
  <c r="G127" i="28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13" i="27"/>
  <c r="E100" i="28"/>
  <c r="Q158" i="28"/>
  <c r="Q128" i="28"/>
  <c r="E157" i="28"/>
  <c r="E127" i="28"/>
  <c r="I155" i="28"/>
  <c r="I125" i="28"/>
  <c r="I150" i="28"/>
  <c r="I116" i="28"/>
  <c r="Q148" i="28"/>
  <c r="Q112" i="28"/>
  <c r="E147" i="28"/>
  <c r="E111" i="28"/>
  <c r="I145" i="28"/>
  <c r="I109" i="28"/>
  <c r="M140" i="28"/>
  <c r="M102" i="28"/>
  <c r="K207" i="21"/>
  <c r="K201" i="21"/>
  <c r="K194" i="21" s="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C143" i="24" s="1"/>
  <c r="O147" i="24"/>
  <c r="C146" i="24"/>
  <c r="G144" i="24"/>
  <c r="K140" i="24"/>
  <c r="G138" i="24"/>
  <c r="K136" i="24"/>
  <c r="K133" i="24"/>
  <c r="O131" i="24"/>
  <c r="C130" i="24"/>
  <c r="E196" i="25"/>
  <c r="L164" i="25"/>
  <c r="C144" i="25"/>
  <c r="I133" i="25"/>
  <c r="P119" i="27"/>
  <c r="E102" i="27"/>
  <c r="I97" i="27"/>
  <c r="D154" i="28"/>
  <c r="D127" i="28"/>
  <c r="D157" i="28"/>
  <c r="H125" i="28"/>
  <c r="H155" i="28"/>
  <c r="C154" i="29"/>
  <c r="C124" i="29"/>
  <c r="C70" i="22"/>
  <c r="G130" i="23"/>
  <c r="Q195" i="25"/>
  <c r="E192" i="25"/>
  <c r="H164" i="25"/>
  <c r="B144" i="25"/>
  <c r="E133" i="25"/>
  <c r="Q146" i="27"/>
  <c r="C127" i="27"/>
  <c r="P116" i="27"/>
  <c r="L109" i="27"/>
  <c r="C102" i="28"/>
  <c r="C100" i="28"/>
  <c r="C95" i="28" s="1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Q165" i="24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43" i="27" s="1"/>
  <c r="Q126" i="27"/>
  <c r="N119" i="27"/>
  <c r="Q101" i="27"/>
  <c r="E97" i="27"/>
  <c r="E95" i="27" s="1"/>
  <c r="E157" i="27"/>
  <c r="J72" i="26"/>
  <c r="I147" i="29"/>
  <c r="I111" i="29"/>
  <c r="Q113" i="29"/>
  <c r="Q119" i="29"/>
  <c r="Q120" i="29"/>
  <c r="Q117" i="29"/>
  <c r="Q107" i="29" s="1"/>
  <c r="Q112" i="29"/>
  <c r="E105" i="29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G158" i="24"/>
  <c r="K156" i="24"/>
  <c r="O154" i="24"/>
  <c r="K152" i="24"/>
  <c r="K150" i="24"/>
  <c r="K147" i="24"/>
  <c r="O145" i="24"/>
  <c r="C144" i="24"/>
  <c r="G140" i="24"/>
  <c r="G129" i="24" s="1"/>
  <c r="C138" i="24"/>
  <c r="G136" i="24"/>
  <c r="G133" i="24"/>
  <c r="K131" i="24"/>
  <c r="K129" i="24" s="1"/>
  <c r="I204" i="25"/>
  <c r="N195" i="25"/>
  <c r="F184" i="25"/>
  <c r="N140" i="25"/>
  <c r="Q144" i="27"/>
  <c r="Q96" i="27"/>
  <c r="P96" i="28"/>
  <c r="P103" i="28"/>
  <c r="P95" i="28" s="1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7" i="28"/>
  <c r="O95" i="28" s="1"/>
  <c r="D34" i="34"/>
  <c r="D35" i="34"/>
  <c r="Q89" i="31"/>
  <c r="E56" i="35"/>
  <c r="L35" i="30"/>
  <c r="E106" i="33"/>
  <c r="E100" i="33"/>
  <c r="I65" i="35"/>
  <c r="I50" i="35" s="1"/>
  <c r="I80" i="37"/>
  <c r="H51" i="37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E51" i="37"/>
  <c r="E72" i="37"/>
  <c r="E93" i="33"/>
  <c r="L54" i="37"/>
  <c r="L75" i="37"/>
  <c r="P73" i="37"/>
  <c r="P52" i="37"/>
  <c r="D51" i="37"/>
  <c r="D72" i="37"/>
  <c r="K108" i="32"/>
  <c r="K92" i="32"/>
  <c r="K87" i="32"/>
  <c r="D99" i="33"/>
  <c r="D93" i="33"/>
  <c r="D88" i="33"/>
  <c r="J66" i="36"/>
  <c r="Q75" i="48"/>
  <c r="Q58" i="47"/>
  <c r="M53" i="47"/>
  <c r="M51" i="47" s="1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9" i="33"/>
  <c r="K85" i="32"/>
  <c r="O90" i="32"/>
  <c r="O104" i="32"/>
  <c r="O92" i="32"/>
  <c r="O106" i="32"/>
  <c r="O87" i="32"/>
  <c r="O94" i="32"/>
  <c r="O83" i="32" s="1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83" i="33" s="1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J84" i="31"/>
  <c r="J99" i="31"/>
  <c r="F87" i="31"/>
  <c r="F94" i="31"/>
  <c r="F101" i="31"/>
  <c r="P98" i="32"/>
  <c r="N95" i="32"/>
  <c r="N99" i="32"/>
  <c r="B98" i="32"/>
  <c r="J36" i="30"/>
  <c r="J106" i="32"/>
  <c r="J94" i="32"/>
  <c r="J101" i="32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83" i="31" s="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5" i="37"/>
  <c r="I50" i="37" s="1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8" i="31"/>
  <c r="N98" i="32"/>
  <c r="L95" i="32"/>
  <c r="L99" i="32"/>
  <c r="H101" i="32"/>
  <c r="H89" i="32"/>
  <c r="H103" i="32"/>
  <c r="H84" i="32"/>
  <c r="H91" i="32"/>
  <c r="H105" i="32"/>
  <c r="N34" i="34"/>
  <c r="Q58" i="35"/>
  <c r="G67" i="41"/>
  <c r="G82" i="41"/>
  <c r="K54" i="41"/>
  <c r="K75" i="41"/>
  <c r="O52" i="41"/>
  <c r="O73" i="41"/>
  <c r="C72" i="41"/>
  <c r="C51" i="41"/>
  <c r="O76" i="26"/>
  <c r="O173" i="6" s="1"/>
  <c r="P128" i="27"/>
  <c r="D127" i="27"/>
  <c r="H125" i="27"/>
  <c r="P148" i="28"/>
  <c r="D147" i="28"/>
  <c r="H145" i="28"/>
  <c r="L143" i="28"/>
  <c r="K111" i="29"/>
  <c r="O108" i="29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M108" i="29"/>
  <c r="D114" i="29"/>
  <c r="J98" i="31"/>
  <c r="M88" i="31"/>
  <c r="H86" i="31"/>
  <c r="B120" i="31"/>
  <c r="B89" i="31"/>
  <c r="B96" i="31"/>
  <c r="B103" i="31"/>
  <c r="N87" i="32"/>
  <c r="P84" i="32"/>
  <c r="F36" i="30"/>
  <c r="F101" i="32"/>
  <c r="F89" i="32"/>
  <c r="F103" i="32"/>
  <c r="F83" i="32" s="1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3" i="32" s="1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B114" i="29"/>
  <c r="I104" i="31"/>
  <c r="J102" i="31"/>
  <c r="I100" i="31"/>
  <c r="H98" i="31"/>
  <c r="J96" i="31"/>
  <c r="J90" i="31"/>
  <c r="J88" i="31"/>
  <c r="Q103" i="32"/>
  <c r="Q100" i="32"/>
  <c r="J34" i="34"/>
  <c r="Q65" i="35"/>
  <c r="Q51" i="35"/>
  <c r="K67" i="37"/>
  <c r="D37" i="38"/>
  <c r="D176" i="6" s="1"/>
  <c r="O74" i="26"/>
  <c r="O171" i="6" s="1"/>
  <c r="P129" i="27"/>
  <c r="P126" i="27"/>
  <c r="P123" i="27" s="1"/>
  <c r="D150" i="28"/>
  <c r="P149" i="28"/>
  <c r="L148" i="28"/>
  <c r="P146" i="28"/>
  <c r="D145" i="28"/>
  <c r="H143" i="28"/>
  <c r="P133" i="28"/>
  <c r="H108" i="29"/>
  <c r="H107" i="29" s="1"/>
  <c r="M128" i="29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B36" i="30"/>
  <c r="B89" i="32"/>
  <c r="B103" i="32"/>
  <c r="B91" i="32"/>
  <c r="B105" i="32"/>
  <c r="C52" i="35"/>
  <c r="C59" i="35"/>
  <c r="J104" i="27"/>
  <c r="B104" i="28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I125" i="27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B107" i="29" s="1"/>
  <c r="I112" i="32"/>
  <c r="M103" i="32"/>
  <c r="M100" i="32"/>
  <c r="O89" i="32"/>
  <c r="O86" i="32"/>
  <c r="F34" i="34"/>
  <c r="F35" i="34"/>
  <c r="M65" i="35"/>
  <c r="M50" i="35" s="1"/>
  <c r="Q61" i="35"/>
  <c r="M51" i="35"/>
  <c r="G76" i="26"/>
  <c r="G173" i="6" s="1"/>
  <c r="G125" i="27"/>
  <c r="G123" i="27" s="1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B83" i="45"/>
  <c r="B65" i="45"/>
  <c r="F81" i="45"/>
  <c r="F63" i="45"/>
  <c r="M53" i="41"/>
  <c r="M50" i="41" s="1"/>
  <c r="M74" i="41"/>
  <c r="Q51" i="41"/>
  <c r="Q72" i="41"/>
  <c r="O34" i="42"/>
  <c r="O37" i="42"/>
  <c r="O177" i="6" s="1"/>
  <c r="M84" i="45"/>
  <c r="M66" i="45"/>
  <c r="Q82" i="45"/>
  <c r="Q64" i="45"/>
  <c r="E81" i="45"/>
  <c r="E63" i="45"/>
  <c r="E62" i="45" s="1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N62" i="45" s="1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C53" i="47"/>
  <c r="P56" i="48"/>
  <c r="Q55" i="36"/>
  <c r="I52" i="36"/>
  <c r="J82" i="40"/>
  <c r="J61" i="39"/>
  <c r="D67" i="41"/>
  <c r="D50" i="41" s="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Q51" i="47" s="1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F62" i="45" s="1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72" i="44"/>
  <c r="G62" i="44" s="1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6" i="37"/>
  <c r="Q80" i="39"/>
  <c r="M66" i="39"/>
  <c r="M60" i="39"/>
  <c r="Q58" i="39"/>
  <c r="H65" i="4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C50" i="37" s="1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H62" i="44" s="1"/>
  <c r="O71" i="45"/>
  <c r="M68" i="45"/>
  <c r="B66" i="45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D62" i="44"/>
  <c r="J71" i="45"/>
  <c r="I63" i="45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P84" i="45"/>
  <c r="P66" i="45"/>
  <c r="D83" i="45"/>
  <c r="D65" i="45"/>
  <c r="H81" i="45"/>
  <c r="H63" i="45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Q57" i="49"/>
  <c r="I37" i="50"/>
  <c r="I179" i="6" s="1"/>
  <c r="I90" i="52"/>
  <c r="O77" i="53"/>
  <c r="D55" i="39"/>
  <c r="I73" i="43"/>
  <c r="M65" i="43"/>
  <c r="Q63" i="43"/>
  <c r="G86" i="45"/>
  <c r="L73" i="45"/>
  <c r="L71" i="45"/>
  <c r="M72" i="47"/>
  <c r="B61" i="47"/>
  <c r="N53" i="47"/>
  <c r="B52" i="47"/>
  <c r="C62" i="48"/>
  <c r="K61" i="48"/>
  <c r="K59" i="48"/>
  <c r="C56" i="48"/>
  <c r="K52" i="48"/>
  <c r="I70" i="49"/>
  <c r="L57" i="49"/>
  <c r="B103" i="51"/>
  <c r="K103" i="51"/>
  <c r="M85" i="51"/>
  <c r="Q78" i="51"/>
  <c r="Q72" i="51" s="1"/>
  <c r="M77" i="51"/>
  <c r="Q98" i="52"/>
  <c r="E74" i="51"/>
  <c r="D88" i="52"/>
  <c r="D84" i="52"/>
  <c r="D82" i="52"/>
  <c r="D80" i="52"/>
  <c r="D73" i="52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D51" i="48" s="1"/>
  <c r="L52" i="48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P62" i="45" s="1"/>
  <c r="B55" i="47"/>
  <c r="G59" i="48"/>
  <c r="O55" i="48"/>
  <c r="C61" i="48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E115" i="11"/>
  <c r="M98" i="11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H213" i="17"/>
  <c r="H207" i="17"/>
  <c r="B93" i="6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B194" i="19" s="1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M136" i="6"/>
  <c r="M135" i="6"/>
  <c r="M134" i="6"/>
  <c r="I132" i="6"/>
  <c r="I130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P93" i="6"/>
  <c r="B10" i="7"/>
  <c r="I115" i="11"/>
  <c r="Q98" i="11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N63" i="10"/>
  <c r="N145" i="12"/>
  <c r="F63" i="10"/>
  <c r="F145" i="12"/>
  <c r="N183" i="17"/>
  <c r="H249" i="17"/>
  <c r="H77" i="14"/>
  <c r="H106" i="6" s="1"/>
  <c r="H214" i="17"/>
  <c r="H209" i="17"/>
  <c r="H206" i="17"/>
  <c r="D77" i="14"/>
  <c r="D106" i="6" s="1"/>
  <c r="D249" i="17"/>
  <c r="D209" i="17"/>
  <c r="D212" i="17"/>
  <c r="D214" i="17"/>
  <c r="B99" i="14"/>
  <c r="B160" i="6" s="1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Q153" i="11"/>
  <c r="Q149" i="11"/>
  <c r="Q143" i="11"/>
  <c r="Q139" i="11"/>
  <c r="Q135" i="11"/>
  <c r="F100" i="14"/>
  <c r="F161" i="6" s="1"/>
  <c r="M87" i="14"/>
  <c r="G85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B15" i="7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63" i="10"/>
  <c r="J145" i="12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218" i="20"/>
  <c r="P55" i="22"/>
  <c r="D55" i="22"/>
  <c r="O110" i="6"/>
  <c r="O93" i="6"/>
  <c r="I93" i="6"/>
  <c r="D93" i="6"/>
  <c r="K132" i="6"/>
  <c r="K130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I200" i="16"/>
  <c r="E200" i="16"/>
  <c r="Q167" i="16"/>
  <c r="M167" i="16"/>
  <c r="I183" i="16"/>
  <c r="E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K115" i="11"/>
  <c r="O98" i="11"/>
  <c r="H115" i="12"/>
  <c r="H98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Q49" i="9"/>
  <c r="M49" i="9"/>
  <c r="I49" i="9"/>
  <c r="E49" i="9"/>
  <c r="Q48" i="9"/>
  <c r="M48" i="9"/>
  <c r="I48" i="9"/>
  <c r="E48" i="9"/>
  <c r="Q47" i="9"/>
  <c r="P105" i="6"/>
  <c r="P99" i="14"/>
  <c r="P160" i="6" s="1"/>
  <c r="Q69" i="14"/>
  <c r="M69" i="14"/>
  <c r="I69" i="14"/>
  <c r="E69" i="14"/>
  <c r="Q200" i="15"/>
  <c r="E200" i="15"/>
  <c r="I183" i="15"/>
  <c r="E183" i="15"/>
  <c r="Q167" i="15"/>
  <c r="I167" i="15"/>
  <c r="Q158" i="15"/>
  <c r="I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03" i="6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7" i="6" s="1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E194" i="19"/>
  <c r="P175" i="20"/>
  <c r="Q50" i="10"/>
  <c r="M50" i="10"/>
  <c r="I50" i="10"/>
  <c r="E50" i="10"/>
  <c r="Q51" i="6"/>
  <c r="Q128" i="6" s="1"/>
  <c r="I51" i="6"/>
  <c r="I128" i="6" s="1"/>
  <c r="M57" i="10"/>
  <c r="I61" i="10"/>
  <c r="F115" i="11"/>
  <c r="J98" i="11"/>
  <c r="B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K115" i="12"/>
  <c r="G115" i="12"/>
  <c r="N100" i="14"/>
  <c r="N161" i="6" s="1"/>
  <c r="J99" i="14"/>
  <c r="J160" i="6" s="1"/>
  <c r="F98" i="14"/>
  <c r="F159" i="6" s="1"/>
  <c r="N88" i="14"/>
  <c r="N87" i="14"/>
  <c r="N86" i="14"/>
  <c r="N85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P183" i="15"/>
  <c r="D183" i="15"/>
  <c r="H167" i="15"/>
  <c r="P158" i="15"/>
  <c r="H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P183" i="16"/>
  <c r="H183" i="16"/>
  <c r="P158" i="16"/>
  <c r="D227" i="17"/>
  <c r="K96" i="18"/>
  <c r="O90" i="18"/>
  <c r="O242" i="19"/>
  <c r="C231" i="19"/>
  <c r="G223" i="19"/>
  <c r="G215" i="19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194" i="20" s="1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D53" i="10"/>
  <c r="O50" i="10"/>
  <c r="K50" i="10"/>
  <c r="G50" i="10"/>
  <c r="C50" i="10"/>
  <c r="O51" i="6"/>
  <c r="O128" i="6" s="1"/>
  <c r="K51" i="6"/>
  <c r="K128" i="6" s="1"/>
  <c r="G51" i="6"/>
  <c r="G128" i="6" s="1"/>
  <c r="C51" i="6"/>
  <c r="C57" i="10"/>
  <c r="P115" i="11"/>
  <c r="D115" i="11"/>
  <c r="L98" i="11"/>
  <c r="Q115" i="12"/>
  <c r="M98" i="12"/>
  <c r="I98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130" i="6" s="1"/>
  <c r="P80" i="14"/>
  <c r="L6" i="6"/>
  <c r="L80" i="14"/>
  <c r="H6" i="6"/>
  <c r="H130" i="6" s="1"/>
  <c r="H80" i="14"/>
  <c r="D6" i="6"/>
  <c r="D80" i="14"/>
  <c r="N200" i="15"/>
  <c r="F200" i="15"/>
  <c r="N183" i="15"/>
  <c r="B183" i="15"/>
  <c r="N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P200" i="16"/>
  <c r="P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N243" i="20"/>
  <c r="G180" i="21"/>
  <c r="G185" i="21"/>
  <c r="G192" i="21"/>
  <c r="G181" i="21"/>
  <c r="G187" i="21"/>
  <c r="G184" i="21"/>
  <c r="P249" i="16"/>
  <c r="H249" i="16"/>
  <c r="Q102" i="18"/>
  <c r="Q165" i="6" s="1"/>
  <c r="E88" i="18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K194" i="19"/>
  <c r="Q172" i="19"/>
  <c r="M172" i="19"/>
  <c r="I172" i="19"/>
  <c r="E172" i="19"/>
  <c r="E157" i="19" s="1"/>
  <c r="O194" i="21"/>
  <c r="K181" i="21"/>
  <c r="K187" i="21"/>
  <c r="K226" i="21"/>
  <c r="K80" i="18"/>
  <c r="K78" i="18" s="1"/>
  <c r="K107" i="6" s="1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I162" i="24"/>
  <c r="Q129" i="24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H29" i="6"/>
  <c r="H127" i="6" s="1"/>
  <c r="D29" i="6"/>
  <c r="D127" i="6" s="1"/>
  <c r="O183" i="15"/>
  <c r="C183" i="15"/>
  <c r="K167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J200" i="16"/>
  <c r="F200" i="16"/>
  <c r="B200" i="16"/>
  <c r="N183" i="16"/>
  <c r="J183" i="16"/>
  <c r="F183" i="16"/>
  <c r="B183" i="16"/>
  <c r="J158" i="16"/>
  <c r="H257" i="17"/>
  <c r="H256" i="17"/>
  <c r="H255" i="17"/>
  <c r="H254" i="17"/>
  <c r="H237" i="17"/>
  <c r="H236" i="17"/>
  <c r="H234" i="17"/>
  <c r="H216" i="17"/>
  <c r="O183" i="17"/>
  <c r="H181" i="17"/>
  <c r="C158" i="17"/>
  <c r="I94" i="18"/>
  <c r="M89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N194" i="21"/>
  <c r="D195" i="21"/>
  <c r="C192" i="21"/>
  <c r="K182" i="21"/>
  <c r="C180" i="21"/>
  <c r="K165" i="21"/>
  <c r="O170" i="21"/>
  <c r="O173" i="21"/>
  <c r="K173" i="21"/>
  <c r="G214" i="21"/>
  <c r="C173" i="21"/>
  <c r="G170" i="21"/>
  <c r="K169" i="21"/>
  <c r="C169" i="21"/>
  <c r="O223" i="21"/>
  <c r="G168" i="21"/>
  <c r="G223" i="21"/>
  <c r="K166" i="21"/>
  <c r="C166" i="21"/>
  <c r="O165" i="21"/>
  <c r="O222" i="21"/>
  <c r="K222" i="21"/>
  <c r="G165" i="21"/>
  <c r="C222" i="21"/>
  <c r="O164" i="21"/>
  <c r="O221" i="21"/>
  <c r="K164" i="21"/>
  <c r="G221" i="21"/>
  <c r="C164" i="21"/>
  <c r="O162" i="21"/>
  <c r="O219" i="21"/>
  <c r="K219" i="21"/>
  <c r="G162" i="21"/>
  <c r="C219" i="21"/>
  <c r="C68" i="22"/>
  <c r="P203" i="24"/>
  <c r="G162" i="24"/>
  <c r="P200" i="17"/>
  <c r="I183" i="17"/>
  <c r="E183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G175" i="20"/>
  <c r="K100" i="18"/>
  <c r="K163" i="6" s="1"/>
  <c r="P58" i="22"/>
  <c r="P111" i="6" s="1"/>
  <c r="D58" i="22"/>
  <c r="D111" i="6" s="1"/>
  <c r="D76" i="22"/>
  <c r="D167" i="6" s="1"/>
  <c r="O202" i="23"/>
  <c r="Q129" i="23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P143" i="23" s="1"/>
  <c r="L196" i="25"/>
  <c r="L148" i="23"/>
  <c r="H196" i="25"/>
  <c r="H148" i="23"/>
  <c r="D196" i="25"/>
  <c r="D148" i="23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H185" i="25"/>
  <c r="H134" i="23"/>
  <c r="D185" i="25"/>
  <c r="D134" i="23"/>
  <c r="P211" i="24"/>
  <c r="L206" i="24"/>
  <c r="N58" i="22"/>
  <c r="N111" i="6" s="1"/>
  <c r="N76" i="22"/>
  <c r="N167" i="6" s="1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M162" i="23"/>
  <c r="I162" i="23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D175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Q194" i="20"/>
  <c r="M175" i="20"/>
  <c r="K244" i="21"/>
  <c r="G243" i="21"/>
  <c r="C242" i="21"/>
  <c r="C232" i="21"/>
  <c r="J70" i="22"/>
  <c r="J69" i="22"/>
  <c r="J68" i="22"/>
  <c r="E68" i="22"/>
  <c r="H58" i="22"/>
  <c r="Q55" i="22"/>
  <c r="M55" i="22"/>
  <c r="I55" i="22"/>
  <c r="E55" i="22"/>
  <c r="D50" i="22"/>
  <c r="D68" i="22"/>
  <c r="L50" i="22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Q143" i="23"/>
  <c r="I143" i="23"/>
  <c r="F210" i="24"/>
  <c r="B200" i="24"/>
  <c r="F188" i="24"/>
  <c r="N185" i="24"/>
  <c r="Q71" i="26"/>
  <c r="Q143" i="28"/>
  <c r="Q70" i="26"/>
  <c r="Q133" i="28"/>
  <c r="Q194" i="21"/>
  <c r="E194" i="21"/>
  <c r="N55" i="22"/>
  <c r="J55" i="22"/>
  <c r="F55" i="22"/>
  <c r="B55" i="22"/>
  <c r="N50" i="22"/>
  <c r="N64" i="6" s="1"/>
  <c r="N137" i="6" s="1"/>
  <c r="J50" i="22"/>
  <c r="J64" i="6" s="1"/>
  <c r="J137" i="6" s="1"/>
  <c r="F50" i="22"/>
  <c r="F64" i="6" s="1"/>
  <c r="F137" i="6" s="1"/>
  <c r="B50" i="22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B143" i="24"/>
  <c r="P206" i="25"/>
  <c r="P205" i="25"/>
  <c r="P204" i="25"/>
  <c r="P203" i="25"/>
  <c r="E191" i="25"/>
  <c r="J189" i="25"/>
  <c r="E180" i="25"/>
  <c r="E138" i="25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F68" i="6" s="1"/>
  <c r="F141" i="6" s="1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F108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K123" i="29"/>
  <c r="M123" i="29"/>
  <c r="O83" i="31"/>
  <c r="M121" i="32"/>
  <c r="M60" i="22"/>
  <c r="M148" i="25"/>
  <c r="M160" i="25"/>
  <c r="M191" i="25"/>
  <c r="M200" i="25"/>
  <c r="M154" i="25"/>
  <c r="E60" i="22"/>
  <c r="E152" i="25"/>
  <c r="E157" i="25"/>
  <c r="E133" i="27"/>
  <c r="J107" i="27"/>
  <c r="D83" i="32"/>
  <c r="K83" i="33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J162" i="24"/>
  <c r="E187" i="25"/>
  <c r="M59" i="22"/>
  <c r="M112" i="6" s="1"/>
  <c r="M134" i="25"/>
  <c r="M137" i="25"/>
  <c r="M139" i="25"/>
  <c r="M136" i="25"/>
  <c r="M138" i="25"/>
  <c r="M141" i="25"/>
  <c r="M180" i="25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E107" i="29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O50" i="35"/>
  <c r="G50" i="35"/>
  <c r="N67" i="35"/>
  <c r="N82" i="36"/>
  <c r="N82" i="35"/>
  <c r="J67" i="35"/>
  <c r="J82" i="35"/>
  <c r="J66" i="35"/>
  <c r="J81" i="35"/>
  <c r="J81" i="36"/>
  <c r="B66" i="35"/>
  <c r="B81" i="35"/>
  <c r="G83" i="33"/>
  <c r="K50" i="35"/>
  <c r="C50" i="35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M112" i="27"/>
  <c r="M107" i="27" s="1"/>
  <c r="I112" i="27"/>
  <c r="I107" i="27" s="1"/>
  <c r="E112" i="27"/>
  <c r="E107" i="27" s="1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J123" i="28"/>
  <c r="F123" i="28"/>
  <c r="B123" i="28"/>
  <c r="N107" i="28"/>
  <c r="N95" i="28"/>
  <c r="J95" i="28"/>
  <c r="B158" i="29"/>
  <c r="B157" i="29"/>
  <c r="B156" i="29"/>
  <c r="B155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M83" i="33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113" i="33"/>
  <c r="L84" i="33"/>
  <c r="L113" i="33"/>
  <c r="H84" i="33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J203" i="24"/>
  <c r="B203" i="24"/>
  <c r="J202" i="24"/>
  <c r="O51" i="26"/>
  <c r="K51" i="26"/>
  <c r="G51" i="26"/>
  <c r="C51" i="26"/>
  <c r="P123" i="28"/>
  <c r="L123" i="28"/>
  <c r="D123" i="28"/>
  <c r="D107" i="28"/>
  <c r="L95" i="28"/>
  <c r="D95" i="28"/>
  <c r="O123" i="29"/>
  <c r="K95" i="29"/>
  <c r="C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B67" i="39"/>
  <c r="M159" i="29"/>
  <c r="E159" i="29"/>
  <c r="M95" i="29"/>
  <c r="E95" i="29"/>
  <c r="J35" i="30"/>
  <c r="B121" i="31"/>
  <c r="B117" i="31"/>
  <c r="B83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P50" i="37"/>
  <c r="M80" i="37"/>
  <c r="Q79" i="37"/>
  <c r="M79" i="37"/>
  <c r="M78" i="37"/>
  <c r="I78" i="37"/>
  <c r="M77" i="37"/>
  <c r="M76" i="37"/>
  <c r="M71" i="37"/>
  <c r="N35" i="38"/>
  <c r="F35" i="38"/>
  <c r="I123" i="29"/>
  <c r="G107" i="29"/>
  <c r="Q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H50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81" i="39"/>
  <c r="I80" i="39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H62" i="45"/>
  <c r="D62" i="45"/>
  <c r="L51" i="48"/>
  <c r="P50" i="40"/>
  <c r="L50" i="40"/>
  <c r="C50" i="41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85" i="45"/>
  <c r="I86" i="44"/>
  <c r="I85" i="44"/>
  <c r="I84" i="44"/>
  <c r="I83" i="44"/>
  <c r="I82" i="44"/>
  <c r="I81" i="44"/>
  <c r="I80" i="44"/>
  <c r="C89" i="45"/>
  <c r="C87" i="45"/>
  <c r="C86" i="45"/>
  <c r="C85" i="45"/>
  <c r="C80" i="45"/>
  <c r="M80" i="39"/>
  <c r="M79" i="39"/>
  <c r="M78" i="39"/>
  <c r="Q81" i="40"/>
  <c r="M50" i="40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J62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73" i="47"/>
  <c r="J56" i="47"/>
  <c r="J73" i="48"/>
  <c r="F73" i="47"/>
  <c r="B56" i="47"/>
  <c r="B73" i="49"/>
  <c r="B73" i="47"/>
  <c r="B73" i="48"/>
  <c r="J55" i="47"/>
  <c r="J72" i="47"/>
  <c r="F72" i="47"/>
  <c r="J54" i="47"/>
  <c r="J71" i="48"/>
  <c r="J71" i="47"/>
  <c r="F71" i="47"/>
  <c r="F71" i="48"/>
  <c r="B54" i="47"/>
  <c r="B71" i="48"/>
  <c r="J53" i="47"/>
  <c r="J70" i="47"/>
  <c r="F70" i="47"/>
  <c r="J52" i="47"/>
  <c r="J51" i="47" s="1"/>
  <c r="J69" i="47"/>
  <c r="J69" i="48"/>
  <c r="F69" i="47"/>
  <c r="E55" i="48"/>
  <c r="E72" i="48"/>
  <c r="E53" i="48"/>
  <c r="E70" i="48"/>
  <c r="M69" i="48"/>
  <c r="M52" i="48"/>
  <c r="E52" i="48"/>
  <c r="E69" i="48"/>
  <c r="M51" i="49"/>
  <c r="E51" i="49"/>
  <c r="Q64" i="49"/>
  <c r="Q77" i="49"/>
  <c r="I64" i="49"/>
  <c r="I77" i="49"/>
  <c r="Q58" i="49"/>
  <c r="Q75" i="49"/>
  <c r="I58" i="49"/>
  <c r="I51" i="49" s="1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O64" i="49"/>
  <c r="O77" i="49"/>
  <c r="G64" i="49"/>
  <c r="G77" i="49"/>
  <c r="O75" i="49"/>
  <c r="O58" i="49"/>
  <c r="G58" i="49"/>
  <c r="G75" i="49"/>
  <c r="G57" i="49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H51" i="48"/>
  <c r="G37" i="50"/>
  <c r="G179" i="6" s="1"/>
  <c r="Q35" i="50"/>
  <c r="E35" i="50"/>
  <c r="Q34" i="50"/>
  <c r="M34" i="50"/>
  <c r="I34" i="50"/>
  <c r="E34" i="50"/>
  <c r="O86" i="51"/>
  <c r="I74" i="51"/>
  <c r="I97" i="52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B72" i="52" s="1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G74" i="51"/>
  <c r="G97" i="51"/>
  <c r="C97" i="51"/>
  <c r="C97" i="52"/>
  <c r="O73" i="51"/>
  <c r="O96" i="51"/>
  <c r="G73" i="51"/>
  <c r="G96" i="51"/>
  <c r="C96" i="51"/>
  <c r="C73" i="51"/>
  <c r="O95" i="53"/>
  <c r="G95" i="53"/>
  <c r="C95" i="53"/>
  <c r="K101" i="52"/>
  <c r="L72" i="52"/>
  <c r="F72" i="51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L64" i="10"/>
  <c r="L153" i="6" s="1"/>
  <c r="L98" i="6"/>
  <c r="N51" i="6"/>
  <c r="N58" i="10"/>
  <c r="J51" i="6"/>
  <c r="B51" i="6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I47" i="9"/>
  <c r="E47" i="9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L127" i="6"/>
  <c r="Q39" i="6"/>
  <c r="I39" i="6"/>
  <c r="E39" i="6"/>
  <c r="Q30" i="6"/>
  <c r="E30" i="6"/>
  <c r="P53" i="10"/>
  <c r="H53" i="10"/>
  <c r="Q58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72" i="14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I123" i="28"/>
  <c r="E123" i="28"/>
  <c r="P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B48" i="9"/>
  <c r="N133" i="29"/>
  <c r="N57" i="26"/>
  <c r="J133" i="29"/>
  <c r="J57" i="26"/>
  <c r="F133" i="29"/>
  <c r="F57" i="26"/>
  <c r="F56" i="26" s="1"/>
  <c r="F115" i="6" s="1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F8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L64" i="6"/>
  <c r="L137" i="6" s="1"/>
  <c r="D64" i="6"/>
  <c r="D137" i="6" s="1"/>
  <c r="L60" i="6"/>
  <c r="L133" i="6" s="1"/>
  <c r="P59" i="6"/>
  <c r="L59" i="6"/>
  <c r="H59" i="6"/>
  <c r="D59" i="6"/>
  <c r="P57" i="6"/>
  <c r="L57" i="6"/>
  <c r="H57" i="6"/>
  <c r="D57" i="6"/>
  <c r="P56" i="6"/>
  <c r="L56" i="6"/>
  <c r="H56" i="6"/>
  <c r="P54" i="6"/>
  <c r="P4" i="6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H100" i="18" s="1"/>
  <c r="H163" i="6" s="1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E107" i="28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B123" i="29" s="1"/>
  <c r="N128" i="29"/>
  <c r="J128" i="29"/>
  <c r="F128" i="29"/>
  <c r="P102" i="29"/>
  <c r="L102" i="29"/>
  <c r="H102" i="29"/>
  <c r="D102" i="29"/>
  <c r="P100" i="29"/>
  <c r="L100" i="29"/>
  <c r="H100" i="29"/>
  <c r="D100" i="29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G83" i="32"/>
  <c r="C83" i="32"/>
  <c r="B122" i="33"/>
  <c r="N112" i="33"/>
  <c r="K42" i="6"/>
  <c r="O30" i="6"/>
  <c r="G30" i="6"/>
  <c r="O58" i="10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O123" i="28"/>
  <c r="G123" i="28"/>
  <c r="I95" i="28"/>
  <c r="E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N107" i="29" s="1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P49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D133" i="29"/>
  <c r="D57" i="26"/>
  <c r="D56" i="26" s="1"/>
  <c r="D115" i="6" s="1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D83" i="31"/>
  <c r="B118" i="6"/>
  <c r="B116" i="6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E76" i="22"/>
  <c r="E167" i="6" s="1"/>
  <c r="O107" i="28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L162" i="24"/>
  <c r="H162" i="24"/>
  <c r="H143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O50" i="37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L102" i="18"/>
  <c r="L165" i="6" s="1"/>
  <c r="H92" i="18"/>
  <c r="H102" i="18"/>
  <c r="H165" i="6" s="1"/>
  <c r="D92" i="18"/>
  <c r="D102" i="18"/>
  <c r="D165" i="6" s="1"/>
  <c r="P91" i="18"/>
  <c r="L91" i="18"/>
  <c r="H91" i="18"/>
  <c r="D91" i="18"/>
  <c r="P90" i="18"/>
  <c r="L90" i="18"/>
  <c r="H90" i="18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C176" i="25"/>
  <c r="C173" i="25"/>
  <c r="O210" i="25"/>
  <c r="K210" i="25"/>
  <c r="G210" i="25"/>
  <c r="C210" i="25"/>
  <c r="O208" i="25"/>
  <c r="K208" i="25"/>
  <c r="G208" i="25"/>
  <c r="C208" i="25"/>
  <c r="O167" i="25"/>
  <c r="O207" i="25"/>
  <c r="K207" i="25"/>
  <c r="G207" i="25"/>
  <c r="C207" i="25"/>
  <c r="O157" i="25"/>
  <c r="K160" i="25"/>
  <c r="G158" i="25"/>
  <c r="G160" i="25"/>
  <c r="C160" i="25"/>
  <c r="C158" i="25"/>
  <c r="O200" i="25"/>
  <c r="K200" i="25"/>
  <c r="G200" i="25"/>
  <c r="C200" i="25"/>
  <c r="O199" i="25"/>
  <c r="K199" i="25"/>
  <c r="G199" i="25"/>
  <c r="C154" i="25"/>
  <c r="C199" i="25"/>
  <c r="C152" i="25"/>
  <c r="O151" i="25"/>
  <c r="O198" i="25"/>
  <c r="K150" i="25"/>
  <c r="K198" i="25"/>
  <c r="G150" i="25"/>
  <c r="G198" i="25"/>
  <c r="C150" i="25"/>
  <c r="C198" i="25"/>
  <c r="O196" i="25"/>
  <c r="K196" i="25"/>
  <c r="G196" i="25"/>
  <c r="C148" i="25"/>
  <c r="C196" i="25"/>
  <c r="O137" i="25"/>
  <c r="K141" i="25"/>
  <c r="G138" i="25"/>
  <c r="G141" i="25"/>
  <c r="C141" i="25"/>
  <c r="O139" i="25"/>
  <c r="O188" i="25"/>
  <c r="K139" i="25"/>
  <c r="K188" i="25"/>
  <c r="G139" i="25"/>
  <c r="G188" i="25"/>
  <c r="C188" i="25"/>
  <c r="O138" i="25"/>
  <c r="K138" i="25"/>
  <c r="K137" i="25"/>
  <c r="C137" i="25"/>
  <c r="O187" i="25"/>
  <c r="K136" i="25"/>
  <c r="K187" i="25"/>
  <c r="G187" i="25"/>
  <c r="C187" i="25"/>
  <c r="O185" i="25"/>
  <c r="K134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O123" i="27"/>
  <c r="O107" i="27"/>
  <c r="K107" i="27"/>
  <c r="O158" i="29"/>
  <c r="O158" i="27"/>
  <c r="K158" i="29"/>
  <c r="K158" i="27"/>
  <c r="K153" i="27" s="1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H83" i="33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L50" i="36" s="1"/>
  <c r="H72" i="36"/>
  <c r="H51" i="36"/>
  <c r="D72" i="36"/>
  <c r="D51" i="36"/>
  <c r="P36" i="34"/>
  <c r="P71" i="36"/>
  <c r="L36" i="34"/>
  <c r="L71" i="36"/>
  <c r="H36" i="34"/>
  <c r="H71" i="36"/>
  <c r="D36" i="34"/>
  <c r="D71" i="36"/>
  <c r="M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E72" i="51"/>
  <c r="E72" i="52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C51" i="49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B69" i="48"/>
  <c r="P76" i="49"/>
  <c r="B76" i="49"/>
  <c r="F73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C72" i="51"/>
  <c r="O102" i="51"/>
  <c r="O102" i="53"/>
  <c r="C101" i="51"/>
  <c r="C101" i="53"/>
  <c r="G76" i="5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D109" i="6" l="1"/>
  <c r="D101" i="18"/>
  <c r="D164" i="6" s="1"/>
  <c r="K72" i="51"/>
  <c r="E62" i="44"/>
  <c r="M194" i="21"/>
  <c r="D74" i="14"/>
  <c r="D103" i="6" s="1"/>
  <c r="D104" i="6"/>
  <c r="P98" i="11"/>
  <c r="D98" i="14"/>
  <c r="D159" i="6" s="1"/>
  <c r="D30" i="6"/>
  <c r="Q157" i="19"/>
  <c r="D85" i="14"/>
  <c r="D97" i="14"/>
  <c r="D158" i="6" s="1"/>
  <c r="D56" i="6"/>
  <c r="D131" i="6" s="1"/>
  <c r="K50" i="41"/>
  <c r="H50" i="40"/>
  <c r="P129" i="23"/>
  <c r="L194" i="19"/>
  <c r="L194" i="21"/>
  <c r="N200" i="16"/>
  <c r="L175" i="19"/>
  <c r="K183" i="15"/>
  <c r="G105" i="6"/>
  <c r="G99" i="14"/>
  <c r="G160" i="6" s="1"/>
  <c r="I167" i="16"/>
  <c r="O183" i="16"/>
  <c r="B158" i="16"/>
  <c r="Q56" i="6"/>
  <c r="Q131" i="6" s="1"/>
  <c r="Q62" i="14"/>
  <c r="Q54" i="6" s="1"/>
  <c r="Q129" i="6" s="1"/>
  <c r="Q85" i="14"/>
  <c r="D115" i="12"/>
  <c r="K98" i="11"/>
  <c r="C51" i="47"/>
  <c r="G143" i="24"/>
  <c r="I194" i="21"/>
  <c r="G72" i="51"/>
  <c r="K30" i="6"/>
  <c r="M167" i="15"/>
  <c r="L167" i="15"/>
  <c r="J167" i="15"/>
  <c r="L62" i="14"/>
  <c r="L54" i="6" s="1"/>
  <c r="L85" i="14"/>
  <c r="H83" i="31"/>
  <c r="G123" i="29"/>
  <c r="H75" i="22"/>
  <c r="H111" i="6"/>
  <c r="Q183" i="17"/>
  <c r="I71" i="39"/>
  <c r="P50" i="41"/>
  <c r="D50" i="40"/>
  <c r="Q50" i="36"/>
  <c r="J50" i="41"/>
  <c r="J62" i="45"/>
  <c r="Q50" i="37"/>
  <c r="Q107" i="28"/>
  <c r="I129" i="23"/>
  <c r="B129" i="24"/>
  <c r="O191" i="23"/>
  <c r="P157" i="20"/>
  <c r="L129" i="24"/>
  <c r="K167" i="16"/>
  <c r="M183" i="16"/>
  <c r="G167" i="15"/>
  <c r="O115" i="12"/>
  <c r="C33" i="6"/>
  <c r="C50" i="36"/>
  <c r="K51" i="49"/>
  <c r="J107" i="28"/>
  <c r="J83" i="32"/>
  <c r="D50" i="37"/>
  <c r="H107" i="28"/>
  <c r="I83" i="33"/>
  <c r="E50" i="40"/>
  <c r="C107" i="27"/>
  <c r="P129" i="24"/>
  <c r="L143" i="24"/>
  <c r="C123" i="29"/>
  <c r="E175" i="20"/>
  <c r="O194" i="20"/>
  <c r="H157" i="20"/>
  <c r="C175" i="20"/>
  <c r="G200" i="16"/>
  <c r="H200" i="16"/>
  <c r="D183" i="17"/>
  <c r="K175" i="19"/>
  <c r="Q183" i="15"/>
  <c r="J167" i="16"/>
  <c r="M158" i="15"/>
  <c r="I115" i="12"/>
  <c r="F158" i="16"/>
  <c r="I200" i="15"/>
  <c r="B115" i="12"/>
  <c r="N98" i="12"/>
  <c r="E98" i="11"/>
  <c r="O98" i="12"/>
  <c r="M200" i="15"/>
  <c r="I72" i="51"/>
  <c r="K51" i="48"/>
  <c r="Q51" i="49"/>
  <c r="D129" i="23"/>
  <c r="C175" i="21"/>
  <c r="I157" i="19"/>
  <c r="N157" i="20"/>
  <c r="B158" i="17"/>
  <c r="G157" i="19"/>
  <c r="G158" i="15"/>
  <c r="C115" i="11"/>
  <c r="F167" i="15"/>
  <c r="D98" i="11"/>
  <c r="I51" i="47"/>
  <c r="P162" i="24"/>
  <c r="C158" i="16"/>
  <c r="O200" i="15"/>
  <c r="O51" i="49"/>
  <c r="N72" i="51"/>
  <c r="L50" i="41"/>
  <c r="O107" i="29"/>
  <c r="K200" i="16"/>
  <c r="N115" i="11"/>
  <c r="P115" i="12"/>
  <c r="E157" i="20"/>
  <c r="Q50" i="40"/>
  <c r="C62" i="44"/>
  <c r="F158" i="15"/>
  <c r="P200" i="15"/>
  <c r="C200" i="15"/>
  <c r="K158" i="16"/>
  <c r="D167" i="15"/>
  <c r="L200" i="15"/>
  <c r="E167" i="15"/>
  <c r="F98" i="11"/>
  <c r="E143" i="25"/>
  <c r="K167" i="17"/>
  <c r="P51" i="48"/>
  <c r="B83" i="32"/>
  <c r="I83" i="31"/>
  <c r="H107" i="27"/>
  <c r="E51" i="47"/>
  <c r="C51" i="48"/>
  <c r="E62" i="43"/>
  <c r="D72" i="52"/>
  <c r="Q95" i="28"/>
  <c r="C123" i="27"/>
  <c r="F98" i="12"/>
  <c r="J72" i="51"/>
  <c r="P72" i="52"/>
  <c r="G51" i="49"/>
  <c r="D167" i="17"/>
  <c r="D183" i="16"/>
  <c r="J183" i="15"/>
  <c r="G200" i="15"/>
  <c r="M72" i="51"/>
  <c r="O175" i="19"/>
  <c r="P194" i="21"/>
  <c r="D175" i="20"/>
  <c r="I157" i="20"/>
  <c r="H157" i="19"/>
  <c r="D50" i="35"/>
  <c r="C194" i="21"/>
  <c r="J88" i="18"/>
  <c r="G194" i="21"/>
  <c r="C194" i="20"/>
  <c r="I194" i="19"/>
  <c r="L157" i="19"/>
  <c r="F175" i="19"/>
  <c r="F157" i="19"/>
  <c r="M58" i="10"/>
  <c r="F58" i="10"/>
  <c r="G175" i="19"/>
  <c r="L175" i="20"/>
  <c r="K129" i="23"/>
  <c r="I62" i="43"/>
  <c r="F143" i="23"/>
  <c r="J162" i="23"/>
  <c r="J115" i="12"/>
  <c r="E83" i="33"/>
  <c r="K107" i="29"/>
  <c r="L83" i="32"/>
  <c r="I98" i="11"/>
  <c r="P83" i="31"/>
  <c r="I83" i="32"/>
  <c r="N83" i="31"/>
  <c r="Q83" i="31"/>
  <c r="M83" i="32"/>
  <c r="P101" i="18"/>
  <c r="P164" i="6" s="1"/>
  <c r="K107" i="28"/>
  <c r="C123" i="28"/>
  <c r="P107" i="27"/>
  <c r="L107" i="28"/>
  <c r="B107" i="27"/>
  <c r="O95" i="27"/>
  <c r="M95" i="28"/>
  <c r="I107" i="28"/>
  <c r="G107" i="27"/>
  <c r="K123" i="27"/>
  <c r="D95" i="29"/>
  <c r="D130" i="6"/>
  <c r="E50" i="41"/>
  <c r="I50" i="41"/>
  <c r="F62" i="44"/>
  <c r="E50" i="36"/>
  <c r="G50" i="36"/>
  <c r="O50" i="36"/>
  <c r="Q183" i="16"/>
  <c r="F50" i="40"/>
  <c r="P51" i="49"/>
  <c r="L83" i="31"/>
  <c r="O83" i="33"/>
  <c r="G50" i="37"/>
  <c r="L95" i="29"/>
  <c r="L62" i="45"/>
  <c r="O39" i="6"/>
  <c r="Q62" i="45"/>
  <c r="J50" i="40"/>
  <c r="P194" i="19"/>
  <c r="L130" i="6"/>
  <c r="J194" i="21"/>
  <c r="K50" i="40"/>
  <c r="K99" i="18"/>
  <c r="K162" i="6" s="1"/>
  <c r="I129" i="24"/>
  <c r="M72" i="53"/>
  <c r="F72" i="52"/>
  <c r="H72" i="52"/>
  <c r="E33" i="6"/>
  <c r="J51" i="49"/>
  <c r="I51" i="48"/>
  <c r="G51" i="48"/>
  <c r="O51" i="48"/>
  <c r="E51" i="48"/>
  <c r="G51" i="47"/>
  <c r="F51" i="47"/>
  <c r="C39" i="6"/>
  <c r="G39" i="6"/>
  <c r="K33" i="6"/>
  <c r="C30" i="6"/>
  <c r="O62" i="45"/>
  <c r="M62" i="45"/>
  <c r="I62" i="44"/>
  <c r="M62" i="44"/>
  <c r="O62" i="44"/>
  <c r="N62" i="44"/>
  <c r="K62" i="44"/>
  <c r="C62" i="43"/>
  <c r="K62" i="43"/>
  <c r="O62" i="43"/>
  <c r="B39" i="6"/>
  <c r="Q42" i="6"/>
  <c r="L80" i="43"/>
  <c r="O50" i="41"/>
  <c r="Q50" i="41"/>
  <c r="H50" i="41"/>
  <c r="F50" i="41"/>
  <c r="B50" i="41"/>
  <c r="N50" i="41"/>
  <c r="I50" i="40"/>
  <c r="G50" i="40"/>
  <c r="N50" i="40"/>
  <c r="B50" i="40"/>
  <c r="Q50" i="39"/>
  <c r="M39" i="6"/>
  <c r="L50" i="37"/>
  <c r="K50" i="37"/>
  <c r="K50" i="36"/>
  <c r="I50" i="36"/>
  <c r="M50" i="36"/>
  <c r="B50" i="35"/>
  <c r="L83" i="33"/>
  <c r="P83" i="33"/>
  <c r="Q83" i="32"/>
  <c r="N83" i="32"/>
  <c r="K83" i="32"/>
  <c r="P83" i="32"/>
  <c r="H83" i="32"/>
  <c r="G83" i="31"/>
  <c r="J83" i="31"/>
  <c r="C83" i="31"/>
  <c r="M83" i="31"/>
  <c r="F39" i="6"/>
  <c r="N56" i="26"/>
  <c r="N115" i="6" s="1"/>
  <c r="I107" i="29"/>
  <c r="P123" i="29"/>
  <c r="J123" i="29"/>
  <c r="D107" i="29"/>
  <c r="H56" i="26"/>
  <c r="H115" i="6" s="1"/>
  <c r="H123" i="28"/>
  <c r="M123" i="28"/>
  <c r="C107" i="28"/>
  <c r="M107" i="28"/>
  <c r="B95" i="28"/>
  <c r="K95" i="28"/>
  <c r="F95" i="28"/>
  <c r="H95" i="28"/>
  <c r="G95" i="28"/>
  <c r="I95" i="27"/>
  <c r="D123" i="27"/>
  <c r="Q95" i="27"/>
  <c r="C95" i="27"/>
  <c r="Q107" i="27"/>
  <c r="I123" i="27"/>
  <c r="Q123" i="27"/>
  <c r="D107" i="27"/>
  <c r="L123" i="27"/>
  <c r="H95" i="27"/>
  <c r="E129" i="25"/>
  <c r="Q143" i="25"/>
  <c r="P75" i="22"/>
  <c r="P166" i="6" s="1"/>
  <c r="E143" i="24"/>
  <c r="I143" i="24"/>
  <c r="B162" i="24"/>
  <c r="D162" i="24"/>
  <c r="K143" i="24"/>
  <c r="E162" i="24"/>
  <c r="O129" i="24"/>
  <c r="O143" i="24"/>
  <c r="E129" i="24"/>
  <c r="J129" i="24"/>
  <c r="N143" i="24"/>
  <c r="O162" i="24"/>
  <c r="M143" i="24"/>
  <c r="Q162" i="24"/>
  <c r="M162" i="24"/>
  <c r="C162" i="24"/>
  <c r="Q143" i="24"/>
  <c r="G162" i="23"/>
  <c r="B143" i="23"/>
  <c r="J143" i="23"/>
  <c r="E162" i="23"/>
  <c r="N143" i="23"/>
  <c r="M143" i="23"/>
  <c r="Q162" i="23"/>
  <c r="K143" i="23"/>
  <c r="E129" i="23"/>
  <c r="E143" i="23"/>
  <c r="M129" i="23"/>
  <c r="D143" i="23"/>
  <c r="I33" i="6"/>
  <c r="M30" i="6"/>
  <c r="F194" i="21"/>
  <c r="B194" i="21"/>
  <c r="M157" i="20"/>
  <c r="H175" i="20"/>
  <c r="K175" i="20"/>
  <c r="G157" i="20"/>
  <c r="O175" i="20"/>
  <c r="G194" i="20"/>
  <c r="Q157" i="20"/>
  <c r="K194" i="20"/>
  <c r="L157" i="20"/>
  <c r="P194" i="20"/>
  <c r="J157" i="20"/>
  <c r="C157" i="20"/>
  <c r="P157" i="19"/>
  <c r="F194" i="19"/>
  <c r="H175" i="19"/>
  <c r="D157" i="19"/>
  <c r="M157" i="19"/>
  <c r="B157" i="19"/>
  <c r="M194" i="19"/>
  <c r="Q194" i="19"/>
  <c r="B175" i="19"/>
  <c r="P175" i="19"/>
  <c r="G99" i="18"/>
  <c r="G162" i="6" s="1"/>
  <c r="B200" i="17"/>
  <c r="C183" i="17"/>
  <c r="C200" i="17"/>
  <c r="E200" i="17"/>
  <c r="F200" i="17"/>
  <c r="L104" i="6"/>
  <c r="J158" i="17"/>
  <c r="P158" i="17"/>
  <c r="G183" i="17"/>
  <c r="B183" i="17"/>
  <c r="M158" i="17"/>
  <c r="Q158" i="17"/>
  <c r="B167" i="16"/>
  <c r="L200" i="16"/>
  <c r="H167" i="16"/>
  <c r="M158" i="16"/>
  <c r="G167" i="16"/>
  <c r="Q200" i="16"/>
  <c r="E158" i="16"/>
  <c r="H183" i="15"/>
  <c r="E158" i="15"/>
  <c r="P167" i="15"/>
  <c r="C167" i="15"/>
  <c r="D158" i="15"/>
  <c r="K200" i="15"/>
  <c r="O158" i="15"/>
  <c r="J158" i="15"/>
  <c r="J200" i="15"/>
  <c r="F183" i="15"/>
  <c r="C42" i="6"/>
  <c r="E115" i="12"/>
  <c r="E98" i="12"/>
  <c r="D98" i="12"/>
  <c r="F115" i="12"/>
  <c r="B98" i="12"/>
  <c r="N115" i="12"/>
  <c r="C115" i="12"/>
  <c r="Q98" i="12"/>
  <c r="G115" i="11"/>
  <c r="Q115" i="11"/>
  <c r="M115" i="11"/>
  <c r="G98" i="11"/>
  <c r="H115" i="11"/>
  <c r="G42" i="6"/>
  <c r="P128" i="6"/>
  <c r="E42" i="6"/>
  <c r="M33" i="6"/>
  <c r="I42" i="6"/>
  <c r="Q33" i="6"/>
  <c r="J39" i="6"/>
  <c r="C83" i="33"/>
  <c r="G143" i="23"/>
  <c r="N194" i="19"/>
  <c r="E123" i="27"/>
  <c r="M15" i="9"/>
  <c r="D15" i="7"/>
  <c r="M42" i="6"/>
  <c r="B56" i="26"/>
  <c r="B115" i="6" s="1"/>
  <c r="N26" i="9"/>
  <c r="Q26" i="8"/>
  <c r="E10" i="8"/>
  <c r="C138" i="25"/>
  <c r="E175" i="19"/>
  <c r="P62" i="44"/>
  <c r="K62" i="45"/>
  <c r="D26" i="8"/>
  <c r="E10" i="7"/>
  <c r="Q167" i="17"/>
  <c r="O115" i="6"/>
  <c r="H15" i="9"/>
  <c r="J26" i="8"/>
  <c r="J5" i="8" s="1"/>
  <c r="J41" i="8" s="1"/>
  <c r="N51" i="49"/>
  <c r="F50" i="37"/>
  <c r="F95" i="27"/>
  <c r="D95" i="27"/>
  <c r="M175" i="19"/>
  <c r="M10" i="9"/>
  <c r="J56" i="26"/>
  <c r="J115" i="6" s="1"/>
  <c r="N51" i="47"/>
  <c r="G94" i="18"/>
  <c r="Q62" i="44"/>
  <c r="L51" i="49"/>
  <c r="N15" i="9"/>
  <c r="C10" i="9"/>
  <c r="Q10" i="9"/>
  <c r="Q5" i="9" s="1"/>
  <c r="Q115" i="6"/>
  <c r="P129" i="25"/>
  <c r="M58" i="22"/>
  <c r="M75" i="22" s="1"/>
  <c r="M166" i="6" s="1"/>
  <c r="J33" i="6"/>
  <c r="D157" i="20"/>
  <c r="I26" i="8"/>
  <c r="I5" i="8" s="1"/>
  <c r="M26" i="8"/>
  <c r="G129" i="23"/>
  <c r="M153" i="27"/>
  <c r="O15" i="7"/>
  <c r="E26" i="9"/>
  <c r="E5" i="9" s="1"/>
  <c r="L95" i="27"/>
  <c r="D80" i="43"/>
  <c r="L15" i="8"/>
  <c r="I26" i="9"/>
  <c r="I5" i="9" s="1"/>
  <c r="O26" i="9"/>
  <c r="Q129" i="25"/>
  <c r="B50" i="37"/>
  <c r="P95" i="27"/>
  <c r="B129" i="23"/>
  <c r="N175" i="19"/>
  <c r="C129" i="23"/>
  <c r="O200" i="16"/>
  <c r="I56" i="26"/>
  <c r="I116" i="6"/>
  <c r="K26" i="9"/>
  <c r="K5" i="9" s="1"/>
  <c r="B62" i="43"/>
  <c r="C157" i="19"/>
  <c r="E26" i="8"/>
  <c r="B51" i="47"/>
  <c r="J175" i="20"/>
  <c r="F5" i="9"/>
  <c r="F53" i="9" s="1"/>
  <c r="O5" i="8"/>
  <c r="O46" i="8" s="1"/>
  <c r="P26" i="9"/>
  <c r="C99" i="18"/>
  <c r="C162" i="6" s="1"/>
  <c r="F83" i="33"/>
  <c r="O166" i="21"/>
  <c r="G50" i="41"/>
  <c r="E115" i="6"/>
  <c r="Q10" i="7"/>
  <c r="N26" i="8"/>
  <c r="N5" i="8" s="1"/>
  <c r="J26" i="9"/>
  <c r="J5" i="9" s="1"/>
  <c r="O15" i="9"/>
  <c r="D50" i="36"/>
  <c r="L56" i="26"/>
  <c r="L115" i="6" s="1"/>
  <c r="J157" i="19"/>
  <c r="C15" i="8"/>
  <c r="C5" i="8" s="1"/>
  <c r="D10" i="9"/>
  <c r="G10" i="8"/>
  <c r="G5" i="8" s="1"/>
  <c r="D10" i="8"/>
  <c r="P10" i="8"/>
  <c r="F123" i="29"/>
  <c r="H72" i="53"/>
  <c r="L98" i="14"/>
  <c r="L159" i="6" s="1"/>
  <c r="D83" i="33"/>
  <c r="G62" i="45"/>
  <c r="E50" i="37"/>
  <c r="G194" i="19"/>
  <c r="K115" i="6"/>
  <c r="G115" i="6"/>
  <c r="O10" i="9"/>
  <c r="C26" i="9"/>
  <c r="P56" i="26"/>
  <c r="P115" i="6" s="1"/>
  <c r="I30" i="6"/>
  <c r="D100" i="14"/>
  <c r="D161" i="6" s="1"/>
  <c r="N72" i="52"/>
  <c r="B75" i="22"/>
  <c r="B166" i="6" s="1"/>
  <c r="J68" i="6"/>
  <c r="J141" i="6" s="1"/>
  <c r="P15" i="9"/>
  <c r="E15" i="8"/>
  <c r="F26" i="8"/>
  <c r="F5" i="8" s="1"/>
  <c r="F41" i="8" s="1"/>
  <c r="L26" i="8"/>
  <c r="M175" i="21"/>
  <c r="D72" i="14"/>
  <c r="D101" i="6" s="1"/>
  <c r="J72" i="52"/>
  <c r="N83" i="33"/>
  <c r="F75" i="22"/>
  <c r="F166" i="6" s="1"/>
  <c r="L129" i="23"/>
  <c r="H143" i="23"/>
  <c r="O168" i="21"/>
  <c r="C175" i="19"/>
  <c r="L26" i="9"/>
  <c r="L5" i="9" s="1"/>
  <c r="P15" i="7"/>
  <c r="M15" i="7"/>
  <c r="H26" i="8"/>
  <c r="J143" i="24"/>
  <c r="M115" i="6"/>
  <c r="G26" i="9"/>
  <c r="H15" i="8"/>
  <c r="D26" i="9"/>
  <c r="M76" i="22"/>
  <c r="M167" i="6" s="1"/>
  <c r="N50" i="37"/>
  <c r="F73" i="26"/>
  <c r="F170" i="6" s="1"/>
  <c r="L143" i="23"/>
  <c r="M26" i="9"/>
  <c r="P10" i="9"/>
  <c r="N64" i="10"/>
  <c r="N153" i="6" s="1"/>
  <c r="Q158" i="16"/>
  <c r="L62" i="44"/>
  <c r="B62" i="45"/>
  <c r="D206" i="17"/>
  <c r="D200" i="17" s="1"/>
  <c r="J15" i="7"/>
  <c r="Q15" i="7"/>
  <c r="M72" i="52"/>
  <c r="F62" i="43"/>
  <c r="M51" i="48"/>
  <c r="G157" i="21"/>
  <c r="P26" i="8"/>
  <c r="G15" i="7"/>
  <c r="B157" i="20"/>
  <c r="M123" i="27"/>
  <c r="N162" i="24"/>
  <c r="H26" i="9"/>
  <c r="K10" i="8"/>
  <c r="K5" i="8" s="1"/>
  <c r="D15" i="8"/>
  <c r="P15" i="8"/>
  <c r="F33" i="6"/>
  <c r="L39" i="6"/>
  <c r="O42" i="6"/>
  <c r="J74" i="14"/>
  <c r="J72" i="14" s="1"/>
  <c r="J101" i="6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C129" i="25" s="1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C134" i="25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73" i="26"/>
  <c r="I170" i="6" s="1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73" i="26"/>
  <c r="K170" i="6" s="1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129" i="25"/>
  <c r="K50" i="39"/>
  <c r="F101" i="18"/>
  <c r="F164" i="6" s="1"/>
  <c r="F95" i="29"/>
  <c r="O229" i="15"/>
  <c r="F167" i="17"/>
  <c r="D220" i="15"/>
  <c r="H95" i="29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73" i="26"/>
  <c r="M170" i="6" s="1"/>
  <c r="M68" i="6"/>
  <c r="M141" i="6" s="1"/>
  <c r="M129" i="25"/>
  <c r="M77" i="22"/>
  <c r="M168" i="6" s="1"/>
  <c r="M113" i="6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73" i="26"/>
  <c r="O170" i="6" s="1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73" i="26"/>
  <c r="G170" i="6" s="1"/>
  <c r="G68" i="6"/>
  <c r="G141" i="6" s="1"/>
  <c r="M143" i="27"/>
  <c r="Q73" i="26"/>
  <c r="Q170" i="6" s="1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68" i="6"/>
  <c r="L141" i="6" s="1"/>
  <c r="B101" i="6"/>
  <c r="F78" i="18"/>
  <c r="F99" i="18" s="1"/>
  <c r="F162" i="6" s="1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G162" i="25" s="1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73" i="26"/>
  <c r="D170" i="6" s="1"/>
  <c r="D68" i="6"/>
  <c r="D141" i="6" s="1"/>
  <c r="P73" i="26"/>
  <c r="P170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M111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J97" i="14"/>
  <c r="J158" i="6" s="1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N95" i="14" l="1"/>
  <c r="N156" i="6" s="1"/>
  <c r="N73" i="26"/>
  <c r="N170" i="6" s="1"/>
  <c r="O162" i="25"/>
  <c r="E162" i="25"/>
  <c r="O129" i="25"/>
  <c r="I26" i="7"/>
  <c r="I5" i="7" s="1"/>
  <c r="H5" i="9"/>
  <c r="O42" i="8"/>
  <c r="O44" i="8"/>
  <c r="L73" i="26"/>
  <c r="L170" i="6" s="1"/>
  <c r="J73" i="26"/>
  <c r="J170" i="6" s="1"/>
  <c r="O43" i="8"/>
  <c r="O47" i="8"/>
  <c r="O45" i="8"/>
  <c r="O41" i="8"/>
  <c r="C162" i="25"/>
  <c r="N5" i="9"/>
  <c r="N51" i="9" s="1"/>
  <c r="O157" i="21"/>
  <c r="N50" i="6"/>
  <c r="K26" i="7"/>
  <c r="K5" i="7" s="1"/>
  <c r="K46" i="7" s="1"/>
  <c r="F52" i="9"/>
  <c r="J103" i="6"/>
  <c r="F51" i="9"/>
  <c r="F46" i="9" s="1"/>
  <c r="B5" i="8"/>
  <c r="B41" i="8" s="1"/>
  <c r="D5" i="8"/>
  <c r="D47" i="8" s="1"/>
  <c r="C26" i="7"/>
  <c r="C5" i="7" s="1"/>
  <c r="C41" i="7" s="1"/>
  <c r="D5" i="9"/>
  <c r="D52" i="9" s="1"/>
  <c r="L5" i="8"/>
  <c r="L43" i="8" s="1"/>
  <c r="O26" i="7"/>
  <c r="O5" i="7" s="1"/>
  <c r="Q26" i="7"/>
  <c r="Q5" i="7" s="1"/>
  <c r="O5" i="9"/>
  <c r="O51" i="9" s="1"/>
  <c r="P5" i="9"/>
  <c r="P53" i="9" s="1"/>
  <c r="G5" i="9"/>
  <c r="M5" i="9"/>
  <c r="M52" i="9" s="1"/>
  <c r="J46" i="8"/>
  <c r="M5" i="8"/>
  <c r="J44" i="8"/>
  <c r="J42" i="8"/>
  <c r="H5" i="8"/>
  <c r="H47" i="8" s="1"/>
  <c r="P5" i="8"/>
  <c r="C43" i="8"/>
  <c r="C45" i="8"/>
  <c r="C44" i="8"/>
  <c r="C47" i="8"/>
  <c r="K43" i="8"/>
  <c r="K47" i="8"/>
  <c r="K46" i="8"/>
  <c r="K45" i="8"/>
  <c r="K44" i="8"/>
  <c r="K42" i="8"/>
  <c r="K41" i="8"/>
  <c r="K51" i="9"/>
  <c r="K52" i="9"/>
  <c r="K53" i="9"/>
  <c r="G47" i="8"/>
  <c r="G46" i="8"/>
  <c r="G43" i="8"/>
  <c r="G44" i="8"/>
  <c r="G45" i="8"/>
  <c r="G42" i="8"/>
  <c r="G41" i="8"/>
  <c r="N41" i="8"/>
  <c r="N43" i="8"/>
  <c r="E26" i="7"/>
  <c r="E5" i="7" s="1"/>
  <c r="Q5" i="8"/>
  <c r="Q47" i="8" s="1"/>
  <c r="O143" i="25"/>
  <c r="G129" i="25"/>
  <c r="C143" i="25"/>
  <c r="C5" i="9"/>
  <c r="E5" i="8"/>
  <c r="I115" i="6"/>
  <c r="B73" i="26"/>
  <c r="B170" i="6" s="1"/>
  <c r="M26" i="7"/>
  <c r="M5" i="7" s="1"/>
  <c r="M45" i="7" s="1"/>
  <c r="K143" i="25"/>
  <c r="K45" i="7"/>
  <c r="F101" i="6"/>
  <c r="F26" i="7"/>
  <c r="F5" i="7" s="1"/>
  <c r="D95" i="14"/>
  <c r="D156" i="6" s="1"/>
  <c r="F103" i="6"/>
  <c r="J95" i="14"/>
  <c r="J156" i="6" s="1"/>
  <c r="F95" i="14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Q52" i="9"/>
  <c r="Q53" i="9"/>
  <c r="Q51" i="9"/>
  <c r="J51" i="9"/>
  <c r="J52" i="9"/>
  <c r="L101" i="6"/>
  <c r="L95" i="14"/>
  <c r="H50" i="6"/>
  <c r="E114" i="6"/>
  <c r="E78" i="22"/>
  <c r="E169" i="6" s="1"/>
  <c r="G143" i="25"/>
  <c r="C42" i="8"/>
  <c r="D50" i="6"/>
  <c r="C46" i="8"/>
  <c r="C41" i="8"/>
  <c r="E58" i="22"/>
  <c r="K162" i="25"/>
  <c r="F50" i="6"/>
  <c r="J53" i="9"/>
  <c r="K50" i="6"/>
  <c r="N166" i="6"/>
  <c r="M50" i="6"/>
  <c r="O101" i="18"/>
  <c r="O164" i="6" s="1"/>
  <c r="O109" i="6"/>
  <c r="J50" i="6"/>
  <c r="F44" i="8"/>
  <c r="P50" i="6"/>
  <c r="N44" i="8"/>
  <c r="F43" i="8"/>
  <c r="J47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F156" i="6"/>
  <c r="I98" i="6"/>
  <c r="I64" i="10"/>
  <c r="I153" i="6" s="1"/>
  <c r="N47" i="8"/>
  <c r="N42" i="8"/>
  <c r="I52" i="9"/>
  <c r="K98" i="6"/>
  <c r="K64" i="10"/>
  <c r="K153" i="6" s="1"/>
  <c r="F47" i="8"/>
  <c r="F42" i="8"/>
  <c r="O58" i="22"/>
  <c r="O76" i="22"/>
  <c r="O167" i="6" s="1"/>
  <c r="O112" i="6"/>
  <c r="N107" i="6"/>
  <c r="N97" i="6" s="1"/>
  <c r="K77" i="22"/>
  <c r="K168" i="6" s="1"/>
  <c r="K113" i="6"/>
  <c r="K58" i="22"/>
  <c r="K76" i="22"/>
  <c r="K167" i="6" s="1"/>
  <c r="K112" i="6"/>
  <c r="I53" i="9"/>
  <c r="K97" i="14"/>
  <c r="K158" i="6" s="1"/>
  <c r="K103" i="6"/>
  <c r="K72" i="14"/>
  <c r="J45" i="8"/>
  <c r="Q97" i="14"/>
  <c r="Q158" i="6" s="1"/>
  <c r="Q103" i="6"/>
  <c r="Q72" i="14"/>
  <c r="B107" i="6"/>
  <c r="B97" i="6" s="1"/>
  <c r="E53" i="9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N45" i="8"/>
  <c r="F45" i="8"/>
  <c r="O98" i="6"/>
  <c r="O64" i="10"/>
  <c r="O153" i="6" s="1"/>
  <c r="I107" i="6"/>
  <c r="I99" i="18"/>
  <c r="I162" i="6" s="1"/>
  <c r="O97" i="14"/>
  <c r="O158" i="6" s="1"/>
  <c r="O103" i="6"/>
  <c r="O72" i="14"/>
  <c r="D107" i="6"/>
  <c r="D97" i="6" s="1"/>
  <c r="D99" i="18"/>
  <c r="D162" i="6" s="1"/>
  <c r="G78" i="22"/>
  <c r="G169" i="6" s="1"/>
  <c r="G114" i="6"/>
  <c r="G77" i="22"/>
  <c r="G168" i="6" s="1"/>
  <c r="G113" i="6"/>
  <c r="P107" i="6"/>
  <c r="P99" i="18"/>
  <c r="P162" i="6" s="1"/>
  <c r="N99" i="18"/>
  <c r="C78" i="22"/>
  <c r="C169" i="6" s="1"/>
  <c r="C114" i="6"/>
  <c r="E51" i="9"/>
  <c r="L50" i="6"/>
  <c r="H52" i="9"/>
  <c r="C97" i="14"/>
  <c r="C158" i="6" s="1"/>
  <c r="C103" i="6"/>
  <c r="C72" i="14"/>
  <c r="F10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I51" i="9"/>
  <c r="E52" i="9"/>
  <c r="F46" i="8"/>
  <c r="Q107" i="6"/>
  <c r="Q99" i="18"/>
  <c r="Q162" i="6" s="1"/>
  <c r="I111" i="6"/>
  <c r="I75" i="22"/>
  <c r="I166" i="6" s="1"/>
  <c r="M97" i="14"/>
  <c r="M158" i="6" s="1"/>
  <c r="M103" i="6"/>
  <c r="M72" i="14"/>
  <c r="E97" i="14"/>
  <c r="E158" i="6" s="1"/>
  <c r="E103" i="6"/>
  <c r="E72" i="14"/>
  <c r="C77" i="22"/>
  <c r="C168" i="6" s="1"/>
  <c r="C113" i="6"/>
  <c r="B5" i="9"/>
  <c r="B52" i="9" s="1"/>
  <c r="N46" i="8"/>
  <c r="J43" i="8"/>
  <c r="J107" i="6"/>
  <c r="J97" i="6" s="1"/>
  <c r="K47" i="7" l="1"/>
  <c r="K43" i="7"/>
  <c r="K42" i="7"/>
  <c r="O40" i="8"/>
  <c r="H43" i="8"/>
  <c r="N52" i="9"/>
  <c r="N53" i="9"/>
  <c r="L41" i="8"/>
  <c r="K40" i="8"/>
  <c r="L45" i="8"/>
  <c r="C45" i="7"/>
  <c r="K41" i="7"/>
  <c r="D43" i="8"/>
  <c r="B45" i="8"/>
  <c r="B42" i="8"/>
  <c r="D42" i="8"/>
  <c r="C42" i="7"/>
  <c r="C43" i="7"/>
  <c r="K44" i="7"/>
  <c r="C47" i="7"/>
  <c r="D51" i="9"/>
  <c r="H46" i="8"/>
  <c r="L42" i="8"/>
  <c r="B43" i="8"/>
  <c r="L47" i="8"/>
  <c r="B44" i="8"/>
  <c r="H41" i="8"/>
  <c r="B46" i="8"/>
  <c r="D41" i="8"/>
  <c r="L46" i="8"/>
  <c r="B47" i="8"/>
  <c r="L44" i="8"/>
  <c r="D45" i="8"/>
  <c r="D44" i="8"/>
  <c r="D46" i="8"/>
  <c r="H44" i="8"/>
  <c r="C44" i="7"/>
  <c r="C46" i="7"/>
  <c r="D53" i="9"/>
  <c r="H45" i="8"/>
  <c r="H42" i="8"/>
  <c r="C40" i="8"/>
  <c r="M47" i="7"/>
  <c r="O53" i="9"/>
  <c r="O45" i="7"/>
  <c r="O46" i="7"/>
  <c r="O47" i="7"/>
  <c r="O43" i="7"/>
  <c r="O52" i="9"/>
  <c r="M51" i="9"/>
  <c r="O44" i="7"/>
  <c r="O41" i="7"/>
  <c r="O42" i="7"/>
  <c r="M53" i="9"/>
  <c r="G52" i="9"/>
  <c r="G51" i="9"/>
  <c r="K46" i="9"/>
  <c r="G53" i="9"/>
  <c r="M41" i="8"/>
  <c r="M46" i="8"/>
  <c r="M45" i="8"/>
  <c r="M42" i="8"/>
  <c r="M43" i="8"/>
  <c r="M44" i="8"/>
  <c r="G40" i="8"/>
  <c r="M47" i="8"/>
  <c r="F47" i="7"/>
  <c r="E41" i="8"/>
  <c r="E42" i="8"/>
  <c r="E43" i="8"/>
  <c r="E44" i="8"/>
  <c r="E46" i="8"/>
  <c r="E45" i="8"/>
  <c r="N40" i="8"/>
  <c r="C52" i="9"/>
  <c r="C53" i="9"/>
  <c r="E47" i="8"/>
  <c r="Q46" i="8"/>
  <c r="Q43" i="8"/>
  <c r="Q42" i="8"/>
  <c r="Q41" i="8"/>
  <c r="Q44" i="8"/>
  <c r="Q45" i="8"/>
  <c r="N47" i="7"/>
  <c r="F97" i="6"/>
  <c r="F152" i="6" s="1"/>
  <c r="Q46" i="9"/>
  <c r="C51" i="9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D152" i="6"/>
  <c r="J47" i="7"/>
  <c r="N46" i="9"/>
  <c r="J46" i="9"/>
  <c r="E75" i="22"/>
  <c r="E166" i="6" s="1"/>
  <c r="E111" i="6"/>
  <c r="M42" i="7"/>
  <c r="J40" i="8"/>
  <c r="M46" i="7"/>
  <c r="L156" i="6"/>
  <c r="F40" i="8"/>
  <c r="E47" i="7"/>
  <c r="M44" i="7"/>
  <c r="I46" i="9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E46" i="9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K40" i="7" l="1"/>
  <c r="O46" i="9"/>
  <c r="L40" i="8"/>
  <c r="M46" i="9"/>
  <c r="B40" i="8"/>
  <c r="D46" i="9"/>
  <c r="O97" i="6"/>
  <c r="K97" i="6"/>
  <c r="D40" i="8"/>
  <c r="H40" i="8"/>
  <c r="C40" i="7"/>
  <c r="O40" i="7"/>
  <c r="L152" i="6"/>
  <c r="G46" i="9"/>
  <c r="C46" i="9"/>
  <c r="M40" i="8"/>
  <c r="Q40" i="8"/>
  <c r="C97" i="6"/>
  <c r="E97" i="6"/>
  <c r="E152" i="6" s="1"/>
  <c r="E40" i="8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O152" i="6"/>
  <c r="Q152" i="6"/>
  <c r="I152" i="6"/>
  <c r="B46" i="9"/>
  <c r="M152" i="6"/>
  <c r="J40" i="7"/>
  <c r="H40" i="7"/>
  <c r="P46" i="9"/>
  <c r="D40" i="7"/>
  <c r="P40" i="8"/>
  <c r="L46" i="9"/>
  <c r="K152" i="6"/>
  <c r="F40" i="7"/>
  <c r="P40" i="7"/>
  <c r="L40" i="7"/>
  <c r="C152" i="6" l="1"/>
  <c r="G40" i="7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<sst xmlns="http://schemas.openxmlformats.org/spreadsheetml/2006/main" count="5361" uniqueCount="397">
  <si>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</si>
  <si>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</si>
  <si>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</si>
  <si>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</si>
  <si>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</si>
  <si>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</si>
  <si>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</si>
  <si>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</si>
  <si>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</si>
  <si>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</si>
  <si>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</si>
  <si>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</si>
  <si>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</si>
  <si>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</si>
  <si>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</si>
  <si>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</si>
  <si>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</si>
  <si>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</si>
  <si>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</si>
  <si>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</si>
  <si>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</si>
  <si>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</si>
  <si>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</si>
  <si>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</si>
  <si>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</si>
  <si>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</si>
  <si>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</si>
  <si>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</si>
  <si>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</si>
  <si>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</si>
  <si>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</si>
  <si>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</si>
  <si>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</si>
  <si>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</si>
  <si>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</si>
  <si>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</si>
  <si>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</si>
  <si>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</si>
  <si>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</si>
  <si>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</si>
  <si>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</si>
  <si>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</si>
  <si>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</si>
  <si>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</si>
  <si>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</si>
  <si>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</si>
  <si>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</si>
  <si>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</si>
  <si>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</si>
  <si>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</si>
  <si>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</si>
  <si>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</si>
  <si>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</si>
  <si>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</si>
  <si>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</si>
  <si>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</si>
  <si>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</si>
  <si>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</si>
  <si>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</si>
  <si>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</si>
  <si>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</si>
  <si>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</si>
  <si>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</si>
  <si>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</si>
  <si>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</si>
  <si>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</si>
  <si>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</si>
  <si>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</si>
  <si>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</si>
  <si>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</si>
  <si>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</si>
  <si>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</si>
  <si>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</si>
  <si>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</si>
  <si>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</si>
  <si>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</si>
  <si>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</si>
  <si>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</si>
  <si>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</si>
  <si>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</si>
  <si>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</si>
  <si>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</si>
  <si>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</si>
  <si>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</si>
  <si>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</si>
  <si>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</si>
  <si>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</si>
  <si>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</si>
  <si>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</si>
  <si>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</si>
  <si>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</si>
  <si>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</si>
  <si>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</si>
  <si>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</si>
  <si>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</si>
  <si>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</si>
  <si>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</si>
  <si>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</si>
  <si>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</si>
  <si>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</si>
  <si>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</si>
  <si>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</si>
  <si>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</si>
  <si>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</si>
  <si>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</si>
  <si>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</si>
  <si>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</si>
  <si>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</si>
  <si>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</si>
  <si>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</si>
  <si>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</si>
  <si>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</si>
  <si>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</si>
  <si>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</si>
  <si>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</si>
  <si>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</si>
  <si>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</si>
  <si>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</si>
  <si>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</si>
  <si>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</si>
  <si>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</si>
  <si>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</si>
  <si>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</si>
  <si>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</si>
  <si>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</si>
  <si>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</si>
  <si>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</si>
  <si>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</si>
  <si>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</si>
  <si>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</si>
  <si>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</si>
  <si>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</si>
  <si>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</si>
  <si>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</si>
  <si>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</si>
  <si>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</si>
  <si>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</si>
  <si>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</si>
  <si>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</si>
  <si>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</si>
  <si>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</si>
  <si>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</si>
  <si>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</si>
  <si>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</si>
  <si>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</si>
  <si>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</si>
  <si>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</si>
  <si>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</si>
  <si>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</si>
  <si>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</si>
  <si>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</si>
  <si>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</si>
  <si>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</si>
  <si>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</si>
  <si>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</si>
  <si>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</si>
  <si>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</si>
  <si>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</si>
  <si>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</si>
  <si>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</si>
  <si>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</si>
  <si>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</si>
  <si>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</si>
  <si>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</si>
  <si>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</si>
  <si>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</si>
  <si>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</si>
  <si>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</si>
  <si>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</si>
  <si>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</si>
  <si>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</si>
  <si>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</si>
  <si>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</si>
  <si>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</si>
  <si>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</si>
  <si>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</si>
  <si>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</si>
  <si>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</si>
  <si>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</si>
  <si>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</si>
  <si>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</si>
  <si>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</si>
  <si>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</si>
  <si>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</si>
  <si>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</si>
  <si>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</si>
  <si>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</si>
  <si>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</si>
  <si>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</si>
  <si>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</si>
  <si>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</si>
  <si>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</si>
  <si>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</si>
  <si>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</si>
  <si>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</si>
  <si>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</si>
  <si>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</si>
  <si>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</si>
  <si>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</si>
  <si>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</si>
  <si>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</si>
  <si>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</si>
  <si>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</si>
  <si>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</si>
  <si>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</si>
  <si>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</si>
  <si>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</si>
  <si>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</si>
  <si>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</si>
  <si>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</si>
  <si>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</si>
  <si>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</si>
  <si>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</si>
  <si>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</si>
  <si>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</si>
  <si>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</si>
  <si>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</si>
  <si>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</si>
  <si>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</si>
  <si>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</si>
  <si>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</si>
  <si>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</si>
  <si>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</si>
  <si>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</si>
  <si>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</si>
  <si>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</si>
  <si>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</si>
  <si>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</si>
  <si>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</si>
  <si>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</si>
  <si>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</si>
  <si>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</si>
  <si>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</si>
  <si>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</si>
  <si>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</si>
  <si>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</si>
  <si>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</si>
  <si>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</si>
  <si>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</si>
  <si>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</si>
  <si>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</si>
  <si>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</si>
  <si>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</si>
  <si>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</si>
  <si>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</si>
  <si>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</si>
  <si>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</si>
  <si>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</si>
  <si>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</si>
  <si>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</si>
  <si>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</si>
  <si>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</si>
  <si>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</si>
  <si>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</si>
  <si>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</si>
  <si>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</si>
  <si>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</si>
  <si>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</si>
  <si>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</si>
  <si>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</si>
  <si>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</si>
  <si>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</si>
  <si>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</si>
  <si>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</si>
  <si>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</si>
  <si>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</si>
  <si>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</si>
  <si>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</si>
  <si>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</si>
  <si>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</si>
  <si>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</si>
  <si>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</si>
  <si>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</si>
  <si>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</si>
  <si>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</si>
  <si>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</si>
  <si>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</si>
  <si>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</si>
  <si>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</si>
  <si>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</si>
  <si>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</si>
  <si>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</si>
  <si>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</si>
  <si>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</si>
  <si>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</si>
  <si>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</si>
  <si>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</si>
  <si>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</si>
  <si>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</si>
  <si>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</si>
  <si>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</si>
  <si>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</si>
  <si>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</si>
  <si>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</si>
  <si>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</si>
  <si>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</si>
  <si>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</si>
  <si>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</si>
  <si>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</si>
  <si>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</si>
  <si>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</si>
  <si>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</si>
  <si>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</si>
  <si>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</si>
  <si>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</si>
  <si>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</si>
  <si>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</si>
  <si>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</si>
  <si>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</si>
  <si>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</si>
  <si>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</si>
  <si>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</si>
  <si>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</si>
  <si>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</si>
  <si>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</si>
  <si>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</si>
  <si>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</si>
  <si>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</si>
  <si>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</si>
  <si>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</si>
  <si>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</si>
  <si>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</si>
  <si>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</si>
  <si>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</si>
  <si>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</si>
  <si>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</si>
  <si>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</si>
  <si>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</si>
  <si>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</si>
  <si>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</si>
  <si>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</si>
  <si>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</si>
  <si>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</si>
  <si>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</si>
  <si>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</si>
  <si>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</si>
  <si>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</si>
  <si>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</si>
  <si>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</si>
  <si>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</si>
  <si>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</si>
  <si>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</si>
  <si>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</si>
  <si>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</si>
  <si>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</si>
  <si>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</si>
  <si>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</si>
  <si>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</si>
  <si>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</si>
  <si>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ES</t>
  </si>
  <si>
    <t>Spain</t>
  </si>
  <si>
    <t>ES: Other Industrial Sectors</t>
  </si>
  <si>
    <t>ES: Other Industrial Sectors / final energy consumption</t>
  </si>
  <si>
    <t>ES: Other Industrial Sectors / useful energy demand</t>
  </si>
  <si>
    <t>ES: Other Industrial Sectors / CO2 emissions</t>
  </si>
  <si>
    <t>ES: Iron and steel</t>
  </si>
  <si>
    <t>ES: Iron and steel / final energy consumption</t>
  </si>
  <si>
    <t>ES: Iron and steel / useful energy demand</t>
  </si>
  <si>
    <t>ES: Iron and steel / CO2 emissions</t>
  </si>
  <si>
    <t>ES: Non Ferrous Metals</t>
  </si>
  <si>
    <t>ES: Non Ferrous Metals / final energy consumption</t>
  </si>
  <si>
    <t>ES: Non Ferrous Metals / useful energy demand</t>
  </si>
  <si>
    <t>ES: Non Ferrous Metals / CO2 emissions</t>
  </si>
  <si>
    <t>ES: Chemicals Industry</t>
  </si>
  <si>
    <t>ES: Chemicals Industry / final energy consumption</t>
  </si>
  <si>
    <t>ES: Chemicals Industry / useful energy demand</t>
  </si>
  <si>
    <t>ES: Chemicals Industry / CO2 emissions</t>
  </si>
  <si>
    <t>ES: Non-metallic mineral products</t>
  </si>
  <si>
    <t>ES: Non-metallic mineral products / final energy consumption</t>
  </si>
  <si>
    <t>ES: Non-metallic mineral products / useful energy demand</t>
  </si>
  <si>
    <t>ES: Non-metallic mineral products / CO2 emissions</t>
  </si>
  <si>
    <t>ES: Pulp, paper and printing</t>
  </si>
  <si>
    <t>ES: Pulp, paper and printing / final energy consumption</t>
  </si>
  <si>
    <t>ES: Pulp, paper and printing / useful energy demand</t>
  </si>
  <si>
    <t>ES: Pulp, paper and printing / CO2 emissions</t>
  </si>
  <si>
    <t>ES: Food, beverages and tobacco</t>
  </si>
  <si>
    <t>ES: Food, beverages and tobacco / final energy consumption</t>
  </si>
  <si>
    <t>ES: Food, beverages and tobacco / useful energy demand</t>
  </si>
  <si>
    <t>ES: Food, beverages and tobacco / CO2 emissions</t>
  </si>
  <si>
    <t>ES: Transport Equipment</t>
  </si>
  <si>
    <t>ES: Transport Equipment / final energy consumption</t>
  </si>
  <si>
    <t>ES: Transport Equipment / useful energy demand</t>
  </si>
  <si>
    <t>ES: Transport Equipment / CO2 emissions</t>
  </si>
  <si>
    <t>ES: Machinery Equipment</t>
  </si>
  <si>
    <t>ES: Machinery Equipment / final energy consumption</t>
  </si>
  <si>
    <t>ES: Machinery Equipment / useful energy demand</t>
  </si>
  <si>
    <t>ES: Machinery Equipment / CO2 emissions</t>
  </si>
  <si>
    <t>ES: Textiles and leather</t>
  </si>
  <si>
    <t>ES: Textiles and leather / final energy consumption</t>
  </si>
  <si>
    <t>ES: Textiles and leather / useful energy demand</t>
  </si>
  <si>
    <t>ES: Textiles and leather / CO2 emissions</t>
  </si>
  <si>
    <t>ES: Wood and wood products</t>
  </si>
  <si>
    <t>ES: Wood and wood products / final energy consumption</t>
  </si>
  <si>
    <t>ES: Wood and wood products / useful energy demand</t>
  </si>
  <si>
    <t>ES: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</si>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</sst>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43297.735497685186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ES: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136283.30557729781</v>
      </c>
      <c r="C3" s="46">
        <f>ISI!C$3+NFM!C$3+CHI!C$3+NMM!C$3+PPA!C$3+FBT!C$3+TRE!C$3+MAE!C$3+TEL!C$3+WWP!C$3+OIS!C$3</f>
        <v>138116.12578176882</v>
      </c>
      <c r="D3" s="46">
        <f>ISI!D$3+NFM!D$3+CHI!D$3+NMM!D$3+PPA!D$3+FBT!D$3+TRE!D$3+MAE!D$3+TEL!D$3+WWP!D$3+OIS!D$3</f>
        <v>137677.14658913456</v>
      </c>
      <c r="E3" s="46">
        <f>ISI!E$3+NFM!E$3+CHI!E$3+NMM!E$3+PPA!E$3+FBT!E$3+TRE!E$3+MAE!E$3+TEL!E$3+WWP!E$3+OIS!E$3</f>
        <v>137316.49920163682</v>
      </c>
      <c r="F3" s="46">
        <f>ISI!F$3+NFM!F$3+CHI!F$3+NMM!F$3+PPA!F$3+FBT!F$3+TRE!F$3+MAE!F$3+TEL!F$3+WWP!F$3+OIS!F$3</f>
        <v>137631.96345188201</v>
      </c>
      <c r="G3" s="46">
        <f>ISI!G$3+NFM!G$3+CHI!G$3+NMM!G$3+PPA!G$3+FBT!G$3+TRE!G$3+MAE!G$3+TEL!G$3+WWP!G$3+OIS!G$3</f>
        <v>139191.27463264138</v>
      </c>
      <c r="H3" s="46">
        <f>ISI!H$3+NFM!H$3+CHI!H$3+NMM!H$3+PPA!H$3+FBT!H$3+TRE!H$3+MAE!H$3+TEL!H$3+WWP!H$3+OIS!H$3</f>
        <v>143609.71346513819</v>
      </c>
      <c r="I3" s="46">
        <f>ISI!I$3+NFM!I$3+CHI!I$3+NMM!I$3+PPA!I$3+FBT!I$3+TRE!I$3+MAE!I$3+TEL!I$3+WWP!I$3+OIS!I$3</f>
        <v>144829.80105661837</v>
      </c>
      <c r="J3" s="46">
        <f>ISI!J$3+NFM!J$3+CHI!J$3+NMM!J$3+PPA!J$3+FBT!J$3+TRE!J$3+MAE!J$3+TEL!J$3+WWP!J$3+OIS!J$3</f>
        <v>142544.2653730856</v>
      </c>
      <c r="K3" s="46">
        <f>ISI!K$3+NFM!K$3+CHI!K$3+NMM!K$3+PPA!K$3+FBT!K$3+TRE!K$3+MAE!K$3+TEL!K$3+WWP!K$3+OIS!K$3</f>
        <v>124523.78504595926</v>
      </c>
      <c r="L3" s="46">
        <f>ISI!L$3+NFM!L$3+CHI!L$3+NMM!L$3+PPA!L$3+FBT!L$3+TRE!L$3+MAE!L$3+TEL!L$3+WWP!L$3+OIS!L$3</f>
        <v>125052.89812851544</v>
      </c>
      <c r="M3" s="46">
        <f>ISI!M$3+NFM!M$3+CHI!M$3+NMM!M$3+PPA!M$3+FBT!M$3+TRE!M$3+MAE!M$3+TEL!M$3+WWP!M$3+OIS!M$3</f>
        <v>125603.5679865303</v>
      </c>
      <c r="N3" s="46">
        <f>ISI!N$3+NFM!N$3+CHI!N$3+NMM!N$3+PPA!N$3+FBT!N$3+TRE!N$3+MAE!N$3+TEL!N$3+WWP!N$3+OIS!N$3</f>
        <v>119754.98118427525</v>
      </c>
      <c r="O3" s="46">
        <f>ISI!O$3+NFM!O$3+CHI!O$3+NMM!O$3+PPA!O$3+FBT!O$3+TRE!O$3+MAE!O$3+TEL!O$3+WWP!O$3+OIS!O$3</f>
        <v>120775.07034461512</v>
      </c>
      <c r="P3" s="46">
        <f>ISI!P$3+NFM!P$3+CHI!P$3+NMM!P$3+PPA!P$3+FBT!P$3+TRE!P$3+MAE!P$3+TEL!P$3+WWP!P$3+OIS!P$3</f>
        <v>125606.89630478027</v>
      </c>
      <c r="Q3" s="46">
        <f>ISI!Q$3+NFM!Q$3+CHI!Q$3+NMM!Q$3+PPA!Q$3+FBT!Q$3+TRE!Q$3+MAE!Q$3+TEL!Q$3+WWP!Q$3+OIS!Q$3</f>
        <v>131586.13769780443</v>
      </c>
    </row>
    <row r="4" spans="1:17" x14ac:dyDescent="0.25">
      <c r="A4" s="18" t="s">
        <v>13</v>
      </c>
      <c r="B4" s="35">
        <f>ISI!B$3</f>
        <v>6383.5658426868667</v>
      </c>
      <c r="C4" s="35">
        <f>ISI!C$3</f>
        <v>6418.8120921326718</v>
      </c>
      <c r="D4" s="35">
        <f>ISI!D$3</f>
        <v>6117.8147763337311</v>
      </c>
      <c r="E4" s="35">
        <f>ISI!E$3</f>
        <v>5667.3433801394731</v>
      </c>
      <c r="F4" s="35">
        <f>ISI!F$3</f>
        <v>5813.3726599961574</v>
      </c>
      <c r="G4" s="35">
        <f>ISI!G$3</f>
        <v>5460.6161226832392</v>
      </c>
      <c r="H4" s="35">
        <f>ISI!H$3</f>
        <v>6195.7519806576438</v>
      </c>
      <c r="I4" s="35">
        <f>ISI!I$3</f>
        <v>5656.9956161235996</v>
      </c>
      <c r="J4" s="35">
        <f>ISI!J$3</f>
        <v>5014.6099124688299</v>
      </c>
      <c r="K4" s="35">
        <f>ISI!K$3</f>
        <v>3251.806177664696</v>
      </c>
      <c r="L4" s="35">
        <f>ISI!L$3</f>
        <v>4293.3947679910125</v>
      </c>
      <c r="M4" s="35">
        <f>ISI!M$3</f>
        <v>4278.0170866909111</v>
      </c>
      <c r="N4" s="35">
        <f>ISI!N$3</f>
        <v>4093.2526368625931</v>
      </c>
      <c r="O4" s="35">
        <f>ISI!O$3</f>
        <v>4093.8647822012867</v>
      </c>
      <c r="P4" s="35">
        <f>ISI!P$3</f>
        <v>4458.9616414652528</v>
      </c>
      <c r="Q4" s="35">
        <f>ISI!Q$3</f>
        <v>4710.5933235541615</v>
      </c>
    </row>
    <row r="5" spans="1:17" x14ac:dyDescent="0.25">
      <c r="A5" s="23" t="s">
        <v>12</v>
      </c>
      <c r="B5" s="37">
        <f>NFM!B$3</f>
        <v>3491.7364900523503</v>
      </c>
      <c r="C5" s="37">
        <f>NFM!C$3</f>
        <v>3512.5858703210947</v>
      </c>
      <c r="D5" s="37">
        <f>NFM!D$3</f>
        <v>3348.368275020398</v>
      </c>
      <c r="E5" s="37">
        <f>NFM!E$3</f>
        <v>3101.8808050095358</v>
      </c>
      <c r="F5" s="37">
        <f>NFM!F$3</f>
        <v>3183.7046766938583</v>
      </c>
      <c r="G5" s="37">
        <f>NFM!G$3</f>
        <v>2990.9990341157413</v>
      </c>
      <c r="H5" s="37">
        <f>NFM!H$3</f>
        <v>3397.0645685987356</v>
      </c>
      <c r="I5" s="37">
        <f>NFM!I$3</f>
        <v>3101.9854413259832</v>
      </c>
      <c r="J5" s="37">
        <f>NFM!J$3</f>
        <v>2749.8691827779517</v>
      </c>
      <c r="K5" s="37">
        <f>NFM!K$3</f>
        <v>2727.5903904100933</v>
      </c>
      <c r="L5" s="37">
        <f>NFM!L$3</f>
        <v>3397.5033605244353</v>
      </c>
      <c r="M5" s="37">
        <f>NFM!M$3</f>
        <v>3275.4283446895643</v>
      </c>
      <c r="N5" s="37">
        <f>NFM!N$3</f>
        <v>3355.300699083039</v>
      </c>
      <c r="O5" s="37">
        <f>NFM!O$3</f>
        <v>3153.1324191884241</v>
      </c>
      <c r="P5" s="37">
        <f>NFM!P$3</f>
        <v>3790.9287115345246</v>
      </c>
      <c r="Q5" s="37">
        <f>NFM!Q$3</f>
        <v>4013.8553412561914</v>
      </c>
    </row>
    <row r="6" spans="1:17" x14ac:dyDescent="0.25">
      <c r="A6" s="21" t="s">
        <v>44</v>
      </c>
      <c r="B6" s="35">
        <f>NFM!B$4</f>
        <v>496.17956248316818</v>
      </c>
      <c r="C6" s="35">
        <f>NFM!C$4</f>
        <v>497.34908002490437</v>
      </c>
      <c r="D6" s="35">
        <f>NFM!D$4</f>
        <v>473.52882046116906</v>
      </c>
      <c r="E6" s="35">
        <f>NFM!E$4</f>
        <v>438.59957818900529</v>
      </c>
      <c r="F6" s="35">
        <f>NFM!F$4</f>
        <v>448.00254172998746</v>
      </c>
      <c r="G6" s="35">
        <f>NFM!G$4</f>
        <v>420.33551291181146</v>
      </c>
      <c r="H6" s="35">
        <f>NFM!H$4</f>
        <v>473.52114949164638</v>
      </c>
      <c r="I6" s="35">
        <f>NFM!I$4</f>
        <v>432.03052758692655</v>
      </c>
      <c r="J6" s="35">
        <f>NFM!J$4</f>
        <v>382.83812532447917</v>
      </c>
      <c r="K6" s="35">
        <f>NFM!K$4</f>
        <v>296.15435207072932</v>
      </c>
      <c r="L6" s="35">
        <f>NFM!L$4</f>
        <v>387.45634079233463</v>
      </c>
      <c r="M6" s="35">
        <f>NFM!M$4</f>
        <v>377.04296116238896</v>
      </c>
      <c r="N6" s="35">
        <f>NFM!N$4</f>
        <v>347.8665786851621</v>
      </c>
      <c r="O6" s="35">
        <f>NFM!O$4</f>
        <v>346.41390796284816</v>
      </c>
      <c r="P6" s="35">
        <f>NFM!P$4</f>
        <v>421.48445342854797</v>
      </c>
      <c r="Q6" s="35">
        <f>NFM!Q$4</f>
        <v>452.93627946331173</v>
      </c>
    </row>
    <row r="7" spans="1:17" x14ac:dyDescent="0.25">
      <c r="A7" s="21" t="s">
        <v>59</v>
      </c>
      <c r="B7" s="35">
        <f>NFM!B$5</f>
        <v>1085.2523124607258</v>
      </c>
      <c r="C7" s="35">
        <f>NFM!C$5</f>
        <v>1092.81452005811</v>
      </c>
      <c r="D7" s="35">
        <f>NFM!D$5</f>
        <v>1042.0672477427277</v>
      </c>
      <c r="E7" s="35">
        <f>NFM!E$5</f>
        <v>965.39901577434546</v>
      </c>
      <c r="F7" s="35">
        <f>NFM!F$5</f>
        <v>992.17259736997039</v>
      </c>
      <c r="G7" s="35">
        <f>NFM!G$5</f>
        <v>932.44953012755991</v>
      </c>
      <c r="H7" s="35">
        <f>NFM!H$5</f>
        <v>1061.3826821471748</v>
      </c>
      <c r="I7" s="35">
        <f>NFM!I$5</f>
        <v>969.40456436949501</v>
      </c>
      <c r="J7" s="35">
        <f>NFM!J$5</f>
        <v>859.45562575711813</v>
      </c>
      <c r="K7" s="35">
        <f>NFM!K$5</f>
        <v>662.02682149836846</v>
      </c>
      <c r="L7" s="35">
        <f>NFM!L$5</f>
        <v>879.89812851544752</v>
      </c>
      <c r="M7" s="35">
        <f>NFM!M$5</f>
        <v>860.43357604557434</v>
      </c>
      <c r="N7" s="35">
        <f>NFM!N$5</f>
        <v>797.18868359871135</v>
      </c>
      <c r="O7" s="35">
        <f>NFM!O$5</f>
        <v>798.63245191331237</v>
      </c>
      <c r="P7" s="35">
        <f>NFM!P$5</f>
        <v>978.63039133327845</v>
      </c>
      <c r="Q7" s="35">
        <f>NFM!Q$5</f>
        <v>1056.8513187477272</v>
      </c>
    </row>
    <row r="8" spans="1:17" x14ac:dyDescent="0.25">
      <c r="A8" s="21" t="s">
        <v>42</v>
      </c>
      <c r="B8" s="35">
        <f>NFM!B$8</f>
        <v>825.05230264773081</v>
      </c>
      <c r="C8" s="35">
        <f>NFM!C$8</f>
        <v>829.60775017997048</v>
      </c>
      <c r="D8" s="35">
        <f>NFM!D$8</f>
        <v>790.70495907377335</v>
      </c>
      <c r="E8" s="35">
        <f>NFM!E$8</f>
        <v>732.48319527183946</v>
      </c>
      <c r="F8" s="35">
        <f>NFM!F$8</f>
        <v>751.35694022393</v>
      </c>
      <c r="G8" s="35">
        <f>NFM!G$8</f>
        <v>705.76446094881021</v>
      </c>
      <c r="H8" s="35">
        <f>NFM!H$8</f>
        <v>800.77805481273958</v>
      </c>
      <c r="I8" s="35">
        <f>NFM!I$8</f>
        <v>731.14578500006667</v>
      </c>
      <c r="J8" s="35">
        <f>NFM!J$8</f>
        <v>648.11980593923624</v>
      </c>
      <c r="K8" s="35">
        <f>NFM!K$8</f>
        <v>1107.382395342627</v>
      </c>
      <c r="L8" s="35">
        <f>NFM!L$8</f>
        <v>1250.2507627012053</v>
      </c>
      <c r="M8" s="35">
        <f>NFM!M$8</f>
        <v>1177.5182314360266</v>
      </c>
      <c r="N8" s="35">
        <f>NFM!N$8</f>
        <v>1413.0567532004541</v>
      </c>
      <c r="O8" s="35">
        <f>NFM!O$8</f>
        <v>1209.4536073989511</v>
      </c>
      <c r="P8" s="35">
        <f>NFM!P$8</f>
        <v>1412.1834754394199</v>
      </c>
      <c r="Q8" s="35">
        <f>NFM!Q$8</f>
        <v>1447.2164242974252</v>
      </c>
    </row>
    <row r="9" spans="1:17" x14ac:dyDescent="0.25">
      <c r="A9" s="23" t="s">
        <v>11</v>
      </c>
      <c r="B9" s="37">
        <f>CHI!B$3</f>
        <v>13728.538596728406</v>
      </c>
      <c r="C9" s="37">
        <f>CHI!C$3</f>
        <v>14471.382478327912</v>
      </c>
      <c r="D9" s="37">
        <f>CHI!D$3</f>
        <v>14546.336367706312</v>
      </c>
      <c r="E9" s="37">
        <f>CHI!E$3</f>
        <v>14427.72348462138</v>
      </c>
      <c r="F9" s="37">
        <f>CHI!F$3</f>
        <v>14955.984591715154</v>
      </c>
      <c r="G9" s="37">
        <f>CHI!G$3</f>
        <v>15412.72954180781</v>
      </c>
      <c r="H9" s="37">
        <f>CHI!H$3</f>
        <v>16041.29399340503</v>
      </c>
      <c r="I9" s="37">
        <f>CHI!I$3</f>
        <v>16313.744233406758</v>
      </c>
      <c r="J9" s="37">
        <f>CHI!J$3</f>
        <v>16592.429841206431</v>
      </c>
      <c r="K9" s="37">
        <f>CHI!K$3</f>
        <v>15291.988037147803</v>
      </c>
      <c r="L9" s="37">
        <f>CHI!L$3</f>
        <v>15328</v>
      </c>
      <c r="M9" s="37">
        <f>CHI!M$3</f>
        <v>15536.991646240809</v>
      </c>
      <c r="N9" s="37">
        <f>CHI!N$3</f>
        <v>14866.341248283534</v>
      </c>
      <c r="O9" s="37">
        <f>CHI!O$3</f>
        <v>15400.958595134525</v>
      </c>
      <c r="P9" s="37">
        <f>CHI!P$3</f>
        <v>16830.424694845155</v>
      </c>
      <c r="Q9" s="37">
        <f>CHI!Q$3</f>
        <v>17786.98449868404</v>
      </c>
    </row>
    <row r="10" spans="1:17" x14ac:dyDescent="0.25">
      <c r="A10" s="21" t="s">
        <v>61</v>
      </c>
      <c r="B10" s="35">
        <f>CHI!B$5</f>
        <v>3501.7712209684764</v>
      </c>
      <c r="C10" s="35">
        <f>CHI!C$5</f>
        <v>3586.9481662055978</v>
      </c>
      <c r="D10" s="35">
        <f>CHI!D$5</f>
        <v>3577.9197428408729</v>
      </c>
      <c r="E10" s="35">
        <f>CHI!E$5</f>
        <v>3526.558919823382</v>
      </c>
      <c r="F10" s="35">
        <f>CHI!F$5</f>
        <v>3587.2152025664336</v>
      </c>
      <c r="G10" s="35">
        <f>CHI!G$5</f>
        <v>3617.5760702005919</v>
      </c>
      <c r="H10" s="35">
        <f>CHI!H$5</f>
        <v>3699.5571690482434</v>
      </c>
      <c r="I10" s="35">
        <f>CHI!I$5</f>
        <v>3695.9145360751231</v>
      </c>
      <c r="J10" s="35">
        <f>CHI!J$5</f>
        <v>3698.2799239375986</v>
      </c>
      <c r="K10" s="35">
        <f>CHI!K$5</f>
        <v>2654.8983168954601</v>
      </c>
      <c r="L10" s="35">
        <f>CHI!L$5</f>
        <v>3654.4293795346171</v>
      </c>
      <c r="M10" s="35">
        <f>CHI!M$5</f>
        <v>4470.4133338653301</v>
      </c>
      <c r="N10" s="35">
        <f>CHI!N$5</f>
        <v>3525.7814182877937</v>
      </c>
      <c r="O10" s="35">
        <f>CHI!O$5</f>
        <v>2935.8632777642483</v>
      </c>
      <c r="P10" s="35">
        <f>CHI!P$5</f>
        <v>3669.5590143708323</v>
      </c>
      <c r="Q10" s="35">
        <f>CHI!Q$5</f>
        <v>4413.7235502377307</v>
      </c>
    </row>
    <row r="11" spans="1:17" x14ac:dyDescent="0.25">
      <c r="A11" s="21" t="s">
        <v>40</v>
      </c>
      <c r="B11" s="35">
        <f>CHI!B$6</f>
        <v>5508.6384045553859</v>
      </c>
      <c r="C11" s="35">
        <f>CHI!C$6</f>
        <v>5867.1355159112054</v>
      </c>
      <c r="D11" s="35">
        <f>CHI!D$6</f>
        <v>5828.6364925468788</v>
      </c>
      <c r="E11" s="35">
        <f>CHI!E$6</f>
        <v>5611.878636385024</v>
      </c>
      <c r="F11" s="35">
        <f>CHI!F$6</f>
        <v>5868.2893262199896</v>
      </c>
      <c r="G11" s="35">
        <f>CHI!G$6</f>
        <v>5998.6656841228178</v>
      </c>
      <c r="H11" s="35">
        <f>CHI!H$6</f>
        <v>6157.3362984833839</v>
      </c>
      <c r="I11" s="35">
        <f>CHI!I$6</f>
        <v>6141.5818273345449</v>
      </c>
      <c r="J11" s="35">
        <f>CHI!J$6</f>
        <v>6151.9148228915237</v>
      </c>
      <c r="K11" s="35">
        <f>CHI!K$6</f>
        <v>6346.7544455789612</v>
      </c>
      <c r="L11" s="35">
        <f>CHI!L$6</f>
        <v>6556.5706204653834</v>
      </c>
      <c r="M11" s="35">
        <f>CHI!M$6</f>
        <v>6410.4830695161927</v>
      </c>
      <c r="N11" s="35">
        <f>CHI!N$6</f>
        <v>6450.2632448841323</v>
      </c>
      <c r="O11" s="35">
        <f>CHI!O$6</f>
        <v>6647.0672845041572</v>
      </c>
      <c r="P11" s="35">
        <f>CHI!P$6</f>
        <v>6513.0295057542571</v>
      </c>
      <c r="Q11" s="35">
        <f>CHI!Q$6</f>
        <v>6702.3912135398268</v>
      </c>
    </row>
    <row r="12" spans="1:17" x14ac:dyDescent="0.25">
      <c r="A12" s="21" t="s">
        <v>39</v>
      </c>
      <c r="B12" s="35">
        <f>CHI!B$7</f>
        <v>4718.1289712045427</v>
      </c>
      <c r="C12" s="35">
        <f>CHI!C$7</f>
        <v>5017.2987962111101</v>
      </c>
      <c r="D12" s="35">
        <f>CHI!D$7</f>
        <v>5139.7801323185595</v>
      </c>
      <c r="E12" s="35">
        <f>CHI!E$7</f>
        <v>5289.2859284129745</v>
      </c>
      <c r="F12" s="35">
        <f>CHI!F$7</f>
        <v>5500.4800629287311</v>
      </c>
      <c r="G12" s="35">
        <f>CHI!G$7</f>
        <v>5796.4877874843996</v>
      </c>
      <c r="H12" s="35">
        <f>CHI!H$7</f>
        <v>6184.4005258734023</v>
      </c>
      <c r="I12" s="35">
        <f>CHI!I$7</f>
        <v>6476.2478699970907</v>
      </c>
      <c r="J12" s="35">
        <f>CHI!J$7</f>
        <v>6742.2350943773099</v>
      </c>
      <c r="K12" s="35">
        <f>CHI!K$7</f>
        <v>6290.3352746733826</v>
      </c>
      <c r="L12" s="35">
        <f>CHI!L$7</f>
        <v>5117</v>
      </c>
      <c r="M12" s="35">
        <f>CHI!M$7</f>
        <v>4656.0952428592864</v>
      </c>
      <c r="N12" s="35">
        <f>CHI!N$7</f>
        <v>4890.2965851116078</v>
      </c>
      <c r="O12" s="35">
        <f>CHI!O$7</f>
        <v>5818.0280328661192</v>
      </c>
      <c r="P12" s="35">
        <f>CHI!P$7</f>
        <v>6647.8361747200652</v>
      </c>
      <c r="Q12" s="35">
        <f>CHI!Q$7</f>
        <v>6670.8697349064814</v>
      </c>
    </row>
    <row r="13" spans="1:17" x14ac:dyDescent="0.25">
      <c r="A13" s="23" t="s">
        <v>10</v>
      </c>
      <c r="B13" s="37">
        <f>NMM!B$3</f>
        <v>10946.329593078273</v>
      </c>
      <c r="C13" s="37">
        <f>NMM!C$3</f>
        <v>11217.65384266518</v>
      </c>
      <c r="D13" s="37">
        <f>NMM!D$3</f>
        <v>10984.67890364622</v>
      </c>
      <c r="E13" s="37">
        <f>NMM!E$3</f>
        <v>10585.766532765752</v>
      </c>
      <c r="F13" s="37">
        <f>NMM!F$3</f>
        <v>10672.435133665715</v>
      </c>
      <c r="G13" s="37">
        <f>NMM!G$3</f>
        <v>11258.691388839365</v>
      </c>
      <c r="H13" s="37">
        <f>NMM!H$3</f>
        <v>11243.776805534602</v>
      </c>
      <c r="I13" s="37">
        <f>NMM!I$3</f>
        <v>10905.614895474004</v>
      </c>
      <c r="J13" s="37">
        <f>NMM!J$3</f>
        <v>10322.580645161292</v>
      </c>
      <c r="K13" s="37">
        <f>NMM!K$3</f>
        <v>7486.6204942546829</v>
      </c>
      <c r="L13" s="37">
        <f>NMM!L$3</f>
        <v>6652</v>
      </c>
      <c r="M13" s="37">
        <f>NMM!M$3</f>
        <v>6128.7579410734834</v>
      </c>
      <c r="N13" s="37">
        <f>NMM!N$3</f>
        <v>5252.1324259038383</v>
      </c>
      <c r="O13" s="37">
        <f>NMM!O$3</f>
        <v>4885.6130175608178</v>
      </c>
      <c r="P13" s="37">
        <f>NMM!P$3</f>
        <v>5107.4346817310616</v>
      </c>
      <c r="Q13" s="37">
        <f>NMM!Q$3</f>
        <v>5217.8090005704162</v>
      </c>
    </row>
    <row r="14" spans="1:17" x14ac:dyDescent="0.25">
      <c r="A14" s="21" t="s">
        <v>38</v>
      </c>
      <c r="B14" s="35">
        <f>NMM!B$4</f>
        <v>5723.7555472865533</v>
      </c>
      <c r="C14" s="35">
        <f>NMM!C$4</f>
        <v>5677.6785626770807</v>
      </c>
      <c r="D14" s="35">
        <f>NMM!D$4</f>
        <v>6150.2096242400939</v>
      </c>
      <c r="E14" s="35">
        <f>NMM!E$4</f>
        <v>5041.3318951346018</v>
      </c>
      <c r="F14" s="35">
        <f>NMM!F$4</f>
        <v>5348.0890264854679</v>
      </c>
      <c r="G14" s="35">
        <f>NMM!G$4</f>
        <v>5549.9135430206661</v>
      </c>
      <c r="H14" s="35">
        <f>NMM!H$4</f>
        <v>6327.8393365815073</v>
      </c>
      <c r="I14" s="35">
        <f>NMM!I$4</f>
        <v>6183.8655155023362</v>
      </c>
      <c r="J14" s="35">
        <f>NMM!J$4</f>
        <v>5054.8766000596643</v>
      </c>
      <c r="K14" s="35">
        <f>NMM!K$4</f>
        <v>3604.8064583460391</v>
      </c>
      <c r="L14" s="35">
        <f>NMM!L$4</f>
        <v>2759.7212732000262</v>
      </c>
      <c r="M14" s="35">
        <f>NMM!M$4</f>
        <v>2305.3181644492097</v>
      </c>
      <c r="N14" s="35">
        <f>NMM!N$4</f>
        <v>1742.1993880819236</v>
      </c>
      <c r="O14" s="35">
        <f>NMM!O$4</f>
        <v>1333.0317076454567</v>
      </c>
      <c r="P14" s="35">
        <f>NMM!P$4</f>
        <v>1443.944589798901</v>
      </c>
      <c r="Q14" s="35">
        <f>NMM!Q$4</f>
        <v>1422.8595999375761</v>
      </c>
    </row>
    <row r="15" spans="1:17" x14ac:dyDescent="0.25">
      <c r="A15" s="21" t="s">
        <v>37</v>
      </c>
      <c r="B15" s="35">
        <f>NMM!B$5</f>
        <v>3645.0017871332207</v>
      </c>
      <c r="C15" s="35">
        <f>NMM!C$5</f>
        <v>3968.0004637506991</v>
      </c>
      <c r="D15" s="35">
        <f>NMM!D$5</f>
        <v>3128.0544670938707</v>
      </c>
      <c r="E15" s="35">
        <f>NMM!E$5</f>
        <v>4234.1358945941784</v>
      </c>
      <c r="F15" s="35">
        <f>NMM!F$5</f>
        <v>3956.4716253209808</v>
      </c>
      <c r="G15" s="35">
        <f>NMM!G$5</f>
        <v>4414.3567333611909</v>
      </c>
      <c r="H15" s="35">
        <f>NMM!H$5</f>
        <v>3551.9531585272216</v>
      </c>
      <c r="I15" s="35">
        <f>NMM!I$5</f>
        <v>3407.9822138967133</v>
      </c>
      <c r="J15" s="35">
        <f>NMM!J$5</f>
        <v>3900.7552216197037</v>
      </c>
      <c r="K15" s="35">
        <f>NMM!K$5</f>
        <v>2818.1941480385494</v>
      </c>
      <c r="L15" s="35">
        <f>NMM!L$5</f>
        <v>2818.0351241520184</v>
      </c>
      <c r="M15" s="35">
        <f>NMM!M$5</f>
        <v>2756.3362201758514</v>
      </c>
      <c r="N15" s="35">
        <f>NMM!N$5</f>
        <v>2484.676469368168</v>
      </c>
      <c r="O15" s="35">
        <f>NMM!O$5</f>
        <v>2517.7590169345067</v>
      </c>
      <c r="P15" s="35">
        <f>NMM!P$5</f>
        <v>2628.6025305628846</v>
      </c>
      <c r="Q15" s="35">
        <f>NMM!Q$5</f>
        <v>2745.9262269000196</v>
      </c>
    </row>
    <row r="16" spans="1:17" x14ac:dyDescent="0.25">
      <c r="A16" s="21" t="s">
        <v>57</v>
      </c>
      <c r="B16" s="35">
        <f>NMM!B$6</f>
        <v>1577.5722586584993</v>
      </c>
      <c r="C16" s="35">
        <f>NMM!C$6</f>
        <v>1571.9748162373992</v>
      </c>
      <c r="D16" s="35">
        <f>NMM!D$6</f>
        <v>1706.4148123122566</v>
      </c>
      <c r="E16" s="35">
        <f>NMM!E$6</f>
        <v>1310.2987430369722</v>
      </c>
      <c r="F16" s="35">
        <f>NMM!F$6</f>
        <v>1367.8744818592661</v>
      </c>
      <c r="G16" s="35">
        <f>NMM!G$6</f>
        <v>1294.4211124575095</v>
      </c>
      <c r="H16" s="35">
        <f>NMM!H$6</f>
        <v>1363.9843104258732</v>
      </c>
      <c r="I16" s="35">
        <f>NMM!I$6</f>
        <v>1313.7671660749543</v>
      </c>
      <c r="J16" s="35">
        <f>NMM!J$6</f>
        <v>1366.9488234819235</v>
      </c>
      <c r="K16" s="35">
        <f>NMM!K$6</f>
        <v>1063.6198878700945</v>
      </c>
      <c r="L16" s="35">
        <f>NMM!L$6</f>
        <v>1074.2436026479554</v>
      </c>
      <c r="M16" s="35">
        <f>NMM!M$6</f>
        <v>1067.1035564484223</v>
      </c>
      <c r="N16" s="35">
        <f>NMM!N$6</f>
        <v>1025.2565684537467</v>
      </c>
      <c r="O16" s="35">
        <f>NMM!O$6</f>
        <v>1034.8222929808542</v>
      </c>
      <c r="P16" s="35">
        <f>NMM!P$6</f>
        <v>1034.8875613692762</v>
      </c>
      <c r="Q16" s="35">
        <f>NMM!Q$6</f>
        <v>1049.0231737328204</v>
      </c>
    </row>
    <row r="17" spans="1:17" x14ac:dyDescent="0.25">
      <c r="A17" s="23" t="s">
        <v>9</v>
      </c>
      <c r="B17" s="37">
        <f>PPA!B$3</f>
        <v>8588.6170068946885</v>
      </c>
      <c r="C17" s="37">
        <f>PPA!C$3</f>
        <v>8578.1296567452355</v>
      </c>
      <c r="D17" s="37">
        <f>PPA!D$3</f>
        <v>8655.4245634979834</v>
      </c>
      <c r="E17" s="37">
        <f>PPA!E$3</f>
        <v>8406.9788356616118</v>
      </c>
      <c r="F17" s="37">
        <f>PPA!F$3</f>
        <v>8333.4297315117947</v>
      </c>
      <c r="G17" s="37">
        <f>PPA!G$3</f>
        <v>8665.7603850953819</v>
      </c>
      <c r="H17" s="37">
        <f>PPA!H$3</f>
        <v>8592.8576046897579</v>
      </c>
      <c r="I17" s="37">
        <f>PPA!I$3</f>
        <v>8521.0506628984658</v>
      </c>
      <c r="J17" s="37">
        <f>PPA!J$3</f>
        <v>8144.4122640567275</v>
      </c>
      <c r="K17" s="37">
        <f>PPA!K$3</f>
        <v>7237.7223359042964</v>
      </c>
      <c r="L17" s="37">
        <f>PPA!L$3</f>
        <v>7718</v>
      </c>
      <c r="M17" s="37">
        <f>PPA!M$3</f>
        <v>7460.3571607223239</v>
      </c>
      <c r="N17" s="37">
        <f>PPA!N$3</f>
        <v>6724.5336727841313</v>
      </c>
      <c r="O17" s="37">
        <f>PPA!O$3</f>
        <v>6424.1984855807968</v>
      </c>
      <c r="P17" s="37">
        <f>PPA!P$3</f>
        <v>6062.7458892363566</v>
      </c>
      <c r="Q17" s="37">
        <f>PPA!Q$3</f>
        <v>6110.4606362644727</v>
      </c>
    </row>
    <row r="18" spans="1:17" x14ac:dyDescent="0.25">
      <c r="A18" s="21" t="s">
        <v>35</v>
      </c>
      <c r="B18" s="35">
        <f>PPA!B$5</f>
        <v>253.57150619368696</v>
      </c>
      <c r="C18" s="35">
        <f>PPA!C$5</f>
        <v>234.4572611439375</v>
      </c>
      <c r="D18" s="35">
        <f>PPA!D$5</f>
        <v>219.15473871875878</v>
      </c>
      <c r="E18" s="35">
        <f>PPA!E$5</f>
        <v>222.87398966250498</v>
      </c>
      <c r="F18" s="35">
        <f>PPA!F$5</f>
        <v>224.38887512073092</v>
      </c>
      <c r="G18" s="35">
        <f>PPA!G$5</f>
        <v>215.88768952965924</v>
      </c>
      <c r="H18" s="35">
        <f>PPA!H$5</f>
        <v>180.74452553629288</v>
      </c>
      <c r="I18" s="35">
        <f>PPA!I$5</f>
        <v>190.25988840270122</v>
      </c>
      <c r="J18" s="35">
        <f>PPA!J$5</f>
        <v>182.33985131578356</v>
      </c>
      <c r="K18" s="35">
        <f>PPA!K$5</f>
        <v>162.29404278869737</v>
      </c>
      <c r="L18" s="35">
        <f>PPA!L$5</f>
        <v>181.11535379932081</v>
      </c>
      <c r="M18" s="35">
        <f>PPA!M$5</f>
        <v>235.9417115217054</v>
      </c>
      <c r="N18" s="35">
        <f>PPA!N$5</f>
        <v>246.97110899837523</v>
      </c>
      <c r="O18" s="35">
        <f>PPA!O$5</f>
        <v>233.28431257352361</v>
      </c>
      <c r="P18" s="35">
        <f>PPA!P$5</f>
        <v>219.65324307932738</v>
      </c>
      <c r="Q18" s="35">
        <f>PPA!Q$5</f>
        <v>235.27930609440233</v>
      </c>
    </row>
    <row r="19" spans="1:17" x14ac:dyDescent="0.25">
      <c r="A19" s="21" t="s">
        <v>56</v>
      </c>
      <c r="B19" s="35">
        <f>PPA!B$6</f>
        <v>3739.9393765966333</v>
      </c>
      <c r="C19" s="35">
        <f>PPA!C$6</f>
        <v>3786.3790417080959</v>
      </c>
      <c r="D19" s="35">
        <f>PPA!D$6</f>
        <v>3700.6582245205582</v>
      </c>
      <c r="E19" s="35">
        <f>PPA!E$6</f>
        <v>3465.5965421439587</v>
      </c>
      <c r="F19" s="35">
        <f>PPA!F$6</f>
        <v>3367.4072542996073</v>
      </c>
      <c r="G19" s="35">
        <f>PPA!G$6</f>
        <v>3267.3535299390514</v>
      </c>
      <c r="H19" s="35">
        <f>PPA!H$6</f>
        <v>3248.2086846622028</v>
      </c>
      <c r="I19" s="35">
        <f>PPA!I$6</f>
        <v>3325.8034506106401</v>
      </c>
      <c r="J19" s="35">
        <f>PPA!J$6</f>
        <v>3153.3237859557635</v>
      </c>
      <c r="K19" s="35">
        <f>PPA!K$6</f>
        <v>2834.321729287487</v>
      </c>
      <c r="L19" s="35">
        <f>PPA!L$6</f>
        <v>3135.8846462006791</v>
      </c>
      <c r="M19" s="35">
        <f>PPA!M$6</f>
        <v>3145.5799732364362</v>
      </c>
      <c r="N19" s="35">
        <f>PPA!N$6</f>
        <v>2968.4565288450431</v>
      </c>
      <c r="O19" s="35">
        <f>PPA!O$6</f>
        <v>2887.1845129460512</v>
      </c>
      <c r="P19" s="35">
        <f>PPA!P$6</f>
        <v>2502.0253607741984</v>
      </c>
      <c r="Q19" s="35">
        <f>PPA!Q$6</f>
        <v>2715.8750365757469</v>
      </c>
    </row>
    <row r="20" spans="1:17" x14ac:dyDescent="0.25">
      <c r="A20" s="21" t="s">
        <v>55</v>
      </c>
      <c r="B20" s="35">
        <f>PPA!B$7</f>
        <v>4595.1061241043681</v>
      </c>
      <c r="C20" s="35">
        <f>PPA!C$7</f>
        <v>4557.293353893202</v>
      </c>
      <c r="D20" s="35">
        <f>PPA!D$7</f>
        <v>4735.6116002586659</v>
      </c>
      <c r="E20" s="35">
        <f>PPA!E$7</f>
        <v>4718.5083038551484</v>
      </c>
      <c r="F20" s="35">
        <f>PPA!F$7</f>
        <v>4741.6336020914569</v>
      </c>
      <c r="G20" s="35">
        <f>PPA!G$7</f>
        <v>5182.5191656266707</v>
      </c>
      <c r="H20" s="35">
        <f>PPA!H$7</f>
        <v>5163.9043944912628</v>
      </c>
      <c r="I20" s="35">
        <f>PPA!I$7</f>
        <v>5004.9873238851251</v>
      </c>
      <c r="J20" s="35">
        <f>PPA!J$7</f>
        <v>4808.74862678518</v>
      </c>
      <c r="K20" s="35">
        <f>PPA!K$7</f>
        <v>4241.1065638281125</v>
      </c>
      <c r="L20" s="35">
        <f>PPA!L$7</f>
        <v>4401</v>
      </c>
      <c r="M20" s="35">
        <f>PPA!M$7</f>
        <v>4078.8354759641825</v>
      </c>
      <c r="N20" s="35">
        <f>PPA!N$7</f>
        <v>3509.106034940713</v>
      </c>
      <c r="O20" s="35">
        <f>PPA!O$7</f>
        <v>3303.7296600612221</v>
      </c>
      <c r="P20" s="35">
        <f>PPA!P$7</f>
        <v>3341.067285382831</v>
      </c>
      <c r="Q20" s="35">
        <f>PPA!Q$7</f>
        <v>3159.3062935943235</v>
      </c>
    </row>
    <row r="21" spans="1:17" x14ac:dyDescent="0.25">
      <c r="A21" s="20" t="s">
        <v>54</v>
      </c>
      <c r="B21" s="36">
        <f>FBT!B$3</f>
        <v>19380.83006624307</v>
      </c>
      <c r="C21" s="36">
        <f>FBT!C$3</f>
        <v>19614.372902439973</v>
      </c>
      <c r="D21" s="36">
        <f>FBT!D$3</f>
        <v>20193.503457195442</v>
      </c>
      <c r="E21" s="36">
        <f>FBT!E$3</f>
        <v>21314.227471670965</v>
      </c>
      <c r="F21" s="36">
        <f>FBT!F$3</f>
        <v>21922.102559950028</v>
      </c>
      <c r="G21" s="36">
        <f>FBT!G$3</f>
        <v>23897.976466393298</v>
      </c>
      <c r="H21" s="36">
        <f>FBT!H$3</f>
        <v>24188.02129356236</v>
      </c>
      <c r="I21" s="36">
        <f>FBT!I$3</f>
        <v>25927.850047795186</v>
      </c>
      <c r="J21" s="36">
        <f>FBT!J$3</f>
        <v>26169.979027264559</v>
      </c>
      <c r="K21" s="36">
        <f>FBT!K$3</f>
        <v>25834.251534708012</v>
      </c>
      <c r="L21" s="36">
        <f>FBT!L$3</f>
        <v>26805</v>
      </c>
      <c r="M21" s="36">
        <f>FBT!M$3</f>
        <v>28019.608823970786</v>
      </c>
      <c r="N21" s="36">
        <f>FBT!N$3</f>
        <v>27737.072637793302</v>
      </c>
      <c r="O21" s="36">
        <f>FBT!O$3</f>
        <v>27425.688738521025</v>
      </c>
      <c r="P21" s="36">
        <f>FBT!P$3</f>
        <v>27682.84071421366</v>
      </c>
      <c r="Q21" s="36">
        <f>FBT!Q$3</f>
        <v>28037.46735116635</v>
      </c>
    </row>
    <row r="22" spans="1:17" x14ac:dyDescent="0.25">
      <c r="A22" s="18" t="s">
        <v>53</v>
      </c>
      <c r="B22" s="35">
        <f>TRE!B$3</f>
        <v>16241.719616060565</v>
      </c>
      <c r="C22" s="35">
        <f>TRE!C$3</f>
        <v>16087.232581343216</v>
      </c>
      <c r="D22" s="35">
        <f>TRE!D$3</f>
        <v>16853.205989155846</v>
      </c>
      <c r="E22" s="35">
        <f>TRE!E$3</f>
        <v>17286.408058037054</v>
      </c>
      <c r="F22" s="35">
        <f>TRE!F$3</f>
        <v>16855.414300091386</v>
      </c>
      <c r="G22" s="35">
        <f>TRE!G$3</f>
        <v>16157.068996256017</v>
      </c>
      <c r="H22" s="35">
        <f>TRE!H$3</f>
        <v>17047.781202181082</v>
      </c>
      <c r="I22" s="35">
        <f>TRE!I$3</f>
        <v>17089.896513029384</v>
      </c>
      <c r="J22" s="35">
        <f>TRE!J$3</f>
        <v>16018.176370718067</v>
      </c>
      <c r="K22" s="35">
        <f>TRE!K$3</f>
        <v>14191.130174720605</v>
      </c>
      <c r="L22" s="35">
        <f>TRE!L$3</f>
        <v>13681</v>
      </c>
      <c r="M22" s="35">
        <f>TRE!M$3</f>
        <v>14460.507228252714</v>
      </c>
      <c r="N22" s="35">
        <f>TRE!N$3</f>
        <v>13398.951578145516</v>
      </c>
      <c r="O22" s="35">
        <f>TRE!O$3</f>
        <v>15292.210407604318</v>
      </c>
      <c r="P22" s="35">
        <f>TRE!P$3</f>
        <v>16540.905881166145</v>
      </c>
      <c r="Q22" s="35">
        <f>TRE!Q$3</f>
        <v>18738.679235842163</v>
      </c>
    </row>
    <row r="23" spans="1:17" x14ac:dyDescent="0.25">
      <c r="A23" s="18" t="s">
        <v>52</v>
      </c>
      <c r="B23" s="35">
        <f>MAE!B$3</f>
        <v>30470.460997701768</v>
      </c>
      <c r="C23" s="35">
        <f>MAE!C$3</f>
        <v>31479.921734285301</v>
      </c>
      <c r="D23" s="35">
        <f>MAE!D$3</f>
        <v>31116.002586678602</v>
      </c>
      <c r="E23" s="35">
        <f>MAE!E$3</f>
        <v>31102.584087775045</v>
      </c>
      <c r="F23" s="35">
        <f>MAE!F$3</f>
        <v>31047.925318403184</v>
      </c>
      <c r="G23" s="35">
        <f>MAE!G$3</f>
        <v>31239.971474416117</v>
      </c>
      <c r="H23" s="35">
        <f>MAE!H$3</f>
        <v>32866.010043319897</v>
      </c>
      <c r="I23" s="35">
        <f>MAE!I$3</f>
        <v>33902.373134948677</v>
      </c>
      <c r="J23" s="35">
        <f>MAE!J$3</f>
        <v>34223.509437730951</v>
      </c>
      <c r="K23" s="35">
        <f>MAE!K$3</f>
        <v>28669.526208090669</v>
      </c>
      <c r="L23" s="35">
        <f>MAE!L$3</f>
        <v>27871</v>
      </c>
      <c r="M23" s="35">
        <f>MAE!M$3</f>
        <v>27141.213546095743</v>
      </c>
      <c r="N23" s="35">
        <f>MAE!N$3</f>
        <v>26180.476901642793</v>
      </c>
      <c r="O23" s="35">
        <f>MAE!O$3</f>
        <v>26169.043015949734</v>
      </c>
      <c r="P23" s="35">
        <f>MAE!P$3</f>
        <v>27130.031272066983</v>
      </c>
      <c r="Q23" s="35">
        <f>MAE!Q$3</f>
        <v>28377.715732484714</v>
      </c>
    </row>
    <row r="24" spans="1:17" x14ac:dyDescent="0.25">
      <c r="A24" s="18" t="s">
        <v>51</v>
      </c>
      <c r="B24" s="35">
        <f>TEL!B$3</f>
        <v>10150.060835473842</v>
      </c>
      <c r="C24" s="35">
        <f>TEL!C$3</f>
        <v>10012.569162790094</v>
      </c>
      <c r="D24" s="35">
        <f>TEL!D$3</f>
        <v>9359.299607023826</v>
      </c>
      <c r="E24" s="35">
        <f>TEL!E$3</f>
        <v>9186.4020624737695</v>
      </c>
      <c r="F24" s="35">
        <f>TEL!F$3</f>
        <v>8356.5652943421974</v>
      </c>
      <c r="G24" s="35">
        <f>TEL!G$3</f>
        <v>7671.8220716705291</v>
      </c>
      <c r="H24" s="35">
        <f>TEL!H$3</f>
        <v>7514.1705640207765</v>
      </c>
      <c r="I24" s="35">
        <f>TEL!I$3</f>
        <v>7066.4145297369187</v>
      </c>
      <c r="J24" s="35">
        <f>TEL!J$3</f>
        <v>6927.993608309198</v>
      </c>
      <c r="K24" s="35">
        <f>TEL!K$3</f>
        <v>5984.377459467968</v>
      </c>
      <c r="L24" s="35">
        <f>TEL!L$3</f>
        <v>5915</v>
      </c>
      <c r="M24" s="35">
        <f>TEL!M$3</f>
        <v>6475.9141613726179</v>
      </c>
      <c r="N24" s="35">
        <f>TEL!N$3</f>
        <v>5746.2738926921184</v>
      </c>
      <c r="O24" s="35">
        <f>TEL!O$3</f>
        <v>5701.2244240373775</v>
      </c>
      <c r="P24" s="35">
        <f>TEL!P$3</f>
        <v>5602.7438716836477</v>
      </c>
      <c r="Q24" s="35">
        <f>TEL!Q$3</f>
        <v>5688.1523512163876</v>
      </c>
    </row>
    <row r="25" spans="1:17" x14ac:dyDescent="0.25">
      <c r="A25" s="18" t="s">
        <v>50</v>
      </c>
      <c r="B25" s="35">
        <f>WWP!B$3</f>
        <v>3412.1941327565228</v>
      </c>
      <c r="C25" s="35">
        <f>WWP!C$3</f>
        <v>3341.8423541912325</v>
      </c>
      <c r="D25" s="35">
        <f>WWP!D$3</f>
        <v>3306.7203899915435</v>
      </c>
      <c r="E25" s="35">
        <f>WWP!E$3</f>
        <v>3253.1926374482882</v>
      </c>
      <c r="F25" s="35">
        <f>WWP!F$3</f>
        <v>3214.686455284741</v>
      </c>
      <c r="G25" s="35">
        <f>WWP!G$3</f>
        <v>3297.156355856659</v>
      </c>
      <c r="H25" s="35">
        <f>WWP!H$3</f>
        <v>3458.0486648419146</v>
      </c>
      <c r="I25" s="35">
        <f>WWP!I$3</f>
        <v>3437.097377498857</v>
      </c>
      <c r="J25" s="35">
        <f>WWP!J$3</f>
        <v>3266.7532208129433</v>
      </c>
      <c r="K25" s="35">
        <f>WWP!K$3</f>
        <v>2402.4083110341571</v>
      </c>
      <c r="L25" s="35">
        <f>WWP!L$3</f>
        <v>2270</v>
      </c>
      <c r="M25" s="35">
        <f>WWP!M$3</f>
        <v>2067.9305687559404</v>
      </c>
      <c r="N25" s="35">
        <f>WWP!N$3</f>
        <v>1870.320440216901</v>
      </c>
      <c r="O25" s="35">
        <f>WWP!O$3</f>
        <v>1767.1580473658773</v>
      </c>
      <c r="P25" s="35">
        <f>WWP!P$3</f>
        <v>1773.4288308282055</v>
      </c>
      <c r="Q25" s="35">
        <f>WWP!Q$3</f>
        <v>1927.4070071151939</v>
      </c>
    </row>
    <row r="26" spans="1:17" x14ac:dyDescent="0.25">
      <c r="A26" s="16" t="s">
        <v>49</v>
      </c>
      <c r="B26" s="34">
        <f>OIS!B$3</f>
        <v>13489.25239962147</v>
      </c>
      <c r="C26" s="34">
        <f>OIS!C$3</f>
        <v>13381.623106526895</v>
      </c>
      <c r="D26" s="34">
        <f>OIS!D$3</f>
        <v>13195.791672884643</v>
      </c>
      <c r="E26" s="34">
        <f>OIS!E$3</f>
        <v>12983.991846033936</v>
      </c>
      <c r="F26" s="34">
        <f>OIS!F$3</f>
        <v>13276.342730227771</v>
      </c>
      <c r="G26" s="34">
        <f>OIS!G$3</f>
        <v>13138.482795507221</v>
      </c>
      <c r="H26" s="34">
        <f>OIS!H$3</f>
        <v>13064.936744326385</v>
      </c>
      <c r="I26" s="34">
        <f>OIS!I$3</f>
        <v>12906.778604380532</v>
      </c>
      <c r="J26" s="34">
        <f>OIS!J$3</f>
        <v>13113.951862578648</v>
      </c>
      <c r="K26" s="34">
        <f>OIS!K$3</f>
        <v>11446.363922556273</v>
      </c>
      <c r="L26" s="34">
        <f>OIS!L$3</f>
        <v>11122</v>
      </c>
      <c r="M26" s="34">
        <f>OIS!M$3</f>
        <v>10758.841478665399</v>
      </c>
      <c r="N26" s="34">
        <f>OIS!N$3</f>
        <v>10530.325050867503</v>
      </c>
      <c r="O26" s="34">
        <f>OIS!O$3</f>
        <v>10461.97841147092</v>
      </c>
      <c r="P26" s="34">
        <f>OIS!P$3</f>
        <v>10626.45011600928</v>
      </c>
      <c r="Q26" s="34">
        <f>OIS!Q$3</f>
        <v>10977.013219650344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25380.172117629252</v>
      </c>
      <c r="C29" s="38">
        <f>ISI!C25+NFM!C43+CHI!C32+NMM!C31+PPA!C32+FBT!C12+TRE!C12+MAE!C12+TEL!C12+WWP!C12+OIS!C12</f>
        <v>27138.353840000003</v>
      </c>
      <c r="D29" s="38">
        <f>ISI!D25+NFM!D43+CHI!D32+NMM!D31+PPA!D32+FBT!D12+TRE!D12+MAE!D12+TEL!D12+WWP!D12+OIS!D12</f>
        <v>27462.019570000004</v>
      </c>
      <c r="E29" s="38">
        <f>ISI!E25+NFM!E43+CHI!E32+NMM!E31+PPA!E32+FBT!E12+TRE!E12+MAE!E12+TEL!E12+WWP!E12+OIS!E12</f>
        <v>29334.500690000019</v>
      </c>
      <c r="F29" s="38">
        <f>ISI!F25+NFM!F43+CHI!F32+NMM!F31+PPA!F32+FBT!F12+TRE!F12+MAE!F12+TEL!F12+WWP!F12+OIS!F12</f>
        <v>30127.836910000005</v>
      </c>
      <c r="G29" s="38">
        <f>ISI!G25+NFM!G43+CHI!G32+NMM!G31+PPA!G32+FBT!G12+TRE!G12+MAE!G12+TEL!G12+WWP!G12+OIS!G12</f>
        <v>30979.963128449486</v>
      </c>
      <c r="H29" s="38">
        <f>ISI!H25+NFM!H43+CHI!H32+NMM!H31+PPA!H32+FBT!H12+TRE!H12+MAE!H12+TEL!H12+WWP!H12+OIS!H12</f>
        <v>25379.67794000002</v>
      </c>
      <c r="I29" s="38">
        <f>ISI!I25+NFM!I43+CHI!I32+NMM!I31+PPA!I32+FBT!I12+TRE!I12+MAE!I12+TEL!I12+WWP!I12+OIS!I12</f>
        <v>27448.631399999987</v>
      </c>
      <c r="J29" s="38">
        <f>ISI!J25+NFM!J43+CHI!J32+NMM!J31+PPA!J32+FBT!J12+TRE!J12+MAE!J12+TEL!J12+WWP!J12+OIS!J12</f>
        <v>25832.346389999992</v>
      </c>
      <c r="K29" s="38">
        <f>ISI!K25+NFM!K43+CHI!K32+NMM!K31+PPA!K32+FBT!K12+TRE!K12+MAE!K12+TEL!K12+WWP!K12+OIS!K12</f>
        <v>21205.228070000001</v>
      </c>
      <c r="L29" s="38">
        <f>ISI!L25+NFM!L43+CHI!L32+NMM!L31+PPA!L32+FBT!L12+TRE!L12+MAE!L12+TEL!L12+WWP!L12+OIS!L12</f>
        <v>21448.525382641586</v>
      </c>
      <c r="M29" s="38">
        <f>ISI!M25+NFM!M43+CHI!M32+NMM!M31+PPA!M32+FBT!M12+TRE!M12+MAE!M12+TEL!M12+WWP!M12+OIS!M12</f>
        <v>21370.543509736475</v>
      </c>
      <c r="N29" s="38">
        <f>ISI!N25+NFM!N43+CHI!N32+NMM!N31+PPA!N32+FBT!N12+TRE!N12+MAE!N12+TEL!N12+WWP!N12+OIS!N12</f>
        <v>20773.806294922226</v>
      </c>
      <c r="O29" s="38">
        <f>ISI!O25+NFM!O43+CHI!O32+NMM!O31+PPA!O32+FBT!O12+TRE!O12+MAE!O12+TEL!O12+WWP!O12+OIS!O12</f>
        <v>20799.619812725636</v>
      </c>
      <c r="P29" s="38">
        <f>ISI!P25+NFM!P43+CHI!P32+NMM!P31+PPA!P32+FBT!P12+TRE!P12+MAE!P12+TEL!P12+WWP!P12+OIS!P12</f>
        <v>20005.807493751909</v>
      </c>
      <c r="Q29" s="38">
        <f>ISI!Q25+NFM!Q43+CHI!Q32+NMM!Q31+PPA!Q32+FBT!Q12+TRE!Q12+MAE!Q12+TEL!Q12+WWP!Q12+OIS!Q12</f>
        <v>18914.807883635884</v>
      </c>
    </row>
    <row r="30" spans="1:17" x14ac:dyDescent="0.25">
      <c r="A30" s="69" t="s">
        <v>33</v>
      </c>
      <c r="B30" s="68">
        <f t="shared" ref="B30:Q30" si="0">B31+B32</f>
        <v>1606.8580199671326</v>
      </c>
      <c r="C30" s="68">
        <f t="shared" si="0"/>
        <v>1740.86321</v>
      </c>
      <c r="D30" s="68">
        <f t="shared" si="0"/>
        <v>1733.9429800000003</v>
      </c>
      <c r="E30" s="68">
        <f t="shared" si="0"/>
        <v>1653.36906</v>
      </c>
      <c r="F30" s="68">
        <f t="shared" si="0"/>
        <v>1565.5429800000002</v>
      </c>
      <c r="G30" s="68">
        <f t="shared" si="0"/>
        <v>1472.1874975334836</v>
      </c>
      <c r="H30" s="68">
        <f t="shared" si="0"/>
        <v>1341.7901199999997</v>
      </c>
      <c r="I30" s="68">
        <f t="shared" si="0"/>
        <v>1513.9476300000019</v>
      </c>
      <c r="J30" s="68">
        <f t="shared" si="0"/>
        <v>1344.0591699999989</v>
      </c>
      <c r="K30" s="68">
        <f t="shared" si="0"/>
        <v>923.0017499999999</v>
      </c>
      <c r="L30" s="68">
        <f t="shared" si="0"/>
        <v>1037.1548192014566</v>
      </c>
      <c r="M30" s="68">
        <f t="shared" si="0"/>
        <v>1439.4379284854974</v>
      </c>
      <c r="N30" s="68">
        <f t="shared" si="0"/>
        <v>1071.0627426961266</v>
      </c>
      <c r="O30" s="68">
        <f t="shared" si="0"/>
        <v>1419.9053141604204</v>
      </c>
      <c r="P30" s="68">
        <f t="shared" si="0"/>
        <v>1169.2203735420017</v>
      </c>
      <c r="Q30" s="68">
        <f t="shared" si="0"/>
        <v>1188.4051022674914</v>
      </c>
    </row>
    <row r="31" spans="1:17" x14ac:dyDescent="0.25">
      <c r="A31" s="53" t="s">
        <v>48</v>
      </c>
      <c r="B31" s="51">
        <f>ISI!B27+NFM!B44+CHI!B33+NMM!B32+PPA!B33+FBT!B13+TRE!B13+MAE!B13+TEL!B13+WWP!B13+OIS!B13</f>
        <v>858.89754559250525</v>
      </c>
      <c r="C31" s="51">
        <f>ISI!C27+NFM!C44+CHI!C33+NMM!C32+PPA!C33+FBT!C13+TRE!C13+MAE!C13+TEL!C13+WWP!C13+OIS!C13</f>
        <v>1037.3654099999999</v>
      </c>
      <c r="D31" s="51">
        <f>ISI!D27+NFM!D44+CHI!D33+NMM!D32+PPA!D33+FBT!D13+TRE!D13+MAE!D13+TEL!D13+WWP!D13+OIS!D13</f>
        <v>969.63258000000019</v>
      </c>
      <c r="E31" s="51">
        <f>ISI!E27+NFM!E44+CHI!E33+NMM!E32+PPA!E33+FBT!E13+TRE!E13+MAE!E13+TEL!E13+WWP!E13+OIS!E13</f>
        <v>938.71996000000001</v>
      </c>
      <c r="F31" s="51">
        <f>ISI!F27+NFM!F44+CHI!F33+NMM!F32+PPA!F33+FBT!F13+TRE!F13+MAE!F13+TEL!F13+WWP!F13+OIS!F13</f>
        <v>803.22072000000003</v>
      </c>
      <c r="G31" s="51">
        <f>ISI!G27+NFM!G44+CHI!G33+NMM!G32+PPA!G33+FBT!G13+TRE!G13+MAE!G13+TEL!G13+WWP!G13+OIS!G13</f>
        <v>813.710880066914</v>
      </c>
      <c r="H31" s="51">
        <f>ISI!H27+NFM!H44+CHI!H33+NMM!H32+PPA!H33+FBT!H13+TRE!H13+MAE!H13+TEL!H13+WWP!H13+OIS!H13</f>
        <v>679.1017099999998</v>
      </c>
      <c r="I31" s="51">
        <f>ISI!I27+NFM!I44+CHI!I33+NMM!I32+PPA!I33+FBT!I13+TRE!I13+MAE!I13+TEL!I13+WWP!I13+OIS!I13</f>
        <v>976.53481000000204</v>
      </c>
      <c r="J31" s="51">
        <f>ISI!J27+NFM!J44+CHI!J33+NMM!J32+PPA!J33+FBT!J13+TRE!J13+MAE!J13+TEL!J13+WWP!J13+OIS!J13</f>
        <v>802.31238999999891</v>
      </c>
      <c r="K31" s="51">
        <f>ISI!K27+NFM!K44+CHI!K33+NMM!K32+PPA!K33+FBT!K13+TRE!K13+MAE!K13+TEL!K13+WWP!K13+OIS!K13</f>
        <v>409.93347</v>
      </c>
      <c r="L31" s="51">
        <f>ISI!L27+NFM!L44+CHI!L33+NMM!L32+PPA!L33+FBT!L13+TRE!L13+MAE!L13+TEL!L13+WWP!L13+OIS!L13</f>
        <v>623.88749020153648</v>
      </c>
      <c r="M31" s="51">
        <f>ISI!M27+NFM!M44+CHI!M33+NMM!M32+PPA!M33+FBT!M13+TRE!M13+MAE!M13+TEL!M13+WWP!M13+OIS!M13</f>
        <v>949.72457778420471</v>
      </c>
      <c r="N31" s="51">
        <f>ISI!N27+NFM!N44+CHI!N33+NMM!N32+PPA!N33+FBT!N13+TRE!N13+MAE!N13+TEL!N13+WWP!N13+OIS!N13</f>
        <v>676.15484858621528</v>
      </c>
      <c r="O31" s="51">
        <f>ISI!O27+NFM!O44+CHI!O33+NMM!O32+PPA!O33+FBT!O13+TRE!O13+MAE!O13+TEL!O13+WWP!O13+OIS!O13</f>
        <v>738.68738639630146</v>
      </c>
      <c r="P31" s="51">
        <f>ISI!P27+NFM!P44+CHI!P33+NMM!P32+PPA!P33+FBT!P13+TRE!P13+MAE!P13+TEL!P13+WWP!P13+OIS!P13</f>
        <v>746.47296170679431</v>
      </c>
      <c r="Q31" s="51">
        <f>ISI!Q27+NFM!Q44+CHI!Q33+NMM!Q32+PPA!Q33+FBT!Q13+TRE!Q13+MAE!Q13+TEL!Q13+WWP!Q13+OIS!Q13</f>
        <v>802.23958489179552</v>
      </c>
    </row>
    <row r="32" spans="1:17" x14ac:dyDescent="0.25">
      <c r="A32" s="53" t="s">
        <v>47</v>
      </c>
      <c r="B32" s="51">
        <f>ISI!B28</f>
        <v>747.96047437462732</v>
      </c>
      <c r="C32" s="51">
        <f>ISI!C28</f>
        <v>703.49779999999998</v>
      </c>
      <c r="D32" s="51">
        <f>ISI!D28</f>
        <v>764.31040000000007</v>
      </c>
      <c r="E32" s="51">
        <f>ISI!E28</f>
        <v>714.64909999999998</v>
      </c>
      <c r="F32" s="51">
        <f>ISI!F28</f>
        <v>762.32226000000003</v>
      </c>
      <c r="G32" s="51">
        <f>ISI!G28</f>
        <v>658.47661746656956</v>
      </c>
      <c r="H32" s="51">
        <f>ISI!H28</f>
        <v>662.68840999999998</v>
      </c>
      <c r="I32" s="51">
        <f>ISI!I28</f>
        <v>537.41282000000001</v>
      </c>
      <c r="J32" s="51">
        <f>ISI!J28</f>
        <v>541.74677999999994</v>
      </c>
      <c r="K32" s="51">
        <f>ISI!K28</f>
        <v>513.06827999999996</v>
      </c>
      <c r="L32" s="51">
        <f>ISI!L28</f>
        <v>413.26732899992015</v>
      </c>
      <c r="M32" s="51">
        <f>ISI!M28</f>
        <v>489.71335070129265</v>
      </c>
      <c r="N32" s="51">
        <f>ISI!N28</f>
        <v>394.90789410991141</v>
      </c>
      <c r="O32" s="51">
        <f>ISI!O28</f>
        <v>681.21792776411883</v>
      </c>
      <c r="P32" s="51">
        <f>ISI!P28</f>
        <v>422.7474118352074</v>
      </c>
      <c r="Q32" s="51">
        <f>ISI!Q28</f>
        <v>386.16551737569591</v>
      </c>
    </row>
    <row r="33" spans="1:17" x14ac:dyDescent="0.25">
      <c r="A33" s="67" t="s">
        <v>32</v>
      </c>
      <c r="B33" s="66">
        <f t="shared" ref="B33:Q33" si="1">SUM(B34:B38)</f>
        <v>5720.5633073911376</v>
      </c>
      <c r="C33" s="66">
        <f t="shared" si="1"/>
        <v>5966.8420900000101</v>
      </c>
      <c r="D33" s="66">
        <f t="shared" si="1"/>
        <v>5784.773970000002</v>
      </c>
      <c r="E33" s="66">
        <f t="shared" si="1"/>
        <v>6104.5279100000125</v>
      </c>
      <c r="F33" s="66">
        <f t="shared" si="1"/>
        <v>5780.7186200000069</v>
      </c>
      <c r="G33" s="66">
        <f t="shared" si="1"/>
        <v>5545.2369692880084</v>
      </c>
      <c r="H33" s="66">
        <f t="shared" si="1"/>
        <v>5339.4871200000143</v>
      </c>
      <c r="I33" s="66">
        <f t="shared" si="1"/>
        <v>5570.6094699999894</v>
      </c>
      <c r="J33" s="66">
        <f t="shared" si="1"/>
        <v>5282.2817099999993</v>
      </c>
      <c r="K33" s="66">
        <f t="shared" si="1"/>
        <v>4730.5136599999987</v>
      </c>
      <c r="L33" s="66">
        <f t="shared" si="1"/>
        <v>4915.252979853969</v>
      </c>
      <c r="M33" s="66">
        <f t="shared" si="1"/>
        <v>4354.3522126039088</v>
      </c>
      <c r="N33" s="66">
        <f t="shared" si="1"/>
        <v>3484.3182681506946</v>
      </c>
      <c r="O33" s="66">
        <f t="shared" si="1"/>
        <v>2815.6336838559719</v>
      </c>
      <c r="P33" s="66">
        <f t="shared" si="1"/>
        <v>2557.1110648036961</v>
      </c>
      <c r="Q33" s="66">
        <f t="shared" si="1"/>
        <v>2715.0575983301169</v>
      </c>
    </row>
    <row r="34" spans="1:17" x14ac:dyDescent="0.25">
      <c r="A34" s="53" t="s">
        <v>31</v>
      </c>
      <c r="B34" s="51">
        <f>ISI!B30+NFM!B46+CHI!B35+NMM!B34+PPA!B35+FBT!B15+TRE!B15+MAE!B15+TEL!B15+WWP!B15+OIS!B15</f>
        <v>0</v>
      </c>
      <c r="C34" s="51">
        <f>ISI!C30+NFM!C46+CHI!C35+NMM!C34+PPA!C35+FBT!C15+TRE!C15+MAE!C15+TEL!C15+WWP!C15+OIS!C15</f>
        <v>0</v>
      </c>
      <c r="D34" s="51">
        <f>ISI!D30+NFM!D46+CHI!D35+NMM!D34+PPA!D35+FBT!D15+TRE!D15+MAE!D15+TEL!D15+WWP!D15+OIS!D15</f>
        <v>0</v>
      </c>
      <c r="E34" s="51">
        <f>ISI!E30+NFM!E46+CHI!E35+NMM!E34+PPA!E35+FBT!E15+TRE!E15+MAE!E15+TEL!E15+WWP!E15+OIS!E15</f>
        <v>0</v>
      </c>
      <c r="F34" s="51">
        <f>ISI!F30+NFM!F46+CHI!F35+NMM!F34+PPA!F35+FBT!F15+TRE!F15+MAE!F15+TEL!F15+WWP!F15+OIS!F15</f>
        <v>0</v>
      </c>
      <c r="G34" s="51">
        <f>ISI!G30+NFM!G46+CHI!G35+NMM!G34+PPA!G35+FBT!G15+TRE!G15+MAE!G15+TEL!G15+WWP!G15+OIS!G15</f>
        <v>0</v>
      </c>
      <c r="H34" s="51">
        <f>ISI!H30+NFM!H46+CHI!H35+NMM!H34+PPA!H35+FBT!H15+TRE!H15+MAE!H15+TEL!H15+WWP!H15+OIS!H15</f>
        <v>0</v>
      </c>
      <c r="I34" s="51">
        <f>ISI!I30+NFM!I46+CHI!I35+NMM!I34+PPA!I35+FBT!I15+TRE!I15+MAE!I15+TEL!I15+WWP!I15+OIS!I15</f>
        <v>0</v>
      </c>
      <c r="J34" s="51">
        <f>ISI!J30+NFM!J46+CHI!J35+NMM!J34+PPA!J35+FBT!J15+TRE!J15+MAE!J15+TEL!J15+WWP!J15+OIS!J15</f>
        <v>0</v>
      </c>
      <c r="K34" s="51">
        <f>ISI!K30+NFM!K46+CHI!K35+NMM!K34+PPA!K35+FBT!K15+TRE!K15+MAE!K15+TEL!K15+WWP!K15+OIS!K15</f>
        <v>0</v>
      </c>
      <c r="L34" s="51">
        <f>ISI!L30+NFM!L46+CHI!L35+NMM!L34+PPA!L35+FBT!L15+TRE!L15+MAE!L15+TEL!L15+WWP!L15+OIS!L15</f>
        <v>0</v>
      </c>
      <c r="M34" s="51">
        <f>ISI!M30+NFM!M46+CHI!M35+NMM!M34+PPA!M35+FBT!M15+TRE!M15+MAE!M15+TEL!M15+WWP!M15+OIS!M15</f>
        <v>0</v>
      </c>
      <c r="N34" s="51">
        <f>ISI!N30+NFM!N46+CHI!N35+NMM!N34+PPA!N35+FBT!N15+TRE!N15+MAE!N15+TEL!N15+WWP!N15+OIS!N15</f>
        <v>0</v>
      </c>
      <c r="O34" s="51">
        <f>ISI!O30+NFM!O46+CHI!O35+NMM!O34+PPA!O35+FBT!O15+TRE!O15+MAE!O15+TEL!O15+WWP!O15+OIS!O15</f>
        <v>0</v>
      </c>
      <c r="P34" s="51">
        <f>ISI!P30+NFM!P46+CHI!P35+NMM!P34+PPA!P35+FBT!P15+TRE!P15+MAE!P15+TEL!P15+WWP!P15+OIS!P15</f>
        <v>0</v>
      </c>
      <c r="Q34" s="51">
        <f>ISI!Q30+NFM!Q46+CHI!Q35+NMM!Q34+PPA!Q35+FBT!Q15+TRE!Q15+MAE!Q15+TEL!Q15+WWP!Q15+OIS!Q15</f>
        <v>0</v>
      </c>
    </row>
    <row r="35" spans="1:17" x14ac:dyDescent="0.25">
      <c r="A35" s="53" t="s">
        <v>30</v>
      </c>
      <c r="B35" s="51">
        <f>ISI!B31+NFM!B47+CHI!B36+NMM!B35+PPA!B36+FBT!B16+TRE!B16+MAE!B16+TEL!B16+WWP!B16+OIS!B16</f>
        <v>444.97197994481348</v>
      </c>
      <c r="C35" s="51">
        <f>ISI!C31+NFM!C47+CHI!C36+NMM!C35+PPA!C36+FBT!C16+TRE!C16+MAE!C16+TEL!C16+WWP!C16+OIS!C16</f>
        <v>442.79902000000038</v>
      </c>
      <c r="D35" s="51">
        <f>ISI!D31+NFM!D47+CHI!D36+NMM!D35+PPA!D36+FBT!D16+TRE!D16+MAE!D16+TEL!D16+WWP!D16+OIS!D16</f>
        <v>442.79213000000027</v>
      </c>
      <c r="E35" s="51">
        <f>ISI!E31+NFM!E47+CHI!E36+NMM!E35+PPA!E36+FBT!E16+TRE!E16+MAE!E16+TEL!E16+WWP!E16+OIS!E16</f>
        <v>436.19612999999976</v>
      </c>
      <c r="F35" s="51">
        <f>ISI!F31+NFM!F47+CHI!F36+NMM!F35+PPA!F36+FBT!F16+TRE!F16+MAE!F16+TEL!F16+WWP!F16+OIS!F16</f>
        <v>446.0946299999996</v>
      </c>
      <c r="G35" s="51">
        <f>ISI!G31+NFM!G47+CHI!G36+NMM!G35+PPA!G36+FBT!G16+TRE!G16+MAE!G16+TEL!G16+WWP!G16+OIS!G16</f>
        <v>441.67418646462249</v>
      </c>
      <c r="H35" s="51">
        <f>ISI!H31+NFM!H47+CHI!H36+NMM!H35+PPA!H36+FBT!H16+TRE!H16+MAE!H16+TEL!H16+WWP!H16+OIS!H16</f>
        <v>406.51964999999979</v>
      </c>
      <c r="I35" s="51">
        <f>ISI!I31+NFM!I47+CHI!I36+NMM!I35+PPA!I36+FBT!I16+TRE!I16+MAE!I16+TEL!I16+WWP!I16+OIS!I16</f>
        <v>402.09511999999989</v>
      </c>
      <c r="J35" s="51">
        <f>ISI!J31+NFM!J47+CHI!J36+NMM!J35+PPA!J36+FBT!J16+TRE!J16+MAE!J16+TEL!J16+WWP!J16+OIS!J16</f>
        <v>393.30012000000011</v>
      </c>
      <c r="K35" s="51">
        <f>ISI!K31+NFM!K47+CHI!K36+NMM!K35+PPA!K36+FBT!K16+TRE!K16+MAE!K16+TEL!K16+WWP!K16+OIS!K16</f>
        <v>363.67295999999988</v>
      </c>
      <c r="L35" s="51">
        <f>ISI!L31+NFM!L47+CHI!L36+NMM!L35+PPA!L36+FBT!L16+TRE!L16+MAE!L16+TEL!L16+WWP!L16+OIS!L16</f>
        <v>360.36945758148943</v>
      </c>
      <c r="M35" s="51">
        <f>ISI!M31+NFM!M47+CHI!M36+NMM!M35+PPA!M36+FBT!M16+TRE!M16+MAE!M16+TEL!M16+WWP!M16+OIS!M16</f>
        <v>324.11388442472526</v>
      </c>
      <c r="N35" s="51">
        <f>ISI!N31+NFM!N47+CHI!N36+NMM!N35+PPA!N36+FBT!N16+TRE!N16+MAE!N16+TEL!N16+WWP!N16+OIS!N16</f>
        <v>304.33912063101161</v>
      </c>
      <c r="O35" s="51">
        <f>ISI!O31+NFM!O47+CHI!O36+NMM!O35+PPA!O36+FBT!O16+TRE!O16+MAE!O16+TEL!O16+WWP!O16+OIS!O16</f>
        <v>103.27730130384226</v>
      </c>
      <c r="P35" s="51">
        <f>ISI!P31+NFM!P47+CHI!P36+NMM!P35+PPA!P36+FBT!P16+TRE!P16+MAE!P16+TEL!P16+WWP!P16+OIS!P16</f>
        <v>140.6328636904218</v>
      </c>
      <c r="Q35" s="51">
        <f>ISI!Q31+NFM!Q47+CHI!Q36+NMM!Q35+PPA!Q36+FBT!Q16+TRE!Q16+MAE!Q16+TEL!Q16+WWP!Q16+OIS!Q16</f>
        <v>137.33656629636425</v>
      </c>
    </row>
    <row r="36" spans="1:17" x14ac:dyDescent="0.25">
      <c r="A36" s="53" t="s">
        <v>76</v>
      </c>
      <c r="B36" s="51">
        <f>ISI!B32+NFM!B48+CHI!B37+NMM!B36+PPA!B37+FBT!B17+TRE!B17+MAE!B17+TEL!B17+WWP!B17+OIS!B17</f>
        <v>1163.9978635757727</v>
      </c>
      <c r="C36" s="51">
        <f>ISI!C32+NFM!C48+CHI!C37+NMM!C36+PPA!C37+FBT!C17+TRE!C17+MAE!C17+TEL!C17+WWP!C17+OIS!C17</f>
        <v>1237.7769400000034</v>
      </c>
      <c r="D36" s="51">
        <f>ISI!D32+NFM!D48+CHI!D37+NMM!D36+PPA!D37+FBT!D17+TRE!D17+MAE!D17+TEL!D17+WWP!D17+OIS!D17</f>
        <v>1213.1917099999991</v>
      </c>
      <c r="E36" s="51">
        <f>ISI!E32+NFM!E48+CHI!E37+NMM!E36+PPA!E37+FBT!E17+TRE!E17+MAE!E17+TEL!E17+WWP!E17+OIS!E17</f>
        <v>1350.4821099999972</v>
      </c>
      <c r="F36" s="51">
        <f>ISI!F32+NFM!F48+CHI!F37+NMM!F36+PPA!F37+FBT!F17+TRE!F17+MAE!F17+TEL!F17+WWP!F17+OIS!F17</f>
        <v>1542.0641700000017</v>
      </c>
      <c r="G36" s="51">
        <f>ISI!G32+NFM!G48+CHI!G37+NMM!G36+PPA!G37+FBT!G17+TRE!G17+MAE!G17+TEL!G17+WWP!G17+OIS!G17</f>
        <v>1741.9036968201508</v>
      </c>
      <c r="H36" s="51">
        <f>ISI!H32+NFM!H48+CHI!H37+NMM!H36+PPA!H37+FBT!H17+TRE!H17+MAE!H17+TEL!H17+WWP!H17+OIS!H17</f>
        <v>810.50536999999895</v>
      </c>
      <c r="I36" s="51">
        <f>ISI!I32+NFM!I48+CHI!I37+NMM!I36+PPA!I37+FBT!I17+TRE!I17+MAE!I17+TEL!I17+WWP!I17+OIS!I17</f>
        <v>1185.5036699999982</v>
      </c>
      <c r="J36" s="51">
        <f>ISI!J32+NFM!J48+CHI!J37+NMM!J36+PPA!J37+FBT!J17+TRE!J17+MAE!J17+TEL!J17+WWP!J17+OIS!J17</f>
        <v>1071.7972499999996</v>
      </c>
      <c r="K36" s="51">
        <f>ISI!K32+NFM!K48+CHI!K37+NMM!K36+PPA!K37+FBT!K17+TRE!K17+MAE!K17+TEL!K17+WWP!K17+OIS!K17</f>
        <v>1029.756440000001</v>
      </c>
      <c r="L36" s="51">
        <f>ISI!L32+NFM!L48+CHI!L37+NMM!L36+PPA!L37+FBT!L17+TRE!L17+MAE!L17+TEL!L17+WWP!L17+OIS!L17</f>
        <v>1118.9159367173124</v>
      </c>
      <c r="M36" s="51">
        <f>ISI!M32+NFM!M48+CHI!M37+NMM!M36+PPA!M37+FBT!M17+TRE!M17+MAE!M17+TEL!M17+WWP!M17+OIS!M17</f>
        <v>859.67850203290448</v>
      </c>
      <c r="N36" s="51">
        <f>ISI!N32+NFM!N48+CHI!N37+NMM!N36+PPA!N37+FBT!N17+TRE!N17+MAE!N17+TEL!N17+WWP!N17+OIS!N17</f>
        <v>897.58917205979367</v>
      </c>
      <c r="O36" s="51">
        <f>ISI!O32+NFM!O48+CHI!O37+NMM!O36+PPA!O37+FBT!O17+TRE!O17+MAE!O17+TEL!O17+WWP!O17+OIS!O17</f>
        <v>934.48477047816414</v>
      </c>
      <c r="P36" s="51">
        <f>ISI!P32+NFM!P48+CHI!P37+NMM!P36+PPA!P37+FBT!P17+TRE!P17+MAE!P17+TEL!P17+WWP!P17+OIS!P17</f>
        <v>897.58418764195085</v>
      </c>
      <c r="Q36" s="51">
        <f>ISI!Q32+NFM!Q48+CHI!Q37+NMM!Q36+PPA!Q37+FBT!Q17+TRE!Q17+MAE!Q17+TEL!Q17+WWP!Q17+OIS!Q17</f>
        <v>1118.9211566173399</v>
      </c>
    </row>
    <row r="37" spans="1:17" x14ac:dyDescent="0.25">
      <c r="A37" s="53" t="s">
        <v>29</v>
      </c>
      <c r="B37" s="51">
        <f>ISI!B33+NFM!B49+CHI!B38+NMM!B37+PPA!B38+FBT!B18+TRE!B18+MAE!B18+TEL!B18+WWP!B18+OIS!B18</f>
        <v>1665.2368395880717</v>
      </c>
      <c r="C37" s="51">
        <f>ISI!C33+NFM!C49+CHI!C38+NMM!C37+PPA!C38+FBT!C18+TRE!C18+MAE!C18+TEL!C18+WWP!C18+OIS!C18</f>
        <v>1575.4663400000002</v>
      </c>
      <c r="D37" s="51">
        <f>ISI!D33+NFM!D49+CHI!D38+NMM!D37+PPA!D38+FBT!D18+TRE!D18+MAE!D18+TEL!D18+WWP!D18+OIS!D18</f>
        <v>1667.0900200000003</v>
      </c>
      <c r="E37" s="51">
        <f>ISI!E33+NFM!E49+CHI!E38+NMM!E37+PPA!E38+FBT!E18+TRE!E18+MAE!E18+TEL!E18+WWP!E18+OIS!E18</f>
        <v>1657.5241899999996</v>
      </c>
      <c r="F37" s="51">
        <f>ISI!F33+NFM!F49+CHI!F38+NMM!F37+PPA!F38+FBT!F18+TRE!F18+MAE!F18+TEL!F18+WWP!F18+OIS!F18</f>
        <v>1036.58879</v>
      </c>
      <c r="G37" s="51">
        <f>ISI!G33+NFM!G49+CHI!G38+NMM!G37+PPA!G38+FBT!G18+TRE!G18+MAE!G18+TEL!G18+WWP!G18+OIS!G18</f>
        <v>678.32110884605834</v>
      </c>
      <c r="H37" s="51">
        <f>ISI!H33+NFM!H49+CHI!H38+NMM!H37+PPA!H38+FBT!H18+TRE!H18+MAE!H18+TEL!H18+WWP!H18+OIS!H18</f>
        <v>1390.9452799999997</v>
      </c>
      <c r="I37" s="51">
        <f>ISI!I33+NFM!I49+CHI!I38+NMM!I37+PPA!I38+FBT!I18+TRE!I18+MAE!I18+TEL!I18+WWP!I18+OIS!I18</f>
        <v>1255.40049</v>
      </c>
      <c r="J37" s="51">
        <f>ISI!J33+NFM!J49+CHI!J38+NMM!J37+PPA!J38+FBT!J18+TRE!J18+MAE!J18+TEL!J18+WWP!J18+OIS!J18</f>
        <v>1232.3972399999998</v>
      </c>
      <c r="K37" s="51">
        <f>ISI!K33+NFM!K49+CHI!K38+NMM!K37+PPA!K38+FBT!K18+TRE!K18+MAE!K18+TEL!K18+WWP!K18+OIS!K18</f>
        <v>960.18819999999994</v>
      </c>
      <c r="L37" s="51">
        <f>ISI!L33+NFM!L49+CHI!L38+NMM!L37+PPA!L38+FBT!L18+TRE!L18+MAE!L18+TEL!L18+WWP!L18+OIS!L18</f>
        <v>805.38765872943191</v>
      </c>
      <c r="M37" s="51">
        <f>ISI!M33+NFM!M49+CHI!M38+NMM!M37+PPA!M38+FBT!M18+TRE!M18+MAE!M18+TEL!M18+WWP!M18+OIS!M18</f>
        <v>785.32537539263149</v>
      </c>
      <c r="N37" s="51">
        <f>ISI!N33+NFM!N49+CHI!N38+NMM!N37+PPA!N38+FBT!N18+TRE!N18+MAE!N18+TEL!N18+WWP!N18+OIS!N18</f>
        <v>456.67467024086125</v>
      </c>
      <c r="O37" s="51">
        <f>ISI!O33+NFM!O49+CHI!O38+NMM!O37+PPA!O38+FBT!O18+TRE!O18+MAE!O18+TEL!O18+WWP!O18+OIS!O18</f>
        <v>508.26343061722338</v>
      </c>
      <c r="P37" s="51">
        <f>ISI!P33+NFM!P49+CHI!P38+NMM!P37+PPA!P38+FBT!P18+TRE!P18+MAE!P18+TEL!P18+WWP!P18+OIS!P18</f>
        <v>427.05726350543262</v>
      </c>
      <c r="Q37" s="51">
        <f>ISI!Q33+NFM!Q49+CHI!Q38+NMM!Q37+PPA!Q38+FBT!Q18+TRE!Q18+MAE!Q18+TEL!Q18+WWP!Q18+OIS!Q18</f>
        <v>356.35826580436787</v>
      </c>
    </row>
    <row r="38" spans="1:17" x14ac:dyDescent="0.25">
      <c r="A38" s="53" t="s">
        <v>28</v>
      </c>
      <c r="B38" s="51">
        <f>ISI!B34+NFM!B50+CHI!B39+NMM!B38+PPA!B39+FBT!B19+TRE!B19+MAE!B19+TEL!B19+WWP!B19+OIS!B19</f>
        <v>2446.3566242824804</v>
      </c>
      <c r="C38" s="51">
        <f>ISI!C34+NFM!C50+CHI!C39+NMM!C38+PPA!C39+FBT!C19+TRE!C19+MAE!C19+TEL!C19+WWP!C19+OIS!C19</f>
        <v>2710.7997900000064</v>
      </c>
      <c r="D38" s="51">
        <f>ISI!D34+NFM!D50+CHI!D39+NMM!D38+PPA!D39+FBT!D19+TRE!D19+MAE!D19+TEL!D19+WWP!D19+OIS!D19</f>
        <v>2461.700110000003</v>
      </c>
      <c r="E38" s="51">
        <f>ISI!E34+NFM!E50+CHI!E39+NMM!E38+PPA!E39+FBT!E19+TRE!E19+MAE!E19+TEL!E19+WWP!E19+OIS!E19</f>
        <v>2660.3254800000159</v>
      </c>
      <c r="F38" s="51">
        <f>ISI!F34+NFM!F50+CHI!F39+NMM!F38+PPA!F39+FBT!F19+TRE!F19+MAE!F19+TEL!F19+WWP!F19+OIS!F19</f>
        <v>2755.9710300000061</v>
      </c>
      <c r="G38" s="51">
        <f>ISI!G34+NFM!G50+CHI!G39+NMM!G38+PPA!G39+FBT!G19+TRE!G19+MAE!G19+TEL!G19+WWP!G19+OIS!G19</f>
        <v>2683.3379771571767</v>
      </c>
      <c r="H38" s="51">
        <f>ISI!H34+NFM!H50+CHI!H39+NMM!H38+PPA!H39+FBT!H19+TRE!H19+MAE!H19+TEL!H19+WWP!H19+OIS!H19</f>
        <v>2731.5168200000157</v>
      </c>
      <c r="I38" s="51">
        <f>ISI!I34+NFM!I50+CHI!I39+NMM!I38+PPA!I39+FBT!I19+TRE!I19+MAE!I19+TEL!I19+WWP!I19+OIS!I19</f>
        <v>2727.6101899999912</v>
      </c>
      <c r="J38" s="51">
        <f>ISI!J34+NFM!J50+CHI!J39+NMM!J38+PPA!J39+FBT!J19+TRE!J19+MAE!J19+TEL!J19+WWP!J19+OIS!J19</f>
        <v>2584.7870999999991</v>
      </c>
      <c r="K38" s="51">
        <f>ISI!K34+NFM!K50+CHI!K39+NMM!K38+PPA!K39+FBT!K19+TRE!K19+MAE!K19+TEL!K19+WWP!K19+OIS!K19</f>
        <v>2376.8960599999982</v>
      </c>
      <c r="L38" s="51">
        <f>ISI!L34+NFM!L50+CHI!L39+NMM!L38+PPA!L39+FBT!L19+TRE!L19+MAE!L19+TEL!L19+WWP!L19+OIS!L19</f>
        <v>2630.5799268257351</v>
      </c>
      <c r="M38" s="51">
        <f>ISI!M34+NFM!M50+CHI!M39+NMM!M38+PPA!M39+FBT!M19+TRE!M19+MAE!M19+TEL!M19+WWP!M19+OIS!M19</f>
        <v>2385.2344507536477</v>
      </c>
      <c r="N38" s="51">
        <f>ISI!N34+NFM!N50+CHI!N39+NMM!N38+PPA!N39+FBT!N19+TRE!N19+MAE!N19+TEL!N19+WWP!N19+OIS!N19</f>
        <v>1825.7153052190279</v>
      </c>
      <c r="O38" s="51">
        <f>ISI!O34+NFM!O50+CHI!O39+NMM!O38+PPA!O39+FBT!O19+TRE!O19+MAE!O19+TEL!O19+WWP!O19+OIS!O19</f>
        <v>1269.6081814567419</v>
      </c>
      <c r="P38" s="51">
        <f>ISI!P34+NFM!P50+CHI!P39+NMM!P38+PPA!P39+FBT!P19+TRE!P19+MAE!P19+TEL!P19+WWP!P19+OIS!P19</f>
        <v>1091.8367499658907</v>
      </c>
      <c r="Q38" s="51">
        <f>ISI!Q34+NFM!Q50+CHI!Q39+NMM!Q38+PPA!Q39+FBT!Q19+TRE!Q19+MAE!Q19+TEL!Q19+WWP!Q19+OIS!Q19</f>
        <v>1102.4416096120451</v>
      </c>
    </row>
    <row r="39" spans="1:17" x14ac:dyDescent="0.25">
      <c r="A39" s="67" t="s">
        <v>75</v>
      </c>
      <c r="B39" s="66">
        <f t="shared" ref="B39:Q39" si="2">B40+B41</f>
        <v>9386.5726690816555</v>
      </c>
      <c r="C39" s="66">
        <f t="shared" si="2"/>
        <v>10354.609629999999</v>
      </c>
      <c r="D39" s="66">
        <f t="shared" si="2"/>
        <v>10698.502839999999</v>
      </c>
      <c r="E39" s="66">
        <f t="shared" si="2"/>
        <v>11952.93801</v>
      </c>
      <c r="F39" s="66">
        <f t="shared" si="2"/>
        <v>12693.966609999999</v>
      </c>
      <c r="G39" s="66">
        <f t="shared" si="2"/>
        <v>13569.964088260289</v>
      </c>
      <c r="H39" s="66">
        <f t="shared" si="2"/>
        <v>9050.3011100000003</v>
      </c>
      <c r="I39" s="66">
        <f t="shared" si="2"/>
        <v>10378.34618</v>
      </c>
      <c r="J39" s="66">
        <f t="shared" si="2"/>
        <v>9633.1179699999993</v>
      </c>
      <c r="K39" s="66">
        <f t="shared" si="2"/>
        <v>7742.4757900000004</v>
      </c>
      <c r="L39" s="66">
        <f t="shared" si="2"/>
        <v>8031.2275001462567</v>
      </c>
      <c r="M39" s="66">
        <f t="shared" si="2"/>
        <v>8004.8732686095273</v>
      </c>
      <c r="N39" s="66">
        <f t="shared" si="2"/>
        <v>8718.0762201944763</v>
      </c>
      <c r="O39" s="66">
        <f t="shared" si="2"/>
        <v>9294.6386642671841</v>
      </c>
      <c r="P39" s="66">
        <f t="shared" si="2"/>
        <v>8978.5459319560578</v>
      </c>
      <c r="Q39" s="66">
        <f t="shared" si="2"/>
        <v>7126.543228860035</v>
      </c>
    </row>
    <row r="40" spans="1:17" x14ac:dyDescent="0.25">
      <c r="A40" s="53" t="s">
        <v>66</v>
      </c>
      <c r="B40" s="51">
        <f>ISI!B36+NFM!B52+CHI!B41+NMM!B40+PPA!B41+FBT!B21+TRE!B21+MAE!B21+TEL!B21+WWP!B21+OIS!B21</f>
        <v>9150.5667941205647</v>
      </c>
      <c r="C40" s="51">
        <f>ISI!C36+NFM!C52+CHI!C41+NMM!C40+PPA!C41+FBT!C21+TRE!C21+MAE!C21+TEL!C21+WWP!C21+OIS!C21</f>
        <v>9993.5096299999987</v>
      </c>
      <c r="D40" s="51">
        <f>ISI!D36+NFM!D52+CHI!D41+NMM!D40+PPA!D41+FBT!D21+TRE!D21+MAE!D21+TEL!D21+WWP!D21+OIS!D21</f>
        <v>10348.822979999999</v>
      </c>
      <c r="E40" s="51">
        <f>ISI!E36+NFM!E52+CHI!E41+NMM!E40+PPA!E41+FBT!E21+TRE!E21+MAE!E21+TEL!E21+WWP!E21+OIS!E21</f>
        <v>11625.817950000001</v>
      </c>
      <c r="F40" s="51">
        <f>ISI!F36+NFM!F52+CHI!F41+NMM!F40+PPA!F41+FBT!F21+TRE!F21+MAE!F21+TEL!F21+WWP!F21+OIS!F21</f>
        <v>12347.80536</v>
      </c>
      <c r="G40" s="51">
        <f>ISI!G36+NFM!G52+CHI!G41+NMM!G40+PPA!G41+FBT!G21+TRE!G21+MAE!G21+TEL!G21+WWP!G21+OIS!G21</f>
        <v>13286.167393887499</v>
      </c>
      <c r="H40" s="51">
        <f>ISI!H36+NFM!H52+CHI!H41+NMM!H40+PPA!H41+FBT!H21+TRE!H21+MAE!H21+TEL!H21+WWP!H21+OIS!H21</f>
        <v>8779.7140199999994</v>
      </c>
      <c r="I40" s="51">
        <f>ISI!I36+NFM!I52+CHI!I41+NMM!I40+PPA!I41+FBT!I21+TRE!I21+MAE!I21+TEL!I21+WWP!I21+OIS!I21</f>
        <v>10087.32755</v>
      </c>
      <c r="J40" s="51">
        <f>ISI!J36+NFM!J52+CHI!J41+NMM!J40+PPA!J41+FBT!J21+TRE!J21+MAE!J21+TEL!J21+WWP!J21+OIS!J21</f>
        <v>9349.7179699999997</v>
      </c>
      <c r="K40" s="51">
        <f>ISI!K36+NFM!K52+CHI!K41+NMM!K40+PPA!K41+FBT!K21+TRE!K21+MAE!K21+TEL!K21+WWP!K21+OIS!K21</f>
        <v>7528.8074500000002</v>
      </c>
      <c r="L40" s="51">
        <f>ISI!L36+NFM!L52+CHI!L41+NMM!L40+PPA!L41+FBT!L21+TRE!L21+MAE!L21+TEL!L21+WWP!L21+OIS!L21</f>
        <v>7766.3745493532524</v>
      </c>
      <c r="M40" s="51">
        <f>ISI!M36+NFM!M52+CHI!M41+NMM!M40+PPA!M41+FBT!M21+TRE!M21+MAE!M21+TEL!M21+WWP!M21+OIS!M21</f>
        <v>7698.9355596193673</v>
      </c>
      <c r="N40" s="51">
        <f>ISI!N36+NFM!N52+CHI!N41+NMM!N40+PPA!N41+FBT!N21+TRE!N21+MAE!N21+TEL!N21+WWP!N21+OIS!N21</f>
        <v>8444.5260147870067</v>
      </c>
      <c r="O40" s="51">
        <f>ISI!O36+NFM!O52+CHI!O41+NMM!O40+PPA!O41+FBT!O21+TRE!O21+MAE!O21+TEL!O21+WWP!O21+OIS!O21</f>
        <v>9035.6142872160617</v>
      </c>
      <c r="P40" s="51">
        <f>ISI!P36+NFM!P52+CHI!P41+NMM!P40+PPA!P41+FBT!P21+TRE!P21+MAE!P21+TEL!P21+WWP!P21+OIS!P21</f>
        <v>8754.7950959954196</v>
      </c>
      <c r="Q40" s="51">
        <f>ISI!Q36+NFM!Q52+CHI!Q41+NMM!Q40+PPA!Q41+FBT!Q21+TRE!Q21+MAE!Q21+TEL!Q21+WWP!Q21+OIS!Q21</f>
        <v>6898.3737438117869</v>
      </c>
    </row>
    <row r="41" spans="1:17" x14ac:dyDescent="0.25">
      <c r="A41" s="53" t="s">
        <v>25</v>
      </c>
      <c r="B41" s="51">
        <f>ISI!B37+NFM!B53+CHI!B42+NMM!B41+PPA!B42+FBT!B22+TRE!B22+MAE!B22+TEL!B22+WWP!B22+OIS!B22</f>
        <v>236.00587496109037</v>
      </c>
      <c r="C41" s="51">
        <f>ISI!C37+NFM!C53+CHI!C42+NMM!C41+PPA!C42+FBT!C22+TRE!C22+MAE!C22+TEL!C22+WWP!C22+OIS!C22</f>
        <v>361.1</v>
      </c>
      <c r="D41" s="51">
        <f>ISI!D37+NFM!D53+CHI!D42+NMM!D41+PPA!D42+FBT!D22+TRE!D22+MAE!D22+TEL!D22+WWP!D22+OIS!D22</f>
        <v>349.67985999999996</v>
      </c>
      <c r="E41" s="51">
        <f>ISI!E37+NFM!E53+CHI!E42+NMM!E41+PPA!E42+FBT!E22+TRE!E22+MAE!E22+TEL!E22+WWP!E22+OIS!E22</f>
        <v>327.12005999999997</v>
      </c>
      <c r="F41" s="51">
        <f>ISI!F37+NFM!F53+CHI!F42+NMM!F41+PPA!F42+FBT!F22+TRE!F22+MAE!F22+TEL!F22+WWP!F22+OIS!F22</f>
        <v>346.16125</v>
      </c>
      <c r="G41" s="51">
        <f>ISI!G37+NFM!G53+CHI!G42+NMM!G41+PPA!G42+FBT!G22+TRE!G22+MAE!G22+TEL!G22+WWP!G22+OIS!G22</f>
        <v>283.79669437279</v>
      </c>
      <c r="H41" s="51">
        <f>ISI!H37+NFM!H53+CHI!H42+NMM!H41+PPA!H42+FBT!H22+TRE!H22+MAE!H22+TEL!H22+WWP!H22+OIS!H22</f>
        <v>270.58709000000005</v>
      </c>
      <c r="I41" s="51">
        <f>ISI!I37+NFM!I53+CHI!I42+NMM!I41+PPA!I42+FBT!I22+TRE!I22+MAE!I22+TEL!I22+WWP!I22+OIS!I22</f>
        <v>291.01863000000003</v>
      </c>
      <c r="J41" s="51">
        <f>ISI!J37+NFM!J53+CHI!J42+NMM!J41+PPA!J42+FBT!J22+TRE!J22+MAE!J22+TEL!J22+WWP!J22+OIS!J22</f>
        <v>283.39999999999998</v>
      </c>
      <c r="K41" s="51">
        <f>ISI!K37+NFM!K53+CHI!K42+NMM!K41+PPA!K42+FBT!K22+TRE!K22+MAE!K22+TEL!K22+WWP!K22+OIS!K22</f>
        <v>213.66834</v>
      </c>
      <c r="L41" s="51">
        <f>ISI!L37+NFM!L53+CHI!L42+NMM!L41+PPA!L42+FBT!L22+TRE!L22+MAE!L22+TEL!L22+WWP!L22+OIS!L22</f>
        <v>264.85295079300425</v>
      </c>
      <c r="M41" s="51">
        <f>ISI!M37+NFM!M53+CHI!M42+NMM!M41+PPA!M42+FBT!M22+TRE!M22+MAE!M22+TEL!M22+WWP!M22+OIS!M22</f>
        <v>305.93770899015999</v>
      </c>
      <c r="N41" s="51">
        <f>ISI!N37+NFM!N53+CHI!N42+NMM!N41+PPA!N42+FBT!N22+TRE!N22+MAE!N22+TEL!N22+WWP!N22+OIS!N22</f>
        <v>273.55020540746972</v>
      </c>
      <c r="O41" s="51">
        <f>ISI!O37+NFM!O53+CHI!O42+NMM!O41+PPA!O42+FBT!O22+TRE!O22+MAE!O22+TEL!O22+WWP!O22+OIS!O22</f>
        <v>259.02437705112317</v>
      </c>
      <c r="P41" s="51">
        <f>ISI!P37+NFM!P53+CHI!P42+NMM!P41+PPA!P42+FBT!P22+TRE!P22+MAE!P22+TEL!P22+WWP!P22+OIS!P22</f>
        <v>223.75083596063831</v>
      </c>
      <c r="Q41" s="51">
        <f>ISI!Q37+NFM!Q53+CHI!Q42+NMM!Q41+PPA!Q42+FBT!Q22+TRE!Q22+MAE!Q22+TEL!Q22+WWP!Q22+OIS!Q22</f>
        <v>228.16948504824768</v>
      </c>
    </row>
    <row r="42" spans="1:17" x14ac:dyDescent="0.25">
      <c r="A42" s="67" t="s">
        <v>24</v>
      </c>
      <c r="B42" s="66">
        <f t="shared" ref="B42:Q42" si="3">SUM(B43:B47)</f>
        <v>1302.4744434890597</v>
      </c>
      <c r="C42" s="66">
        <f t="shared" si="3"/>
        <v>1314.4657799999998</v>
      </c>
      <c r="D42" s="66">
        <f t="shared" si="3"/>
        <v>1345.8315900000002</v>
      </c>
      <c r="E42" s="66">
        <f t="shared" si="3"/>
        <v>1347.2032199999999</v>
      </c>
      <c r="F42" s="66">
        <f t="shared" si="3"/>
        <v>1358.0333499999997</v>
      </c>
      <c r="G42" s="66">
        <f t="shared" si="3"/>
        <v>1361.0882747145547</v>
      </c>
      <c r="H42" s="66">
        <f t="shared" si="3"/>
        <v>1589.2966599999995</v>
      </c>
      <c r="I42" s="66">
        <f t="shared" si="3"/>
        <v>1620.1379499999996</v>
      </c>
      <c r="J42" s="66">
        <f t="shared" si="3"/>
        <v>1473.96198</v>
      </c>
      <c r="K42" s="66">
        <f t="shared" si="3"/>
        <v>1205.9900600000003</v>
      </c>
      <c r="L42" s="66">
        <f t="shared" si="3"/>
        <v>1145.887073660072</v>
      </c>
      <c r="M42" s="66">
        <f t="shared" si="3"/>
        <v>1256.2284962324059</v>
      </c>
      <c r="N42" s="66">
        <f t="shared" si="3"/>
        <v>1269.3885670473917</v>
      </c>
      <c r="O42" s="66">
        <f t="shared" si="3"/>
        <v>1179.3255031068607</v>
      </c>
      <c r="P42" s="66">
        <f t="shared" si="3"/>
        <v>1139.5350869223964</v>
      </c>
      <c r="Q42" s="66">
        <f t="shared" si="3"/>
        <v>1346.1053089492448</v>
      </c>
    </row>
    <row r="43" spans="1:17" x14ac:dyDescent="0.25">
      <c r="A43" s="53" t="s">
        <v>23</v>
      </c>
      <c r="B43" s="51">
        <f>ISI!B39+NFM!B55+CHI!B44+NMM!B43+PPA!B44+FBT!B24+TRE!B24+MAE!B24+TEL!B24+WWP!B24+OIS!B24</f>
        <v>1286.901691028947</v>
      </c>
      <c r="C43" s="51">
        <f>ISI!C39+NFM!C55+CHI!C44+NMM!C43+PPA!C44+FBT!C24+TRE!C24+MAE!C24+TEL!C24+WWP!C24+OIS!C24</f>
        <v>1298.7651799999999</v>
      </c>
      <c r="D43" s="51">
        <f>ISI!D39+NFM!D55+CHI!D44+NMM!D43+PPA!D44+FBT!D24+TRE!D24+MAE!D24+TEL!D24+WWP!D24+OIS!D24</f>
        <v>1329.9322900000002</v>
      </c>
      <c r="E43" s="51">
        <f>ISI!E39+NFM!E55+CHI!E44+NMM!E43+PPA!E44+FBT!E24+TRE!E24+MAE!E24+TEL!E24+WWP!E24+OIS!E24</f>
        <v>1331.20262</v>
      </c>
      <c r="F43" s="51">
        <f>ISI!F39+NFM!F55+CHI!F44+NMM!F43+PPA!F44+FBT!F24+TRE!F24+MAE!F24+TEL!F24+WWP!F24+OIS!F24</f>
        <v>1341.4329599999996</v>
      </c>
      <c r="G43" s="51">
        <f>ISI!G39+NFM!G55+CHI!G44+NMM!G43+PPA!G44+FBT!G24+TRE!G24+MAE!G24+TEL!G24+WWP!G24+OIS!G24</f>
        <v>1350.9373161444291</v>
      </c>
      <c r="H43" s="51">
        <f>ISI!H39+NFM!H55+CHI!H44+NMM!H43+PPA!H44+FBT!H24+TRE!H24+MAE!H24+TEL!H24+WWP!H24+OIS!H24</f>
        <v>1563.9605899999995</v>
      </c>
      <c r="I43" s="51">
        <f>ISI!I39+NFM!I55+CHI!I44+NMM!I43+PPA!I44+FBT!I24+TRE!I24+MAE!I24+TEL!I24+WWP!I24+OIS!I24</f>
        <v>1588.5383499999996</v>
      </c>
      <c r="J43" s="51">
        <f>ISI!J39+NFM!J55+CHI!J44+NMM!J43+PPA!J44+FBT!J24+TRE!J24+MAE!J24+TEL!J24+WWP!J24+OIS!J24</f>
        <v>1457.5172200000002</v>
      </c>
      <c r="K43" s="51">
        <f>ISI!K39+NFM!K55+CHI!K44+NMM!K43+PPA!K44+FBT!K24+TRE!K24+MAE!K24+TEL!K24+WWP!K24+OIS!K24</f>
        <v>1177.3909500000002</v>
      </c>
      <c r="L43" s="51">
        <f>ISI!L39+NFM!L55+CHI!L44+NMM!L43+PPA!L44+FBT!L24+TRE!L24+MAE!L24+TEL!L24+WWP!L24+OIS!L24</f>
        <v>1095.7533199579607</v>
      </c>
      <c r="M43" s="51">
        <f>ISI!M39+NFM!M55+CHI!M44+NMM!M43+PPA!M44+FBT!M24+TRE!M24+MAE!M24+TEL!M24+WWP!M24+OIS!M24</f>
        <v>1218.2043848326316</v>
      </c>
      <c r="N43" s="51">
        <f>ISI!N39+NFM!N55+CHI!N44+NMM!N43+PPA!N44+FBT!N24+TRE!N24+MAE!N24+TEL!N24+WWP!N24+OIS!N24</f>
        <v>1232.7497561529826</v>
      </c>
      <c r="O43" s="51">
        <f>ISI!O39+NFM!O55+CHI!O44+NMM!O43+PPA!O44+FBT!O24+TRE!O24+MAE!O24+TEL!O24+WWP!O24+OIS!O24</f>
        <v>1110.2034967039231</v>
      </c>
      <c r="P43" s="51">
        <f>ISI!P39+NFM!P55+CHI!P44+NMM!P43+PPA!P44+FBT!P24+TRE!P24+MAE!P24+TEL!P24+WWP!P24+OIS!P24</f>
        <v>1080.1101670926751</v>
      </c>
      <c r="Q43" s="51">
        <f>ISI!Q39+NFM!Q55+CHI!Q44+NMM!Q43+PPA!Q44+FBT!Q24+TRE!Q24+MAE!Q24+TEL!Q24+WWP!Q24+OIS!Q24</f>
        <v>1287.7553459643455</v>
      </c>
    </row>
    <row r="44" spans="1:17" x14ac:dyDescent="0.25">
      <c r="A44" s="53" t="s">
        <v>74</v>
      </c>
      <c r="B44" s="51">
        <f>ISI!B40+NFM!B56+CHI!B45+NMM!B44+PPA!B45+FBT!B25+TRE!B25+MAE!B25+TEL!B25+WWP!B25+OIS!B25</f>
        <v>15.477214101461678</v>
      </c>
      <c r="C44" s="51">
        <f>ISI!C40+NFM!C56+CHI!C45+NMM!C44+PPA!C45+FBT!C25+TRE!C25+MAE!C25+TEL!C25+WWP!C25+OIS!C25</f>
        <v>15.500030000000001</v>
      </c>
      <c r="D44" s="51">
        <f>ISI!D40+NFM!D56+CHI!D45+NMM!D44+PPA!D45+FBT!D25+TRE!D25+MAE!D25+TEL!D25+WWP!D25+OIS!D25</f>
        <v>15.500290000000001</v>
      </c>
      <c r="E44" s="51">
        <f>ISI!E40+NFM!E56+CHI!E45+NMM!E44+PPA!E45+FBT!E25+TRE!E25+MAE!E25+TEL!E25+WWP!E25+OIS!E25</f>
        <v>15.50056</v>
      </c>
      <c r="F44" s="51">
        <f>ISI!F40+NFM!F56+CHI!F45+NMM!F44+PPA!F45+FBT!F25+TRE!F25+MAE!F25+TEL!F25+WWP!F25+OIS!F25</f>
        <v>15.8004</v>
      </c>
      <c r="G44" s="51">
        <f>ISI!G40+NFM!G56+CHI!G45+NMM!G44+PPA!G45+FBT!G25+TRE!G25+MAE!G25+TEL!G25+WWP!G25+OIS!G25</f>
        <v>8.861189604822874</v>
      </c>
      <c r="H44" s="51">
        <f>ISI!H40+NFM!H56+CHI!H45+NMM!H44+PPA!H45+FBT!H25+TRE!H25+MAE!H25+TEL!H25+WWP!H25+OIS!H25</f>
        <v>23.836069999999999</v>
      </c>
      <c r="I44" s="51">
        <f>ISI!I40+NFM!I56+CHI!I45+NMM!I44+PPA!I45+FBT!I25+TRE!I25+MAE!I25+TEL!I25+WWP!I25+OIS!I25</f>
        <v>30.50074</v>
      </c>
      <c r="J44" s="51">
        <f>ISI!J40+NFM!J56+CHI!J45+NMM!J44+PPA!J45+FBT!J25+TRE!J25+MAE!J25+TEL!J25+WWP!J25+OIS!J25</f>
        <v>15.145829999999998</v>
      </c>
      <c r="K44" s="51">
        <f>ISI!K40+NFM!K56+CHI!K45+NMM!K44+PPA!K45+FBT!K25+TRE!K25+MAE!K25+TEL!K25+WWP!K25+OIS!K25</f>
        <v>27.099869999999999</v>
      </c>
      <c r="L44" s="51">
        <f>ISI!L40+NFM!L56+CHI!L45+NMM!L44+PPA!L45+FBT!L25+TRE!L25+MAE!L25+TEL!L25+WWP!L25+OIS!L25</f>
        <v>48.366294067067898</v>
      </c>
      <c r="M44" s="51">
        <f>ISI!M40+NFM!M56+CHI!M45+NMM!M44+PPA!M45+FBT!M25+TRE!M25+MAE!M25+TEL!M25+WWP!M25+OIS!M25</f>
        <v>36.208882585802556</v>
      </c>
      <c r="N44" s="51">
        <f>ISI!N40+NFM!N56+CHI!N45+NMM!N44+PPA!N45+FBT!N25+TRE!N25+MAE!N25+TEL!N25+WWP!N25+OIS!N25</f>
        <v>34.70416071011968</v>
      </c>
      <c r="O44" s="51">
        <f>ISI!O40+NFM!O56+CHI!O45+NMM!O44+PPA!O45+FBT!O25+TRE!O25+MAE!O25+TEL!O25+WWP!O25+OIS!O25</f>
        <v>61.526702971242557</v>
      </c>
      <c r="P44" s="51">
        <f>ISI!P40+NFM!P56+CHI!P45+NMM!P44+PPA!P45+FBT!P25+TRE!P25+MAE!P25+TEL!P25+WWP!P25+OIS!P25</f>
        <v>50.014376495118128</v>
      </c>
      <c r="Q44" s="51">
        <f>ISI!Q40+NFM!Q56+CHI!Q45+NMM!Q44+PPA!Q45+FBT!Q25+TRE!Q25+MAE!Q25+TEL!Q25+WWP!Q25+OIS!Q25</f>
        <v>46.264378342341317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0</v>
      </c>
      <c r="H45" s="51">
        <f>ISI!H41+NFM!H57+CHI!H46+NMM!H45+PPA!H46+FBT!H26+TRE!H26+MAE!H26+TEL!H26+WWP!H26+OIS!H26</f>
        <v>0</v>
      </c>
      <c r="I45" s="51">
        <f>ISI!I41+NFM!I57+CHI!I46+NMM!I45+PPA!I46+FBT!I26+TRE!I26+MAE!I26+TEL!I26+WWP!I26+OIS!I26</f>
        <v>0</v>
      </c>
      <c r="J45" s="51">
        <f>ISI!J41+NFM!J57+CHI!J46+NMM!J45+PPA!J46+FBT!J26+TRE!J26+MAE!J26+TEL!J26+WWP!J26+OIS!J26</f>
        <v>0</v>
      </c>
      <c r="K45" s="51">
        <f>ISI!K41+NFM!K57+CHI!K46+NMM!K45+PPA!K46+FBT!K26+TRE!K26+MAE!K26+TEL!K26+WWP!K26+OIS!K26</f>
        <v>0</v>
      </c>
      <c r="L45" s="51">
        <f>ISI!L41+NFM!L57+CHI!L46+NMM!L45+PPA!L46+FBT!L26+TRE!L26+MAE!L26+TEL!L26+WWP!L26+OIS!L26</f>
        <v>0</v>
      </c>
      <c r="M45" s="51">
        <f>ISI!M41+NFM!M57+CHI!M46+NMM!M45+PPA!M46+FBT!M26+TRE!M26+MAE!M26+TEL!M26+WWP!M26+OIS!M26</f>
        <v>0</v>
      </c>
      <c r="N45" s="51">
        <f>ISI!N41+NFM!N57+CHI!N46+NMM!N45+PPA!N46+FBT!N26+TRE!N26+MAE!N26+TEL!N26+WWP!N26+OIS!N26</f>
        <v>0</v>
      </c>
      <c r="O45" s="51">
        <f>ISI!O41+NFM!O57+CHI!O46+NMM!O45+PPA!O46+FBT!O26+TRE!O26+MAE!O26+TEL!O26+WWP!O26+OIS!O26</f>
        <v>5.2784982339029511</v>
      </c>
      <c r="P45" s="51">
        <f>ISI!P41+NFM!P57+CHI!P46+NMM!P45+PPA!P46+FBT!P26+TRE!P26+MAE!P26+TEL!P26+WWP!P26+OIS!P26</f>
        <v>7.0220815418847451</v>
      </c>
      <c r="Q45" s="51">
        <f>ISI!Q41+NFM!Q57+CHI!Q46+NMM!Q45+PPA!Q46+FBT!Q26+TRE!Q26+MAE!Q26+TEL!Q26+WWP!Q26+OIS!Q26</f>
        <v>9.6732581953062891</v>
      </c>
    </row>
    <row r="46" spans="1:17" x14ac:dyDescent="0.25">
      <c r="A46" s="53" t="s">
        <v>72</v>
      </c>
      <c r="B46" s="51">
        <f>ISI!B42+NFM!B58+CHI!B47+NMM!B46+PPA!B47+FBT!B27+TRE!B27+MAE!B27+TEL!B27+WWP!B27+OIS!B27</f>
        <v>9.5538358651083399E-2</v>
      </c>
      <c r="C46" s="51">
        <f>ISI!C42+NFM!C58+CHI!C47+NMM!C46+PPA!C47+FBT!C27+TRE!C27+MAE!C27+TEL!C27+WWP!C27+OIS!C27</f>
        <v>0.20057000000000613</v>
      </c>
      <c r="D46" s="51">
        <f>ISI!D42+NFM!D58+CHI!D47+NMM!D46+PPA!D47+FBT!D27+TRE!D27+MAE!D27+TEL!D27+WWP!D27+OIS!D27</f>
        <v>0.39900999999999698</v>
      </c>
      <c r="E46" s="51">
        <f>ISI!E42+NFM!E58+CHI!E47+NMM!E46+PPA!E47+FBT!E27+TRE!E27+MAE!E27+TEL!E27+WWP!E27+OIS!E27</f>
        <v>0.50003999999999849</v>
      </c>
      <c r="F46" s="51">
        <f>ISI!F42+NFM!F58+CHI!F47+NMM!F46+PPA!F47+FBT!F27+TRE!F27+MAE!F27+TEL!F27+WWP!F27+OIS!F27</f>
        <v>0.79999000000000109</v>
      </c>
      <c r="G46" s="51">
        <f>ISI!G42+NFM!G58+CHI!G47+NMM!G46+PPA!G47+FBT!G27+TRE!G27+MAE!G27+TEL!G27+WWP!G27+OIS!G27</f>
        <v>1.2897689653028124</v>
      </c>
      <c r="H46" s="51">
        <f>ISI!H42+NFM!H58+CHI!H47+NMM!H46+PPA!H47+FBT!H27+TRE!H27+MAE!H27+TEL!H27+WWP!H27+OIS!H27</f>
        <v>1.5</v>
      </c>
      <c r="I46" s="51">
        <f>ISI!I42+NFM!I58+CHI!I47+NMM!I46+PPA!I47+FBT!I27+TRE!I27+MAE!I27+TEL!I27+WWP!I27+OIS!I27</f>
        <v>1.0988599999999877</v>
      </c>
      <c r="J46" s="51">
        <f>ISI!J42+NFM!J58+CHI!J47+NMM!J46+PPA!J47+FBT!J27+TRE!J27+MAE!J27+TEL!J27+WWP!J27+OIS!J27</f>
        <v>1.2989299999999986</v>
      </c>
      <c r="K46" s="51">
        <f>ISI!K42+NFM!K58+CHI!K47+NMM!K46+PPA!K47+FBT!K27+TRE!K27+MAE!K27+TEL!K27+WWP!K27+OIS!K27</f>
        <v>1.4992400000000146</v>
      </c>
      <c r="L46" s="51">
        <f>ISI!L42+NFM!L58+CHI!L47+NMM!L46+PPA!L47+FBT!L27+TRE!L27+MAE!L27+TEL!L27+WWP!L27+OIS!L27</f>
        <v>1.7435750453807199</v>
      </c>
      <c r="M46" s="51">
        <f>ISI!M42+NFM!M58+CHI!M47+NMM!M46+PPA!M47+FBT!M27+TRE!M27+MAE!M27+TEL!M27+WWP!M27+OIS!M27</f>
        <v>1.767459634646201</v>
      </c>
      <c r="N46" s="51">
        <f>ISI!N42+NFM!N58+CHI!N47+NMM!N46+PPA!N47+FBT!N27+TRE!N27+MAE!N27+TEL!N27+WWP!N27+OIS!N27</f>
        <v>1.8629964740157734</v>
      </c>
      <c r="O46" s="51">
        <f>ISI!O42+NFM!O58+CHI!O47+NMM!O46+PPA!O47+FBT!O27+TRE!O27+MAE!O27+TEL!O27+WWP!O27+OIS!O27</f>
        <v>2.2451514288040926</v>
      </c>
      <c r="P46" s="51">
        <f>ISI!P42+NFM!P58+CHI!P47+NMM!P46+PPA!P47+FBT!P27+TRE!P27+MAE!P27+TEL!P27+WWP!P27+OIS!P27</f>
        <v>2.3168079385093847</v>
      </c>
      <c r="Q46" s="51">
        <f>ISI!Q42+NFM!Q58+CHI!Q47+NMM!Q46+PPA!Q47+FBT!Q27+TRE!Q27+MAE!Q27+TEL!Q27+WWP!Q27+OIS!Q27</f>
        <v>2.3406731888773606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2.3884589662749998E-2</v>
      </c>
      <c r="M47" s="51">
        <f>ISI!M43+NFM!M59+CHI!M48+NMM!M47+PPA!M48+FBT!M28+TRE!M28+MAE!M28+TEL!M28+WWP!M28+OIS!M28</f>
        <v>4.7769179325499997E-2</v>
      </c>
      <c r="N47" s="51">
        <f>ISI!N43+NFM!N59+CHI!N48+NMM!N47+PPA!N48+FBT!N28+TRE!N28+MAE!N28+TEL!N28+WWP!N28+OIS!N28</f>
        <v>7.1653710273789528E-2</v>
      </c>
      <c r="O47" s="51">
        <f>ISI!O43+NFM!O59+CHI!O48+NMM!O47+PPA!O48+FBT!O28+TRE!O28+MAE!O28+TEL!O28+WWP!O28+OIS!O28</f>
        <v>7.16537689882496E-2</v>
      </c>
      <c r="P47" s="51">
        <f>ISI!P43+NFM!P59+CHI!P48+NMM!P47+PPA!P48+FBT!P28+TRE!P28+MAE!P28+TEL!P28+WWP!P28+OIS!P28</f>
        <v>7.1653854209195345E-2</v>
      </c>
      <c r="Q47" s="51">
        <f>ISI!Q43+NFM!Q59+CHI!Q48+NMM!Q47+PPA!Q48+FBT!Q28+TRE!Q28+MAE!Q28+TEL!Q28+WWP!Q28+OIS!Q28</f>
        <v>7.1653258374315243E-2</v>
      </c>
    </row>
    <row r="48" spans="1:17" x14ac:dyDescent="0.25">
      <c r="A48" s="65" t="s">
        <v>22</v>
      </c>
      <c r="B48" s="64">
        <f>ISI!B44+NFM!B60+CHI!B49+NMM!B48+PPA!B49+FBT!B29+TRE!B29+MAE!B29+TEL!B29+WWP!B29+OIS!B29</f>
        <v>0</v>
      </c>
      <c r="C48" s="64">
        <f>ISI!C44+NFM!C60+CHI!C49+NMM!C48+PPA!C49+FBT!C29+TRE!C29+MAE!C29+TEL!C29+WWP!C29+OIS!C29</f>
        <v>0</v>
      </c>
      <c r="D48" s="64">
        <f>ISI!D44+NFM!D60+CHI!D49+NMM!D48+PPA!D49+FBT!D29+TRE!D29+MAE!D29+TEL!D29+WWP!D29+OIS!D29</f>
        <v>0</v>
      </c>
      <c r="E48" s="64">
        <f>ISI!E44+NFM!E60+CHI!E49+NMM!E48+PPA!E49+FBT!E29+TRE!E29+MAE!E29+TEL!E29+WWP!E29+OIS!E29</f>
        <v>0</v>
      </c>
      <c r="F48" s="64">
        <f>ISI!F44+NFM!F60+CHI!F49+NMM!F48+PPA!F49+FBT!F29+TRE!F29+MAE!F29+TEL!F29+WWP!F29+OIS!F29</f>
        <v>0</v>
      </c>
      <c r="G48" s="64">
        <f>ISI!G44+NFM!G60+CHI!G49+NMM!G48+PPA!G49+FBT!G29+TRE!G29+MAE!G29+TEL!G29+WWP!G29+OIS!G29</f>
        <v>0</v>
      </c>
      <c r="H48" s="64">
        <f>ISI!H44+NFM!H60+CHI!H49+NMM!H48+PPA!H49+FBT!H29+TRE!H29+MAE!H29+TEL!H29+WWP!H29+OIS!H29</f>
        <v>0</v>
      </c>
      <c r="I48" s="64">
        <f>ISI!I44+NFM!I60+CHI!I49+NMM!I48+PPA!I49+FBT!I29+TRE!I29+MAE!I29+TEL!I29+WWP!I29+OIS!I29</f>
        <v>0</v>
      </c>
      <c r="J48" s="64">
        <f>ISI!J44+NFM!J60+CHI!J49+NMM!J48+PPA!J49+FBT!J29+TRE!J29+MAE!J29+TEL!J29+WWP!J29+OIS!J29</f>
        <v>0</v>
      </c>
      <c r="K48" s="64">
        <f>ISI!K44+NFM!K60+CHI!K49+NMM!K48+PPA!K49+FBT!K29+TRE!K29+MAE!K29+TEL!K29+WWP!K29+OIS!K29</f>
        <v>0</v>
      </c>
      <c r="L48" s="64">
        <f>ISI!L44+NFM!L60+CHI!L49+NMM!L48+PPA!L49+FBT!L29+TRE!L29+MAE!L29+TEL!L29+WWP!L29+OIS!L29</f>
        <v>0</v>
      </c>
      <c r="M48" s="64">
        <f>ISI!M44+NFM!M60+CHI!M49+NMM!M48+PPA!M49+FBT!M29+TRE!M29+MAE!M29+TEL!M29+WWP!M29+OIS!M29</f>
        <v>0</v>
      </c>
      <c r="N48" s="64">
        <f>ISI!N44+NFM!N60+CHI!N49+NMM!N48+PPA!N49+FBT!N29+TRE!N29+MAE!N29+TEL!N29+WWP!N29+OIS!N29</f>
        <v>0</v>
      </c>
      <c r="O48" s="64">
        <f>ISI!O44+NFM!O60+CHI!O49+NMM!O48+PPA!O49+FBT!O29+TRE!O29+MAE!O29+TEL!O29+WWP!O29+OIS!O29</f>
        <v>0</v>
      </c>
      <c r="P48" s="64">
        <f>ISI!P44+NFM!P60+CHI!P49+NMM!P48+PPA!P49+FBT!P29+TRE!P29+MAE!P29+TEL!P29+WWP!P29+OIS!P29</f>
        <v>0</v>
      </c>
      <c r="Q48" s="64">
        <f>ISI!Q44+NFM!Q60+CHI!Q49+NMM!Q48+PPA!Q49+FBT!Q29+TRE!Q29+MAE!Q29+TEL!Q29+WWP!Q29+OIS!Q29</f>
        <v>0</v>
      </c>
    </row>
    <row r="49" spans="1:17" x14ac:dyDescent="0.25">
      <c r="A49" s="63" t="s">
        <v>21</v>
      </c>
      <c r="B49" s="62">
        <f>ISI!B45+NFM!B61+CHI!B50+NMM!B49+PPA!B50+FBT!B30+TRE!B30+MAE!B30+TEL!B30+WWP!B30+OIS!B30</f>
        <v>7363.703677700265</v>
      </c>
      <c r="C49" s="62">
        <f>ISI!C45+NFM!C61+CHI!C50+NMM!C49+PPA!C50+FBT!C30+TRE!C30+MAE!C30+TEL!C30+WWP!C30+OIS!C30</f>
        <v>7761.5731299999979</v>
      </c>
      <c r="D49" s="62">
        <f>ISI!D45+NFM!D61+CHI!D50+NMM!D49+PPA!D50+FBT!D30+TRE!D30+MAE!D30+TEL!D30+WWP!D30+OIS!D30</f>
        <v>7898.9681900000023</v>
      </c>
      <c r="E49" s="62">
        <f>ISI!E45+NFM!E61+CHI!E50+NMM!E49+PPA!E50+FBT!E30+TRE!E30+MAE!E30+TEL!E30+WWP!E30+OIS!E30</f>
        <v>8276.4624900000017</v>
      </c>
      <c r="F49" s="62">
        <f>ISI!F45+NFM!F61+CHI!F50+NMM!F49+PPA!F50+FBT!F30+TRE!F30+MAE!F30+TEL!F30+WWP!F30+OIS!F30</f>
        <v>8729.5753499999992</v>
      </c>
      <c r="G49" s="62">
        <f>ISI!G45+NFM!G61+CHI!G50+NMM!G49+PPA!G50+FBT!G30+TRE!G30+MAE!G30+TEL!G30+WWP!G30+OIS!G30</f>
        <v>9031.4862986531498</v>
      </c>
      <c r="H49" s="62">
        <f>ISI!H45+NFM!H61+CHI!H50+NMM!H49+PPA!H50+FBT!H30+TRE!H30+MAE!H30+TEL!H30+WWP!H30+OIS!H30</f>
        <v>8058.8029300000017</v>
      </c>
      <c r="I49" s="62">
        <f>ISI!I45+NFM!I61+CHI!I50+NMM!I49+PPA!I50+FBT!I30+TRE!I30+MAE!I30+TEL!I30+WWP!I30+OIS!I30</f>
        <v>8365.5901699999995</v>
      </c>
      <c r="J49" s="62">
        <f>ISI!J45+NFM!J61+CHI!J50+NMM!J49+PPA!J50+FBT!J30+TRE!J30+MAE!J30+TEL!J30+WWP!J30+OIS!J30</f>
        <v>8098.9255600000006</v>
      </c>
      <c r="K49" s="62">
        <f>ISI!K45+NFM!K61+CHI!K50+NMM!K49+PPA!K50+FBT!K30+TRE!K30+MAE!K30+TEL!K30+WWP!K30+OIS!K30</f>
        <v>6603.2468100000006</v>
      </c>
      <c r="L49" s="62">
        <f>ISI!L45+NFM!L61+CHI!L50+NMM!L49+PPA!L50+FBT!L30+TRE!L30+MAE!L30+TEL!L30+WWP!L30+OIS!L30</f>
        <v>6319.0030097798317</v>
      </c>
      <c r="M49" s="62">
        <f>ISI!M45+NFM!M61+CHI!M50+NMM!M49+PPA!M50+FBT!M30+TRE!M30+MAE!M30+TEL!M30+WWP!M30+OIS!M30</f>
        <v>6315.6516038051359</v>
      </c>
      <c r="N49" s="62">
        <f>ISI!N45+NFM!N61+CHI!N50+NMM!N49+PPA!N50+FBT!N30+TRE!N30+MAE!N30+TEL!N30+WWP!N30+OIS!N30</f>
        <v>6230.9604968335389</v>
      </c>
      <c r="O49" s="62">
        <f>ISI!O45+NFM!O61+CHI!O50+NMM!O49+PPA!O50+FBT!O30+TRE!O30+MAE!O30+TEL!O30+WWP!O30+OIS!O30</f>
        <v>6090.1166473351932</v>
      </c>
      <c r="P49" s="62">
        <f>ISI!P45+NFM!P61+CHI!P50+NMM!P49+PPA!P50+FBT!P30+TRE!P30+MAE!P30+TEL!P30+WWP!P30+OIS!P30</f>
        <v>6161.3950365277642</v>
      </c>
      <c r="Q49" s="62">
        <f>ISI!Q45+NFM!Q61+CHI!Q50+NMM!Q49+PPA!Q50+FBT!Q30+TRE!Q30+MAE!Q30+TEL!Q30+WWP!Q30+OIS!Q30</f>
        <v>6538.6966452289944</v>
      </c>
    </row>
    <row r="50" spans="1:17" x14ac:dyDescent="0.25">
      <c r="A50" s="50" t="s">
        <v>65</v>
      </c>
      <c r="B50" s="38">
        <f t="shared" ref="B50:Q50" si="4">SUM(B51,B54,B60,B64,B68,B72:B77)</f>
        <v>25380.172117629252</v>
      </c>
      <c r="C50" s="38">
        <f t="shared" si="4"/>
        <v>27138.353840000003</v>
      </c>
      <c r="D50" s="38">
        <f t="shared" si="4"/>
        <v>27462.019570000004</v>
      </c>
      <c r="E50" s="38">
        <f t="shared" si="4"/>
        <v>29334.500690000015</v>
      </c>
      <c r="F50" s="38">
        <f t="shared" si="4"/>
        <v>30127.836910000005</v>
      </c>
      <c r="G50" s="38">
        <f t="shared" si="4"/>
        <v>30979.963128449486</v>
      </c>
      <c r="H50" s="38">
        <f t="shared" si="4"/>
        <v>25379.67794000002</v>
      </c>
      <c r="I50" s="38">
        <f t="shared" si="4"/>
        <v>27448.631399999987</v>
      </c>
      <c r="J50" s="38">
        <f t="shared" si="4"/>
        <v>25832.346389999992</v>
      </c>
      <c r="K50" s="38">
        <f t="shared" si="4"/>
        <v>21205.228069999994</v>
      </c>
      <c r="L50" s="38">
        <f t="shared" si="4"/>
        <v>21448.525382641586</v>
      </c>
      <c r="M50" s="38">
        <f t="shared" si="4"/>
        <v>21370.543509736475</v>
      </c>
      <c r="N50" s="38">
        <f t="shared" si="4"/>
        <v>20773.806294922226</v>
      </c>
      <c r="O50" s="38">
        <f t="shared" si="4"/>
        <v>20799.619812725636</v>
      </c>
      <c r="P50" s="38">
        <f t="shared" si="4"/>
        <v>20005.807493751909</v>
      </c>
      <c r="Q50" s="38">
        <f t="shared" si="4"/>
        <v>18914.807883635884</v>
      </c>
    </row>
    <row r="51" spans="1:17" x14ac:dyDescent="0.25">
      <c r="A51" s="61" t="s">
        <v>13</v>
      </c>
      <c r="B51" s="45">
        <f>ISI!B$46</f>
        <v>3985.0806227118319</v>
      </c>
      <c r="C51" s="45">
        <f>ISI!C$46</f>
        <v>4573.9231799999998</v>
      </c>
      <c r="D51" s="45">
        <f>ISI!D$46</f>
        <v>4444.305800000001</v>
      </c>
      <c r="E51" s="45">
        <f>ISI!E$46</f>
        <v>4556.3627299999998</v>
      </c>
      <c r="F51" s="45">
        <f>ISI!F$46</f>
        <v>4950.6677299999992</v>
      </c>
      <c r="G51" s="45">
        <f>ISI!G$46</f>
        <v>4475.5208852410851</v>
      </c>
      <c r="H51" s="45">
        <f>ISI!H$46</f>
        <v>3676.3221999999969</v>
      </c>
      <c r="I51" s="45">
        <f>ISI!I$46</f>
        <v>3760.5440899999976</v>
      </c>
      <c r="J51" s="45">
        <f>ISI!J$46</f>
        <v>3688.2163600000003</v>
      </c>
      <c r="K51" s="45">
        <f>ISI!K$46</f>
        <v>2579.5041100000008</v>
      </c>
      <c r="L51" s="45">
        <f>ISI!L$46</f>
        <v>2996.3214694837161</v>
      </c>
      <c r="M51" s="45">
        <f>ISI!M$46</f>
        <v>3191.1313347136329</v>
      </c>
      <c r="N51" s="45">
        <f>ISI!N$46</f>
        <v>2918.9765171873323</v>
      </c>
      <c r="O51" s="45">
        <f>ISI!O$46</f>
        <v>3188.7622618325809</v>
      </c>
      <c r="P51" s="45">
        <f>ISI!P$46</f>
        <v>2777.3191139230175</v>
      </c>
      <c r="Q51" s="45">
        <f>ISI!Q$46</f>
        <v>3023.11830537171</v>
      </c>
    </row>
    <row r="52" spans="1:17" x14ac:dyDescent="0.25">
      <c r="A52" s="57" t="s">
        <v>46</v>
      </c>
      <c r="B52" s="35">
        <f>ISI!B$47</f>
        <v>2414.4819945685126</v>
      </c>
      <c r="C52" s="35">
        <f>ISI!C$47</f>
        <v>2753.6909966235194</v>
      </c>
      <c r="D52" s="35">
        <f>ISI!D$47</f>
        <v>2668.1942920747297</v>
      </c>
      <c r="E52" s="35">
        <f>ISI!E$47</f>
        <v>2611.8119552135622</v>
      </c>
      <c r="F52" s="35">
        <f>ISI!F$47</f>
        <v>2889.6109213557484</v>
      </c>
      <c r="G52" s="35">
        <f>ISI!G$47</f>
        <v>2604.8922099344172</v>
      </c>
      <c r="H52" s="35">
        <f>ISI!H$47</f>
        <v>1842.591556877027</v>
      </c>
      <c r="I52" s="35">
        <f>ISI!I$47</f>
        <v>2009.9877354517057</v>
      </c>
      <c r="J52" s="35">
        <f>ISI!J$47</f>
        <v>1959.8152852226797</v>
      </c>
      <c r="K52" s="35">
        <f>ISI!K$47</f>
        <v>1341.3261376042506</v>
      </c>
      <c r="L52" s="35">
        <f>ISI!L$47</f>
        <v>1639.8215688649175</v>
      </c>
      <c r="M52" s="35">
        <f>ISI!M$47</f>
        <v>1824.1786142543272</v>
      </c>
      <c r="N52" s="35">
        <f>ISI!N$47</f>
        <v>1687.3963720767999</v>
      </c>
      <c r="O52" s="35">
        <f>ISI!O$47</f>
        <v>2007.2758416879512</v>
      </c>
      <c r="P52" s="35">
        <f>ISI!P$47</f>
        <v>1720.9134197518699</v>
      </c>
      <c r="Q52" s="35">
        <f>ISI!Q$47</f>
        <v>1946.4540514519222</v>
      </c>
    </row>
    <row r="53" spans="1:17" x14ac:dyDescent="0.25">
      <c r="A53" s="57" t="s">
        <v>45</v>
      </c>
      <c r="B53" s="35">
        <f>ISI!B$48</f>
        <v>1570.5986281433193</v>
      </c>
      <c r="C53" s="35">
        <f>ISI!C$48</f>
        <v>1820.2321833764806</v>
      </c>
      <c r="D53" s="35">
        <f>ISI!D$48</f>
        <v>1776.1115079252713</v>
      </c>
      <c r="E53" s="35">
        <f>ISI!E$48</f>
        <v>1944.5507747864378</v>
      </c>
      <c r="F53" s="35">
        <f>ISI!F$48</f>
        <v>2061.0568086442504</v>
      </c>
      <c r="G53" s="35">
        <f>ISI!G$48</f>
        <v>1870.6286753066677</v>
      </c>
      <c r="H53" s="35">
        <f>ISI!H$48</f>
        <v>1833.7306431229702</v>
      </c>
      <c r="I53" s="35">
        <f>ISI!I$48</f>
        <v>1750.5563545482921</v>
      </c>
      <c r="J53" s="35">
        <f>ISI!J$48</f>
        <v>1728.4010747773207</v>
      </c>
      <c r="K53" s="35">
        <f>ISI!K$48</f>
        <v>1238.1779723957504</v>
      </c>
      <c r="L53" s="35">
        <f>ISI!L$48</f>
        <v>1356.4999006187988</v>
      </c>
      <c r="M53" s="35">
        <f>ISI!M$48</f>
        <v>1366.9527204593055</v>
      </c>
      <c r="N53" s="35">
        <f>ISI!N$48</f>
        <v>1231.5801451105324</v>
      </c>
      <c r="O53" s="35">
        <f>ISI!O$48</f>
        <v>1181.4864201446296</v>
      </c>
      <c r="P53" s="35">
        <f>ISI!P$48</f>
        <v>1056.4056941711476</v>
      </c>
      <c r="Q53" s="35">
        <f>ISI!Q$48</f>
        <v>1076.6642539197878</v>
      </c>
    </row>
    <row r="54" spans="1:17" x14ac:dyDescent="0.25">
      <c r="A54" s="58" t="s">
        <v>12</v>
      </c>
      <c r="B54" s="37">
        <f>NFM!B$62</f>
        <v>1164.5619764775952</v>
      </c>
      <c r="C54" s="37">
        <f>NFM!C$62</f>
        <v>1344.1893999999998</v>
      </c>
      <c r="D54" s="37">
        <f>NFM!D$62</f>
        <v>1566.1116099999999</v>
      </c>
      <c r="E54" s="37">
        <f>NFM!E$62</f>
        <v>1447.8959600000001</v>
      </c>
      <c r="F54" s="37">
        <f>NFM!F$62</f>
        <v>1519.79935</v>
      </c>
      <c r="G54" s="37">
        <f>NFM!G$62</f>
        <v>1179.7074271657343</v>
      </c>
      <c r="H54" s="37">
        <f>NFM!H$62</f>
        <v>1157.6174099999998</v>
      </c>
      <c r="I54" s="37">
        <f>NFM!I$62</f>
        <v>1274.4077299999999</v>
      </c>
      <c r="J54" s="37">
        <f>NFM!J$62</f>
        <v>1158.03306</v>
      </c>
      <c r="K54" s="37">
        <f>NFM!K$62</f>
        <v>1226.9211300000002</v>
      </c>
      <c r="L54" s="37">
        <f>NFM!L$62</f>
        <v>1244.531525206364</v>
      </c>
      <c r="M54" s="37">
        <f>NFM!M$62</f>
        <v>1304.9119457332836</v>
      </c>
      <c r="N54" s="37">
        <f>NFM!N$62</f>
        <v>1137.933429337837</v>
      </c>
      <c r="O54" s="37">
        <f>NFM!O$62</f>
        <v>994.77189789929298</v>
      </c>
      <c r="P54" s="37">
        <f>NFM!P$62</f>
        <v>1000.5726794603954</v>
      </c>
      <c r="Q54" s="37">
        <f>NFM!Q$62</f>
        <v>1073.5212148809071</v>
      </c>
    </row>
    <row r="55" spans="1:17" x14ac:dyDescent="0.25">
      <c r="A55" s="57" t="s">
        <v>44</v>
      </c>
      <c r="B55" s="35">
        <f>NFM!B$63</f>
        <v>335.15098273620958</v>
      </c>
      <c r="C55" s="35">
        <f>NFM!C$63</f>
        <v>361.72033868568718</v>
      </c>
      <c r="D55" s="35">
        <f>NFM!D$63</f>
        <v>460.64278925138836</v>
      </c>
      <c r="E55" s="35">
        <f>NFM!E$63</f>
        <v>434.84867598194847</v>
      </c>
      <c r="F55" s="35">
        <f>NFM!F$63</f>
        <v>469.77703111874615</v>
      </c>
      <c r="G55" s="35">
        <f>NFM!G$63</f>
        <v>281.55709421795029</v>
      </c>
      <c r="H55" s="35">
        <f>NFM!H$63</f>
        <v>286.13350478369711</v>
      </c>
      <c r="I55" s="35">
        <f>NFM!I$63</f>
        <v>347.73874587355112</v>
      </c>
      <c r="J55" s="35">
        <f>NFM!J$63</f>
        <v>360.17087129969588</v>
      </c>
      <c r="K55" s="35">
        <f>NFM!K$63</f>
        <v>416.85617980213988</v>
      </c>
      <c r="L55" s="35">
        <f>NFM!L$63</f>
        <v>411.04387681904052</v>
      </c>
      <c r="M55" s="35">
        <f>NFM!M$63</f>
        <v>418.25465973945677</v>
      </c>
      <c r="N55" s="35">
        <f>NFM!N$63</f>
        <v>417.08032033462433</v>
      </c>
      <c r="O55" s="35">
        <f>NFM!O$63</f>
        <v>356.14329441093804</v>
      </c>
      <c r="P55" s="35">
        <f>NFM!P$63</f>
        <v>348.26503595360282</v>
      </c>
      <c r="Q55" s="35">
        <f>NFM!Q$63</f>
        <v>380.94625008008882</v>
      </c>
    </row>
    <row r="56" spans="1:17" x14ac:dyDescent="0.25">
      <c r="A56" s="57" t="s">
        <v>59</v>
      </c>
      <c r="B56" s="35">
        <f>NFM!B$64</f>
        <v>437.21056417507083</v>
      </c>
      <c r="C56" s="35">
        <f>NFM!C$64</f>
        <v>526.20461716577336</v>
      </c>
      <c r="D56" s="35">
        <f>NFM!D$64</f>
        <v>554.10527762816992</v>
      </c>
      <c r="E56" s="35">
        <f>NFM!E$64</f>
        <v>523.37294267701759</v>
      </c>
      <c r="F56" s="35">
        <f>NFM!F$64</f>
        <v>568.60917033220426</v>
      </c>
      <c r="G56" s="35">
        <f>NFM!G$64</f>
        <v>473.10301328063451</v>
      </c>
      <c r="H56" s="35">
        <f>NFM!H$64</f>
        <v>429.05986100253187</v>
      </c>
      <c r="I56" s="35">
        <f>NFM!I$64</f>
        <v>478.67753351365508</v>
      </c>
      <c r="J56" s="35">
        <f>NFM!J$64</f>
        <v>418.28201798696409</v>
      </c>
      <c r="K56" s="35">
        <f>NFM!K$64</f>
        <v>401.68221271864337</v>
      </c>
      <c r="L56" s="35">
        <f>NFM!L$64</f>
        <v>384.12038936948233</v>
      </c>
      <c r="M56" s="35">
        <f>NFM!M$64</f>
        <v>419.59848637141744</v>
      </c>
      <c r="N56" s="35">
        <f>NFM!N$64</f>
        <v>263.66215340756986</v>
      </c>
      <c r="O56" s="35">
        <f>NFM!O$64</f>
        <v>246.4654897490031</v>
      </c>
      <c r="P56" s="35">
        <f>NFM!P$64</f>
        <v>235.88547283998179</v>
      </c>
      <c r="Q56" s="35">
        <f>NFM!Q$64</f>
        <v>245.24072126444091</v>
      </c>
    </row>
    <row r="57" spans="1:17" x14ac:dyDescent="0.25">
      <c r="A57" s="60" t="s">
        <v>43</v>
      </c>
      <c r="B57" s="44">
        <f>NFM!B$65</f>
        <v>408.54904795543951</v>
      </c>
      <c r="C57" s="44">
        <f>NFM!C$65</f>
        <v>495.09649265924605</v>
      </c>
      <c r="D57" s="44">
        <f>NFM!D$65</f>
        <v>518.78614576134146</v>
      </c>
      <c r="E57" s="44">
        <f>NFM!E$65</f>
        <v>490.43368065094535</v>
      </c>
      <c r="F57" s="44">
        <f>NFM!F$65</f>
        <v>533.53248534200452</v>
      </c>
      <c r="G57" s="44">
        <f>NFM!G$65</f>
        <v>443.95922616286396</v>
      </c>
      <c r="H57" s="44">
        <f>NFM!H$65</f>
        <v>399.44237267804124</v>
      </c>
      <c r="I57" s="44">
        <f>NFM!I$65</f>
        <v>448.63290587018025</v>
      </c>
      <c r="J57" s="44">
        <f>NFM!J$65</f>
        <v>392.99986979133308</v>
      </c>
      <c r="K57" s="44">
        <f>NFM!K$65</f>
        <v>401.68221271864337</v>
      </c>
      <c r="L57" s="44">
        <f>NFM!L$65</f>
        <v>384.12038936948233</v>
      </c>
      <c r="M57" s="44">
        <f>NFM!M$65</f>
        <v>419.59848637141744</v>
      </c>
      <c r="N57" s="44">
        <f>NFM!N$65</f>
        <v>263.66215340756986</v>
      </c>
      <c r="O57" s="44">
        <f>NFM!O$65</f>
        <v>246.4654897490031</v>
      </c>
      <c r="P57" s="44">
        <f>NFM!P$65</f>
        <v>235.88547283998179</v>
      </c>
      <c r="Q57" s="44">
        <f>NFM!Q$65</f>
        <v>245.24072126444091</v>
      </c>
    </row>
    <row r="58" spans="1:17" x14ac:dyDescent="0.25">
      <c r="A58" s="59" t="s">
        <v>344</v>
      </c>
      <c r="B58" s="43">
        <f>NFM!B$66</f>
        <v>28.661516219631338</v>
      </c>
      <c r="C58" s="43">
        <f>NFM!C$66</f>
        <v>31.10812450652725</v>
      </c>
      <c r="D58" s="43">
        <f>NFM!D$66</f>
        <v>35.319131866828421</v>
      </c>
      <c r="E58" s="43">
        <f>NFM!E$66</f>
        <v>32.939262026072228</v>
      </c>
      <c r="F58" s="43">
        <f>NFM!F$66</f>
        <v>35.076684990199709</v>
      </c>
      <c r="G58" s="43">
        <f>NFM!G$66</f>
        <v>29.14378711777055</v>
      </c>
      <c r="H58" s="43">
        <f>NFM!H$66</f>
        <v>29.617488324490626</v>
      </c>
      <c r="I58" s="43">
        <f>NFM!I$66</f>
        <v>30.044627643474811</v>
      </c>
      <c r="J58" s="43">
        <f>NFM!J$66</f>
        <v>25.282148195631034</v>
      </c>
      <c r="K58" s="43">
        <f>NFM!K$66</f>
        <v>0</v>
      </c>
      <c r="L58" s="43">
        <f>NFM!L$66</f>
        <v>0</v>
      </c>
      <c r="M58" s="43">
        <f>NFM!M$66</f>
        <v>0</v>
      </c>
      <c r="N58" s="43">
        <f>NFM!N$66</f>
        <v>0</v>
      </c>
      <c r="O58" s="43">
        <f>NFM!O$66</f>
        <v>0</v>
      </c>
      <c r="P58" s="43">
        <f>NFM!P$66</f>
        <v>0</v>
      </c>
      <c r="Q58" s="43">
        <f>NFM!Q$66</f>
        <v>0</v>
      </c>
    </row>
    <row r="59" spans="1:17" x14ac:dyDescent="0.25">
      <c r="A59" s="57" t="s">
        <v>42</v>
      </c>
      <c r="B59" s="35">
        <f>NFM!B$67</f>
        <v>392.20042956631477</v>
      </c>
      <c r="C59" s="35">
        <f>NFM!C$67</f>
        <v>456.26444414853938</v>
      </c>
      <c r="D59" s="35">
        <f>NFM!D$67</f>
        <v>551.36354312044159</v>
      </c>
      <c r="E59" s="35">
        <f>NFM!E$67</f>
        <v>489.67434134103405</v>
      </c>
      <c r="F59" s="35">
        <f>NFM!F$67</f>
        <v>481.41314854904954</v>
      </c>
      <c r="G59" s="35">
        <f>NFM!G$67</f>
        <v>425.04731966714951</v>
      </c>
      <c r="H59" s="35">
        <f>NFM!H$67</f>
        <v>442.42404421377103</v>
      </c>
      <c r="I59" s="35">
        <f>NFM!I$67</f>
        <v>447.99145061279364</v>
      </c>
      <c r="J59" s="35">
        <f>NFM!J$67</f>
        <v>379.58017071334012</v>
      </c>
      <c r="K59" s="35">
        <f>NFM!K$67</f>
        <v>408.38273747921693</v>
      </c>
      <c r="L59" s="35">
        <f>NFM!L$67</f>
        <v>449.36725901784115</v>
      </c>
      <c r="M59" s="35">
        <f>NFM!M$67</f>
        <v>467.05879962240937</v>
      </c>
      <c r="N59" s="35">
        <f>NFM!N$67</f>
        <v>457.19095559564283</v>
      </c>
      <c r="O59" s="35">
        <f>NFM!O$67</f>
        <v>392.16311373935179</v>
      </c>
      <c r="P59" s="35">
        <f>NFM!P$67</f>
        <v>416.42217066681081</v>
      </c>
      <c r="Q59" s="35">
        <f>NFM!Q$67</f>
        <v>447.33424353637736</v>
      </c>
    </row>
    <row r="60" spans="1:17" x14ac:dyDescent="0.25">
      <c r="A60" s="58" t="s">
        <v>11</v>
      </c>
      <c r="B60" s="37">
        <f>CHI!B$51</f>
        <v>3749.108577490279</v>
      </c>
      <c r="C60" s="37">
        <f>CHI!C$51</f>
        <v>3656.4462300000064</v>
      </c>
      <c r="D60" s="37">
        <f>CHI!D$51</f>
        <v>4011.1639200000027</v>
      </c>
      <c r="E60" s="37">
        <f>CHI!E$51</f>
        <v>4024.7346800000159</v>
      </c>
      <c r="F60" s="37">
        <f>CHI!F$51</f>
        <v>4426.3056000000061</v>
      </c>
      <c r="G60" s="37">
        <f>CHI!G$51</f>
        <v>4679.0937031769854</v>
      </c>
      <c r="H60" s="37">
        <f>CHI!H$51</f>
        <v>4474.771360000017</v>
      </c>
      <c r="I60" s="37">
        <f>CHI!I$51</f>
        <v>4339.0651399999906</v>
      </c>
      <c r="J60" s="37">
        <f>CHI!J$51</f>
        <v>4190.484269999999</v>
      </c>
      <c r="K60" s="37">
        <f>CHI!K$51</f>
        <v>3041.193139999998</v>
      </c>
      <c r="L60" s="37">
        <f>CHI!L$51</f>
        <v>3180.7364541164657</v>
      </c>
      <c r="M60" s="37">
        <f>CHI!M$51</f>
        <v>3887.3206057916914</v>
      </c>
      <c r="N60" s="37">
        <f>CHI!N$51</f>
        <v>4134.8090064787311</v>
      </c>
      <c r="O60" s="37">
        <f>CHI!O$51</f>
        <v>4087.4041917851041</v>
      </c>
      <c r="P60" s="37">
        <f>CHI!P$51</f>
        <v>3979.8012523747702</v>
      </c>
      <c r="Q60" s="37">
        <f>CHI!Q$51</f>
        <v>2819.2341098514398</v>
      </c>
    </row>
    <row r="61" spans="1:17" x14ac:dyDescent="0.25">
      <c r="A61" s="57" t="s">
        <v>61</v>
      </c>
      <c r="B61" s="35">
        <f>CHI!B$52</f>
        <v>2580.6036159511955</v>
      </c>
      <c r="C61" s="35">
        <f>CHI!C$52</f>
        <v>2504.2429182806372</v>
      </c>
      <c r="D61" s="35">
        <f>CHI!D$52</f>
        <v>2747.1399883662948</v>
      </c>
      <c r="E61" s="35">
        <f>CHI!E$52</f>
        <v>2790.9431418393192</v>
      </c>
      <c r="F61" s="35">
        <f>CHI!F$52</f>
        <v>3020.1134793748683</v>
      </c>
      <c r="G61" s="35">
        <f>CHI!G$52</f>
        <v>3192.1183021953207</v>
      </c>
      <c r="H61" s="35">
        <f>CHI!H$52</f>
        <v>3027.5876224703138</v>
      </c>
      <c r="I61" s="35">
        <f>CHI!I$52</f>
        <v>2952.0104997694957</v>
      </c>
      <c r="J61" s="35">
        <f>CHI!J$52</f>
        <v>2848.9644633018161</v>
      </c>
      <c r="K61" s="35">
        <f>CHI!K$52</f>
        <v>1853.2647957024899</v>
      </c>
      <c r="L61" s="35">
        <f>CHI!L$52</f>
        <v>2066.022636262614</v>
      </c>
      <c r="M61" s="35">
        <f>CHI!M$52</f>
        <v>2711.4481992463234</v>
      </c>
      <c r="N61" s="35">
        <f>CHI!N$52</f>
        <v>2777.9568540161727</v>
      </c>
      <c r="O61" s="35">
        <f>CHI!O$52</f>
        <v>2525.0578259395479</v>
      </c>
      <c r="P61" s="35">
        <f>CHI!P$52</f>
        <v>2668.1304581269187</v>
      </c>
      <c r="Q61" s="35">
        <f>CHI!Q$52</f>
        <v>1970.0687769005824</v>
      </c>
    </row>
    <row r="62" spans="1:17" x14ac:dyDescent="0.25">
      <c r="A62" s="57" t="s">
        <v>40</v>
      </c>
      <c r="B62" s="35">
        <f>CHI!B$53</f>
        <v>1127.3019550995252</v>
      </c>
      <c r="C62" s="35">
        <f>CHI!C$53</f>
        <v>1110.0435797511263</v>
      </c>
      <c r="D62" s="35">
        <f>CHI!D$53</f>
        <v>1217.0498291657877</v>
      </c>
      <c r="E62" s="35">
        <f>CHI!E$53</f>
        <v>1185.5539324770757</v>
      </c>
      <c r="F62" s="35">
        <f>CHI!F$53</f>
        <v>1352.6040376277444</v>
      </c>
      <c r="G62" s="35">
        <f>CHI!G$53</f>
        <v>1428.3970040462439</v>
      </c>
      <c r="H62" s="35">
        <f>CHI!H$53</f>
        <v>1388.448530456747</v>
      </c>
      <c r="I62" s="35">
        <f>CHI!I$53</f>
        <v>1326.4492603982328</v>
      </c>
      <c r="J62" s="35">
        <f>CHI!J$53</f>
        <v>1281.4804571451123</v>
      </c>
      <c r="K62" s="35">
        <f>CHI!K$53</f>
        <v>1130.2065825120167</v>
      </c>
      <c r="L62" s="35">
        <f>CHI!L$53</f>
        <v>1076.0213368619281</v>
      </c>
      <c r="M62" s="35">
        <f>CHI!M$53</f>
        <v>1139.0421263668395</v>
      </c>
      <c r="N62" s="35">
        <f>CHI!N$53</f>
        <v>1309.9352004344039</v>
      </c>
      <c r="O62" s="35">
        <f>CHI!O$53</f>
        <v>1503.9813171917283</v>
      </c>
      <c r="P62" s="35">
        <f>CHI!P$53</f>
        <v>1250.0250709350885</v>
      </c>
      <c r="Q62" s="35">
        <f>CHI!Q$53</f>
        <v>790.1926115908617</v>
      </c>
    </row>
    <row r="63" spans="1:17" x14ac:dyDescent="0.25">
      <c r="A63" s="57" t="s">
        <v>39</v>
      </c>
      <c r="B63" s="35">
        <f>CHI!B$54</f>
        <v>41.203006439558102</v>
      </c>
      <c r="C63" s="35">
        <f>CHI!C$54</f>
        <v>42.159731968242724</v>
      </c>
      <c r="D63" s="35">
        <f>CHI!D$54</f>
        <v>46.974102467920154</v>
      </c>
      <c r="E63" s="35">
        <f>CHI!E$54</f>
        <v>48.237605683621098</v>
      </c>
      <c r="F63" s="35">
        <f>CHI!F$54</f>
        <v>53.5880829973933</v>
      </c>
      <c r="G63" s="35">
        <f>CHI!G$54</f>
        <v>58.578396935420656</v>
      </c>
      <c r="H63" s="35">
        <f>CHI!H$54</f>
        <v>58.735207072956023</v>
      </c>
      <c r="I63" s="35">
        <f>CHI!I$54</f>
        <v>60.605379832261995</v>
      </c>
      <c r="J63" s="35">
        <f>CHI!J$54</f>
        <v>60.039349553070629</v>
      </c>
      <c r="K63" s="35">
        <f>CHI!K$54</f>
        <v>57.721761785491694</v>
      </c>
      <c r="L63" s="35">
        <f>CHI!L$54</f>
        <v>38.692480991923112</v>
      </c>
      <c r="M63" s="35">
        <f>CHI!M$54</f>
        <v>36.830280178528547</v>
      </c>
      <c r="N63" s="35">
        <f>CHI!N$54</f>
        <v>46.916952028155116</v>
      </c>
      <c r="O63" s="35">
        <f>CHI!O$54</f>
        <v>58.365048653827756</v>
      </c>
      <c r="P63" s="35">
        <f>CHI!P$54</f>
        <v>61.645723312763266</v>
      </c>
      <c r="Q63" s="35">
        <f>CHI!Q$54</f>
        <v>58.972721359995745</v>
      </c>
    </row>
    <row r="64" spans="1:17" x14ac:dyDescent="0.25">
      <c r="A64" s="58" t="s">
        <v>10</v>
      </c>
      <c r="B64" s="37">
        <f>NMM!B$50</f>
        <v>6368.3708584446722</v>
      </c>
      <c r="C64" s="37">
        <f>NMM!C$50</f>
        <v>7047.2075200000018</v>
      </c>
      <c r="D64" s="37">
        <f>NMM!D$50</f>
        <v>6194.5302799999981</v>
      </c>
      <c r="E64" s="37">
        <f>NMM!E$50</f>
        <v>7368.0301200000004</v>
      </c>
      <c r="F64" s="37">
        <f>NMM!F$50</f>
        <v>6870.9746500000001</v>
      </c>
      <c r="G64" s="37">
        <f>NMM!G$50</f>
        <v>7527.57910814149</v>
      </c>
      <c r="H64" s="37">
        <f>NMM!H$50</f>
        <v>6615.9733100000003</v>
      </c>
      <c r="I64" s="37">
        <f>NMM!I$50</f>
        <v>6732.5466400000005</v>
      </c>
      <c r="J64" s="37">
        <f>NMM!J$50</f>
        <v>6265.1088300000001</v>
      </c>
      <c r="K64" s="37">
        <f>NMM!K$50</f>
        <v>4469.460219999999</v>
      </c>
      <c r="L64" s="37">
        <f>NMM!L$50</f>
        <v>4539.8949918691651</v>
      </c>
      <c r="M64" s="37">
        <f>NMM!M$50</f>
        <v>4637.4999054503996</v>
      </c>
      <c r="N64" s="37">
        <f>NMM!N$50</f>
        <v>3762.8067040859278</v>
      </c>
      <c r="O64" s="37">
        <f>NMM!O$50</f>
        <v>3322.093777683931</v>
      </c>
      <c r="P64" s="37">
        <f>NMM!P$50</f>
        <v>3260.4128638248644</v>
      </c>
      <c r="Q64" s="37">
        <f>NMM!Q$50</f>
        <v>3272.9377357371063</v>
      </c>
    </row>
    <row r="65" spans="1:17" x14ac:dyDescent="0.25">
      <c r="A65" s="57" t="s">
        <v>38</v>
      </c>
      <c r="B65" s="35">
        <f>NMM!B$51</f>
        <v>2690</v>
      </c>
      <c r="C65" s="35">
        <f>NMM!C$51</f>
        <v>2847.6902753413028</v>
      </c>
      <c r="D65" s="35">
        <f>NMM!D$51</f>
        <v>2900.4386027144742</v>
      </c>
      <c r="E65" s="35">
        <f>NMM!E$51</f>
        <v>2750.7590557488879</v>
      </c>
      <c r="F65" s="35">
        <f>NMM!F$51</f>
        <v>2735.5087446619614</v>
      </c>
      <c r="G65" s="35">
        <f>NMM!G$51</f>
        <v>2902.4301091049579</v>
      </c>
      <c r="H65" s="35">
        <f>NMM!H$51</f>
        <v>3042.6286760736543</v>
      </c>
      <c r="I65" s="35">
        <f>NMM!I$51</f>
        <v>3129.1156349632893</v>
      </c>
      <c r="J65" s="35">
        <f>NMM!J$51</f>
        <v>2412.7450336957991</v>
      </c>
      <c r="K65" s="35">
        <f>NMM!K$51</f>
        <v>1683.4950557195127</v>
      </c>
      <c r="L65" s="35">
        <f>NMM!L$51</f>
        <v>1505.4988460161774</v>
      </c>
      <c r="M65" s="35">
        <f>NMM!M$51</f>
        <v>1308.4816547450403</v>
      </c>
      <c r="N65" s="35">
        <f>NMM!N$51</f>
        <v>921.39518453530843</v>
      </c>
      <c r="O65" s="35">
        <f>NMM!O$51</f>
        <v>792.06770044861014</v>
      </c>
      <c r="P65" s="35">
        <f>NMM!P$51</f>
        <v>792.61690945927364</v>
      </c>
      <c r="Q65" s="35">
        <f>NMM!Q$51</f>
        <v>772.86847584899749</v>
      </c>
    </row>
    <row r="66" spans="1:17" x14ac:dyDescent="0.25">
      <c r="A66" s="57" t="s">
        <v>37</v>
      </c>
      <c r="B66" s="35">
        <f>NMM!B$52</f>
        <v>3289.9481142867157</v>
      </c>
      <c r="C66" s="35">
        <f>NMM!C$52</f>
        <v>3784.7650911147575</v>
      </c>
      <c r="D66" s="35">
        <f>NMM!D$52</f>
        <v>2866.2373253572973</v>
      </c>
      <c r="E66" s="35">
        <f>NMM!E$52</f>
        <v>4238.5651688234848</v>
      </c>
      <c r="F66" s="35">
        <f>NMM!F$52</f>
        <v>3762.5386626915124</v>
      </c>
      <c r="G66" s="35">
        <f>NMM!G$52</f>
        <v>4263.4937975417834</v>
      </c>
      <c r="H66" s="35">
        <f>NMM!H$52</f>
        <v>3216.458883617936</v>
      </c>
      <c r="I66" s="35">
        <f>NMM!I$52</f>
        <v>3247.7019053184154</v>
      </c>
      <c r="J66" s="35">
        <f>NMM!J$52</f>
        <v>3506.4434154601586</v>
      </c>
      <c r="K66" s="35">
        <f>NMM!K$52</f>
        <v>2482.9519444070265</v>
      </c>
      <c r="L66" s="35">
        <f>NMM!L$52</f>
        <v>2710.8545314729076</v>
      </c>
      <c r="M66" s="35">
        <f>NMM!M$52</f>
        <v>2998.6930563749606</v>
      </c>
      <c r="N66" s="35">
        <f>NMM!N$52</f>
        <v>2527.2534496554545</v>
      </c>
      <c r="O66" s="35">
        <f>NMM!O$52</f>
        <v>2224.9451044965672</v>
      </c>
      <c r="P66" s="35">
        <f>NMM!P$52</f>
        <v>2183.7366620534222</v>
      </c>
      <c r="Q66" s="35">
        <f>NMM!Q$52</f>
        <v>2220.6409224718154</v>
      </c>
    </row>
    <row r="67" spans="1:17" x14ac:dyDescent="0.25">
      <c r="A67" s="57" t="s">
        <v>57</v>
      </c>
      <c r="B67" s="35">
        <f>NMM!B$53</f>
        <v>388.42274415795669</v>
      </c>
      <c r="C67" s="35">
        <f>NMM!C$53</f>
        <v>414.75215354394055</v>
      </c>
      <c r="D67" s="35">
        <f>NMM!D$53</f>
        <v>427.85435192822649</v>
      </c>
      <c r="E67" s="35">
        <f>NMM!E$53</f>
        <v>378.70589542762798</v>
      </c>
      <c r="F67" s="35">
        <f>NMM!F$53</f>
        <v>372.92724264652639</v>
      </c>
      <c r="G67" s="35">
        <f>NMM!G$53</f>
        <v>361.6552014947485</v>
      </c>
      <c r="H67" s="35">
        <f>NMM!H$53</f>
        <v>356.88575030840974</v>
      </c>
      <c r="I67" s="35">
        <f>NMM!I$53</f>
        <v>355.72909971829534</v>
      </c>
      <c r="J67" s="35">
        <f>NMM!J$53</f>
        <v>345.92038084404237</v>
      </c>
      <c r="K67" s="35">
        <f>NMM!K$53</f>
        <v>303.01321987346034</v>
      </c>
      <c r="L67" s="35">
        <f>NMM!L$53</f>
        <v>323.5416143800802</v>
      </c>
      <c r="M67" s="35">
        <f>NMM!M$53</f>
        <v>330.32519433039892</v>
      </c>
      <c r="N67" s="35">
        <f>NMM!N$53</f>
        <v>314.15806989516472</v>
      </c>
      <c r="O67" s="35">
        <f>NMM!O$53</f>
        <v>305.08097273875359</v>
      </c>
      <c r="P67" s="35">
        <f>NMM!P$53</f>
        <v>284.05929231216851</v>
      </c>
      <c r="Q67" s="35">
        <f>NMM!Q$53</f>
        <v>279.42833741629323</v>
      </c>
    </row>
    <row r="68" spans="1:17" x14ac:dyDescent="0.25">
      <c r="A68" s="58" t="s">
        <v>9</v>
      </c>
      <c r="B68" s="37">
        <f>PPA!B$51</f>
        <v>2093.2376244152633</v>
      </c>
      <c r="C68" s="37">
        <f>PPA!C$51</f>
        <v>1913.3921000000003</v>
      </c>
      <c r="D68" s="37">
        <f>PPA!D$51</f>
        <v>2179.8083100000003</v>
      </c>
      <c r="E68" s="37">
        <f>PPA!E$51</f>
        <v>2666.9827299999993</v>
      </c>
      <c r="F68" s="37">
        <f>PPA!F$51</f>
        <v>2292.1158300000006</v>
      </c>
      <c r="G68" s="37">
        <f>PPA!G$51</f>
        <v>2488.7779913929412</v>
      </c>
      <c r="H68" s="37">
        <f>PPA!H$51</f>
        <v>2184.6258499999999</v>
      </c>
      <c r="I68" s="37">
        <f>PPA!I$51</f>
        <v>2403.2435800000003</v>
      </c>
      <c r="J68" s="37">
        <f>PPA!J$51</f>
        <v>2176.4675099999995</v>
      </c>
      <c r="K68" s="37">
        <f>PPA!K$51</f>
        <v>1927.4876799999997</v>
      </c>
      <c r="L68" s="37">
        <f>PPA!L$51</f>
        <v>1429.5183216725277</v>
      </c>
      <c r="M68" s="37">
        <f>PPA!M$51</f>
        <v>1664.847124883197</v>
      </c>
      <c r="N68" s="37">
        <f>PPA!N$51</f>
        <v>1856.2596262943844</v>
      </c>
      <c r="O68" s="37">
        <f>PPA!O$51</f>
        <v>1846.2090199667218</v>
      </c>
      <c r="P68" s="37">
        <f>PPA!P$51</f>
        <v>1800.2756256812468</v>
      </c>
      <c r="Q68" s="37">
        <f>PPA!Q$51</f>
        <v>1681.2370794436142</v>
      </c>
    </row>
    <row r="69" spans="1:17" x14ac:dyDescent="0.25">
      <c r="A69" s="57" t="s">
        <v>35</v>
      </c>
      <c r="B69" s="35">
        <f>PPA!B$52</f>
        <v>670.13870932998122</v>
      </c>
      <c r="C69" s="35">
        <f>PPA!C$52</f>
        <v>593.88796228358365</v>
      </c>
      <c r="D69" s="35">
        <f>PPA!D$52</f>
        <v>656.73422471721346</v>
      </c>
      <c r="E69" s="35">
        <f>PPA!E$52</f>
        <v>823.72120381962043</v>
      </c>
      <c r="F69" s="35">
        <f>PPA!F$52</f>
        <v>726.74869513722194</v>
      </c>
      <c r="G69" s="35">
        <f>PPA!G$52</f>
        <v>798.24346537344377</v>
      </c>
      <c r="H69" s="35">
        <f>PPA!H$52</f>
        <v>635.11316016152034</v>
      </c>
      <c r="I69" s="35">
        <f>PPA!I$52</f>
        <v>712.66329190228305</v>
      </c>
      <c r="J69" s="35">
        <f>PPA!J$52</f>
        <v>650.22118906709454</v>
      </c>
      <c r="K69" s="35">
        <f>PPA!K$52</f>
        <v>566.01504489060585</v>
      </c>
      <c r="L69" s="35">
        <f>PPA!L$52</f>
        <v>417.35330736257617</v>
      </c>
      <c r="M69" s="35">
        <f>PPA!M$52</f>
        <v>499.46147571469425</v>
      </c>
      <c r="N69" s="35">
        <f>PPA!N$52</f>
        <v>557.72770308466409</v>
      </c>
      <c r="O69" s="35">
        <f>PPA!O$52</f>
        <v>536.53976319641606</v>
      </c>
      <c r="P69" s="35">
        <f>PPA!P$52</f>
        <v>525.80617929245034</v>
      </c>
      <c r="Q69" s="35">
        <f>PPA!Q$52</f>
        <v>438.83508620690083</v>
      </c>
    </row>
    <row r="70" spans="1:17" x14ac:dyDescent="0.25">
      <c r="A70" s="57" t="s">
        <v>56</v>
      </c>
      <c r="B70" s="35">
        <f>PPA!B$53</f>
        <v>1306.9077637373216</v>
      </c>
      <c r="C70" s="35">
        <f>PPA!C$53</f>
        <v>1210.8770123394095</v>
      </c>
      <c r="D70" s="35">
        <f>PPA!D$53</f>
        <v>1400.0800687335791</v>
      </c>
      <c r="E70" s="35">
        <f>PPA!E$53</f>
        <v>1695.3429672982982</v>
      </c>
      <c r="F70" s="35">
        <f>PPA!F$53</f>
        <v>1443.5681508746738</v>
      </c>
      <c r="G70" s="35">
        <f>PPA!G$53</f>
        <v>1559.3387730460358</v>
      </c>
      <c r="H70" s="35">
        <f>PPA!H$53</f>
        <v>1444.8991372654268</v>
      </c>
      <c r="I70" s="35">
        <f>PPA!I$53</f>
        <v>1577.0351755003028</v>
      </c>
      <c r="J70" s="35">
        <f>PPA!J$53</f>
        <v>1423.4943155100434</v>
      </c>
      <c r="K70" s="35">
        <f>PPA!K$53</f>
        <v>1267.4694532394899</v>
      </c>
      <c r="L70" s="35">
        <f>PPA!L$53</f>
        <v>945.84387984351827</v>
      </c>
      <c r="M70" s="35">
        <f>PPA!M$53</f>
        <v>1089.0765385717211</v>
      </c>
      <c r="N70" s="35">
        <f>PPA!N$53</f>
        <v>1213.6585109868599</v>
      </c>
      <c r="O70" s="35">
        <f>PPA!O$53</f>
        <v>1224.9792058856206</v>
      </c>
      <c r="P70" s="35">
        <f>PPA!P$53</f>
        <v>1175.8376736498956</v>
      </c>
      <c r="Q70" s="35">
        <f>PPA!Q$53</f>
        <v>1139.1681359071251</v>
      </c>
    </row>
    <row r="71" spans="1:17" x14ac:dyDescent="0.25">
      <c r="A71" s="57" t="s">
        <v>55</v>
      </c>
      <c r="B71" s="35">
        <f>PPA!B$54</f>
        <v>116.1911513479606</v>
      </c>
      <c r="C71" s="35">
        <f>PPA!C$54</f>
        <v>108.62712537700706</v>
      </c>
      <c r="D71" s="35">
        <f>PPA!D$54</f>
        <v>122.99401654920797</v>
      </c>
      <c r="E71" s="35">
        <f>PPA!E$54</f>
        <v>147.91855888208067</v>
      </c>
      <c r="F71" s="35">
        <f>PPA!F$54</f>
        <v>121.79898398810451</v>
      </c>
      <c r="G71" s="35">
        <f>PPA!G$54</f>
        <v>131.19575297346123</v>
      </c>
      <c r="H71" s="35">
        <f>PPA!H$54</f>
        <v>104.61355257305264</v>
      </c>
      <c r="I71" s="35">
        <f>PPA!I$54</f>
        <v>113.54511259741435</v>
      </c>
      <c r="J71" s="35">
        <f>PPA!J$54</f>
        <v>102.75200542286179</v>
      </c>
      <c r="K71" s="35">
        <f>PPA!K$54</f>
        <v>94.003181869904054</v>
      </c>
      <c r="L71" s="35">
        <f>PPA!L$54</f>
        <v>66.321134466433307</v>
      </c>
      <c r="M71" s="35">
        <f>PPA!M$54</f>
        <v>76.309110596781764</v>
      </c>
      <c r="N71" s="35">
        <f>PPA!N$54</f>
        <v>84.873412222860281</v>
      </c>
      <c r="O71" s="35">
        <f>PPA!O$54</f>
        <v>84.690050884685149</v>
      </c>
      <c r="P71" s="35">
        <f>PPA!P$54</f>
        <v>98.631772738901034</v>
      </c>
      <c r="Q71" s="35">
        <f>PPA!Q$54</f>
        <v>103.23385732958842</v>
      </c>
    </row>
    <row r="72" spans="1:17" x14ac:dyDescent="0.25">
      <c r="A72" s="56" t="s">
        <v>54</v>
      </c>
      <c r="B72" s="36">
        <f>FBT!B$12</f>
        <v>2560.2487605311549</v>
      </c>
      <c r="C72" s="36">
        <f>FBT!C$12</f>
        <v>2760.7028300000002</v>
      </c>
      <c r="D72" s="36">
        <f>FBT!D$12</f>
        <v>3109.5621100000003</v>
      </c>
      <c r="E72" s="36">
        <f>FBT!E$12</f>
        <v>3108.9458800000002</v>
      </c>
      <c r="F72" s="36">
        <f>FBT!F$12</f>
        <v>3075.0665100000001</v>
      </c>
      <c r="G72" s="36">
        <f>FBT!G$12</f>
        <v>2881.728818762203</v>
      </c>
      <c r="H72" s="36">
        <f>FBT!H$12</f>
        <v>2219.57674</v>
      </c>
      <c r="I72" s="36">
        <f>FBT!I$12</f>
        <v>2274.56916</v>
      </c>
      <c r="J72" s="36">
        <f>FBT!J$12</f>
        <v>2198.4778900000001</v>
      </c>
      <c r="K72" s="36">
        <f>FBT!K$12</f>
        <v>2139.3490900000002</v>
      </c>
      <c r="L72" s="36">
        <f>FBT!L$12</f>
        <v>2208.3725950214402</v>
      </c>
      <c r="M72" s="36">
        <f>FBT!M$12</f>
        <v>1825.1400051220519</v>
      </c>
      <c r="N72" s="36">
        <f>FBT!N$12</f>
        <v>2069.7210443519448</v>
      </c>
      <c r="O72" s="36">
        <f>FBT!O$12</f>
        <v>2183.6039477712084</v>
      </c>
      <c r="P72" s="36">
        <f>FBT!P$12</f>
        <v>2279.0796162841643</v>
      </c>
      <c r="Q72" s="36">
        <f>FBT!Q$12</f>
        <v>2285.9671908716155</v>
      </c>
    </row>
    <row r="73" spans="1:17" x14ac:dyDescent="0.25">
      <c r="A73" s="21" t="s">
        <v>53</v>
      </c>
      <c r="B73" s="35">
        <f>TRE!B$12</f>
        <v>927.72169858572329</v>
      </c>
      <c r="C73" s="35">
        <f>TRE!C$12</f>
        <v>946.29917</v>
      </c>
      <c r="D73" s="35">
        <f>TRE!D$12</f>
        <v>893.20839000000001</v>
      </c>
      <c r="E73" s="35">
        <f>TRE!E$12</f>
        <v>1042.5927200000001</v>
      </c>
      <c r="F73" s="35">
        <f>TRE!F$12</f>
        <v>1028.40247</v>
      </c>
      <c r="G73" s="35">
        <f>TRE!G$12</f>
        <v>834.98324246699985</v>
      </c>
      <c r="H73" s="35">
        <f>TRE!H$12</f>
        <v>659.80973999999992</v>
      </c>
      <c r="I73" s="35">
        <f>TRE!I$12</f>
        <v>761.10425999999995</v>
      </c>
      <c r="J73" s="35">
        <f>TRE!J$12</f>
        <v>732.91284999999993</v>
      </c>
      <c r="K73" s="35">
        <f>TRE!K$12</f>
        <v>558.32036000000005</v>
      </c>
      <c r="L73" s="35">
        <f>TRE!L$12</f>
        <v>466.84912078199579</v>
      </c>
      <c r="M73" s="35">
        <f>TRE!M$12</f>
        <v>519.51349132537825</v>
      </c>
      <c r="N73" s="35">
        <f>TRE!N$12</f>
        <v>446.09460482633847</v>
      </c>
      <c r="O73" s="35">
        <f>TRE!O$12</f>
        <v>419.89201686205251</v>
      </c>
      <c r="P73" s="35">
        <f>TRE!P$12</f>
        <v>461.6649041073851</v>
      </c>
      <c r="Q73" s="35">
        <f>TRE!Q$12</f>
        <v>459.20628133725245</v>
      </c>
    </row>
    <row r="74" spans="1:17" x14ac:dyDescent="0.25">
      <c r="A74" s="21" t="s">
        <v>52</v>
      </c>
      <c r="B74" s="35">
        <f>MAE!B$12</f>
        <v>1036.0152759034104</v>
      </c>
      <c r="C74" s="35">
        <f>MAE!C$12</f>
        <v>1376.5916000000002</v>
      </c>
      <c r="D74" s="35">
        <f>MAE!D$12</f>
        <v>1222.00803</v>
      </c>
      <c r="E74" s="35">
        <f>MAE!E$12</f>
        <v>1403.98317</v>
      </c>
      <c r="F74" s="35">
        <f>MAE!F$12</f>
        <v>1413.91509</v>
      </c>
      <c r="G74" s="35">
        <f>MAE!G$12</f>
        <v>1383.4935981695889</v>
      </c>
      <c r="H74" s="35">
        <f>MAE!H$12</f>
        <v>1181.6989900000001</v>
      </c>
      <c r="I74" s="35">
        <f>MAE!I$12</f>
        <v>1234.2956799999999</v>
      </c>
      <c r="J74" s="35">
        <f>MAE!J$12</f>
        <v>1200.1041500000001</v>
      </c>
      <c r="K74" s="35">
        <f>MAE!K$12</f>
        <v>1155.6108199999999</v>
      </c>
      <c r="L74" s="35">
        <f>MAE!L$12</f>
        <v>1095.1093709586166</v>
      </c>
      <c r="M74" s="35">
        <f>MAE!M$12</f>
        <v>1082.7576529511402</v>
      </c>
      <c r="N74" s="35">
        <f>MAE!N$12</f>
        <v>715.27369468714733</v>
      </c>
      <c r="O74" s="35">
        <f>MAE!O$12</f>
        <v>1003.0589042899923</v>
      </c>
      <c r="P74" s="35">
        <f>MAE!P$12</f>
        <v>829.22350954856654</v>
      </c>
      <c r="Q74" s="35">
        <f>MAE!Q$12</f>
        <v>933.98428737000631</v>
      </c>
    </row>
    <row r="75" spans="1:17" x14ac:dyDescent="0.25">
      <c r="A75" s="21" t="s">
        <v>51</v>
      </c>
      <c r="B75" s="35">
        <f>TEL!B$12</f>
        <v>1206.9316140523629</v>
      </c>
      <c r="C75" s="35">
        <f>TEL!C$12</f>
        <v>1003.70222</v>
      </c>
      <c r="D75" s="35">
        <f>TEL!D$12</f>
        <v>1034.6118899999999</v>
      </c>
      <c r="E75" s="35">
        <f>TEL!E$12</f>
        <v>1004.1987200000001</v>
      </c>
      <c r="F75" s="35">
        <f>TEL!F$12</f>
        <v>1001.1063799999999</v>
      </c>
      <c r="G75" s="35">
        <f>TEL!G$12</f>
        <v>983.52201385699516</v>
      </c>
      <c r="H75" s="35">
        <f>TEL!H$12</f>
        <v>633.01709000000005</v>
      </c>
      <c r="I75" s="35">
        <f>TEL!I$12</f>
        <v>546.61534000000006</v>
      </c>
      <c r="J75" s="35">
        <f>TEL!J$12</f>
        <v>488.91710999999998</v>
      </c>
      <c r="K75" s="35">
        <f>TEL!K$12</f>
        <v>514.31754999999998</v>
      </c>
      <c r="L75" s="35">
        <f>TEL!L$12</f>
        <v>435.05851498768936</v>
      </c>
      <c r="M75" s="35">
        <f>TEL!M$12</f>
        <v>420.08189753265981</v>
      </c>
      <c r="N75" s="35">
        <f>TEL!N$12</f>
        <v>393.18991324690387</v>
      </c>
      <c r="O75" s="35">
        <f>TEL!O$12</f>
        <v>339.28100286315964</v>
      </c>
      <c r="P75" s="35">
        <f>TEL!P$12</f>
        <v>322.65679252364191</v>
      </c>
      <c r="Q75" s="35">
        <f>TEL!Q$12</f>
        <v>323.61268974289419</v>
      </c>
    </row>
    <row r="76" spans="1:17" x14ac:dyDescent="0.25">
      <c r="A76" s="21" t="s">
        <v>50</v>
      </c>
      <c r="B76" s="35">
        <f>WWP!B$12</f>
        <v>599.47592890677458</v>
      </c>
      <c r="C76" s="35">
        <f>WWP!C$12</f>
        <v>625.79429000000005</v>
      </c>
      <c r="D76" s="35">
        <f>WWP!D$12</f>
        <v>663.00837999999999</v>
      </c>
      <c r="E76" s="35">
        <f>WWP!E$12</f>
        <v>699.70273999999995</v>
      </c>
      <c r="F76" s="35">
        <f>WWP!F$12</f>
        <v>864.30622999999991</v>
      </c>
      <c r="G76" s="35">
        <f>WWP!G$12</f>
        <v>788.884835714563</v>
      </c>
      <c r="H76" s="35">
        <f>WWP!H$12</f>
        <v>664.31296999999995</v>
      </c>
      <c r="I76" s="35">
        <f>WWP!I$12</f>
        <v>731.22241000000008</v>
      </c>
      <c r="J76" s="35">
        <f>WWP!J$12</f>
        <v>692.05913999999996</v>
      </c>
      <c r="K76" s="35">
        <f>WWP!K$12</f>
        <v>521.32072000000005</v>
      </c>
      <c r="L76" s="35">
        <f>WWP!L$12</f>
        <v>506.90369977469538</v>
      </c>
      <c r="M76" s="35">
        <f>WWP!M$12</f>
        <v>548.77074532362701</v>
      </c>
      <c r="N76" s="35">
        <f>WWP!N$12</f>
        <v>493.21208916291869</v>
      </c>
      <c r="O76" s="35">
        <f>WWP!O$12</f>
        <v>504.15790296727459</v>
      </c>
      <c r="P76" s="35">
        <f>WWP!P$12</f>
        <v>466.41544417167279</v>
      </c>
      <c r="Q76" s="35">
        <f>WWP!Q$12</f>
        <v>452.03936243749712</v>
      </c>
    </row>
    <row r="77" spans="1:17" x14ac:dyDescent="0.25">
      <c r="A77" s="47" t="s">
        <v>49</v>
      </c>
      <c r="B77" s="34">
        <f>OIS!B$12</f>
        <v>1689.4191801101865</v>
      </c>
      <c r="C77" s="34">
        <f>OIS!C$12</f>
        <v>1890.1052999999999</v>
      </c>
      <c r="D77" s="34">
        <f>OIS!D$12</f>
        <v>2143.7008500000002</v>
      </c>
      <c r="E77" s="34">
        <f>OIS!E$12</f>
        <v>2011.0712399999998</v>
      </c>
      <c r="F77" s="34">
        <f>OIS!F$12</f>
        <v>2685.1770699999997</v>
      </c>
      <c r="G77" s="34">
        <f>OIS!G$12</f>
        <v>3756.6715043608992</v>
      </c>
      <c r="H77" s="34">
        <f>OIS!H$12</f>
        <v>1911.95228</v>
      </c>
      <c r="I77" s="34">
        <f>OIS!I$12</f>
        <v>3391.0173700000014</v>
      </c>
      <c r="J77" s="34">
        <f>OIS!J$12</f>
        <v>3041.5652199999986</v>
      </c>
      <c r="K77" s="34">
        <f>OIS!K$12</f>
        <v>3071.74325</v>
      </c>
      <c r="L77" s="34">
        <f>OIS!L$12</f>
        <v>3345.2293187689102</v>
      </c>
      <c r="M77" s="34">
        <f>OIS!M$12</f>
        <v>2288.5688009094147</v>
      </c>
      <c r="N77" s="34">
        <f>OIS!N$12</f>
        <v>2845.529665262759</v>
      </c>
      <c r="O77" s="34">
        <f>OIS!O$12</f>
        <v>2910.3848888043135</v>
      </c>
      <c r="P77" s="34">
        <f>OIS!P$12</f>
        <v>2828.3856918521897</v>
      </c>
      <c r="Q77" s="34">
        <f>OIS!Q$12</f>
        <v>2589.9496265918397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9058.2253187407332</v>
      </c>
      <c r="C80" s="38">
        <v>9288.5334200000016</v>
      </c>
      <c r="D80" s="38">
        <v>9133.5038300000015</v>
      </c>
      <c r="E80" s="38">
        <v>8964.9644499999977</v>
      </c>
      <c r="F80" s="38">
        <v>8313.9462499999972</v>
      </c>
      <c r="G80" s="38">
        <v>7953.9875431894843</v>
      </c>
      <c r="H80" s="38">
        <v>7619.4491000000016</v>
      </c>
      <c r="I80" s="38">
        <v>7579.9632200000024</v>
      </c>
      <c r="J80" s="38">
        <v>7435.9162799999995</v>
      </c>
      <c r="K80" s="38">
        <v>6914.7946900000006</v>
      </c>
      <c r="L80" s="38">
        <v>6783.6074243660923</v>
      </c>
      <c r="M80" s="38">
        <v>6546.7415542815197</v>
      </c>
      <c r="N80" s="38">
        <v>5753.9920999656315</v>
      </c>
      <c r="O80" s="38">
        <v>4826.8729691614371</v>
      </c>
      <c r="P80" s="38">
        <v>3916.9279330951513</v>
      </c>
      <c r="Q80" s="38">
        <v>4110.563402813119</v>
      </c>
    </row>
    <row r="81" spans="1:17" x14ac:dyDescent="0.25">
      <c r="A81" s="55" t="s">
        <v>33</v>
      </c>
      <c r="B81" s="54">
        <v>0</v>
      </c>
      <c r="C81" s="54">
        <v>0</v>
      </c>
      <c r="D81" s="54">
        <v>0</v>
      </c>
      <c r="E81" s="54">
        <v>0</v>
      </c>
      <c r="F81" s="54">
        <v>0</v>
      </c>
      <c r="G81" s="54">
        <v>0</v>
      </c>
      <c r="H81" s="54">
        <v>80.099500000000006</v>
      </c>
      <c r="I81" s="54">
        <v>80.099999999999994</v>
      </c>
      <c r="J81" s="54">
        <v>80.999709999999993</v>
      </c>
      <c r="K81" s="54">
        <v>0</v>
      </c>
      <c r="L81" s="54">
        <v>0</v>
      </c>
      <c r="M81" s="54">
        <v>0</v>
      </c>
      <c r="N81" s="54">
        <v>0</v>
      </c>
      <c r="O81" s="54">
        <v>0</v>
      </c>
      <c r="P81" s="54">
        <v>0</v>
      </c>
      <c r="Q81" s="54">
        <v>0</v>
      </c>
    </row>
    <row r="82" spans="1:17" x14ac:dyDescent="0.25">
      <c r="A82" s="52" t="s">
        <v>32</v>
      </c>
      <c r="B82" s="51">
        <v>8583.8058002877915</v>
      </c>
      <c r="C82" s="51">
        <v>8817.4334200000012</v>
      </c>
      <c r="D82" s="51">
        <v>8688.406930000001</v>
      </c>
      <c r="E82" s="51">
        <v>8493.8727899999994</v>
      </c>
      <c r="F82" s="51">
        <v>7873.7457000000004</v>
      </c>
      <c r="G82" s="51">
        <v>7474.193794924734</v>
      </c>
      <c r="H82" s="51">
        <v>7098.4434899999997</v>
      </c>
      <c r="I82" s="51">
        <v>7023.3553500000007</v>
      </c>
      <c r="J82" s="51">
        <v>6962.8111700000009</v>
      </c>
      <c r="K82" s="51">
        <v>6536.0013500000005</v>
      </c>
      <c r="L82" s="51">
        <v>6313.3682673444173</v>
      </c>
      <c r="M82" s="51">
        <v>6061.7417469564334</v>
      </c>
      <c r="N82" s="51">
        <v>5399.4009310394522</v>
      </c>
      <c r="O82" s="51">
        <v>4356.3703171547422</v>
      </c>
      <c r="P82" s="51">
        <v>3431.9306705250119</v>
      </c>
      <c r="Q82" s="51">
        <v>3674.1680521433877</v>
      </c>
    </row>
    <row r="83" spans="1:17" x14ac:dyDescent="0.25">
      <c r="A83" s="53" t="s">
        <v>31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</row>
    <row r="84" spans="1:17" x14ac:dyDescent="0.25">
      <c r="A84" s="53" t="s">
        <v>30</v>
      </c>
      <c r="B84" s="51">
        <v>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249.40265864055755</v>
      </c>
      <c r="P84" s="51">
        <v>412.00762773400743</v>
      </c>
      <c r="Q84" s="51">
        <v>602.08305734861869</v>
      </c>
    </row>
    <row r="85" spans="1:17" x14ac:dyDescent="0.25">
      <c r="A85" s="53" t="s">
        <v>68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</row>
    <row r="86" spans="1:17" x14ac:dyDescent="0.25">
      <c r="A86" s="53" t="s">
        <v>29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3653.9255185938118</v>
      </c>
      <c r="C87" s="51">
        <f t="shared" si="5"/>
        <v>3675.2533400000011</v>
      </c>
      <c r="D87" s="51">
        <f t="shared" si="5"/>
        <v>3703.9161400000012</v>
      </c>
      <c r="E87" s="51">
        <f t="shared" si="5"/>
        <v>4587.5684199999996</v>
      </c>
      <c r="F87" s="51">
        <f t="shared" si="5"/>
        <v>5371.4589500000002</v>
      </c>
      <c r="G87" s="51">
        <f t="shared" si="5"/>
        <v>4987.7132729636733</v>
      </c>
      <c r="H87" s="51">
        <f t="shared" si="5"/>
        <v>4917.7359799999995</v>
      </c>
      <c r="I87" s="51">
        <f t="shared" si="5"/>
        <v>4646.1599700000006</v>
      </c>
      <c r="J87" s="51">
        <f t="shared" si="5"/>
        <v>5121.5176200000005</v>
      </c>
      <c r="K87" s="51">
        <f t="shared" si="5"/>
        <v>4435.1982800000005</v>
      </c>
      <c r="L87" s="51">
        <f t="shared" si="5"/>
        <v>4066.4954516881207</v>
      </c>
      <c r="M87" s="51">
        <f t="shared" si="5"/>
        <v>3936.7775738409305</v>
      </c>
      <c r="N87" s="51">
        <f t="shared" si="5"/>
        <v>3914.447441871921</v>
      </c>
      <c r="O87" s="51">
        <f t="shared" si="5"/>
        <v>2531.6362510672534</v>
      </c>
      <c r="P87" s="51">
        <f t="shared" si="5"/>
        <v>1476.1180657587402</v>
      </c>
      <c r="Q87" s="51">
        <f t="shared" si="5"/>
        <v>1540.89088102957</v>
      </c>
    </row>
    <row r="88" spans="1:17" x14ac:dyDescent="0.25">
      <c r="A88" s="53" t="s">
        <v>67</v>
      </c>
      <c r="B88" s="51">
        <v>4929.8802816939797</v>
      </c>
      <c r="C88" s="51">
        <v>5142.1800800000001</v>
      </c>
      <c r="D88" s="51">
        <v>4984.4907899999998</v>
      </c>
      <c r="E88" s="51">
        <v>3906.3043699999998</v>
      </c>
      <c r="F88" s="51">
        <v>2502.2867500000002</v>
      </c>
      <c r="G88" s="51">
        <v>2486.4805219610607</v>
      </c>
      <c r="H88" s="51">
        <v>2180.7075100000002</v>
      </c>
      <c r="I88" s="51">
        <v>2377.1953800000001</v>
      </c>
      <c r="J88" s="51">
        <v>1841.2935499999999</v>
      </c>
      <c r="K88" s="51">
        <v>2100.8030699999999</v>
      </c>
      <c r="L88" s="51">
        <v>2246.8728156562966</v>
      </c>
      <c r="M88" s="51">
        <v>2124.9641731155029</v>
      </c>
      <c r="N88" s="51">
        <v>1484.953489167531</v>
      </c>
      <c r="O88" s="51">
        <v>1575.3314074469311</v>
      </c>
      <c r="P88" s="51">
        <v>1543.8049770322641</v>
      </c>
      <c r="Q88" s="51">
        <v>1531.1941137651991</v>
      </c>
    </row>
    <row r="89" spans="1:17" x14ac:dyDescent="0.25">
      <c r="A89" s="52" t="s">
        <v>27</v>
      </c>
      <c r="B89" s="51">
        <v>474.4195184529417</v>
      </c>
      <c r="C89" s="51">
        <v>471.1</v>
      </c>
      <c r="D89" s="51">
        <v>445.09690000000046</v>
      </c>
      <c r="E89" s="51">
        <v>471.09165999999823</v>
      </c>
      <c r="F89" s="51">
        <v>440.20054999999775</v>
      </c>
      <c r="G89" s="51">
        <v>479.79374826475032</v>
      </c>
      <c r="H89" s="51">
        <v>440.90611000000172</v>
      </c>
      <c r="I89" s="51">
        <v>476.50787000000128</v>
      </c>
      <c r="J89" s="51">
        <v>392.10539999999855</v>
      </c>
      <c r="K89" s="51">
        <v>378.79334000000017</v>
      </c>
      <c r="L89" s="51">
        <v>470.23915702167506</v>
      </c>
      <c r="M89" s="51">
        <v>484.99980732508629</v>
      </c>
      <c r="N89" s="51">
        <v>354.59116892617931</v>
      </c>
      <c r="O89" s="51">
        <v>470.50265200669492</v>
      </c>
      <c r="P89" s="51">
        <v>484.99726257013936</v>
      </c>
      <c r="Q89" s="51">
        <v>436.39535066973076</v>
      </c>
    </row>
    <row r="90" spans="1:17" x14ac:dyDescent="0.25">
      <c r="A90" s="53" t="s">
        <v>66</v>
      </c>
      <c r="B90" s="51">
        <v>474.4195184529417</v>
      </c>
      <c r="C90" s="51">
        <v>471.1</v>
      </c>
      <c r="D90" s="51">
        <v>445.09690000000046</v>
      </c>
      <c r="E90" s="51">
        <v>471.09165999999823</v>
      </c>
      <c r="F90" s="51">
        <v>440.20054999999775</v>
      </c>
      <c r="G90" s="51">
        <v>479.79374826475032</v>
      </c>
      <c r="H90" s="51">
        <v>440.90611000000172</v>
      </c>
      <c r="I90" s="51">
        <v>476.50787000000128</v>
      </c>
      <c r="J90" s="51">
        <v>392.10539999999855</v>
      </c>
      <c r="K90" s="51">
        <v>378.79334000000017</v>
      </c>
      <c r="L90" s="51">
        <v>470.23915702167506</v>
      </c>
      <c r="M90" s="51">
        <v>484.99980732508629</v>
      </c>
      <c r="N90" s="51">
        <v>354.59116892617931</v>
      </c>
      <c r="O90" s="51">
        <v>470.50265200669492</v>
      </c>
      <c r="P90" s="51">
        <v>484.99726257013936</v>
      </c>
      <c r="Q90" s="51">
        <v>436.39535066973076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9058.2253187407332</v>
      </c>
      <c r="C93" s="38">
        <f t="shared" si="6"/>
        <v>9288.5334200000016</v>
      </c>
      <c r="D93" s="38">
        <f t="shared" si="6"/>
        <v>9133.5038300000015</v>
      </c>
      <c r="E93" s="38">
        <f t="shared" si="6"/>
        <v>8964.9644499999977</v>
      </c>
      <c r="F93" s="38">
        <f t="shared" si="6"/>
        <v>8313.9462499999972</v>
      </c>
      <c r="G93" s="38">
        <f t="shared" si="6"/>
        <v>7953.9875431894843</v>
      </c>
      <c r="H93" s="38">
        <f t="shared" si="6"/>
        <v>7619.4491000000016</v>
      </c>
      <c r="I93" s="38">
        <f t="shared" si="6"/>
        <v>7579.9632200000024</v>
      </c>
      <c r="J93" s="38">
        <f t="shared" si="6"/>
        <v>7435.9162799999995</v>
      </c>
      <c r="K93" s="38">
        <f t="shared" si="6"/>
        <v>6914.7946900000006</v>
      </c>
      <c r="L93" s="38">
        <f t="shared" si="6"/>
        <v>6783.6074243660923</v>
      </c>
      <c r="M93" s="38">
        <f t="shared" si="6"/>
        <v>6546.7415542815197</v>
      </c>
      <c r="N93" s="38">
        <f t="shared" si="6"/>
        <v>5753.9920999656315</v>
      </c>
      <c r="O93" s="38">
        <f t="shared" si="6"/>
        <v>4826.8729691614371</v>
      </c>
      <c r="P93" s="38">
        <f t="shared" si="6"/>
        <v>3916.9279330951513</v>
      </c>
      <c r="Q93" s="38">
        <f t="shared" si="6"/>
        <v>4110.563402813119</v>
      </c>
    </row>
    <row r="94" spans="1:17" x14ac:dyDescent="0.25">
      <c r="A94" s="49" t="s">
        <v>41</v>
      </c>
      <c r="B94" s="48">
        <f>CHI!B57</f>
        <v>6208.7423162750838</v>
      </c>
      <c r="C94" s="48">
        <f>CHI!C57</f>
        <v>6515.17569</v>
      </c>
      <c r="D94" s="48">
        <f>CHI!D57</f>
        <v>6239.7672200000006</v>
      </c>
      <c r="E94" s="48">
        <f>CHI!E57</f>
        <v>6217.4820899999977</v>
      </c>
      <c r="F94" s="48">
        <f>CHI!F57</f>
        <v>5400.6415499999985</v>
      </c>
      <c r="G94" s="48">
        <f>CHI!G57</f>
        <v>4577.0410207795385</v>
      </c>
      <c r="H94" s="48">
        <f>CHI!H57</f>
        <v>4681.535780000002</v>
      </c>
      <c r="I94" s="48">
        <f>CHI!I57</f>
        <v>4584.1899800000019</v>
      </c>
      <c r="J94" s="48">
        <f>CHI!J57</f>
        <v>4493.9767899999979</v>
      </c>
      <c r="K94" s="48">
        <f>CHI!K57</f>
        <v>4216.4345599999997</v>
      </c>
      <c r="L94" s="48">
        <f>CHI!L57</f>
        <v>4131.1017389762292</v>
      </c>
      <c r="M94" s="48">
        <f>CHI!M57</f>
        <v>3950.3671523140993</v>
      </c>
      <c r="N94" s="48">
        <f>CHI!N57</f>
        <v>3500.9571302100694</v>
      </c>
      <c r="O94" s="48">
        <f>CHI!O57</f>
        <v>2997.0137315650927</v>
      </c>
      <c r="P94" s="48">
        <f>CHI!P57</f>
        <v>2760.6006383309655</v>
      </c>
      <c r="Q94" s="48">
        <f>CHI!Q57</f>
        <v>2912.0819991887265</v>
      </c>
    </row>
    <row r="95" spans="1:17" x14ac:dyDescent="0.25">
      <c r="A95" s="47" t="s">
        <v>64</v>
      </c>
      <c r="B95" s="34">
        <v>2849.4830024656494</v>
      </c>
      <c r="C95" s="34">
        <v>2773.3577300000015</v>
      </c>
      <c r="D95" s="34">
        <v>2893.7366100000008</v>
      </c>
      <c r="E95" s="34">
        <v>2747.48236</v>
      </c>
      <c r="F95" s="34">
        <v>2913.3046999999988</v>
      </c>
      <c r="G95" s="34">
        <v>3376.9465224099458</v>
      </c>
      <c r="H95" s="34">
        <v>2937.9133199999997</v>
      </c>
      <c r="I95" s="34">
        <v>2995.7732400000004</v>
      </c>
      <c r="J95" s="34">
        <v>2941.9394900000016</v>
      </c>
      <c r="K95" s="34">
        <v>2698.3601300000009</v>
      </c>
      <c r="L95" s="34">
        <v>2652.5056853898632</v>
      </c>
      <c r="M95" s="34">
        <v>2596.3744019674205</v>
      </c>
      <c r="N95" s="34">
        <v>2253.0349697555621</v>
      </c>
      <c r="O95" s="34">
        <v>1829.8592375963444</v>
      </c>
      <c r="P95" s="34">
        <v>1156.3272947641858</v>
      </c>
      <c r="Q95" s="34">
        <v>1198.4814036243924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74936.78190753152</v>
      </c>
      <c r="C97" s="46">
        <f t="shared" si="7"/>
        <v>79629.950086378463</v>
      </c>
      <c r="D97" s="46">
        <f t="shared" si="7"/>
        <v>80111.790971901573</v>
      </c>
      <c r="E97" s="46">
        <f t="shared" si="7"/>
        <v>84385.017933928291</v>
      </c>
      <c r="F97" s="46">
        <f t="shared" si="7"/>
        <v>85264.711541887475</v>
      </c>
      <c r="G97" s="46">
        <f t="shared" si="7"/>
        <v>86650.418343964862</v>
      </c>
      <c r="H97" s="46">
        <f t="shared" si="7"/>
        <v>75086.544976294754</v>
      </c>
      <c r="I97" s="46">
        <f t="shared" si="7"/>
        <v>79643.534969282962</v>
      </c>
      <c r="J97" s="46">
        <f t="shared" si="7"/>
        <v>72470.407022303916</v>
      </c>
      <c r="K97" s="46">
        <f t="shared" si="7"/>
        <v>60340.190448767331</v>
      </c>
      <c r="L97" s="46">
        <f t="shared" si="7"/>
        <v>63371.146717833821</v>
      </c>
      <c r="M97" s="46">
        <f t="shared" si="7"/>
        <v>60063.055131082379</v>
      </c>
      <c r="N97" s="46">
        <f t="shared" si="7"/>
        <v>55787.082609292294</v>
      </c>
      <c r="O97" s="46">
        <f t="shared" si="7"/>
        <v>54152.931855579242</v>
      </c>
      <c r="P97" s="46">
        <f t="shared" si="7"/>
        <v>53737.600122858879</v>
      </c>
      <c r="Q97" s="46">
        <f t="shared" si="7"/>
        <v>50968.173530114196</v>
      </c>
    </row>
    <row r="98" spans="1:17" x14ac:dyDescent="0.25">
      <c r="A98" s="29" t="s">
        <v>13</v>
      </c>
      <c r="B98" s="45">
        <f>ISI!B$53</f>
        <v>10844.102618730454</v>
      </c>
      <c r="C98" s="45">
        <f>ISI!C$53</f>
        <v>12399.019320947671</v>
      </c>
      <c r="D98" s="45">
        <f>ISI!D$53</f>
        <v>11987.372523271726</v>
      </c>
      <c r="E98" s="45">
        <f>ISI!E$53</f>
        <v>11574.020186960359</v>
      </c>
      <c r="F98" s="45">
        <f>ISI!F$53</f>
        <v>12705.216868740414</v>
      </c>
      <c r="G98" s="45">
        <f>ISI!G$53</f>
        <v>11182.027980202773</v>
      </c>
      <c r="H98" s="45">
        <f>ISI!H$53</f>
        <v>9476.1311296687363</v>
      </c>
      <c r="I98" s="45">
        <f>ISI!I$53</f>
        <v>9544.9723387163394</v>
      </c>
      <c r="J98" s="45">
        <f>ISI!J$53</f>
        <v>9277.2905047978074</v>
      </c>
      <c r="K98" s="45">
        <f>ISI!K$53</f>
        <v>7674.3548406667114</v>
      </c>
      <c r="L98" s="45">
        <f>ISI!L$53</f>
        <v>9367.932666252671</v>
      </c>
      <c r="M98" s="45">
        <f>ISI!M$53</f>
        <v>8768.5409856809947</v>
      </c>
      <c r="N98" s="45">
        <f>ISI!N$53</f>
        <v>8201.0025477928139</v>
      </c>
      <c r="O98" s="45">
        <f>ISI!O$53</f>
        <v>9172.715234551797</v>
      </c>
      <c r="P98" s="45">
        <f>ISI!P$53</f>
        <v>8159.940231504952</v>
      </c>
      <c r="Q98" s="45">
        <f>ISI!Q$53</f>
        <v>9173.1273107242632</v>
      </c>
    </row>
    <row r="99" spans="1:17" x14ac:dyDescent="0.25">
      <c r="A99" s="21" t="s">
        <v>46</v>
      </c>
      <c r="B99" s="35">
        <f>ISI!B$54</f>
        <v>9148.8793088185539</v>
      </c>
      <c r="C99" s="35">
        <f>ISI!C$54</f>
        <v>10350.25635165835</v>
      </c>
      <c r="D99" s="35">
        <f>ISI!D$54</f>
        <v>10069.757816960715</v>
      </c>
      <c r="E99" s="35">
        <f>ISI!E$54</f>
        <v>9447.3278199817414</v>
      </c>
      <c r="F99" s="35">
        <f>ISI!F$54</f>
        <v>10338.709336094613</v>
      </c>
      <c r="G99" s="35">
        <f>ISI!G$54</f>
        <v>9288.2267776363769</v>
      </c>
      <c r="H99" s="35">
        <f>ISI!H$54</f>
        <v>7486.2604778626219</v>
      </c>
      <c r="I99" s="35">
        <f>ISI!I$54</f>
        <v>7796.4021186939108</v>
      </c>
      <c r="J99" s="35">
        <f>ISI!J$54</f>
        <v>7624.4897898843274</v>
      </c>
      <c r="K99" s="35">
        <f>ISI!K$54</f>
        <v>6283.7785563657799</v>
      </c>
      <c r="L99" s="35">
        <f>ISI!L$54</f>
        <v>7803.6019170255295</v>
      </c>
      <c r="M99" s="35">
        <f>ISI!M$54</f>
        <v>7358.591744244357</v>
      </c>
      <c r="N99" s="35">
        <f>ISI!N$54</f>
        <v>7025.6761334903194</v>
      </c>
      <c r="O99" s="35">
        <f>ISI!O$54</f>
        <v>7998.7929043061094</v>
      </c>
      <c r="P99" s="35">
        <f>ISI!P$54</f>
        <v>7252.8304584787556</v>
      </c>
      <c r="Q99" s="35">
        <f>ISI!Q$54</f>
        <v>8180.0151166859678</v>
      </c>
    </row>
    <row r="100" spans="1:17" x14ac:dyDescent="0.25">
      <c r="A100" s="21" t="s">
        <v>45</v>
      </c>
      <c r="B100" s="35">
        <f>ISI!B$55</f>
        <v>1695.2233099119007</v>
      </c>
      <c r="C100" s="35">
        <f>ISI!C$55</f>
        <v>2048.7629692893211</v>
      </c>
      <c r="D100" s="35">
        <f>ISI!D$55</f>
        <v>1917.6147063110116</v>
      </c>
      <c r="E100" s="35">
        <f>ISI!E$55</f>
        <v>2126.692366978617</v>
      </c>
      <c r="F100" s="35">
        <f>ISI!F$55</f>
        <v>2366.5075326458004</v>
      </c>
      <c r="G100" s="35">
        <f>ISI!G$55</f>
        <v>1893.8012025663952</v>
      </c>
      <c r="H100" s="35">
        <f>ISI!H$55</f>
        <v>1989.870651806114</v>
      </c>
      <c r="I100" s="35">
        <f>ISI!I$55</f>
        <v>1748.5702200224277</v>
      </c>
      <c r="J100" s="35">
        <f>ISI!J$55</f>
        <v>1652.8007149134808</v>
      </c>
      <c r="K100" s="35">
        <f>ISI!K$55</f>
        <v>1390.5762843009315</v>
      </c>
      <c r="L100" s="35">
        <f>ISI!L$55</f>
        <v>1564.3307492271415</v>
      </c>
      <c r="M100" s="35">
        <f>ISI!M$55</f>
        <v>1409.9492414366371</v>
      </c>
      <c r="N100" s="35">
        <f>ISI!N$55</f>
        <v>1175.326414302494</v>
      </c>
      <c r="O100" s="35">
        <f>ISI!O$55</f>
        <v>1173.9223302456867</v>
      </c>
      <c r="P100" s="35">
        <f>ISI!P$55</f>
        <v>907.10977302619676</v>
      </c>
      <c r="Q100" s="35">
        <f>ISI!Q$55</f>
        <v>993.11219403829625</v>
      </c>
    </row>
    <row r="101" spans="1:17" x14ac:dyDescent="0.25">
      <c r="A101" s="23" t="s">
        <v>12</v>
      </c>
      <c r="B101" s="37">
        <f>NFM!B$72</f>
        <v>1880.0813316735075</v>
      </c>
      <c r="C101" s="37">
        <f>NFM!C$72</f>
        <v>2101.9658923782758</v>
      </c>
      <c r="D101" s="37">
        <f>NFM!D$72</f>
        <v>2585.405598423928</v>
      </c>
      <c r="E101" s="37">
        <f>NFM!E$72</f>
        <v>2199.9381903809599</v>
      </c>
      <c r="F101" s="37">
        <f>NFM!F$72</f>
        <v>2156.3276539946278</v>
      </c>
      <c r="G101" s="37">
        <f>NFM!G$72</f>
        <v>1751.991959160727</v>
      </c>
      <c r="H101" s="37">
        <f>NFM!H$72</f>
        <v>1744.310629642112</v>
      </c>
      <c r="I101" s="37">
        <f>NFM!I$72</f>
        <v>1957.1641238467394</v>
      </c>
      <c r="J101" s="37">
        <f>NFM!J$72</f>
        <v>1759.0582821410003</v>
      </c>
      <c r="K101" s="37">
        <f>NFM!K$72</f>
        <v>1785.4909478673162</v>
      </c>
      <c r="L101" s="37">
        <f>NFM!L$72</f>
        <v>2162.0256202526134</v>
      </c>
      <c r="M101" s="37">
        <f>NFM!M$72</f>
        <v>2002.6216251248511</v>
      </c>
      <c r="N101" s="37">
        <f>NFM!N$72</f>
        <v>1436.0589889639414</v>
      </c>
      <c r="O101" s="37">
        <f>NFM!O$72</f>
        <v>1404.1378236091987</v>
      </c>
      <c r="P101" s="37">
        <f>NFM!P$72</f>
        <v>1326.7172149610974</v>
      </c>
      <c r="Q101" s="37">
        <f>NFM!Q$72</f>
        <v>1481.6991250058709</v>
      </c>
    </row>
    <row r="102" spans="1:17" x14ac:dyDescent="0.25">
      <c r="A102" s="21" t="s">
        <v>44</v>
      </c>
      <c r="B102" s="35">
        <f>NFM!B$73</f>
        <v>407.30319453427137</v>
      </c>
      <c r="C102" s="35">
        <f>NFM!C$73</f>
        <v>434.337124174331</v>
      </c>
      <c r="D102" s="35">
        <f>NFM!D$73</f>
        <v>547.71980666885736</v>
      </c>
      <c r="E102" s="35">
        <f>NFM!E$73</f>
        <v>516.50344683907883</v>
      </c>
      <c r="F102" s="35">
        <f>NFM!F$73</f>
        <v>528.18512618312593</v>
      </c>
      <c r="G102" s="35">
        <f>NFM!G$73</f>
        <v>356.45687167574022</v>
      </c>
      <c r="H102" s="35">
        <f>NFM!H$73</f>
        <v>353.74525252565979</v>
      </c>
      <c r="I102" s="35">
        <f>NFM!I$73</f>
        <v>450.57423006000352</v>
      </c>
      <c r="J102" s="35">
        <f>NFM!J$73</f>
        <v>457.78488313336123</v>
      </c>
      <c r="K102" s="35">
        <f>NFM!K$73</f>
        <v>507.92409384981801</v>
      </c>
      <c r="L102" s="35">
        <f>NFM!L$73</f>
        <v>511.94235647785734</v>
      </c>
      <c r="M102" s="35">
        <f>NFM!M$73</f>
        <v>533.04415035327088</v>
      </c>
      <c r="N102" s="35">
        <f>NFM!N$73</f>
        <v>527.53990821631032</v>
      </c>
      <c r="O102" s="35">
        <f>NFM!O$73</f>
        <v>443.99378823702119</v>
      </c>
      <c r="P102" s="35">
        <f>NFM!P$73</f>
        <v>418.8560353195279</v>
      </c>
      <c r="Q102" s="35">
        <f>NFM!Q$73</f>
        <v>462.16938616196029</v>
      </c>
    </row>
    <row r="103" spans="1:17" x14ac:dyDescent="0.25">
      <c r="A103" s="21" t="s">
        <v>59</v>
      </c>
      <c r="B103" s="35">
        <f>NFM!B$74</f>
        <v>732.82891931172787</v>
      </c>
      <c r="C103" s="35">
        <f>NFM!C$74</f>
        <v>835.7008600509929</v>
      </c>
      <c r="D103" s="35">
        <f>NFM!D$74</f>
        <v>908.61100943777774</v>
      </c>
      <c r="E103" s="35">
        <f>NFM!E$74</f>
        <v>871.03720372768316</v>
      </c>
      <c r="F103" s="35">
        <f>NFM!F$74</f>
        <v>912.86084888172331</v>
      </c>
      <c r="G103" s="35">
        <f>NFM!G$74</f>
        <v>790.68846161727413</v>
      </c>
      <c r="H103" s="35">
        <f>NFM!H$74</f>
        <v>778.77096991600922</v>
      </c>
      <c r="I103" s="35">
        <f>NFM!I$74</f>
        <v>812.42997755801832</v>
      </c>
      <c r="J103" s="35">
        <f>NFM!J$74</f>
        <v>801.24489916309187</v>
      </c>
      <c r="K103" s="35">
        <f>NFM!K$74</f>
        <v>756.08074126688552</v>
      </c>
      <c r="L103" s="35">
        <f>NFM!L$74</f>
        <v>772.70651670874599</v>
      </c>
      <c r="M103" s="35">
        <f>NFM!M$74</f>
        <v>810.76501510840728</v>
      </c>
      <c r="N103" s="35">
        <f>NFM!N$74</f>
        <v>598.39896357394935</v>
      </c>
      <c r="O103" s="35">
        <f>NFM!O$74</f>
        <v>609.2405310775514</v>
      </c>
      <c r="P103" s="35">
        <f>NFM!P$74</f>
        <v>590.32589293902458</v>
      </c>
      <c r="Q103" s="35">
        <f>NFM!Q$74</f>
        <v>639.55475263973153</v>
      </c>
    </row>
    <row r="104" spans="1:17" x14ac:dyDescent="0.25">
      <c r="A104" s="27" t="s">
        <v>43</v>
      </c>
      <c r="B104" s="44">
        <f>NFM!B$75</f>
        <v>702.59280105362927</v>
      </c>
      <c r="C104" s="44">
        <f>NFM!C$75</f>
        <v>786.82700471358373</v>
      </c>
      <c r="D104" s="44">
        <f>NFM!D$75</f>
        <v>842.02240440974663</v>
      </c>
      <c r="E104" s="44">
        <f>NFM!E$75</f>
        <v>814.73973317736625</v>
      </c>
      <c r="F104" s="44">
        <f>NFM!F$75</f>
        <v>853.87286737719955</v>
      </c>
      <c r="G104" s="44">
        <f>NFM!G$75</f>
        <v>759.25155334717397</v>
      </c>
      <c r="H104" s="44">
        <f>NFM!H$75</f>
        <v>752.56480154616099</v>
      </c>
      <c r="I104" s="44">
        <f>NFM!I$75</f>
        <v>777.93310439156028</v>
      </c>
      <c r="J104" s="44">
        <f>NFM!J$75</f>
        <v>773.61951880419815</v>
      </c>
      <c r="K104" s="44">
        <f>NFM!K$75</f>
        <v>756.08074126688552</v>
      </c>
      <c r="L104" s="44">
        <f>NFM!L$75</f>
        <v>772.70651670874599</v>
      </c>
      <c r="M104" s="44">
        <f>NFM!M$75</f>
        <v>810.76501510840728</v>
      </c>
      <c r="N104" s="44">
        <f>NFM!N$75</f>
        <v>598.39896357394935</v>
      </c>
      <c r="O104" s="44">
        <f>NFM!O$75</f>
        <v>609.2405310775514</v>
      </c>
      <c r="P104" s="44">
        <f>NFM!P$75</f>
        <v>590.32589293902458</v>
      </c>
      <c r="Q104" s="44">
        <f>NFM!Q$75</f>
        <v>639.55475263973153</v>
      </c>
    </row>
    <row r="105" spans="1:17" x14ac:dyDescent="0.25">
      <c r="A105" s="25" t="s">
        <v>344</v>
      </c>
      <c r="B105" s="43">
        <f>NFM!B$76</f>
        <v>30.236118258098593</v>
      </c>
      <c r="C105" s="43">
        <f>NFM!C$76</f>
        <v>48.873855337409182</v>
      </c>
      <c r="D105" s="43">
        <f>NFM!D$76</f>
        <v>66.588605028031097</v>
      </c>
      <c r="E105" s="43">
        <f>NFM!E$76</f>
        <v>56.297470550316945</v>
      </c>
      <c r="F105" s="43">
        <f>NFM!F$76</f>
        <v>58.987981504523731</v>
      </c>
      <c r="G105" s="43">
        <f>NFM!G$76</f>
        <v>31.436908270100179</v>
      </c>
      <c r="H105" s="43">
        <f>NFM!H$76</f>
        <v>26.206168369848271</v>
      </c>
      <c r="I105" s="43">
        <f>NFM!I$76</f>
        <v>34.496873166458045</v>
      </c>
      <c r="J105" s="43">
        <f>NFM!J$76</f>
        <v>27.625380358893725</v>
      </c>
      <c r="K105" s="43">
        <f>NFM!K$76</f>
        <v>0</v>
      </c>
      <c r="L105" s="43">
        <f>NFM!L$76</f>
        <v>0</v>
      </c>
      <c r="M105" s="43">
        <f>NFM!M$76</f>
        <v>0</v>
      </c>
      <c r="N105" s="43">
        <f>NFM!N$76</f>
        <v>0</v>
      </c>
      <c r="O105" s="43">
        <f>NFM!O$76</f>
        <v>0</v>
      </c>
      <c r="P105" s="43">
        <f>NFM!P$76</f>
        <v>0</v>
      </c>
      <c r="Q105" s="43">
        <f>NFM!Q$76</f>
        <v>0</v>
      </c>
    </row>
    <row r="106" spans="1:17" x14ac:dyDescent="0.25">
      <c r="A106" s="21" t="s">
        <v>42</v>
      </c>
      <c r="B106" s="35">
        <f>NFM!B$77</f>
        <v>739.94921782750816</v>
      </c>
      <c r="C106" s="35">
        <f>NFM!C$77</f>
        <v>831.927908152952</v>
      </c>
      <c r="D106" s="35">
        <f>NFM!D$77</f>
        <v>1129.0747823172928</v>
      </c>
      <c r="E106" s="35">
        <f>NFM!E$77</f>
        <v>812.39753981419813</v>
      </c>
      <c r="F106" s="35">
        <f>NFM!F$77</f>
        <v>715.28167892977865</v>
      </c>
      <c r="G106" s="35">
        <f>NFM!G$77</f>
        <v>604.84662586771265</v>
      </c>
      <c r="H106" s="35">
        <f>NFM!H$77</f>
        <v>611.79440720044295</v>
      </c>
      <c r="I106" s="35">
        <f>NFM!I$77</f>
        <v>694.15991622871752</v>
      </c>
      <c r="J106" s="35">
        <f>NFM!J$77</f>
        <v>500.02849984454713</v>
      </c>
      <c r="K106" s="35">
        <f>NFM!K$77</f>
        <v>521.48611275061262</v>
      </c>
      <c r="L106" s="35">
        <f>NFM!L$77</f>
        <v>877.37674706600978</v>
      </c>
      <c r="M106" s="35">
        <f>NFM!M$77</f>
        <v>658.81245966317283</v>
      </c>
      <c r="N106" s="35">
        <f>NFM!N$77</f>
        <v>310.12011717368148</v>
      </c>
      <c r="O106" s="35">
        <f>NFM!O$77</f>
        <v>350.90350429462609</v>
      </c>
      <c r="P106" s="35">
        <f>NFM!P$77</f>
        <v>317.53528670254502</v>
      </c>
      <c r="Q106" s="35">
        <f>NFM!Q$77</f>
        <v>379.974986204179</v>
      </c>
    </row>
    <row r="107" spans="1:17" x14ac:dyDescent="0.25">
      <c r="A107" s="23" t="s">
        <v>11</v>
      </c>
      <c r="B107" s="37">
        <f>CHI!B$78</f>
        <v>10210.894286907134</v>
      </c>
      <c r="C107" s="37">
        <f>CHI!C$78</f>
        <v>10523.037878031117</v>
      </c>
      <c r="D107" s="37">
        <f>CHI!D$78</f>
        <v>11325.233267552854</v>
      </c>
      <c r="E107" s="37">
        <f>CHI!E$78</f>
        <v>11555.052248640239</v>
      </c>
      <c r="F107" s="37">
        <f>CHI!F$78</f>
        <v>12143.839520837677</v>
      </c>
      <c r="G107" s="37">
        <f>CHI!G$78</f>
        <v>12413.467961340251</v>
      </c>
      <c r="H107" s="37">
        <f>CHI!H$78</f>
        <v>11957.712728788807</v>
      </c>
      <c r="I107" s="37">
        <f>CHI!I$78</f>
        <v>12010.028788953323</v>
      </c>
      <c r="J107" s="37">
        <f>CHI!J$78</f>
        <v>11210.907527647278</v>
      </c>
      <c r="K107" s="37">
        <f>CHI!K$78</f>
        <v>8773.0546940391487</v>
      </c>
      <c r="L107" s="37">
        <f>CHI!L$78</f>
        <v>9487.6702386586257</v>
      </c>
      <c r="M107" s="37">
        <f>CHI!M$78</f>
        <v>11210.490245697172</v>
      </c>
      <c r="N107" s="37">
        <f>CHI!N$78</f>
        <v>11443.162584315804</v>
      </c>
      <c r="O107" s="37">
        <f>CHI!O$78</f>
        <v>10827.248451373351</v>
      </c>
      <c r="P107" s="37">
        <f>CHI!P$78</f>
        <v>10985.430206686888</v>
      </c>
      <c r="Q107" s="37">
        <f>CHI!Q$78</f>
        <v>8237.1615352391746</v>
      </c>
    </row>
    <row r="108" spans="1:17" x14ac:dyDescent="0.25">
      <c r="A108" s="21" t="s">
        <v>61</v>
      </c>
      <c r="B108" s="35">
        <f>CHI!B$79</f>
        <v>8597.609940371136</v>
      </c>
      <c r="C108" s="35">
        <f>CHI!C$79</f>
        <v>8899.7234999261345</v>
      </c>
      <c r="D108" s="35">
        <f>CHI!D$79</f>
        <v>9392.8552571929649</v>
      </c>
      <c r="E108" s="35">
        <f>CHI!E$79</f>
        <v>9709.3998061163893</v>
      </c>
      <c r="F108" s="35">
        <f>CHI!F$79</f>
        <v>9982.6336719726369</v>
      </c>
      <c r="G108" s="35">
        <f>CHI!G$79</f>
        <v>10073.513366931285</v>
      </c>
      <c r="H108" s="35">
        <f>CHI!H$79</f>
        <v>9694.7339897379843</v>
      </c>
      <c r="I108" s="35">
        <f>CHI!I$79</f>
        <v>9803.8826981402181</v>
      </c>
      <c r="J108" s="35">
        <f>CHI!J$79</f>
        <v>8995.9030024916938</v>
      </c>
      <c r="K108" s="35">
        <f>CHI!K$79</f>
        <v>6863.5689163413535</v>
      </c>
      <c r="L108" s="35">
        <f>CHI!L$79</f>
        <v>7645.7827689504948</v>
      </c>
      <c r="M108" s="35">
        <f>CHI!M$79</f>
        <v>9099.0386129068393</v>
      </c>
      <c r="N108" s="35">
        <f>CHI!N$79</f>
        <v>8921.7263440955121</v>
      </c>
      <c r="O108" s="35">
        <f>CHI!O$79</f>
        <v>8034.4619074963612</v>
      </c>
      <c r="P108" s="35">
        <f>CHI!P$79</f>
        <v>8716.2145572372629</v>
      </c>
      <c r="Q108" s="35">
        <f>CHI!Q$79</f>
        <v>7105.7236500377921</v>
      </c>
    </row>
    <row r="109" spans="1:17" x14ac:dyDescent="0.25">
      <c r="A109" s="21" t="s">
        <v>40</v>
      </c>
      <c r="B109" s="35">
        <f>CHI!B$80</f>
        <v>1577.1619084195872</v>
      </c>
      <c r="C109" s="35">
        <f>CHI!C$80</f>
        <v>1585.9586890764697</v>
      </c>
      <c r="D109" s="35">
        <f>CHI!D$80</f>
        <v>1888.1980835621539</v>
      </c>
      <c r="E109" s="35">
        <f>CHI!E$80</f>
        <v>1801.2767199061534</v>
      </c>
      <c r="F109" s="35">
        <f>CHI!F$80</f>
        <v>2110.401246842076</v>
      </c>
      <c r="G109" s="35">
        <f>CHI!G$80</f>
        <v>2283.4310761677571</v>
      </c>
      <c r="H109" s="35">
        <f>CHI!H$80</f>
        <v>2206.5773851987665</v>
      </c>
      <c r="I109" s="35">
        <f>CHI!I$80</f>
        <v>2147.1458052363205</v>
      </c>
      <c r="J109" s="35">
        <f>CHI!J$80</f>
        <v>2154.8955471072882</v>
      </c>
      <c r="K109" s="35">
        <f>CHI!K$80</f>
        <v>1852.7738414425905</v>
      </c>
      <c r="L109" s="35">
        <f>CHI!L$80</f>
        <v>1803.2531771970755</v>
      </c>
      <c r="M109" s="35">
        <f>CHI!M$80</f>
        <v>2072.3495834268147</v>
      </c>
      <c r="N109" s="35">
        <f>CHI!N$80</f>
        <v>2470.2346545660862</v>
      </c>
      <c r="O109" s="35">
        <f>CHI!O$80</f>
        <v>2730.7879228757761</v>
      </c>
      <c r="P109" s="35">
        <f>CHI!P$80</f>
        <v>2205.1588259196269</v>
      </c>
      <c r="Q109" s="35">
        <f>CHI!Q$80</f>
        <v>1080.5094056250223</v>
      </c>
    </row>
    <row r="110" spans="1:17" x14ac:dyDescent="0.25">
      <c r="A110" s="21" t="s">
        <v>39</v>
      </c>
      <c r="B110" s="35">
        <f>CHI!B$81</f>
        <v>36.122438116412745</v>
      </c>
      <c r="C110" s="35">
        <f>CHI!C$81</f>
        <v>37.355689028512124</v>
      </c>
      <c r="D110" s="35">
        <f>CHI!D$81</f>
        <v>44.179926797734552</v>
      </c>
      <c r="E110" s="35">
        <f>CHI!E$81</f>
        <v>44.375722617696837</v>
      </c>
      <c r="F110" s="35">
        <f>CHI!F$81</f>
        <v>50.804602022965646</v>
      </c>
      <c r="G110" s="35">
        <f>CHI!G$81</f>
        <v>56.523518241209658</v>
      </c>
      <c r="H110" s="35">
        <f>CHI!H$81</f>
        <v>56.401353852055294</v>
      </c>
      <c r="I110" s="35">
        <f>CHI!I$81</f>
        <v>59.000285576783462</v>
      </c>
      <c r="J110" s="35">
        <f>CHI!J$81</f>
        <v>60.108978048296642</v>
      </c>
      <c r="K110" s="35">
        <f>CHI!K$81</f>
        <v>56.711936255203113</v>
      </c>
      <c r="L110" s="35">
        <f>CHI!L$81</f>
        <v>38.63429251105471</v>
      </c>
      <c r="M110" s="35">
        <f>CHI!M$81</f>
        <v>39.102049363519647</v>
      </c>
      <c r="N110" s="35">
        <f>CHI!N$81</f>
        <v>51.201585654206049</v>
      </c>
      <c r="O110" s="35">
        <f>CHI!O$81</f>
        <v>61.998621001213792</v>
      </c>
      <c r="P110" s="35">
        <f>CHI!P$81</f>
        <v>64.056823529998837</v>
      </c>
      <c r="Q110" s="35">
        <f>CHI!Q$81</f>
        <v>50.928479576359805</v>
      </c>
    </row>
    <row r="111" spans="1:17" x14ac:dyDescent="0.25">
      <c r="A111" s="23" t="s">
        <v>10</v>
      </c>
      <c r="B111" s="37">
        <f>NMM!B$58</f>
        <v>35721.661513520106</v>
      </c>
      <c r="C111" s="37">
        <f>NMM!C$58</f>
        <v>37654.945182328069</v>
      </c>
      <c r="D111" s="37">
        <f>NMM!D$58</f>
        <v>35935.937236470068</v>
      </c>
      <c r="E111" s="37">
        <f>NMM!E$58</f>
        <v>39329.043172281461</v>
      </c>
      <c r="F111" s="37">
        <f>NMM!F$58</f>
        <v>38611.649369483384</v>
      </c>
      <c r="G111" s="37">
        <f>NMM!G$58</f>
        <v>40435.16333079122</v>
      </c>
      <c r="H111" s="37">
        <f>NMM!H$58</f>
        <v>39043.547834544042</v>
      </c>
      <c r="I111" s="37">
        <f>NMM!I$58</f>
        <v>39433.51344590816</v>
      </c>
      <c r="J111" s="37">
        <f>NMM!J$58</f>
        <v>35127.08386444809</v>
      </c>
      <c r="K111" s="37">
        <f>NMM!K$58</f>
        <v>26840.199436134957</v>
      </c>
      <c r="L111" s="37">
        <f>NMM!L$58</f>
        <v>27022.151113157233</v>
      </c>
      <c r="M111" s="37">
        <f>NMM!M$58</f>
        <v>25874.924998161594</v>
      </c>
      <c r="N111" s="37">
        <f>NMM!N$58</f>
        <v>21532.186528441351</v>
      </c>
      <c r="O111" s="37">
        <f>NMM!O$58</f>
        <v>18755.042800386171</v>
      </c>
      <c r="P111" s="37">
        <f>NMM!P$58</f>
        <v>19853.516449607814</v>
      </c>
      <c r="Q111" s="37">
        <f>NMM!Q$58</f>
        <v>20196.287781642674</v>
      </c>
    </row>
    <row r="112" spans="1:17" x14ac:dyDescent="0.25">
      <c r="A112" s="21" t="s">
        <v>38</v>
      </c>
      <c r="B112" s="35">
        <f>NMM!B$59</f>
        <v>25684.866382428663</v>
      </c>
      <c r="C112" s="35">
        <f>NMM!C$59</f>
        <v>26564.437897116826</v>
      </c>
      <c r="D112" s="35">
        <f>NMM!D$59</f>
        <v>26916.844235025732</v>
      </c>
      <c r="E112" s="35">
        <f>NMM!E$59</f>
        <v>27353.638460934388</v>
      </c>
      <c r="F112" s="35">
        <f>NMM!F$59</f>
        <v>27660.941068793123</v>
      </c>
      <c r="G112" s="35">
        <f>NMM!G$59</f>
        <v>28375.447546664938</v>
      </c>
      <c r="H112" s="35">
        <f>NMM!H$59</f>
        <v>28995.105835190014</v>
      </c>
      <c r="I112" s="35">
        <f>NMM!I$59</f>
        <v>29652.858306479022</v>
      </c>
      <c r="J112" s="35">
        <f>NMM!J$59</f>
        <v>25133.342018448464</v>
      </c>
      <c r="K112" s="35">
        <f>NMM!K$59</f>
        <v>19170.017991600675</v>
      </c>
      <c r="L112" s="35">
        <f>NMM!L$59</f>
        <v>18412.596595112896</v>
      </c>
      <c r="M112" s="35">
        <f>NMM!M$59</f>
        <v>15905.050264715474</v>
      </c>
      <c r="N112" s="35">
        <f>NMM!N$59</f>
        <v>13519.96680531721</v>
      </c>
      <c r="O112" s="35">
        <f>NMM!O$59</f>
        <v>12030.219954810162</v>
      </c>
      <c r="P112" s="35">
        <f>NMM!P$59</f>
        <v>13235.744166774042</v>
      </c>
      <c r="Q112" s="35">
        <f>NMM!Q$59</f>
        <v>13484.322875074336</v>
      </c>
    </row>
    <row r="113" spans="1:17" x14ac:dyDescent="0.25">
      <c r="A113" s="21" t="s">
        <v>37</v>
      </c>
      <c r="B113" s="35">
        <f>NMM!B$60</f>
        <v>8789.2216484184864</v>
      </c>
      <c r="C113" s="35">
        <f>NMM!C$60</f>
        <v>9770.7102200381159</v>
      </c>
      <c r="D113" s="35">
        <f>NMM!D$60</f>
        <v>7773.57397032876</v>
      </c>
      <c r="E113" s="35">
        <f>NMM!E$60</f>
        <v>10751.973804288798</v>
      </c>
      <c r="F113" s="35">
        <f>NMM!F$60</f>
        <v>9796.4333658101241</v>
      </c>
      <c r="G113" s="35">
        <f>NMM!G$60</f>
        <v>10926.698866553392</v>
      </c>
      <c r="H113" s="35">
        <f>NMM!H$60</f>
        <v>8937.9933291219859</v>
      </c>
      <c r="I113" s="35">
        <f>NMM!I$60</f>
        <v>8698.2772308029853</v>
      </c>
      <c r="J113" s="35">
        <f>NMM!J$60</f>
        <v>8902.8776684115837</v>
      </c>
      <c r="K113" s="35">
        <f>NMM!K$60</f>
        <v>6736.920072645602</v>
      </c>
      <c r="L113" s="35">
        <f>NMM!L$60</f>
        <v>7580.320786341269</v>
      </c>
      <c r="M113" s="35">
        <f>NMM!M$60</f>
        <v>8838.4061389890703</v>
      </c>
      <c r="N113" s="35">
        <f>NMM!N$60</f>
        <v>6986.9288444576996</v>
      </c>
      <c r="O113" s="35">
        <f>NMM!O$60</f>
        <v>5689.4263516985675</v>
      </c>
      <c r="P113" s="35">
        <f>NMM!P$60</f>
        <v>5639.5956405925554</v>
      </c>
      <c r="Q113" s="35">
        <f>NMM!Q$60</f>
        <v>5756.741123562435</v>
      </c>
    </row>
    <row r="114" spans="1:17" x14ac:dyDescent="0.25">
      <c r="A114" s="21" t="s">
        <v>57</v>
      </c>
      <c r="B114" s="35">
        <f>NMM!B$61</f>
        <v>1247.5734826729561</v>
      </c>
      <c r="C114" s="35">
        <f>NMM!C$61</f>
        <v>1319.7970651731307</v>
      </c>
      <c r="D114" s="35">
        <f>NMM!D$61</f>
        <v>1245.519031115572</v>
      </c>
      <c r="E114" s="35">
        <f>NMM!E$61</f>
        <v>1223.4309070582735</v>
      </c>
      <c r="F114" s="35">
        <f>NMM!F$61</f>
        <v>1154.2749348801365</v>
      </c>
      <c r="G114" s="35">
        <f>NMM!G$61</f>
        <v>1133.0169175728902</v>
      </c>
      <c r="H114" s="35">
        <f>NMM!H$61</f>
        <v>1110.448670232041</v>
      </c>
      <c r="I114" s="35">
        <f>NMM!I$61</f>
        <v>1082.3779086261511</v>
      </c>
      <c r="J114" s="35">
        <f>NMM!J$61</f>
        <v>1090.8641775880433</v>
      </c>
      <c r="K114" s="35">
        <f>NMM!K$61</f>
        <v>933.26137188867892</v>
      </c>
      <c r="L114" s="35">
        <f>NMM!L$61</f>
        <v>1029.2337317030704</v>
      </c>
      <c r="M114" s="35">
        <f>NMM!M$61</f>
        <v>1131.4685944570522</v>
      </c>
      <c r="N114" s="35">
        <f>NMM!N$61</f>
        <v>1025.2908786664402</v>
      </c>
      <c r="O114" s="35">
        <f>NMM!O$61</f>
        <v>1035.3964938774418</v>
      </c>
      <c r="P114" s="35">
        <f>NMM!P$61</f>
        <v>978.17664224121768</v>
      </c>
      <c r="Q114" s="35">
        <f>NMM!Q$61</f>
        <v>955.22378300590049</v>
      </c>
    </row>
    <row r="115" spans="1:17" x14ac:dyDescent="0.25">
      <c r="A115" s="23" t="s">
        <v>9</v>
      </c>
      <c r="B115" s="37">
        <f>PPA!B$56</f>
        <v>3346.9429810879687</v>
      </c>
      <c r="C115" s="37">
        <f>PPA!C$56</f>
        <v>2303.4450914098925</v>
      </c>
      <c r="D115" s="37">
        <f>PPA!D$56</f>
        <v>2894.5904670836644</v>
      </c>
      <c r="E115" s="37">
        <f>PPA!E$56</f>
        <v>3932.4368767567685</v>
      </c>
      <c r="F115" s="37">
        <f>PPA!F$56</f>
        <v>2916.0502491120483</v>
      </c>
      <c r="G115" s="37">
        <f>PPA!G$56</f>
        <v>3325.0458621256912</v>
      </c>
      <c r="H115" s="37">
        <f>PPA!H$56</f>
        <v>2322.1863788391724</v>
      </c>
      <c r="I115" s="37">
        <f>PPA!I$56</f>
        <v>2742.3188933470569</v>
      </c>
      <c r="J115" s="37">
        <f>PPA!J$56</f>
        <v>2629.6804382181481</v>
      </c>
      <c r="K115" s="37">
        <f>PPA!K$56</f>
        <v>2319.3912661768795</v>
      </c>
      <c r="L115" s="37">
        <f>PPA!L$56</f>
        <v>1883.4977704555174</v>
      </c>
      <c r="M115" s="37">
        <f>PPA!M$56</f>
        <v>2026.6278871779716</v>
      </c>
      <c r="N115" s="37">
        <f>PPA!N$56</f>
        <v>2406.949261580075</v>
      </c>
      <c r="O115" s="37">
        <f>PPA!O$56</f>
        <v>2447.8683635379966</v>
      </c>
      <c r="P115" s="37">
        <f>PPA!P$56</f>
        <v>2380.1037592320417</v>
      </c>
      <c r="Q115" s="37">
        <f>PPA!Q$56</f>
        <v>1599.5621730689686</v>
      </c>
    </row>
    <row r="116" spans="1:17" x14ac:dyDescent="0.25">
      <c r="A116" s="21" t="s">
        <v>35</v>
      </c>
      <c r="B116" s="35">
        <f>PPA!B$57</f>
        <v>451.50810137251943</v>
      </c>
      <c r="C116" s="35">
        <f>PPA!C$57</f>
        <v>11.000302733911154</v>
      </c>
      <c r="D116" s="35">
        <f>PPA!D$57</f>
        <v>132.44036274801763</v>
      </c>
      <c r="E116" s="35">
        <f>PPA!E$57</f>
        <v>609.99233753608257</v>
      </c>
      <c r="F116" s="35">
        <f>PPA!F$57</f>
        <v>236.90419389456164</v>
      </c>
      <c r="G116" s="35">
        <f>PPA!G$57</f>
        <v>413.67381183247534</v>
      </c>
      <c r="H116" s="35">
        <f>PPA!H$57</f>
        <v>11.53206785386382</v>
      </c>
      <c r="I116" s="35">
        <f>PPA!I$57</f>
        <v>14.139422125047098</v>
      </c>
      <c r="J116" s="35">
        <f>PPA!J$57</f>
        <v>12.591150953083282</v>
      </c>
      <c r="K116" s="35">
        <f>PPA!K$57</f>
        <v>11.241173357999447</v>
      </c>
      <c r="L116" s="35">
        <f>PPA!L$57</f>
        <v>9.4508730206953455</v>
      </c>
      <c r="M116" s="35">
        <f>PPA!M$57</f>
        <v>10.273738616759395</v>
      </c>
      <c r="N116" s="35">
        <f>PPA!N$57</f>
        <v>59.705673923355135</v>
      </c>
      <c r="O116" s="35">
        <f>PPA!O$57</f>
        <v>220.33309073709319</v>
      </c>
      <c r="P116" s="35">
        <f>PPA!P$57</f>
        <v>240.99417816568626</v>
      </c>
      <c r="Q116" s="35">
        <f>PPA!Q$57</f>
        <v>8.3555047529951274</v>
      </c>
    </row>
    <row r="117" spans="1:17" x14ac:dyDescent="0.25">
      <c r="A117" s="21" t="s">
        <v>56</v>
      </c>
      <c r="B117" s="35">
        <f>PPA!B$58</f>
        <v>2846.5533130187519</v>
      </c>
      <c r="C117" s="35">
        <f>PPA!C$58</f>
        <v>2260.6321967449067</v>
      </c>
      <c r="D117" s="35">
        <f>PPA!D$58</f>
        <v>2721.7198232475225</v>
      </c>
      <c r="E117" s="35">
        <f>PPA!E$58</f>
        <v>3267.2590417371052</v>
      </c>
      <c r="F117" s="35">
        <f>PPA!F$58</f>
        <v>2638.535706800521</v>
      </c>
      <c r="G117" s="35">
        <f>PPA!G$58</f>
        <v>2864.5834013306981</v>
      </c>
      <c r="H117" s="35">
        <f>PPA!H$58</f>
        <v>2280.620898500968</v>
      </c>
      <c r="I117" s="35">
        <f>PPA!I$58</f>
        <v>2692.5609102891176</v>
      </c>
      <c r="J117" s="35">
        <f>PPA!J$58</f>
        <v>2585.6295368740125</v>
      </c>
      <c r="K117" s="35">
        <f>PPA!K$58</f>
        <v>2278.6320962814843</v>
      </c>
      <c r="L117" s="35">
        <f>PPA!L$58</f>
        <v>1850.3014330071148</v>
      </c>
      <c r="M117" s="35">
        <f>PPA!M$58</f>
        <v>1991.5363325233238</v>
      </c>
      <c r="N117" s="35">
        <f>PPA!N$58</f>
        <v>2316.3639508112792</v>
      </c>
      <c r="O117" s="35">
        <f>PPA!O$58</f>
        <v>2197.1428544161763</v>
      </c>
      <c r="P117" s="35">
        <f>PPA!P$58</f>
        <v>2103.9678604432443</v>
      </c>
      <c r="Q117" s="35">
        <f>PPA!Q$58</f>
        <v>1560.1285901131262</v>
      </c>
    </row>
    <row r="118" spans="1:17" x14ac:dyDescent="0.25">
      <c r="A118" s="21" t="s">
        <v>55</v>
      </c>
      <c r="B118" s="35">
        <f>PPA!B$59</f>
        <v>48.881566696697668</v>
      </c>
      <c r="C118" s="35">
        <f>PPA!C$59</f>
        <v>31.812591931074767</v>
      </c>
      <c r="D118" s="35">
        <f>PPA!D$59</f>
        <v>40.430281088123927</v>
      </c>
      <c r="E118" s="35">
        <f>PPA!E$59</f>
        <v>55.185497483580612</v>
      </c>
      <c r="F118" s="35">
        <f>PPA!F$59</f>
        <v>40.610348416965913</v>
      </c>
      <c r="G118" s="35">
        <f>PPA!G$59</f>
        <v>46.788648962518018</v>
      </c>
      <c r="H118" s="35">
        <f>PPA!H$59</f>
        <v>30.033412484340925</v>
      </c>
      <c r="I118" s="35">
        <f>PPA!I$59</f>
        <v>35.6185609328924</v>
      </c>
      <c r="J118" s="35">
        <f>PPA!J$59</f>
        <v>31.459750391052314</v>
      </c>
      <c r="K118" s="35">
        <f>PPA!K$59</f>
        <v>29.517996537395831</v>
      </c>
      <c r="L118" s="35">
        <f>PPA!L$59</f>
        <v>23.745464427707343</v>
      </c>
      <c r="M118" s="35">
        <f>PPA!M$59</f>
        <v>24.817816037888505</v>
      </c>
      <c r="N118" s="35">
        <f>PPA!N$59</f>
        <v>30.879636845440299</v>
      </c>
      <c r="O118" s="35">
        <f>PPA!O$59</f>
        <v>30.392418384727289</v>
      </c>
      <c r="P118" s="35">
        <f>PPA!P$59</f>
        <v>35.14172062311107</v>
      </c>
      <c r="Q118" s="35">
        <f>PPA!Q$59</f>
        <v>31.078078202847294</v>
      </c>
    </row>
    <row r="119" spans="1:17" x14ac:dyDescent="0.25">
      <c r="A119" s="20" t="s">
        <v>54</v>
      </c>
      <c r="B119" s="36">
        <f>FBT!B$32</f>
        <v>4071.0159842977218</v>
      </c>
      <c r="C119" s="36">
        <f>FBT!C$32</f>
        <v>4619.7911590287486</v>
      </c>
      <c r="D119" s="36">
        <f>FBT!D$32</f>
        <v>5273.7173339614928</v>
      </c>
      <c r="E119" s="36">
        <f>FBT!E$32</f>
        <v>5192.7054650400969</v>
      </c>
      <c r="F119" s="36">
        <f>FBT!F$32</f>
        <v>4943.5422941407687</v>
      </c>
      <c r="G119" s="36">
        <f>FBT!G$32</f>
        <v>4259.7791926363079</v>
      </c>
      <c r="H119" s="36">
        <f>FBT!H$32</f>
        <v>2840.0689362394087</v>
      </c>
      <c r="I119" s="36">
        <f>FBT!I$32</f>
        <v>2935.3404842178484</v>
      </c>
      <c r="J119" s="36">
        <f>FBT!J$32</f>
        <v>2735.5632000620399</v>
      </c>
      <c r="K119" s="36">
        <f>FBT!K$32</f>
        <v>2776.0811891363642</v>
      </c>
      <c r="L119" s="36">
        <f>FBT!L$32</f>
        <v>2827.8626950392822</v>
      </c>
      <c r="M119" s="36">
        <f>FBT!M$32</f>
        <v>2035.8953725402084</v>
      </c>
      <c r="N119" s="36">
        <f>FBT!N$32</f>
        <v>2580.3255584102376</v>
      </c>
      <c r="O119" s="36">
        <f>FBT!O$32</f>
        <v>2892.0372175115654</v>
      </c>
      <c r="P119" s="36">
        <f>FBT!P$32</f>
        <v>2821.6702936849751</v>
      </c>
      <c r="Q119" s="36">
        <f>FBT!Q$32</f>
        <v>2963.4080155615875</v>
      </c>
    </row>
    <row r="120" spans="1:17" x14ac:dyDescent="0.25">
      <c r="A120" s="18" t="s">
        <v>53</v>
      </c>
      <c r="B120" s="35">
        <f>TRE!B$32</f>
        <v>1484.3009649992928</v>
      </c>
      <c r="C120" s="35">
        <f>TRE!C$32</f>
        <v>1596.9929129445602</v>
      </c>
      <c r="D120" s="35">
        <f>TRE!D$32</f>
        <v>1444.6643172109561</v>
      </c>
      <c r="E120" s="35">
        <f>TRE!E$32</f>
        <v>1755.3163229924041</v>
      </c>
      <c r="F120" s="35">
        <f>TRE!F$32</f>
        <v>1658.3889927895921</v>
      </c>
      <c r="G120" s="35">
        <f>TRE!G$32</f>
        <v>1179.1837855190472</v>
      </c>
      <c r="H120" s="35">
        <f>TRE!H$32</f>
        <v>883.20079322524816</v>
      </c>
      <c r="I120" s="35">
        <f>TRE!I$32</f>
        <v>1124.0463691897201</v>
      </c>
      <c r="J120" s="35">
        <f>TRE!J$32</f>
        <v>1097.5817720613961</v>
      </c>
      <c r="K120" s="35">
        <f>TRE!K$32</f>
        <v>769.15409225770816</v>
      </c>
      <c r="L120" s="35">
        <f>TRE!L$32</f>
        <v>611.12234322369773</v>
      </c>
      <c r="M120" s="35">
        <f>TRE!M$32</f>
        <v>761.42701972346686</v>
      </c>
      <c r="N120" s="35">
        <f>TRE!N$32</f>
        <v>575.1565380707666</v>
      </c>
      <c r="O120" s="35">
        <f>TRE!O$32</f>
        <v>400.8097881042259</v>
      </c>
      <c r="P120" s="35">
        <f>TRE!P$32</f>
        <v>403.21669917170084</v>
      </c>
      <c r="Q120" s="35">
        <f>TRE!Q$32</f>
        <v>366.70347711033401</v>
      </c>
    </row>
    <row r="121" spans="1:17" x14ac:dyDescent="0.25">
      <c r="A121" s="18" t="s">
        <v>52</v>
      </c>
      <c r="B121" s="35">
        <f>MAE!B$32</f>
        <v>1641.5493403584333</v>
      </c>
      <c r="C121" s="35">
        <f>MAE!C$32</f>
        <v>2264.8768749989285</v>
      </c>
      <c r="D121" s="35">
        <f>MAE!D$32</f>
        <v>1847.4502067673482</v>
      </c>
      <c r="E121" s="35">
        <f>MAE!E$32</f>
        <v>2274.2208904562281</v>
      </c>
      <c r="F121" s="35">
        <f>MAE!F$32</f>
        <v>2213.5418673930722</v>
      </c>
      <c r="G121" s="35">
        <f>MAE!G$32</f>
        <v>2041.5828842208234</v>
      </c>
      <c r="H121" s="35">
        <f>MAE!H$32</f>
        <v>1746.3460256155081</v>
      </c>
      <c r="I121" s="35">
        <f>MAE!I$32</f>
        <v>1800.5967885256562</v>
      </c>
      <c r="J121" s="35">
        <f>MAE!J$32</f>
        <v>1730.9643811666201</v>
      </c>
      <c r="K121" s="35">
        <f>MAE!K$32</f>
        <v>1894.7451772462321</v>
      </c>
      <c r="L121" s="35">
        <f>MAE!L$32</f>
        <v>2071.8020622970998</v>
      </c>
      <c r="M121" s="35">
        <f>MAE!M$32</f>
        <v>1970.4737589681515</v>
      </c>
      <c r="N121" s="35">
        <f>MAE!N$32</f>
        <v>1088.8247169454053</v>
      </c>
      <c r="O121" s="35">
        <f>MAE!O$32</f>
        <v>1575.7458909859934</v>
      </c>
      <c r="P121" s="35">
        <f>MAE!P$32</f>
        <v>1108.5607562257419</v>
      </c>
      <c r="Q121" s="35">
        <f>MAE!Q$32</f>
        <v>1316.6515306029883</v>
      </c>
    </row>
    <row r="122" spans="1:17" x14ac:dyDescent="0.25">
      <c r="A122" s="18" t="s">
        <v>51</v>
      </c>
      <c r="B122" s="35">
        <f>TEL!B$32</f>
        <v>2123.7371862807995</v>
      </c>
      <c r="C122" s="35">
        <f>TEL!C$32</f>
        <v>1623.7860358759563</v>
      </c>
      <c r="D122" s="35">
        <f>TEL!D$32</f>
        <v>1639.4677952148722</v>
      </c>
      <c r="E122" s="35">
        <f>TEL!E$32</f>
        <v>1586.8053648042842</v>
      </c>
      <c r="F122" s="35">
        <f>TEL!F$32</f>
        <v>1581.7404831501244</v>
      </c>
      <c r="G122" s="35">
        <f>TEL!G$32</f>
        <v>1589.3404926238188</v>
      </c>
      <c r="H122" s="35">
        <f>TEL!H$32</f>
        <v>984.76077303864008</v>
      </c>
      <c r="I122" s="35">
        <f>TEL!I$32</f>
        <v>774.74779861341608</v>
      </c>
      <c r="J122" s="35">
        <f>TEL!J$32</f>
        <v>724.27968624387609</v>
      </c>
      <c r="K122" s="35">
        <f>TEL!K$32</f>
        <v>877.72048760358007</v>
      </c>
      <c r="L122" s="35">
        <f>TEL!L$32</f>
        <v>666.84928820486152</v>
      </c>
      <c r="M122" s="35">
        <f>TEL!M$32</f>
        <v>652.82732284525218</v>
      </c>
      <c r="N122" s="35">
        <f>TEL!N$32</f>
        <v>572.66681770707567</v>
      </c>
      <c r="O122" s="35">
        <f>TEL!O$32</f>
        <v>435.62413501944104</v>
      </c>
      <c r="P122" s="35">
        <f>TEL!P$32</f>
        <v>429.82464626009022</v>
      </c>
      <c r="Q122" s="35">
        <f>TEL!Q$32</f>
        <v>424.29772051940893</v>
      </c>
    </row>
    <row r="123" spans="1:17" x14ac:dyDescent="0.25">
      <c r="A123" s="18" t="s">
        <v>50</v>
      </c>
      <c r="B123" s="35">
        <f>WWP!B$32</f>
        <v>330.56386437732874</v>
      </c>
      <c r="C123" s="35">
        <f>WWP!C$32</f>
        <v>333.68302485136803</v>
      </c>
      <c r="D123" s="35">
        <f>WWP!D$32</f>
        <v>380.07444206412003</v>
      </c>
      <c r="E123" s="35">
        <f>WWP!E$32</f>
        <v>307.53243186152406</v>
      </c>
      <c r="F123" s="35">
        <f>WWP!F$32</f>
        <v>720.16682726714407</v>
      </c>
      <c r="G123" s="35">
        <f>WWP!G$32</f>
        <v>513.17493926151508</v>
      </c>
      <c r="H123" s="35">
        <f>WWP!H$32</f>
        <v>255.38395895128804</v>
      </c>
      <c r="I123" s="35">
        <f>WWP!I$32</f>
        <v>347.78799059526006</v>
      </c>
      <c r="J123" s="35">
        <f>WWP!J$32</f>
        <v>301.45968131198401</v>
      </c>
      <c r="K123" s="35">
        <f>WWP!K$32</f>
        <v>205.95319586636401</v>
      </c>
      <c r="L123" s="35">
        <f>WWP!L$32</f>
        <v>191.1097465374126</v>
      </c>
      <c r="M123" s="35">
        <f>WWP!M$32</f>
        <v>281.2677845881766</v>
      </c>
      <c r="N123" s="35">
        <f>WWP!N$32</f>
        <v>138.85386254575258</v>
      </c>
      <c r="O123" s="35">
        <f>WWP!O$32</f>
        <v>175.06147437125153</v>
      </c>
      <c r="P123" s="35">
        <f>WWP!P$32</f>
        <v>147.85670903013596</v>
      </c>
      <c r="Q123" s="35">
        <f>WWP!Q$32</f>
        <v>118.73451317654596</v>
      </c>
    </row>
    <row r="124" spans="1:17" x14ac:dyDescent="0.25">
      <c r="A124" s="18" t="s">
        <v>49</v>
      </c>
      <c r="B124" s="35">
        <f>OIS!B$32</f>
        <v>1905.9126352987792</v>
      </c>
      <c r="C124" s="35">
        <f>OIS!C$32</f>
        <v>2867.5117835838728</v>
      </c>
      <c r="D124" s="35">
        <f>OIS!D$32</f>
        <v>3547.8940438805403</v>
      </c>
      <c r="E124" s="35">
        <f>OIS!E$32</f>
        <v>3500.8305037539485</v>
      </c>
      <c r="F124" s="35">
        <f>OIS!F$32</f>
        <v>4433.6263949786162</v>
      </c>
      <c r="G124" s="35">
        <f>OIS!G$32</f>
        <v>6730.5023960826602</v>
      </c>
      <c r="H124" s="35">
        <f>OIS!H$32</f>
        <v>2642.3966177417878</v>
      </c>
      <c r="I124" s="35">
        <f>OIS!I$32</f>
        <v>5808.1120273694596</v>
      </c>
      <c r="J124" s="35">
        <f>OIS!J$32</f>
        <v>4741.7569342056686</v>
      </c>
      <c r="K124" s="35">
        <f>OIS!K$32</f>
        <v>5404.5254817720725</v>
      </c>
      <c r="L124" s="35">
        <f>OIS!L$32</f>
        <v>6063.139273754814</v>
      </c>
      <c r="M124" s="35">
        <f>OIS!M$32</f>
        <v>3514.4212805745406</v>
      </c>
      <c r="N124" s="35">
        <f>OIS!N$32</f>
        <v>4891.4437845190732</v>
      </c>
      <c r="O124" s="35">
        <f>OIS!O$32</f>
        <v>5224.1315261282507</v>
      </c>
      <c r="P124" s="35">
        <f>OIS!P$32</f>
        <v>5267.3442264934429</v>
      </c>
      <c r="Q124" s="35">
        <f>OIS!Q$32</f>
        <v>4236.2913974623743</v>
      </c>
    </row>
    <row r="125" spans="1:17" x14ac:dyDescent="0.25">
      <c r="A125" s="42" t="s">
        <v>62</v>
      </c>
      <c r="B125" s="41">
        <f>Ind_Summary_emi!B42</f>
        <v>1376.0192</v>
      </c>
      <c r="C125" s="41">
        <f>Ind_Summary_emi!C42</f>
        <v>1340.8949299999999</v>
      </c>
      <c r="D125" s="41">
        <f>Ind_Summary_emi!D42</f>
        <v>1249.9837399999999</v>
      </c>
      <c r="E125" s="41">
        <f>Ind_Summary_emi!E42</f>
        <v>1177.11628</v>
      </c>
      <c r="F125" s="41">
        <f>Ind_Summary_emi!F42</f>
        <v>1180.62102</v>
      </c>
      <c r="G125" s="41">
        <f>Ind_Summary_emi!G42</f>
        <v>1229.1575600000001</v>
      </c>
      <c r="H125" s="41">
        <f>Ind_Summary_emi!H42</f>
        <v>1190.49917</v>
      </c>
      <c r="I125" s="41">
        <f>Ind_Summary_emi!I42</f>
        <v>1164.9059199999999</v>
      </c>
      <c r="J125" s="41">
        <f>Ind_Summary_emi!J42</f>
        <v>1134.7807499999999</v>
      </c>
      <c r="K125" s="41">
        <f>Ind_Summary_emi!K42</f>
        <v>1019.51964</v>
      </c>
      <c r="L125" s="41">
        <f>Ind_Summary_emi!L42</f>
        <v>1015.9838999999999</v>
      </c>
      <c r="M125" s="41">
        <f>Ind_Summary_emi!M42</f>
        <v>963.53684999999996</v>
      </c>
      <c r="N125" s="41">
        <f>Ind_Summary_emi!N42</f>
        <v>920.45141999999998</v>
      </c>
      <c r="O125" s="41">
        <f>Ind_Summary_emi!O42</f>
        <v>842.50914999999998</v>
      </c>
      <c r="P125" s="41">
        <f>Ind_Summary_emi!P42</f>
        <v>853.41893000000005</v>
      </c>
      <c r="Q125" s="41">
        <f>Ind_Summary_emi!Q42</f>
        <v>854.24895000000004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186.23096945086942</v>
      </c>
      <c r="C127" s="38">
        <f t="shared" si="8"/>
        <v>196.48939388062561</v>
      </c>
      <c r="D127" s="38">
        <f t="shared" si="8"/>
        <v>199.4667978699037</v>
      </c>
      <c r="E127" s="38">
        <f t="shared" si="8"/>
        <v>213.62691927446363</v>
      </c>
      <c r="F127" s="38">
        <f t="shared" si="8"/>
        <v>218.90145395283201</v>
      </c>
      <c r="G127" s="38">
        <f t="shared" si="8"/>
        <v>222.5711576405412</v>
      </c>
      <c r="H127" s="38">
        <f t="shared" si="8"/>
        <v>176.72675007572545</v>
      </c>
      <c r="I127" s="38">
        <f t="shared" si="8"/>
        <v>189.52336604584221</v>
      </c>
      <c r="J127" s="38">
        <f t="shared" si="8"/>
        <v>181.22332962598094</v>
      </c>
      <c r="K127" s="38">
        <f t="shared" si="8"/>
        <v>170.29058394083967</v>
      </c>
      <c r="L127" s="38">
        <f t="shared" si="8"/>
        <v>171.51562021856688</v>
      </c>
      <c r="M127" s="38">
        <f t="shared" si="8"/>
        <v>170.14280607082952</v>
      </c>
      <c r="N127" s="38">
        <f t="shared" si="8"/>
        <v>173.46924603458572</v>
      </c>
      <c r="O127" s="38">
        <f t="shared" si="8"/>
        <v>172.21782403750021</v>
      </c>
      <c r="P127" s="38">
        <f t="shared" si="8"/>
        <v>159.27316160418926</v>
      </c>
      <c r="Q127" s="38">
        <f t="shared" si="8"/>
        <v>143.74468477124006</v>
      </c>
    </row>
    <row r="128" spans="1:17" x14ac:dyDescent="0.25">
      <c r="A128" s="18" t="s">
        <v>13</v>
      </c>
      <c r="B128" s="35">
        <f t="shared" ref="B128:Q128" si="9">IF(B51=0,"",B51/B4*1000)</f>
        <v>624.27187576943618</v>
      </c>
      <c r="C128" s="35">
        <f t="shared" si="9"/>
        <v>712.58094400459356</v>
      </c>
      <c r="D128" s="35">
        <f t="shared" si="9"/>
        <v>726.45314748534656</v>
      </c>
      <c r="E128" s="35">
        <f t="shared" si="9"/>
        <v>803.96800129796748</v>
      </c>
      <c r="F128" s="35">
        <f t="shared" si="9"/>
        <v>851.59992650518848</v>
      </c>
      <c r="G128" s="35">
        <f t="shared" si="9"/>
        <v>819.59998371793665</v>
      </c>
      <c r="H128" s="35">
        <f t="shared" si="9"/>
        <v>593.36174389759492</v>
      </c>
      <c r="I128" s="35">
        <f t="shared" si="9"/>
        <v>664.75994417985305</v>
      </c>
      <c r="J128" s="35">
        <f t="shared" si="9"/>
        <v>735.49417090833902</v>
      </c>
      <c r="K128" s="35">
        <f t="shared" si="9"/>
        <v>793.25272450662703</v>
      </c>
      <c r="L128" s="35">
        <f t="shared" si="9"/>
        <v>697.89097704746359</v>
      </c>
      <c r="M128" s="35">
        <f t="shared" si="9"/>
        <v>745.9370241043157</v>
      </c>
      <c r="N128" s="35">
        <f t="shared" si="9"/>
        <v>713.11907085820064</v>
      </c>
      <c r="O128" s="35">
        <f t="shared" si="9"/>
        <v>778.91245350755605</v>
      </c>
      <c r="P128" s="35">
        <f t="shared" si="9"/>
        <v>622.86230231179263</v>
      </c>
      <c r="Q128" s="35">
        <f t="shared" si="9"/>
        <v>641.77017579831215</v>
      </c>
    </row>
    <row r="129" spans="1:17" x14ac:dyDescent="0.25">
      <c r="A129" s="23" t="s">
        <v>12</v>
      </c>
      <c r="B129" s="37">
        <f t="shared" ref="B129:Q129" si="10">IF(B54=0,"",B54/B5*1000)</f>
        <v>333.51943360999024</v>
      </c>
      <c r="C129" s="37">
        <f t="shared" si="10"/>
        <v>382.67801831051719</v>
      </c>
      <c r="D129" s="37">
        <f t="shared" si="10"/>
        <v>467.72382287920806</v>
      </c>
      <c r="E129" s="37">
        <f t="shared" si="10"/>
        <v>466.78001219829235</v>
      </c>
      <c r="F129" s="37">
        <f t="shared" si="10"/>
        <v>477.36819345261847</v>
      </c>
      <c r="G129" s="37">
        <f t="shared" si="10"/>
        <v>394.41919362387989</v>
      </c>
      <c r="H129" s="37">
        <f t="shared" si="10"/>
        <v>340.76991668059713</v>
      </c>
      <c r="I129" s="37">
        <f t="shared" si="10"/>
        <v>410.83614159557055</v>
      </c>
      <c r="J129" s="37">
        <f t="shared" si="10"/>
        <v>421.1229636859091</v>
      </c>
      <c r="K129" s="37">
        <f t="shared" si="10"/>
        <v>449.81868770095372</v>
      </c>
      <c r="L129" s="37">
        <f t="shared" si="10"/>
        <v>366.30766570139883</v>
      </c>
      <c r="M129" s="37">
        <f t="shared" si="10"/>
        <v>398.39428874972367</v>
      </c>
      <c r="N129" s="37">
        <f t="shared" si="10"/>
        <v>339.14499217575928</v>
      </c>
      <c r="O129" s="37">
        <f t="shared" si="10"/>
        <v>315.48687642979945</v>
      </c>
      <c r="P129" s="37">
        <f t="shared" si="10"/>
        <v>263.93866928069326</v>
      </c>
      <c r="Q129" s="37">
        <f t="shared" si="10"/>
        <v>267.4538874998255</v>
      </c>
    </row>
    <row r="130" spans="1:17" x14ac:dyDescent="0.25">
      <c r="A130" s="21" t="s">
        <v>44</v>
      </c>
      <c r="B130" s="35">
        <f t="shared" ref="B130:Q130" si="11">IF(B55=0,"",B55/B6*1000)</f>
        <v>675.46309456786389</v>
      </c>
      <c r="C130" s="35">
        <f t="shared" si="11"/>
        <v>727.29668800749425</v>
      </c>
      <c r="D130" s="35">
        <f t="shared" si="11"/>
        <v>972.78722930268316</v>
      </c>
      <c r="E130" s="35">
        <f t="shared" si="11"/>
        <v>991.44800315918121</v>
      </c>
      <c r="F130" s="35">
        <f t="shared" si="11"/>
        <v>1048.6034952049051</v>
      </c>
      <c r="G130" s="35">
        <f t="shared" si="11"/>
        <v>669.83893953548102</v>
      </c>
      <c r="H130" s="35">
        <f t="shared" si="11"/>
        <v>604.26763427753701</v>
      </c>
      <c r="I130" s="35">
        <f t="shared" si="11"/>
        <v>804.89392223234609</v>
      </c>
      <c r="J130" s="35">
        <f t="shared" si="11"/>
        <v>940.79154471469792</v>
      </c>
      <c r="K130" s="35">
        <f t="shared" si="11"/>
        <v>1407.5639168813693</v>
      </c>
      <c r="L130" s="35">
        <f t="shared" si="11"/>
        <v>1060.8779197637343</v>
      </c>
      <c r="M130" s="35">
        <f t="shared" si="11"/>
        <v>1109.3023947457232</v>
      </c>
      <c r="N130" s="35">
        <f t="shared" si="11"/>
        <v>1198.9663448298791</v>
      </c>
      <c r="O130" s="35">
        <f t="shared" si="11"/>
        <v>1028.0860156721344</v>
      </c>
      <c r="P130" s="35">
        <f t="shared" si="11"/>
        <v>826.28204461790983</v>
      </c>
      <c r="Q130" s="35">
        <f t="shared" si="11"/>
        <v>841.0592556892891</v>
      </c>
    </row>
    <row r="131" spans="1:17" x14ac:dyDescent="0.25">
      <c r="A131" s="21" t="s">
        <v>59</v>
      </c>
      <c r="B131" s="35">
        <f t="shared" ref="B131:Q131" si="12">IF(B56=0,"",B56/B7*1000)</f>
        <v>402.86536057567082</v>
      </c>
      <c r="C131" s="35">
        <f t="shared" si="12"/>
        <v>481.51320055464913</v>
      </c>
      <c r="D131" s="35">
        <f t="shared" si="12"/>
        <v>531.73658305492688</v>
      </c>
      <c r="E131" s="35">
        <f t="shared" si="12"/>
        <v>542.13121634189849</v>
      </c>
      <c r="F131" s="35">
        <f t="shared" si="12"/>
        <v>573.09501576586683</v>
      </c>
      <c r="G131" s="35">
        <f t="shared" si="12"/>
        <v>507.37653673964923</v>
      </c>
      <c r="H131" s="35">
        <f t="shared" si="12"/>
        <v>404.24614817960355</v>
      </c>
      <c r="I131" s="35">
        <f t="shared" si="12"/>
        <v>493.78510387455117</v>
      </c>
      <c r="J131" s="35">
        <f t="shared" si="12"/>
        <v>486.68250628819601</v>
      </c>
      <c r="K131" s="35">
        <f t="shared" si="12"/>
        <v>606.746131236064</v>
      </c>
      <c r="L131" s="35">
        <f t="shared" si="12"/>
        <v>436.55097893839729</v>
      </c>
      <c r="M131" s="35">
        <f t="shared" si="12"/>
        <v>487.65935924982165</v>
      </c>
      <c r="N131" s="35">
        <f t="shared" si="12"/>
        <v>330.73996010245929</v>
      </c>
      <c r="O131" s="35">
        <f t="shared" si="12"/>
        <v>308.60940994638634</v>
      </c>
      <c r="P131" s="35">
        <f t="shared" si="12"/>
        <v>241.03632477488591</v>
      </c>
      <c r="Q131" s="35">
        <f t="shared" si="12"/>
        <v>232.04846028392043</v>
      </c>
    </row>
    <row r="132" spans="1:17" x14ac:dyDescent="0.25">
      <c r="A132" s="21" t="s">
        <v>42</v>
      </c>
      <c r="B132" s="35">
        <f t="shared" ref="B132:Q132" si="13">IF(B59=0,"",B59/B8*1000)</f>
        <v>475.36432333765748</v>
      </c>
      <c r="C132" s="35">
        <f t="shared" si="13"/>
        <v>549.97611105918418</v>
      </c>
      <c r="D132" s="35">
        <f t="shared" si="13"/>
        <v>697.3062920539985</v>
      </c>
      <c r="E132" s="35">
        <f t="shared" si="13"/>
        <v>668.51273107952443</v>
      </c>
      <c r="F132" s="35">
        <f t="shared" si="13"/>
        <v>640.72496409705343</v>
      </c>
      <c r="G132" s="35">
        <f t="shared" si="13"/>
        <v>602.25095366197331</v>
      </c>
      <c r="H132" s="35">
        <f t="shared" si="13"/>
        <v>552.49271824417201</v>
      </c>
      <c r="I132" s="35">
        <f t="shared" si="13"/>
        <v>612.72520447170837</v>
      </c>
      <c r="J132" s="35">
        <f t="shared" si="13"/>
        <v>585.66358755734007</v>
      </c>
      <c r="K132" s="35">
        <f t="shared" si="13"/>
        <v>368.78203879416219</v>
      </c>
      <c r="L132" s="35">
        <f t="shared" si="13"/>
        <v>359.42170356846606</v>
      </c>
      <c r="M132" s="35">
        <f t="shared" si="13"/>
        <v>396.64676703375886</v>
      </c>
      <c r="N132" s="35">
        <f t="shared" si="13"/>
        <v>323.54748283120546</v>
      </c>
      <c r="O132" s="35">
        <f t="shared" si="13"/>
        <v>324.24816573389461</v>
      </c>
      <c r="P132" s="35">
        <f t="shared" si="13"/>
        <v>294.87823495260443</v>
      </c>
      <c r="Q132" s="35">
        <f t="shared" si="13"/>
        <v>309.09975593563559</v>
      </c>
    </row>
    <row r="133" spans="1:17" x14ac:dyDescent="0.25">
      <c r="A133" s="23" t="s">
        <v>11</v>
      </c>
      <c r="B133" s="37">
        <f t="shared" ref="B133:Q133" si="14">IF(B60=0,"",B60/B9*1000)</f>
        <v>273.08868683107426</v>
      </c>
      <c r="C133" s="37">
        <f t="shared" si="14"/>
        <v>252.66737545468348</v>
      </c>
      <c r="D133" s="37">
        <f t="shared" si="14"/>
        <v>275.75080203046952</v>
      </c>
      <c r="E133" s="37">
        <f t="shared" si="14"/>
        <v>278.9584014616035</v>
      </c>
      <c r="F133" s="37">
        <f t="shared" si="14"/>
        <v>295.95548008600866</v>
      </c>
      <c r="G133" s="37">
        <f t="shared" si="14"/>
        <v>303.58631094412618</v>
      </c>
      <c r="H133" s="37">
        <f t="shared" si="14"/>
        <v>278.95326660303749</v>
      </c>
      <c r="I133" s="37">
        <f t="shared" si="14"/>
        <v>265.97604314002871</v>
      </c>
      <c r="J133" s="37">
        <f t="shared" si="14"/>
        <v>252.55398456428307</v>
      </c>
      <c r="K133" s="37">
        <f t="shared" si="14"/>
        <v>198.87493585609869</v>
      </c>
      <c r="L133" s="37">
        <f t="shared" si="14"/>
        <v>207.51151188129344</v>
      </c>
      <c r="M133" s="37">
        <f t="shared" si="14"/>
        <v>250.19776635667</v>
      </c>
      <c r="N133" s="37">
        <f t="shared" si="14"/>
        <v>278.13225442784289</v>
      </c>
      <c r="O133" s="37">
        <f t="shared" si="14"/>
        <v>265.39933644626495</v>
      </c>
      <c r="P133" s="37">
        <f t="shared" si="14"/>
        <v>236.46469560531702</v>
      </c>
      <c r="Q133" s="37">
        <f t="shared" si="14"/>
        <v>158.49983509346507</v>
      </c>
    </row>
    <row r="134" spans="1:17" x14ac:dyDescent="0.25">
      <c r="A134" s="21" t="s">
        <v>61</v>
      </c>
      <c r="B134" s="35">
        <f t="shared" ref="B134:Q134" si="15">IF(B61=0,"",B61/B10*1000)</f>
        <v>736.94237947317527</v>
      </c>
      <c r="C134" s="35">
        <f t="shared" si="15"/>
        <v>698.15419745240285</v>
      </c>
      <c r="D134" s="35">
        <f t="shared" si="15"/>
        <v>767.80369203727912</v>
      </c>
      <c r="E134" s="35">
        <f t="shared" si="15"/>
        <v>791.40692252466204</v>
      </c>
      <c r="F134" s="35">
        <f t="shared" si="15"/>
        <v>841.91031450083096</v>
      </c>
      <c r="G134" s="35">
        <f t="shared" si="15"/>
        <v>882.39147988899663</v>
      </c>
      <c r="H134" s="35">
        <f t="shared" si="15"/>
        <v>818.364870206668</v>
      </c>
      <c r="I134" s="35">
        <f t="shared" si="15"/>
        <v>798.72260869548768</v>
      </c>
      <c r="J134" s="35">
        <f t="shared" si="15"/>
        <v>770.34851928366015</v>
      </c>
      <c r="K134" s="35">
        <f t="shared" si="15"/>
        <v>698.0549062495279</v>
      </c>
      <c r="L134" s="35">
        <f t="shared" si="15"/>
        <v>565.34753355275325</v>
      </c>
      <c r="M134" s="35">
        <f t="shared" si="15"/>
        <v>606.53187898888928</v>
      </c>
      <c r="N134" s="35">
        <f t="shared" si="15"/>
        <v>787.89820594301534</v>
      </c>
      <c r="O134" s="35">
        <f t="shared" si="15"/>
        <v>860.07337094473223</v>
      </c>
      <c r="P134" s="35">
        <f t="shared" si="15"/>
        <v>727.09839184433599</v>
      </c>
      <c r="Q134" s="35">
        <f t="shared" si="15"/>
        <v>446.3507409281379</v>
      </c>
    </row>
    <row r="135" spans="1:17" x14ac:dyDescent="0.25">
      <c r="A135" s="21" t="s">
        <v>40</v>
      </c>
      <c r="B135" s="35">
        <f t="shared" ref="B135:Q135" si="16">IF(B62=0,"",B62/B11*1000)</f>
        <v>204.64257631564624</v>
      </c>
      <c r="C135" s="35">
        <f t="shared" si="16"/>
        <v>189.19685368452397</v>
      </c>
      <c r="D135" s="35">
        <f t="shared" si="16"/>
        <v>208.80523784971638</v>
      </c>
      <c r="E135" s="35">
        <f t="shared" si="16"/>
        <v>211.25794217830202</v>
      </c>
      <c r="F135" s="35">
        <f t="shared" si="16"/>
        <v>230.4937542162757</v>
      </c>
      <c r="G135" s="35">
        <f t="shared" si="16"/>
        <v>238.11912169516373</v>
      </c>
      <c r="H135" s="35">
        <f t="shared" si="16"/>
        <v>225.494997049087</v>
      </c>
      <c r="I135" s="35">
        <f t="shared" si="16"/>
        <v>215.97843970661768</v>
      </c>
      <c r="J135" s="35">
        <f t="shared" si="16"/>
        <v>208.30594929186466</v>
      </c>
      <c r="K135" s="35">
        <f t="shared" si="16"/>
        <v>178.07630533103404</v>
      </c>
      <c r="L135" s="35">
        <f t="shared" si="16"/>
        <v>164.11343660408136</v>
      </c>
      <c r="M135" s="35">
        <f t="shared" si="16"/>
        <v>177.68428900207741</v>
      </c>
      <c r="N135" s="35">
        <f t="shared" si="16"/>
        <v>203.08244031332316</v>
      </c>
      <c r="O135" s="35">
        <f t="shared" si="16"/>
        <v>226.2623880305612</v>
      </c>
      <c r="P135" s="35">
        <f t="shared" si="16"/>
        <v>191.92682450320424</v>
      </c>
      <c r="Q135" s="35">
        <f t="shared" si="16"/>
        <v>117.89711856785608</v>
      </c>
    </row>
    <row r="136" spans="1:17" x14ac:dyDescent="0.25">
      <c r="A136" s="21" t="s">
        <v>39</v>
      </c>
      <c r="B136" s="35">
        <f t="shared" ref="B136:Q136" si="17">IF(B63=0,"",B63/B12*1000)</f>
        <v>8.732912281759635</v>
      </c>
      <c r="C136" s="35">
        <f t="shared" si="17"/>
        <v>8.4028744710361458</v>
      </c>
      <c r="D136" s="35">
        <f t="shared" si="17"/>
        <v>9.1393213831366928</v>
      </c>
      <c r="E136" s="35">
        <f t="shared" si="17"/>
        <v>9.1198710632182767</v>
      </c>
      <c r="F136" s="35">
        <f t="shared" si="17"/>
        <v>9.7424374571517536</v>
      </c>
      <c r="G136" s="35">
        <f t="shared" si="17"/>
        <v>10.105843242161461</v>
      </c>
      <c r="H136" s="35">
        <f t="shared" si="17"/>
        <v>9.4973161630182492</v>
      </c>
      <c r="I136" s="35">
        <f t="shared" si="17"/>
        <v>9.3581007164707586</v>
      </c>
      <c r="J136" s="35">
        <f t="shared" si="17"/>
        <v>8.9049623326158525</v>
      </c>
      <c r="K136" s="35">
        <f t="shared" si="17"/>
        <v>9.1762615607939626</v>
      </c>
      <c r="L136" s="35">
        <f t="shared" si="17"/>
        <v>7.5615557928323458</v>
      </c>
      <c r="M136" s="35">
        <f t="shared" si="17"/>
        <v>7.9101217345183095</v>
      </c>
      <c r="N136" s="35">
        <f t="shared" si="17"/>
        <v>9.5938868352060016</v>
      </c>
      <c r="O136" s="35">
        <f t="shared" si="17"/>
        <v>10.031757895307964</v>
      </c>
      <c r="P136" s="35">
        <f t="shared" si="17"/>
        <v>9.2730509134965438</v>
      </c>
      <c r="Q136" s="35">
        <f t="shared" si="17"/>
        <v>8.84033472448289</v>
      </c>
    </row>
    <row r="137" spans="1:17" x14ac:dyDescent="0.25">
      <c r="A137" s="23" t="s">
        <v>10</v>
      </c>
      <c r="B137" s="37">
        <f t="shared" ref="B137:Q137" si="18">IF(B64=0,"",B64/B13*1000)</f>
        <v>581.78139113147154</v>
      </c>
      <c r="C137" s="37">
        <f t="shared" si="18"/>
        <v>628.22472674247445</v>
      </c>
      <c r="D137" s="37">
        <f t="shared" si="18"/>
        <v>563.9245656915657</v>
      </c>
      <c r="E137" s="37">
        <f t="shared" si="18"/>
        <v>696.03179866039886</v>
      </c>
      <c r="F137" s="37">
        <f t="shared" si="18"/>
        <v>643.80570731470846</v>
      </c>
      <c r="G137" s="37">
        <f t="shared" si="18"/>
        <v>668.60160281180708</v>
      </c>
      <c r="H137" s="37">
        <f t="shared" si="18"/>
        <v>588.41200998790498</v>
      </c>
      <c r="I137" s="37">
        <f t="shared" si="18"/>
        <v>617.34681671128055</v>
      </c>
      <c r="J137" s="37">
        <f t="shared" si="18"/>
        <v>606.93241790624995</v>
      </c>
      <c r="K137" s="37">
        <f t="shared" si="18"/>
        <v>596.99302554869894</v>
      </c>
      <c r="L137" s="37">
        <f t="shared" si="18"/>
        <v>682.48571735856353</v>
      </c>
      <c r="M137" s="37">
        <f t="shared" si="18"/>
        <v>756.67858806610298</v>
      </c>
      <c r="N137" s="37">
        <f t="shared" si="18"/>
        <v>716.43408790066587</v>
      </c>
      <c r="O137" s="37">
        <f t="shared" si="18"/>
        <v>679.97480884036804</v>
      </c>
      <c r="P137" s="37">
        <f t="shared" si="18"/>
        <v>638.36604224957284</v>
      </c>
      <c r="Q137" s="37">
        <f t="shared" si="18"/>
        <v>627.26284832950103</v>
      </c>
    </row>
    <row r="138" spans="1:17" x14ac:dyDescent="0.25">
      <c r="A138" s="21" t="s">
        <v>38</v>
      </c>
      <c r="B138" s="35">
        <f t="shared" ref="B138:Q138" si="19">IF(B65=0,"",B65/B14*1000)</f>
        <v>469.97115403980547</v>
      </c>
      <c r="C138" s="35">
        <f t="shared" si="19"/>
        <v>501.55891072470104</v>
      </c>
      <c r="D138" s="35">
        <f t="shared" si="19"/>
        <v>471.59995836285754</v>
      </c>
      <c r="E138" s="35">
        <f t="shared" si="19"/>
        <v>545.64133307780241</v>
      </c>
      <c r="F138" s="35">
        <f t="shared" si="19"/>
        <v>511.49274649596089</v>
      </c>
      <c r="G138" s="35">
        <f t="shared" si="19"/>
        <v>522.96852673586784</v>
      </c>
      <c r="H138" s="35">
        <f t="shared" si="19"/>
        <v>480.8321631183158</v>
      </c>
      <c r="I138" s="35">
        <f t="shared" si="19"/>
        <v>506.01288581048652</v>
      </c>
      <c r="J138" s="35">
        <f t="shared" si="19"/>
        <v>477.31037265426437</v>
      </c>
      <c r="K138" s="35">
        <f t="shared" si="19"/>
        <v>467.01399233842238</v>
      </c>
      <c r="L138" s="35">
        <f t="shared" si="19"/>
        <v>545.52568791502665</v>
      </c>
      <c r="M138" s="35">
        <f t="shared" si="19"/>
        <v>567.59265377048928</v>
      </c>
      <c r="N138" s="35">
        <f t="shared" si="19"/>
        <v>528.86896347135075</v>
      </c>
      <c r="O138" s="35">
        <f t="shared" si="19"/>
        <v>594.18519147428606</v>
      </c>
      <c r="P138" s="35">
        <f t="shared" si="19"/>
        <v>548.92474064372641</v>
      </c>
      <c r="Q138" s="35">
        <f t="shared" si="19"/>
        <v>543.17971771979808</v>
      </c>
    </row>
    <row r="139" spans="1:17" x14ac:dyDescent="0.25">
      <c r="A139" s="21" t="s">
        <v>37</v>
      </c>
      <c r="B139" s="35">
        <f t="shared" ref="B139:Q139" si="20">IF(B66=0,"",B66/B15*1000)</f>
        <v>902.59163271199577</v>
      </c>
      <c r="C139" s="35">
        <f t="shared" si="20"/>
        <v>953.82173608348296</v>
      </c>
      <c r="D139" s="35">
        <f t="shared" si="20"/>
        <v>916.30032517310497</v>
      </c>
      <c r="E139" s="35">
        <f t="shared" si="20"/>
        <v>1001.0460869323919</v>
      </c>
      <c r="F139" s="35">
        <f t="shared" si="20"/>
        <v>950.98335562719092</v>
      </c>
      <c r="G139" s="35">
        <f t="shared" si="20"/>
        <v>965.82448022850724</v>
      </c>
      <c r="H139" s="35">
        <f t="shared" si="20"/>
        <v>905.54653737370938</v>
      </c>
      <c r="I139" s="35">
        <f t="shared" si="20"/>
        <v>952.96914757221327</v>
      </c>
      <c r="J139" s="35">
        <f t="shared" si="20"/>
        <v>898.91398363729786</v>
      </c>
      <c r="K139" s="35">
        <f t="shared" si="20"/>
        <v>881.0436094813233</v>
      </c>
      <c r="L139" s="35">
        <f t="shared" si="20"/>
        <v>961.966197028377</v>
      </c>
      <c r="M139" s="35">
        <f t="shared" si="20"/>
        <v>1087.9271673844082</v>
      </c>
      <c r="N139" s="35">
        <f t="shared" si="20"/>
        <v>1017.1358246484756</v>
      </c>
      <c r="O139" s="35">
        <f t="shared" si="20"/>
        <v>883.70058036989792</v>
      </c>
      <c r="P139" s="35">
        <f t="shared" si="20"/>
        <v>830.75955252382744</v>
      </c>
      <c r="Q139" s="35">
        <f t="shared" si="20"/>
        <v>808.70378115685264</v>
      </c>
    </row>
    <row r="140" spans="1:17" x14ac:dyDescent="0.25">
      <c r="A140" s="21" t="s">
        <v>57</v>
      </c>
      <c r="B140" s="35">
        <f t="shared" ref="B140:Q140" si="21">IF(B67=0,"",B67/B16*1000)</f>
        <v>246.21550108155105</v>
      </c>
      <c r="C140" s="35">
        <f t="shared" si="21"/>
        <v>263.84147459605663</v>
      </c>
      <c r="D140" s="35">
        <f t="shared" si="21"/>
        <v>250.73291021687021</v>
      </c>
      <c r="E140" s="35">
        <f t="shared" si="21"/>
        <v>289.0225587409742</v>
      </c>
      <c r="F140" s="35">
        <f t="shared" si="21"/>
        <v>272.63264838425067</v>
      </c>
      <c r="G140" s="35">
        <f t="shared" si="21"/>
        <v>279.39532043643192</v>
      </c>
      <c r="H140" s="35">
        <f t="shared" si="21"/>
        <v>261.6494541619619</v>
      </c>
      <c r="I140" s="35">
        <f t="shared" si="21"/>
        <v>270.77027718776156</v>
      </c>
      <c r="J140" s="35">
        <f t="shared" si="21"/>
        <v>253.06022793370275</v>
      </c>
      <c r="K140" s="35">
        <f t="shared" si="21"/>
        <v>284.88863674808317</v>
      </c>
      <c r="L140" s="35">
        <f t="shared" si="21"/>
        <v>301.18086212714388</v>
      </c>
      <c r="M140" s="35">
        <f t="shared" si="21"/>
        <v>309.55308164261089</v>
      </c>
      <c r="N140" s="35">
        <f t="shared" si="21"/>
        <v>306.41897800173672</v>
      </c>
      <c r="O140" s="35">
        <f t="shared" si="21"/>
        <v>294.81484387039399</v>
      </c>
      <c r="P140" s="35">
        <f t="shared" si="21"/>
        <v>274.48324138356162</v>
      </c>
      <c r="Q140" s="35">
        <f t="shared" si="21"/>
        <v>266.37003301078829</v>
      </c>
    </row>
    <row r="141" spans="1:17" x14ac:dyDescent="0.25">
      <c r="A141" s="23" t="s">
        <v>9</v>
      </c>
      <c r="B141" s="37">
        <f t="shared" ref="B141:Q141" si="22">IF(B68=0,"",B68/B17*1000)</f>
        <v>243.7223155642956</v>
      </c>
      <c r="C141" s="37">
        <f t="shared" si="22"/>
        <v>223.05469566963748</v>
      </c>
      <c r="D141" s="37">
        <f t="shared" si="22"/>
        <v>251.84302560879317</v>
      </c>
      <c r="E141" s="37">
        <f t="shared" si="22"/>
        <v>317.23438135551265</v>
      </c>
      <c r="F141" s="37">
        <f t="shared" si="22"/>
        <v>275.05071787341757</v>
      </c>
      <c r="G141" s="37">
        <f t="shared" si="22"/>
        <v>287.19672374896248</v>
      </c>
      <c r="H141" s="37">
        <f t="shared" si="22"/>
        <v>254.23740861336842</v>
      </c>
      <c r="I141" s="37">
        <f t="shared" si="22"/>
        <v>282.03606281370571</v>
      </c>
      <c r="J141" s="37">
        <f t="shared" si="22"/>
        <v>267.23444730386251</v>
      </c>
      <c r="K141" s="37">
        <f t="shared" si="22"/>
        <v>266.31136019660187</v>
      </c>
      <c r="L141" s="37">
        <f t="shared" si="22"/>
        <v>185.21875118845915</v>
      </c>
      <c r="M141" s="37">
        <f t="shared" si="22"/>
        <v>223.15917174158506</v>
      </c>
      <c r="N141" s="37">
        <f t="shared" si="22"/>
        <v>276.04287771018699</v>
      </c>
      <c r="O141" s="37">
        <f t="shared" si="22"/>
        <v>287.38355829300167</v>
      </c>
      <c r="P141" s="37">
        <f t="shared" si="22"/>
        <v>296.94063689481192</v>
      </c>
      <c r="Q141" s="37">
        <f t="shared" si="22"/>
        <v>275.1408084467115</v>
      </c>
    </row>
    <row r="142" spans="1:17" x14ac:dyDescent="0.25">
      <c r="A142" s="21" t="s">
        <v>35</v>
      </c>
      <c r="B142" s="35">
        <f t="shared" ref="B142:Q142" si="23">IF(B69=0,"",B69/B18*1000)</f>
        <v>2642.7997348333979</v>
      </c>
      <c r="C142" s="35">
        <f t="shared" si="23"/>
        <v>2533.0329262823948</v>
      </c>
      <c r="D142" s="35">
        <f t="shared" si="23"/>
        <v>2996.6690592987829</v>
      </c>
      <c r="E142" s="35">
        <f t="shared" si="23"/>
        <v>3695.9054982906268</v>
      </c>
      <c r="F142" s="35">
        <f t="shared" si="23"/>
        <v>3238.7911154071239</v>
      </c>
      <c r="G142" s="35">
        <f t="shared" si="23"/>
        <v>3697.4941327711922</v>
      </c>
      <c r="H142" s="35">
        <f t="shared" si="23"/>
        <v>3513.8721810636075</v>
      </c>
      <c r="I142" s="35">
        <f t="shared" si="23"/>
        <v>3745.7358872925997</v>
      </c>
      <c r="J142" s="35">
        <f t="shared" si="23"/>
        <v>3565.9850788241297</v>
      </c>
      <c r="K142" s="35">
        <f t="shared" si="23"/>
        <v>3487.5897794199554</v>
      </c>
      <c r="L142" s="35">
        <f t="shared" si="23"/>
        <v>2304.350783120306</v>
      </c>
      <c r="M142" s="35">
        <f t="shared" si="23"/>
        <v>2116.8850242435678</v>
      </c>
      <c r="N142" s="35">
        <f t="shared" si="23"/>
        <v>2258.2710396637253</v>
      </c>
      <c r="O142" s="35">
        <f t="shared" si="23"/>
        <v>2299.939319868824</v>
      </c>
      <c r="P142" s="35">
        <f t="shared" si="23"/>
        <v>2393.8011199887287</v>
      </c>
      <c r="Q142" s="35">
        <f t="shared" si="23"/>
        <v>1865.1665269312923</v>
      </c>
    </row>
    <row r="143" spans="1:17" x14ac:dyDescent="0.25">
      <c r="A143" s="21" t="s">
        <v>56</v>
      </c>
      <c r="B143" s="35">
        <f t="shared" ref="B143:Q143" si="24">IF(B70=0,"",B70/B19*1000)</f>
        <v>349.44624287643273</v>
      </c>
      <c r="C143" s="35">
        <f t="shared" si="24"/>
        <v>319.79814989498874</v>
      </c>
      <c r="D143" s="35">
        <f t="shared" si="24"/>
        <v>378.33271374715173</v>
      </c>
      <c r="E143" s="35">
        <f t="shared" si="24"/>
        <v>489.19224920783483</v>
      </c>
      <c r="F143" s="35">
        <f t="shared" si="24"/>
        <v>428.68831770540447</v>
      </c>
      <c r="G143" s="35">
        <f t="shared" si="24"/>
        <v>477.24825573898744</v>
      </c>
      <c r="H143" s="35">
        <f t="shared" si="24"/>
        <v>444.82952837609599</v>
      </c>
      <c r="I143" s="35">
        <f t="shared" si="24"/>
        <v>474.18171245530112</v>
      </c>
      <c r="J143" s="35">
        <f t="shared" si="24"/>
        <v>451.42662540712934</v>
      </c>
      <c r="K143" s="35">
        <f t="shared" si="24"/>
        <v>447.18616102841503</v>
      </c>
      <c r="L143" s="35">
        <f t="shared" si="24"/>
        <v>301.61947474358391</v>
      </c>
      <c r="M143" s="35">
        <f t="shared" si="24"/>
        <v>346.22439990015192</v>
      </c>
      <c r="N143" s="35">
        <f t="shared" si="24"/>
        <v>408.85170430946687</v>
      </c>
      <c r="O143" s="35">
        <f t="shared" si="24"/>
        <v>424.2815796471786</v>
      </c>
      <c r="P143" s="35">
        <f t="shared" si="24"/>
        <v>469.95433862671064</v>
      </c>
      <c r="Q143" s="35">
        <f t="shared" si="24"/>
        <v>419.44792030763716</v>
      </c>
    </row>
    <row r="144" spans="1:17" x14ac:dyDescent="0.25">
      <c r="A144" s="21" t="s">
        <v>55</v>
      </c>
      <c r="B144" s="35">
        <f t="shared" ref="B144:Q144" si="25">IF(B71=0,"",B71/B20*1000)</f>
        <v>25.285847205674148</v>
      </c>
      <c r="C144" s="35">
        <f t="shared" si="25"/>
        <v>23.835886115211157</v>
      </c>
      <c r="D144" s="35">
        <f t="shared" si="25"/>
        <v>25.972150364377402</v>
      </c>
      <c r="E144" s="35">
        <f t="shared" si="25"/>
        <v>31.348585052023161</v>
      </c>
      <c r="F144" s="35">
        <f t="shared" si="25"/>
        <v>25.687135322809628</v>
      </c>
      <c r="G144" s="35">
        <f t="shared" si="25"/>
        <v>25.315054084821124</v>
      </c>
      <c r="H144" s="35">
        <f t="shared" si="25"/>
        <v>20.258615299820814</v>
      </c>
      <c r="I144" s="35">
        <f t="shared" si="25"/>
        <v>22.686393640908339</v>
      </c>
      <c r="J144" s="35">
        <f t="shared" si="25"/>
        <v>21.367722332276529</v>
      </c>
      <c r="K144" s="35">
        <f t="shared" si="25"/>
        <v>22.164777153124582</v>
      </c>
      <c r="L144" s="35">
        <f t="shared" si="25"/>
        <v>15.069560205960761</v>
      </c>
      <c r="M144" s="35">
        <f t="shared" si="25"/>
        <v>18.708553224678255</v>
      </c>
      <c r="N144" s="35">
        <f t="shared" si="25"/>
        <v>24.186619434625957</v>
      </c>
      <c r="O144" s="35">
        <f t="shared" si="25"/>
        <v>25.634679468027578</v>
      </c>
      <c r="P144" s="35">
        <f t="shared" si="25"/>
        <v>29.521037535046069</v>
      </c>
      <c r="Q144" s="35">
        <f t="shared" si="25"/>
        <v>32.676115493740205</v>
      </c>
    </row>
    <row r="145" spans="1:17" x14ac:dyDescent="0.25">
      <c r="A145" s="20" t="s">
        <v>54</v>
      </c>
      <c r="B145" s="36">
        <f t="shared" ref="B145:Q145" si="26">IF(B72=0,"",B72/B21*1000)</f>
        <v>132.10212110525219</v>
      </c>
      <c r="C145" s="36">
        <f t="shared" si="26"/>
        <v>140.7489723852745</v>
      </c>
      <c r="D145" s="36">
        <f t="shared" si="26"/>
        <v>153.98824263414215</v>
      </c>
      <c r="E145" s="36">
        <f t="shared" si="26"/>
        <v>145.86247069625878</v>
      </c>
      <c r="F145" s="36">
        <f t="shared" si="26"/>
        <v>140.27242604082636</v>
      </c>
      <c r="G145" s="36">
        <f t="shared" si="26"/>
        <v>120.58463706392276</v>
      </c>
      <c r="H145" s="36">
        <f t="shared" si="26"/>
        <v>91.763468911396231</v>
      </c>
      <c r="I145" s="36">
        <f t="shared" si="26"/>
        <v>87.726871136907917</v>
      </c>
      <c r="J145" s="36">
        <f t="shared" si="26"/>
        <v>84.00762903591054</v>
      </c>
      <c r="K145" s="36">
        <f t="shared" si="26"/>
        <v>82.810569802102066</v>
      </c>
      <c r="L145" s="36">
        <f t="shared" si="26"/>
        <v>82.386591867988813</v>
      </c>
      <c r="M145" s="36">
        <f t="shared" si="26"/>
        <v>65.137954515647777</v>
      </c>
      <c r="N145" s="36">
        <f t="shared" si="26"/>
        <v>74.619303607830432</v>
      </c>
      <c r="O145" s="36">
        <f t="shared" si="26"/>
        <v>79.6189283919133</v>
      </c>
      <c r="P145" s="36">
        <f t="shared" si="26"/>
        <v>82.328242242638723</v>
      </c>
      <c r="Q145" s="36">
        <f t="shared" si="26"/>
        <v>81.532585031312394</v>
      </c>
    </row>
    <row r="146" spans="1:17" x14ac:dyDescent="0.25">
      <c r="A146" s="18" t="s">
        <v>53</v>
      </c>
      <c r="B146" s="35">
        <f t="shared" ref="B146:Q146" si="27">IF(B73=0,"",B73/B22*1000)</f>
        <v>57.119672086221037</v>
      </c>
      <c r="C146" s="35">
        <f t="shared" si="27"/>
        <v>58.822993029730164</v>
      </c>
      <c r="D146" s="35">
        <f t="shared" si="27"/>
        <v>52.999316009946874</v>
      </c>
      <c r="E146" s="35">
        <f t="shared" si="27"/>
        <v>60.312860630133187</v>
      </c>
      <c r="F146" s="35">
        <f t="shared" si="27"/>
        <v>61.013182570921693</v>
      </c>
      <c r="G146" s="35">
        <f t="shared" si="27"/>
        <v>51.67912835307478</v>
      </c>
      <c r="H146" s="35">
        <f t="shared" si="27"/>
        <v>38.703555153299618</v>
      </c>
      <c r="I146" s="35">
        <f t="shared" si="27"/>
        <v>44.535334630009729</v>
      </c>
      <c r="J146" s="35">
        <f t="shared" si="27"/>
        <v>45.755074300455135</v>
      </c>
      <c r="K146" s="35">
        <f t="shared" si="27"/>
        <v>39.342910192915085</v>
      </c>
      <c r="L146" s="35">
        <f t="shared" si="27"/>
        <v>34.123903280607834</v>
      </c>
      <c r="M146" s="35">
        <f t="shared" si="27"/>
        <v>35.926367113206162</v>
      </c>
      <c r="N146" s="35">
        <f t="shared" si="27"/>
        <v>33.293247029412747</v>
      </c>
      <c r="O146" s="35">
        <f t="shared" si="27"/>
        <v>27.457902139069045</v>
      </c>
      <c r="P146" s="35">
        <f t="shared" si="27"/>
        <v>27.910497008089948</v>
      </c>
      <c r="Q146" s="35">
        <f t="shared" si="27"/>
        <v>24.505797636949335</v>
      </c>
    </row>
    <row r="147" spans="1:17" x14ac:dyDescent="0.25">
      <c r="A147" s="18" t="s">
        <v>52</v>
      </c>
      <c r="B147" s="35">
        <f t="shared" ref="B147:Q147" si="28">IF(B74=0,"",B74/B23*1000)</f>
        <v>34.000643310961124</v>
      </c>
      <c r="C147" s="35">
        <f t="shared" si="28"/>
        <v>43.729193853132472</v>
      </c>
      <c r="D147" s="35">
        <f t="shared" si="28"/>
        <v>39.272654853267262</v>
      </c>
      <c r="E147" s="35">
        <f t="shared" si="28"/>
        <v>45.140402676439976</v>
      </c>
      <c r="F147" s="35">
        <f t="shared" si="28"/>
        <v>45.539760724750373</v>
      </c>
      <c r="G147" s="35">
        <f t="shared" si="28"/>
        <v>44.286007088789979</v>
      </c>
      <c r="H147" s="35">
        <f t="shared" si="28"/>
        <v>35.955048648814717</v>
      </c>
      <c r="I147" s="35">
        <f t="shared" si="28"/>
        <v>36.40735340522847</v>
      </c>
      <c r="J147" s="35">
        <f t="shared" si="28"/>
        <v>35.066659431393717</v>
      </c>
      <c r="K147" s="35">
        <f t="shared" si="28"/>
        <v>40.307984569130454</v>
      </c>
      <c r="L147" s="35">
        <f t="shared" si="28"/>
        <v>39.292073156995322</v>
      </c>
      <c r="M147" s="35">
        <f t="shared" si="28"/>
        <v>39.893487117376687</v>
      </c>
      <c r="N147" s="35">
        <f t="shared" si="28"/>
        <v>27.320881028040585</v>
      </c>
      <c r="O147" s="35">
        <f t="shared" si="28"/>
        <v>38.329980338930973</v>
      </c>
      <c r="P147" s="35">
        <f t="shared" si="28"/>
        <v>30.564782665854615</v>
      </c>
      <c r="Q147" s="35">
        <f t="shared" si="28"/>
        <v>32.912595790818003</v>
      </c>
    </row>
    <row r="148" spans="1:17" x14ac:dyDescent="0.25">
      <c r="A148" s="18" t="s">
        <v>51</v>
      </c>
      <c r="B148" s="35">
        <f t="shared" ref="B148:Q148" si="29">IF(B75=0,"",B75/B24*1000)</f>
        <v>118.90880592894683</v>
      </c>
      <c r="C148" s="35">
        <f t="shared" si="29"/>
        <v>100.2442234037272</v>
      </c>
      <c r="D148" s="35">
        <f t="shared" si="29"/>
        <v>110.54373013377625</v>
      </c>
      <c r="E148" s="35">
        <f t="shared" si="29"/>
        <v>109.31360430022191</v>
      </c>
      <c r="F148" s="35">
        <f t="shared" si="29"/>
        <v>119.79878631209856</v>
      </c>
      <c r="G148" s="35">
        <f t="shared" si="29"/>
        <v>128.19927321943672</v>
      </c>
      <c r="H148" s="35">
        <f t="shared" si="29"/>
        <v>84.243109017381329</v>
      </c>
      <c r="I148" s="35">
        <f t="shared" si="29"/>
        <v>77.353987329745635</v>
      </c>
      <c r="J148" s="35">
        <f t="shared" si="29"/>
        <v>70.57124149387343</v>
      </c>
      <c r="K148" s="35">
        <f t="shared" si="29"/>
        <v>85.943367289824096</v>
      </c>
      <c r="L148" s="35">
        <f t="shared" si="29"/>
        <v>73.55173541634646</v>
      </c>
      <c r="M148" s="35">
        <f t="shared" si="29"/>
        <v>64.868354809017461</v>
      </c>
      <c r="N148" s="35">
        <f t="shared" si="29"/>
        <v>68.425195281232092</v>
      </c>
      <c r="O148" s="35">
        <f t="shared" si="29"/>
        <v>59.510199499021738</v>
      </c>
      <c r="P148" s="35">
        <f t="shared" si="29"/>
        <v>57.589067055939182</v>
      </c>
      <c r="Q148" s="35">
        <f t="shared" si="29"/>
        <v>56.892408951333898</v>
      </c>
    </row>
    <row r="149" spans="1:17" x14ac:dyDescent="0.25">
      <c r="A149" s="18" t="s">
        <v>50</v>
      </c>
      <c r="B149" s="35">
        <f t="shared" ref="B149:Q149" si="30">IF(B76=0,"",B76/B25*1000)</f>
        <v>175.68634889553931</v>
      </c>
      <c r="C149" s="35">
        <f t="shared" si="30"/>
        <v>187.26026654583174</v>
      </c>
      <c r="D149" s="35">
        <f t="shared" si="30"/>
        <v>200.50330896036104</v>
      </c>
      <c r="E149" s="35">
        <f t="shared" si="30"/>
        <v>215.08186510246958</v>
      </c>
      <c r="F149" s="35">
        <f t="shared" si="30"/>
        <v>268.86175122277797</v>
      </c>
      <c r="G149" s="35">
        <f t="shared" si="30"/>
        <v>239.26218552337863</v>
      </c>
      <c r="H149" s="35">
        <f t="shared" si="30"/>
        <v>192.10631034608912</v>
      </c>
      <c r="I149" s="35">
        <f t="shared" si="30"/>
        <v>212.74416453458286</v>
      </c>
      <c r="J149" s="35">
        <f t="shared" si="30"/>
        <v>211.84922558300212</v>
      </c>
      <c r="K149" s="35">
        <f t="shared" si="30"/>
        <v>216.9992159973792</v>
      </c>
      <c r="L149" s="35">
        <f t="shared" si="30"/>
        <v>223.30559461440325</v>
      </c>
      <c r="M149" s="35">
        <f t="shared" si="30"/>
        <v>265.37193927829281</v>
      </c>
      <c r="N149" s="35">
        <f t="shared" si="30"/>
        <v>263.70459230276117</v>
      </c>
      <c r="O149" s="35">
        <f t="shared" si="30"/>
        <v>285.2930464927976</v>
      </c>
      <c r="P149" s="35">
        <f t="shared" si="30"/>
        <v>263.00206473684824</v>
      </c>
      <c r="Q149" s="35">
        <f t="shared" si="30"/>
        <v>234.53238510016499</v>
      </c>
    </row>
    <row r="150" spans="1:17" x14ac:dyDescent="0.25">
      <c r="A150" s="16" t="s">
        <v>49</v>
      </c>
      <c r="B150" s="34">
        <f t="shared" ref="B150:Q150" si="31">IF(B77=0,"",B77/B26*1000)</f>
        <v>125.24186886425184</v>
      </c>
      <c r="C150" s="34">
        <f t="shared" si="31"/>
        <v>141.24634096727027</v>
      </c>
      <c r="D150" s="34">
        <f t="shared" si="31"/>
        <v>162.45337173706534</v>
      </c>
      <c r="E150" s="34">
        <f t="shared" si="31"/>
        <v>154.88851686350199</v>
      </c>
      <c r="F150" s="34">
        <f t="shared" si="31"/>
        <v>202.25276829336062</v>
      </c>
      <c r="G150" s="34">
        <f t="shared" si="31"/>
        <v>285.92886734574211</v>
      </c>
      <c r="H150" s="34">
        <f t="shared" si="31"/>
        <v>146.34225311732101</v>
      </c>
      <c r="I150" s="34">
        <f t="shared" si="31"/>
        <v>262.73150519906631</v>
      </c>
      <c r="J150" s="34">
        <f t="shared" si="31"/>
        <v>231.93353551031899</v>
      </c>
      <c r="K150" s="34">
        <f t="shared" si="31"/>
        <v>268.35974033175762</v>
      </c>
      <c r="L150" s="34">
        <f t="shared" si="31"/>
        <v>300.77587832844006</v>
      </c>
      <c r="M150" s="34">
        <f t="shared" si="31"/>
        <v>212.71517062944071</v>
      </c>
      <c r="N150" s="34">
        <f t="shared" si="31"/>
        <v>270.22239593908267</v>
      </c>
      <c r="O150" s="34">
        <f t="shared" si="31"/>
        <v>278.18685666692392</v>
      </c>
      <c r="P150" s="34">
        <f t="shared" si="31"/>
        <v>266.16467973543536</v>
      </c>
      <c r="Q150" s="34">
        <f t="shared" si="31"/>
        <v>235.94301790176206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2.952571856495799</v>
      </c>
      <c r="C152" s="30">
        <f t="shared" si="32"/>
        <v>2.9342218233225914</v>
      </c>
      <c r="D152" s="30">
        <f t="shared" si="32"/>
        <v>2.9171849786101349</v>
      </c>
      <c r="E152" s="30">
        <f t="shared" si="32"/>
        <v>2.8766474952373988</v>
      </c>
      <c r="F152" s="30">
        <f t="shared" si="32"/>
        <v>2.8300973547021058</v>
      </c>
      <c r="G152" s="30">
        <f t="shared" si="32"/>
        <v>2.7969826169480538</v>
      </c>
      <c r="H152" s="30">
        <f t="shared" si="32"/>
        <v>2.9585302521886412</v>
      </c>
      <c r="I152" s="30">
        <f t="shared" si="32"/>
        <v>2.9015484892001937</v>
      </c>
      <c r="J152" s="30">
        <f t="shared" si="32"/>
        <v>2.8054132570147816</v>
      </c>
      <c r="K152" s="30">
        <f t="shared" si="32"/>
        <v>2.8455336697902984</v>
      </c>
      <c r="L152" s="30">
        <f t="shared" si="32"/>
        <v>2.9545689313038017</v>
      </c>
      <c r="M152" s="30">
        <f t="shared" si="32"/>
        <v>2.8105534659760756</v>
      </c>
      <c r="N152" s="30">
        <f t="shared" si="32"/>
        <v>2.6854531046112826</v>
      </c>
      <c r="O152" s="30">
        <f t="shared" si="32"/>
        <v>2.6035539275793571</v>
      </c>
      <c r="P152" s="30">
        <f t="shared" si="32"/>
        <v>2.6861000306856835</v>
      </c>
      <c r="Q152" s="30">
        <f t="shared" si="32"/>
        <v>2.6946175633223972</v>
      </c>
    </row>
    <row r="153" spans="1:17" x14ac:dyDescent="0.25">
      <c r="A153" s="29" t="s">
        <v>13</v>
      </c>
      <c r="B153" s="28">
        <f>ISI!B64</f>
        <v>2.7211752146060935</v>
      </c>
      <c r="C153" s="28">
        <f>ISI!C64</f>
        <v>2.710806201372991</v>
      </c>
      <c r="D153" s="28">
        <f>ISI!D64</f>
        <v>2.6972429582302198</v>
      </c>
      <c r="E153" s="28">
        <f>ISI!E64</f>
        <v>2.5401884952562499</v>
      </c>
      <c r="F153" s="28">
        <f>ISI!F64</f>
        <v>2.5663642889522733</v>
      </c>
      <c r="G153" s="28">
        <f>ISI!G64</f>
        <v>2.4984863811221887</v>
      </c>
      <c r="H153" s="28">
        <f>ISI!H64</f>
        <v>2.5776117038024426</v>
      </c>
      <c r="I153" s="28">
        <f>ISI!I64</f>
        <v>2.5381891849368916</v>
      </c>
      <c r="J153" s="28">
        <f>ISI!J64</f>
        <v>2.5153867341984801</v>
      </c>
      <c r="K153" s="28">
        <f>ISI!K64</f>
        <v>2.975127975534301</v>
      </c>
      <c r="L153" s="28">
        <f>ISI!L64</f>
        <v>3.1264778367946016</v>
      </c>
      <c r="M153" s="28">
        <f>ISI!M64</f>
        <v>2.7477844268881744</v>
      </c>
      <c r="N153" s="28">
        <f>ISI!N64</f>
        <v>2.8095472846404181</v>
      </c>
      <c r="O153" s="28">
        <f>ISI!O64</f>
        <v>2.8765754488326891</v>
      </c>
      <c r="P153" s="28">
        <f>ISI!P64</f>
        <v>2.938063613431471</v>
      </c>
      <c r="Q153" s="28">
        <f>ISI!Q64</f>
        <v>3.0343262764228389</v>
      </c>
    </row>
    <row r="154" spans="1:17" x14ac:dyDescent="0.25">
      <c r="A154" s="21" t="s">
        <v>46</v>
      </c>
      <c r="B154" s="17">
        <f>ISI!B65</f>
        <v>3.7891685791815286</v>
      </c>
      <c r="C154" s="17">
        <f>ISI!C65</f>
        <v>3.7586847487061825</v>
      </c>
      <c r="D154" s="17">
        <f>ISI!D65</f>
        <v>3.7739972110991555</v>
      </c>
      <c r="E154" s="17">
        <f>ISI!E65</f>
        <v>3.6171546734532249</v>
      </c>
      <c r="F154" s="17">
        <f>ISI!F65</f>
        <v>3.5778897635270202</v>
      </c>
      <c r="G154" s="17">
        <f>ISI!G65</f>
        <v>3.5656856518720308</v>
      </c>
      <c r="H154" s="17">
        <f>ISI!H65</f>
        <v>4.0628974174563899</v>
      </c>
      <c r="I154" s="17">
        <f>ISI!I65</f>
        <v>3.8788306919404265</v>
      </c>
      <c r="J154" s="17">
        <f>ISI!J65</f>
        <v>3.8904124523235422</v>
      </c>
      <c r="K154" s="17">
        <f>ISI!K65</f>
        <v>4.6847506957474705</v>
      </c>
      <c r="L154" s="17">
        <f>ISI!L65</f>
        <v>4.7588116080380463</v>
      </c>
      <c r="M154" s="17">
        <f>ISI!M65</f>
        <v>4.0339206296705443</v>
      </c>
      <c r="N154" s="17">
        <f>ISI!N65</f>
        <v>4.1636193189412367</v>
      </c>
      <c r="O154" s="17">
        <f>ISI!O65</f>
        <v>3.9848997024643076</v>
      </c>
      <c r="P154" s="17">
        <f>ISI!P65</f>
        <v>4.2145237379370926</v>
      </c>
      <c r="Q154" s="17">
        <f>ISI!Q65</f>
        <v>4.2025215599537189</v>
      </c>
    </row>
    <row r="155" spans="1:17" x14ac:dyDescent="0.25">
      <c r="A155" s="21" t="s">
        <v>45</v>
      </c>
      <c r="B155" s="17">
        <f>ISI!B66</f>
        <v>1.0793485232544144</v>
      </c>
      <c r="C155" s="17">
        <f>ISI!C66</f>
        <v>1.1255503490158723</v>
      </c>
      <c r="D155" s="17">
        <f>ISI!D66</f>
        <v>1.079670222142209</v>
      </c>
      <c r="E155" s="17">
        <f>ISI!E66</f>
        <v>1.0936676967008911</v>
      </c>
      <c r="F155" s="17">
        <f>ISI!F66</f>
        <v>1.1482010213015301</v>
      </c>
      <c r="G155" s="17">
        <f>ISI!G66</f>
        <v>1.0123875612330857</v>
      </c>
      <c r="H155" s="17">
        <f>ISI!H66</f>
        <v>1.0851488244845091</v>
      </c>
      <c r="I155" s="17">
        <f>ISI!I66</f>
        <v>0.99886542668523415</v>
      </c>
      <c r="J155" s="17">
        <f>ISI!J66</f>
        <v>0.95625994396377012</v>
      </c>
      <c r="K155" s="17">
        <f>ISI!K66</f>
        <v>1.1230827193689334</v>
      </c>
      <c r="L155" s="17">
        <f>ISI!L66</f>
        <v>1.1532111049278631</v>
      </c>
      <c r="M155" s="17">
        <f>ISI!M66</f>
        <v>1.0314542853851481</v>
      </c>
      <c r="N155" s="17">
        <f>ISI!N66</f>
        <v>0.95432393820948636</v>
      </c>
      <c r="O155" s="17">
        <f>ISI!O66</f>
        <v>0.9935978190100424</v>
      </c>
      <c r="P155" s="17">
        <f>ISI!P66</f>
        <v>0.85867558082211215</v>
      </c>
      <c r="Q155" s="17">
        <f>ISI!Q66</f>
        <v>0.92239729369921453</v>
      </c>
    </row>
    <row r="156" spans="1:17" x14ac:dyDescent="0.25">
      <c r="A156" s="23" t="s">
        <v>12</v>
      </c>
      <c r="B156" s="22">
        <f>NFM!B95</f>
        <v>1.6144107137690651</v>
      </c>
      <c r="C156" s="22">
        <f>NFM!C95</f>
        <v>1.5637423508757593</v>
      </c>
      <c r="D156" s="22">
        <f>NFM!D95</f>
        <v>1.6508437725098839</v>
      </c>
      <c r="E156" s="22">
        <f>NFM!E95</f>
        <v>1.5194035007742959</v>
      </c>
      <c r="F156" s="22">
        <f>NFM!F95</f>
        <v>1.4188239085604477</v>
      </c>
      <c r="G156" s="22">
        <f>NFM!G95</f>
        <v>1.4851071704871057</v>
      </c>
      <c r="H156" s="22">
        <f>NFM!H95</f>
        <v>1.5068109848504372</v>
      </c>
      <c r="I156" s="22">
        <f>NFM!I95</f>
        <v>1.5357440776404734</v>
      </c>
      <c r="J156" s="22">
        <f>NFM!J95</f>
        <v>1.5190052364662201</v>
      </c>
      <c r="K156" s="22">
        <f>NFM!K95</f>
        <v>1.4552613890245056</v>
      </c>
      <c r="L156" s="22">
        <f>NFM!L95</f>
        <v>1.7372204532095832</v>
      </c>
      <c r="M156" s="22">
        <f>NFM!M95</f>
        <v>1.5346795097346555</v>
      </c>
      <c r="N156" s="22">
        <f>NFM!N95</f>
        <v>1.2619885767830756</v>
      </c>
      <c r="O156" s="22">
        <f>NFM!O95</f>
        <v>1.4115173805918555</v>
      </c>
      <c r="P156" s="22">
        <f>NFM!P95</f>
        <v>1.3259578661258173</v>
      </c>
      <c r="Q156" s="22">
        <f>NFM!Q95</f>
        <v>1.3802234221987366</v>
      </c>
    </row>
    <row r="157" spans="1:17" x14ac:dyDescent="0.25">
      <c r="A157" s="21" t="s">
        <v>44</v>
      </c>
      <c r="B157" s="17">
        <f>NFM!B96</f>
        <v>1.2152827099267416</v>
      </c>
      <c r="C157" s="17">
        <f>NFM!C96</f>
        <v>1.2007539464120189</v>
      </c>
      <c r="D157" s="17">
        <f>NFM!D96</f>
        <v>1.189033714299494</v>
      </c>
      <c r="E157" s="17">
        <f>NFM!E96</f>
        <v>1.1877774392959632</v>
      </c>
      <c r="F157" s="17">
        <f>NFM!F96</f>
        <v>1.1243315257991315</v>
      </c>
      <c r="G157" s="17">
        <f>NFM!G96</f>
        <v>1.2660198552831023</v>
      </c>
      <c r="H157" s="17">
        <f>NFM!H96</f>
        <v>1.2362944101672884</v>
      </c>
      <c r="I157" s="17">
        <f>NFM!I96</f>
        <v>1.2957262755639161</v>
      </c>
      <c r="J157" s="17">
        <f>NFM!J96</f>
        <v>1.2710213945992355</v>
      </c>
      <c r="K157" s="17">
        <f>NFM!K96</f>
        <v>1.2184636295686042</v>
      </c>
      <c r="L157" s="17">
        <f>NFM!L96</f>
        <v>1.2454688789908352</v>
      </c>
      <c r="M157" s="17">
        <f>NFM!M96</f>
        <v>1.2744488027588738</v>
      </c>
      <c r="N157" s="17">
        <f>NFM!N96</f>
        <v>1.2648400859409143</v>
      </c>
      <c r="O157" s="17">
        <f>NFM!O96</f>
        <v>1.2466717616328791</v>
      </c>
      <c r="P157" s="17">
        <f>NFM!P96</f>
        <v>1.2026933285813093</v>
      </c>
      <c r="Q157" s="17">
        <f>NFM!Q96</f>
        <v>1.2132141635855331</v>
      </c>
    </row>
    <row r="158" spans="1:17" x14ac:dyDescent="0.25">
      <c r="A158" s="21" t="s">
        <v>59</v>
      </c>
      <c r="B158" s="17">
        <f>NFM!B97</f>
        <v>1.6761464140154754</v>
      </c>
      <c r="C158" s="17">
        <f>NFM!C97</f>
        <v>1.5881670984800902</v>
      </c>
      <c r="D158" s="17">
        <f>NFM!D97</f>
        <v>1.6397804643317211</v>
      </c>
      <c r="E158" s="17">
        <f>NFM!E97</f>
        <v>1.6642763366260132</v>
      </c>
      <c r="F158" s="17">
        <f>NFM!F97</f>
        <v>1.6054275880714224</v>
      </c>
      <c r="G158" s="17">
        <f>NFM!G97</f>
        <v>1.6712818126741771</v>
      </c>
      <c r="H158" s="17">
        <f>NFM!H97</f>
        <v>1.8150636792179768</v>
      </c>
      <c r="I158" s="17">
        <f>NFM!I97</f>
        <v>1.6972385806254733</v>
      </c>
      <c r="J158" s="17">
        <f>NFM!J97</f>
        <v>1.9155614267598349</v>
      </c>
      <c r="K158" s="17">
        <f>NFM!K97</f>
        <v>1.8822858402158802</v>
      </c>
      <c r="L158" s="17">
        <f>NFM!L97</f>
        <v>2.0116258810866867</v>
      </c>
      <c r="M158" s="17">
        <f>NFM!M97</f>
        <v>1.9322400853246635</v>
      </c>
      <c r="N158" s="17">
        <f>NFM!N97</f>
        <v>2.2695671556961843</v>
      </c>
      <c r="O158" s="17">
        <f>NFM!O97</f>
        <v>2.4719100905282647</v>
      </c>
      <c r="P158" s="17">
        <f>NFM!P97</f>
        <v>2.5025953732194668</v>
      </c>
      <c r="Q158" s="17">
        <f>NFM!Q97</f>
        <v>2.6078652409038763</v>
      </c>
    </row>
    <row r="159" spans="1:17" x14ac:dyDescent="0.25">
      <c r="A159" s="27" t="s">
        <v>43</v>
      </c>
      <c r="B159" s="26">
        <f>NFM!B98</f>
        <v>1.7197269325916069</v>
      </c>
      <c r="C159" s="26">
        <f>NFM!C98</f>
        <v>1.5892397065618549</v>
      </c>
      <c r="D159" s="26">
        <f>NFM!D98</f>
        <v>1.6230626266513764</v>
      </c>
      <c r="E159" s="26">
        <f>NFM!E98</f>
        <v>1.6612638269377713</v>
      </c>
      <c r="F159" s="26">
        <f>NFM!F98</f>
        <v>1.6004140157086231</v>
      </c>
      <c r="G159" s="26">
        <f>NFM!G98</f>
        <v>1.7101830722370139</v>
      </c>
      <c r="H159" s="26">
        <f>NFM!H98</f>
        <v>1.8840384821986418</v>
      </c>
      <c r="I159" s="26">
        <f>NFM!I98</f>
        <v>1.7340081260483127</v>
      </c>
      <c r="J159" s="26">
        <f>NFM!J98</f>
        <v>1.9684981555209129</v>
      </c>
      <c r="K159" s="26">
        <f>NFM!K98</f>
        <v>1.8822858402158802</v>
      </c>
      <c r="L159" s="26">
        <f>NFM!L98</f>
        <v>2.0116258810866867</v>
      </c>
      <c r="M159" s="26">
        <f>NFM!M98</f>
        <v>1.9322400853246635</v>
      </c>
      <c r="N159" s="26">
        <f>NFM!N98</f>
        <v>2.2695671556961843</v>
      </c>
      <c r="O159" s="26">
        <f>NFM!O98</f>
        <v>2.4719100905282647</v>
      </c>
      <c r="P159" s="26">
        <f>NFM!P98</f>
        <v>2.5025953732194668</v>
      </c>
      <c r="Q159" s="26">
        <f>NFM!Q98</f>
        <v>2.6078652409038763</v>
      </c>
    </row>
    <row r="160" spans="1:17" x14ac:dyDescent="0.25">
      <c r="A160" s="25" t="s">
        <v>344</v>
      </c>
      <c r="B160" s="24">
        <f>NFM!B99</f>
        <v>1.0549378485911625</v>
      </c>
      <c r="C160" s="24">
        <f>NFM!C99</f>
        <v>1.5710961722283914</v>
      </c>
      <c r="D160" s="24">
        <f>NFM!D99</f>
        <v>1.8853409330417557</v>
      </c>
      <c r="E160" s="24">
        <f>NFM!E99</f>
        <v>1.7091296855939313</v>
      </c>
      <c r="F160" s="24">
        <f>NFM!F99</f>
        <v>1.681686325860176</v>
      </c>
      <c r="G160" s="24">
        <f>NFM!G99</f>
        <v>1.0786830188905472</v>
      </c>
      <c r="H160" s="24">
        <f>NFM!H99</f>
        <v>0.88482075464104959</v>
      </c>
      <c r="I160" s="24">
        <f>NFM!I99</f>
        <v>1.1481877417758641</v>
      </c>
      <c r="J160" s="24">
        <f>NFM!J99</f>
        <v>1.0926832698365252</v>
      </c>
      <c r="K160" s="24" t="str">
        <f>NFM!K99</f>
        <v/>
      </c>
      <c r="L160" s="24" t="str">
        <f>NFM!L99</f>
        <v/>
      </c>
      <c r="M160" s="24" t="str">
        <f>NFM!M99</f>
        <v/>
      </c>
      <c r="N160" s="24" t="str">
        <f>NFM!N99</f>
        <v/>
      </c>
      <c r="O160" s="24" t="str">
        <f>NFM!O99</f>
        <v/>
      </c>
      <c r="P160" s="24" t="str">
        <f>NFM!P99</f>
        <v/>
      </c>
      <c r="Q160" s="24" t="str">
        <f>NFM!Q99</f>
        <v/>
      </c>
    </row>
    <row r="161" spans="1:17" x14ac:dyDescent="0.25">
      <c r="A161" s="21" t="s">
        <v>42</v>
      </c>
      <c r="B161" s="17">
        <f>NFM!B100</f>
        <v>1.886660906123242</v>
      </c>
      <c r="C161" s="17">
        <f>NFM!C100</f>
        <v>1.8233459100795357</v>
      </c>
      <c r="D161" s="17">
        <f>NFM!D100</f>
        <v>2.0477864313031922</v>
      </c>
      <c r="E161" s="17">
        <f>NFM!E100</f>
        <v>1.6590567878017592</v>
      </c>
      <c r="F161" s="17">
        <f>NFM!F100</f>
        <v>1.4857958929572133</v>
      </c>
      <c r="G161" s="17">
        <f>NFM!G100</f>
        <v>1.4230100929500327</v>
      </c>
      <c r="H161" s="17">
        <f>NFM!H100</f>
        <v>1.38282359469784</v>
      </c>
      <c r="I161" s="17">
        <f>NFM!I100</f>
        <v>1.5494936684153182</v>
      </c>
      <c r="J161" s="17">
        <f>NFM!J100</f>
        <v>1.3173198665906336</v>
      </c>
      <c r="K161" s="17">
        <f>NFM!K100</f>
        <v>1.276954349171411</v>
      </c>
      <c r="L161" s="17">
        <f>NFM!L100</f>
        <v>1.952471457274495</v>
      </c>
      <c r="M161" s="17">
        <f>NFM!M100</f>
        <v>1.4105557163162015</v>
      </c>
      <c r="N161" s="17">
        <f>NFM!N100</f>
        <v>0.6783163870108655</v>
      </c>
      <c r="O161" s="17">
        <f>NFM!O100</f>
        <v>0.89478967297228118</v>
      </c>
      <c r="P161" s="17">
        <f>NFM!P100</f>
        <v>0.76253213462213199</v>
      </c>
      <c r="Q161" s="17">
        <f>NFM!Q100</f>
        <v>0.84942074454284278</v>
      </c>
    </row>
    <row r="162" spans="1:17" x14ac:dyDescent="0.25">
      <c r="A162" s="23" t="s">
        <v>11</v>
      </c>
      <c r="B162" s="22">
        <f>CHI!B99</f>
        <v>2.7235525661255964</v>
      </c>
      <c r="C162" s="22">
        <f>CHI!C99</f>
        <v>2.8779413715133719</v>
      </c>
      <c r="D162" s="22">
        <f>CHI!D99</f>
        <v>2.8234281852916263</v>
      </c>
      <c r="E162" s="22">
        <f>CHI!E99</f>
        <v>2.8710096856968947</v>
      </c>
      <c r="F162" s="22">
        <f>CHI!F99</f>
        <v>2.7435610231787115</v>
      </c>
      <c r="G162" s="22">
        <f>CHI!G99</f>
        <v>2.6529641740048553</v>
      </c>
      <c r="H162" s="22">
        <f>CHI!H99</f>
        <v>2.672251108889899</v>
      </c>
      <c r="I162" s="22">
        <f>CHI!I99</f>
        <v>2.7678839569007598</v>
      </c>
      <c r="J162" s="22">
        <f>CHI!J99</f>
        <v>2.675325047252183</v>
      </c>
      <c r="K162" s="22">
        <f>CHI!K99</f>
        <v>2.8847410506914253</v>
      </c>
      <c r="L162" s="22">
        <f>CHI!L99</f>
        <v>2.9828533031649989</v>
      </c>
      <c r="M162" s="22">
        <f>CHI!M99</f>
        <v>2.8838604742286349</v>
      </c>
      <c r="N162" s="22">
        <f>CHI!N99</f>
        <v>2.7675190235838687</v>
      </c>
      <c r="O162" s="22">
        <f>CHI!O99</f>
        <v>2.6489302117794069</v>
      </c>
      <c r="P162" s="22">
        <f>CHI!P99</f>
        <v>2.7602961831653827</v>
      </c>
      <c r="Q162" s="22">
        <f>CHI!Q99</f>
        <v>2.9217727986673778</v>
      </c>
    </row>
    <row r="163" spans="1:17" x14ac:dyDescent="0.25">
      <c r="A163" s="21" t="s">
        <v>58</v>
      </c>
      <c r="B163" s="17">
        <f>CHI!B100</f>
        <v>3.3316274871614122</v>
      </c>
      <c r="C163" s="17">
        <f>CHI!C100</f>
        <v>3.5538579084957562</v>
      </c>
      <c r="D163" s="17">
        <f>CHI!D100</f>
        <v>3.4191396495883821</v>
      </c>
      <c r="E163" s="17">
        <f>CHI!E100</f>
        <v>3.478895596460482</v>
      </c>
      <c r="F163" s="17">
        <f>CHI!F100</f>
        <v>3.3053836354648953</v>
      </c>
      <c r="G163" s="17">
        <f>CHI!G100</f>
        <v>3.1557456250927203</v>
      </c>
      <c r="H163" s="17">
        <f>CHI!H100</f>
        <v>3.2021315973764333</v>
      </c>
      <c r="I163" s="17">
        <f>CHI!I100</f>
        <v>3.3210866624308224</v>
      </c>
      <c r="J163" s="17">
        <f>CHI!J100</f>
        <v>3.157604497483224</v>
      </c>
      <c r="K163" s="17">
        <f>CHI!K100</f>
        <v>3.703501481416573</v>
      </c>
      <c r="L163" s="17">
        <f>CHI!L100</f>
        <v>3.7007255558349228</v>
      </c>
      <c r="M163" s="17">
        <f>CHI!M100</f>
        <v>3.3557855228198776</v>
      </c>
      <c r="N163" s="17">
        <f>CHI!N100</f>
        <v>3.2116144392945176</v>
      </c>
      <c r="O163" s="17">
        <f>CHI!O100</f>
        <v>3.1818922422130358</v>
      </c>
      <c r="P163" s="17">
        <f>CHI!P100</f>
        <v>3.2667872482353135</v>
      </c>
      <c r="Q163" s="17">
        <f>CHI!Q100</f>
        <v>3.6068403973270908</v>
      </c>
    </row>
    <row r="164" spans="1:17" x14ac:dyDescent="0.25">
      <c r="A164" s="21" t="s">
        <v>40</v>
      </c>
      <c r="B164" s="17">
        <f>CHI!B101</f>
        <v>1.3990589666637681</v>
      </c>
      <c r="C164" s="17">
        <f>CHI!C101</f>
        <v>1.4287355181424899</v>
      </c>
      <c r="D164" s="17">
        <f>CHI!D101</f>
        <v>1.5514550335678505</v>
      </c>
      <c r="E164" s="17">
        <f>CHI!E101</f>
        <v>1.5193545148491028</v>
      </c>
      <c r="F164" s="17">
        <f>CHI!F101</f>
        <v>1.560250589332403</v>
      </c>
      <c r="G164" s="17">
        <f>CHI!G101</f>
        <v>1.5985969374756765</v>
      </c>
      <c r="H164" s="17">
        <f>CHI!H101</f>
        <v>1.589239598584822</v>
      </c>
      <c r="I164" s="17">
        <f>CHI!I101</f>
        <v>1.6187168777128305</v>
      </c>
      <c r="J164" s="17">
        <f>CHI!J101</f>
        <v>1.6815672335011442</v>
      </c>
      <c r="K164" s="17">
        <f>CHI!K101</f>
        <v>1.6393231734012585</v>
      </c>
      <c r="L164" s="17">
        <f>CHI!L101</f>
        <v>1.675852620595816</v>
      </c>
      <c r="M164" s="17">
        <f>CHI!M101</f>
        <v>1.8193792270325517</v>
      </c>
      <c r="N164" s="17">
        <f>CHI!N101</f>
        <v>1.8857685889705849</v>
      </c>
      <c r="O164" s="17">
        <f>CHI!O101</f>
        <v>1.8157060142042003</v>
      </c>
      <c r="P164" s="17">
        <f>CHI!P101</f>
        <v>1.7640916787933263</v>
      </c>
      <c r="Q164" s="17">
        <f>CHI!Q101</f>
        <v>1.3674000361123069</v>
      </c>
    </row>
    <row r="165" spans="1:17" x14ac:dyDescent="0.25">
      <c r="A165" s="21" t="s">
        <v>39</v>
      </c>
      <c r="B165" s="17">
        <f>CHI!B102</f>
        <v>0.87669423272308555</v>
      </c>
      <c r="C165" s="17">
        <f>CHI!C102</f>
        <v>0.88605138800812833</v>
      </c>
      <c r="D165" s="17">
        <f>CHI!D102</f>
        <v>0.9405166778419275</v>
      </c>
      <c r="E165" s="17">
        <f>CHI!E102</f>
        <v>0.91994040725708015</v>
      </c>
      <c r="F165" s="17">
        <f>CHI!F102</f>
        <v>0.94805783639315755</v>
      </c>
      <c r="G165" s="17">
        <f>CHI!G102</f>
        <v>0.96492087865640319</v>
      </c>
      <c r="H165" s="17">
        <f>CHI!H102</f>
        <v>0.9602648336967331</v>
      </c>
      <c r="I165" s="17">
        <f>CHI!I102</f>
        <v>0.97351564729202311</v>
      </c>
      <c r="J165" s="17">
        <f>CHI!J102</f>
        <v>1.0011597143497444</v>
      </c>
      <c r="K165" s="17">
        <f>CHI!K102</f>
        <v>0.98250528918293689</v>
      </c>
      <c r="L165" s="17">
        <f>CHI!L102</f>
        <v>0.99849612949656685</v>
      </c>
      <c r="M165" s="17">
        <f>CHI!M102</f>
        <v>1.0616821043440094</v>
      </c>
      <c r="N165" s="17">
        <f>CHI!N102</f>
        <v>1.0913237847053598</v>
      </c>
      <c r="O165" s="17">
        <f>CHI!O102</f>
        <v>1.0622559636493636</v>
      </c>
      <c r="P165" s="17">
        <f>CHI!P102</f>
        <v>1.0391122058054654</v>
      </c>
      <c r="Q165" s="17">
        <f>CHI!Q102</f>
        <v>0.86359385156180424</v>
      </c>
    </row>
    <row r="166" spans="1:17" x14ac:dyDescent="0.25">
      <c r="A166" s="23" t="s">
        <v>10</v>
      </c>
      <c r="B166" s="22">
        <f>NMM!B75</f>
        <v>5.6092307291042873</v>
      </c>
      <c r="C166" s="22">
        <f>NMM!C75</f>
        <v>5.3432434159861462</v>
      </c>
      <c r="D166" s="22">
        <f>NMM!D75</f>
        <v>5.8012368350986705</v>
      </c>
      <c r="E166" s="22">
        <f>NMM!E75</f>
        <v>5.3377961994923897</v>
      </c>
      <c r="F166" s="22">
        <f>NMM!F75</f>
        <v>5.6195301738572683</v>
      </c>
      <c r="G166" s="22">
        <f>NMM!G75</f>
        <v>5.3716025763260822</v>
      </c>
      <c r="H166" s="22">
        <f>NMM!H75</f>
        <v>5.9014064907925148</v>
      </c>
      <c r="I166" s="22">
        <f>NMM!I75</f>
        <v>5.8571467164627258</v>
      </c>
      <c r="J166" s="22">
        <f>NMM!J75</f>
        <v>5.606779517738735</v>
      </c>
      <c r="K166" s="22">
        <f>NMM!K75</f>
        <v>6.005244059680872</v>
      </c>
      <c r="L166" s="22">
        <f>NMM!L75</f>
        <v>5.95215333428487</v>
      </c>
      <c r="M166" s="22">
        <f>NMM!M75</f>
        <v>5.579498765649805</v>
      </c>
      <c r="N166" s="22">
        <f>NMM!N75</f>
        <v>5.7223738081098201</v>
      </c>
      <c r="O166" s="22">
        <f>NMM!O75</f>
        <v>5.6455488783527512</v>
      </c>
      <c r="P166" s="22">
        <f>NMM!P75</f>
        <v>6.0892645437293496</v>
      </c>
      <c r="Q166" s="22">
        <f>NMM!Q75</f>
        <v>6.1706911076003763</v>
      </c>
    </row>
    <row r="167" spans="1:17" x14ac:dyDescent="0.25">
      <c r="A167" s="21" t="s">
        <v>38</v>
      </c>
      <c r="B167" s="17">
        <f>NMM!B76</f>
        <v>9.5482774655868639</v>
      </c>
      <c r="C167" s="17">
        <f>NMM!C76</f>
        <v>9.3284154274583155</v>
      </c>
      <c r="D167" s="17">
        <f>NMM!D76</f>
        <v>9.2802668568245803</v>
      </c>
      <c r="E167" s="17">
        <f>NMM!E76</f>
        <v>9.9440328674978851</v>
      </c>
      <c r="F167" s="17">
        <f>NMM!F76</f>
        <v>10.111808680111277</v>
      </c>
      <c r="G167" s="17">
        <f>NMM!G76</f>
        <v>9.7764447307967277</v>
      </c>
      <c r="H167" s="17">
        <f>NMM!H76</f>
        <v>9.5296235334922983</v>
      </c>
      <c r="I167" s="17">
        <f>NMM!I76</f>
        <v>9.476434164065946</v>
      </c>
      <c r="J167" s="17">
        <f>NMM!J76</f>
        <v>10.416907575165398</v>
      </c>
      <c r="K167" s="17">
        <f>NMM!K76</f>
        <v>11.387035516660641</v>
      </c>
      <c r="L167" s="17">
        <f>NMM!L76</f>
        <v>12.230229630421812</v>
      </c>
      <c r="M167" s="17">
        <f>NMM!M76</f>
        <v>12.155348305448422</v>
      </c>
      <c r="N167" s="17">
        <f>NMM!N76</f>
        <v>14.673363864101155</v>
      </c>
      <c r="O167" s="17">
        <f>NMM!O76</f>
        <v>15.188373352424929</v>
      </c>
      <c r="P167" s="17">
        <f>NMM!P76</f>
        <v>16.69879106642264</v>
      </c>
      <c r="Q167" s="17">
        <f>NMM!Q76</f>
        <v>17.447112020271991</v>
      </c>
    </row>
    <row r="168" spans="1:17" x14ac:dyDescent="0.25">
      <c r="A168" s="21" t="s">
        <v>37</v>
      </c>
      <c r="B168" s="17">
        <f>NMM!B77</f>
        <v>2.6715380738835917</v>
      </c>
      <c r="C168" s="17">
        <f>NMM!C77</f>
        <v>2.5815896059113856</v>
      </c>
      <c r="D168" s="17">
        <f>NMM!D77</f>
        <v>2.712118044642283</v>
      </c>
      <c r="E168" s="17">
        <f>NMM!E77</f>
        <v>2.5367013071721312</v>
      </c>
      <c r="F168" s="17">
        <f>NMM!F77</f>
        <v>2.6036764652943916</v>
      </c>
      <c r="G168" s="17">
        <f>NMM!G77</f>
        <v>2.5628508883614267</v>
      </c>
      <c r="H168" s="17">
        <f>NMM!H77</f>
        <v>2.77883027656438</v>
      </c>
      <c r="I168" s="17">
        <f>NMM!I77</f>
        <v>2.6782868269279096</v>
      </c>
      <c r="J168" s="17">
        <f>NMM!J77</f>
        <v>2.5390050867948308</v>
      </c>
      <c r="K168" s="17">
        <f>NMM!K77</f>
        <v>2.7132704230626983</v>
      </c>
      <c r="L168" s="17">
        <f>NMM!L77</f>
        <v>2.796284602635096</v>
      </c>
      <c r="M168" s="17">
        <f>NMM!M77</f>
        <v>2.9474194166686676</v>
      </c>
      <c r="N168" s="17">
        <f>NMM!N77</f>
        <v>2.764633220862847</v>
      </c>
      <c r="O168" s="17">
        <f>NMM!O77</f>
        <v>2.557108640658305</v>
      </c>
      <c r="P168" s="17">
        <f>NMM!P77</f>
        <v>2.5825438289292184</v>
      </c>
      <c r="Q168" s="17">
        <f>NMM!Q77</f>
        <v>2.5923782027553353</v>
      </c>
    </row>
    <row r="169" spans="1:17" x14ac:dyDescent="0.25">
      <c r="A169" s="21" t="s">
        <v>57</v>
      </c>
      <c r="B169" s="17">
        <f>NMM!B78</f>
        <v>3.2118960628258564</v>
      </c>
      <c r="C169" s="17">
        <f>NMM!C78</f>
        <v>3.1821343274431149</v>
      </c>
      <c r="D169" s="17">
        <f>NMM!D78</f>
        <v>2.9110818331106061</v>
      </c>
      <c r="E169" s="17">
        <f>NMM!E78</f>
        <v>3.2305568036557686</v>
      </c>
      <c r="F169" s="17">
        <f>NMM!F78</f>
        <v>3.0951746155327111</v>
      </c>
      <c r="G169" s="17">
        <f>NMM!G78</f>
        <v>3.1328649854614143</v>
      </c>
      <c r="H169" s="17">
        <f>NMM!H78</f>
        <v>3.1114962401060429</v>
      </c>
      <c r="I169" s="17">
        <f>NMM!I78</f>
        <v>3.0427027462282243</v>
      </c>
      <c r="J169" s="17">
        <f>NMM!J78</f>
        <v>3.1535123051331793</v>
      </c>
      <c r="K169" s="17">
        <f>NMM!K78</f>
        <v>3.0799361568396684</v>
      </c>
      <c r="L169" s="17">
        <f>NMM!L78</f>
        <v>3.1811479140793897</v>
      </c>
      <c r="M169" s="17">
        <f>NMM!M78</f>
        <v>3.4253172748468317</v>
      </c>
      <c r="N169" s="17">
        <f>NMM!N78</f>
        <v>3.2636146479018735</v>
      </c>
      <c r="O169" s="17">
        <f>NMM!O78</f>
        <v>3.3938415909145232</v>
      </c>
      <c r="P169" s="17">
        <f>NMM!P78</f>
        <v>3.4435650186942137</v>
      </c>
      <c r="Q169" s="17">
        <f>NMM!Q78</f>
        <v>3.4184928838581072</v>
      </c>
    </row>
    <row r="170" spans="1:17" x14ac:dyDescent="0.25">
      <c r="A170" s="23" t="s">
        <v>9</v>
      </c>
      <c r="B170" s="22">
        <f>PPA!B73</f>
        <v>1.5989312164322111</v>
      </c>
      <c r="C170" s="22">
        <f>PPA!C73</f>
        <v>1.2038541872363182</v>
      </c>
      <c r="D170" s="22">
        <f>PPA!D73</f>
        <v>1.3279105569992362</v>
      </c>
      <c r="E170" s="22">
        <f>PPA!E73</f>
        <v>1.4744890668102562</v>
      </c>
      <c r="F170" s="22">
        <f>PPA!F73</f>
        <v>1.27220893941998</v>
      </c>
      <c r="G170" s="22">
        <f>PPA!G73</f>
        <v>1.3360154556271611</v>
      </c>
      <c r="H170" s="22">
        <f>PPA!H73</f>
        <v>1.0629675460624859</v>
      </c>
      <c r="I170" s="22">
        <f>PPA!I73</f>
        <v>1.1410906976591431</v>
      </c>
      <c r="J170" s="22">
        <f>PPA!J73</f>
        <v>1.2082332615285163</v>
      </c>
      <c r="K170" s="22">
        <f>PPA!K73</f>
        <v>1.2033235232802524</v>
      </c>
      <c r="L170" s="22">
        <f>PPA!L73</f>
        <v>1.3175751173666921</v>
      </c>
      <c r="M170" s="22">
        <f>PPA!M73</f>
        <v>1.2173056954524617</v>
      </c>
      <c r="N170" s="22">
        <f>PPA!N73</f>
        <v>1.2966662785124632</v>
      </c>
      <c r="O170" s="22">
        <f>PPA!O73</f>
        <v>1.3258890716405014</v>
      </c>
      <c r="P170" s="22">
        <f>PPA!P73</f>
        <v>1.322077422634315</v>
      </c>
      <c r="Q170" s="22">
        <f>PPA!Q73</f>
        <v>0.95141975669387746</v>
      </c>
    </row>
    <row r="171" spans="1:17" x14ac:dyDescent="0.25">
      <c r="A171" s="21" t="s">
        <v>35</v>
      </c>
      <c r="B171" s="17">
        <f>PPA!B74</f>
        <v>0.67375320226456803</v>
      </c>
      <c r="C171" s="17">
        <f>PPA!C74</f>
        <v>1.852252180969189E-2</v>
      </c>
      <c r="D171" s="17">
        <f>PPA!D74</f>
        <v>0.20166508423562943</v>
      </c>
      <c r="E171" s="17">
        <f>PPA!E74</f>
        <v>0.74053251841464007</v>
      </c>
      <c r="F171" s="17">
        <f>PPA!F74</f>
        <v>0.32597814826462163</v>
      </c>
      <c r="G171" s="17">
        <f>PPA!G74</f>
        <v>0.51823012624218046</v>
      </c>
      <c r="H171" s="17">
        <f>PPA!H74</f>
        <v>1.8157501020654356E-2</v>
      </c>
      <c r="I171" s="17">
        <f>PPA!I74</f>
        <v>1.9840255960574756E-2</v>
      </c>
      <c r="J171" s="17">
        <f>PPA!J74</f>
        <v>1.936441193365053E-2</v>
      </c>
      <c r="K171" s="17">
        <f>PPA!K74</f>
        <v>1.9860202408881263E-2</v>
      </c>
      <c r="L171" s="17">
        <f>PPA!L74</f>
        <v>2.2644778066859522E-2</v>
      </c>
      <c r="M171" s="17">
        <f>PPA!M74</f>
        <v>2.056963172596725E-2</v>
      </c>
      <c r="N171" s="17">
        <f>PPA!N74</f>
        <v>0.10705165548194349</v>
      </c>
      <c r="O171" s="17">
        <f>PPA!O74</f>
        <v>0.41065566030831868</v>
      </c>
      <c r="P171" s="17">
        <f>PPA!P74</f>
        <v>0.45833272345711007</v>
      </c>
      <c r="Q171" s="17">
        <f>PPA!Q74</f>
        <v>1.9040193037472158E-2</v>
      </c>
    </row>
    <row r="172" spans="1:17" x14ac:dyDescent="0.25">
      <c r="A172" s="21" t="s">
        <v>56</v>
      </c>
      <c r="B172" s="17">
        <f>PPA!B75</f>
        <v>2.1780827936001819</v>
      </c>
      <c r="C172" s="17">
        <f>PPA!C75</f>
        <v>1.8669379083986197</v>
      </c>
      <c r="D172" s="17">
        <f>PPA!D75</f>
        <v>1.9439744083418118</v>
      </c>
      <c r="E172" s="17">
        <f>PPA!E75</f>
        <v>1.9271965052262054</v>
      </c>
      <c r="F172" s="17">
        <f>PPA!F75</f>
        <v>1.8277874204981615</v>
      </c>
      <c r="G172" s="17">
        <f>PPA!G75</f>
        <v>1.8370500694566696</v>
      </c>
      <c r="H172" s="17">
        <f>PPA!H75</f>
        <v>1.5783945326572784</v>
      </c>
      <c r="I172" s="17">
        <f>PPA!I75</f>
        <v>1.7073562797576296</v>
      </c>
      <c r="J172" s="17">
        <f>PPA!J75</f>
        <v>1.8163961097010575</v>
      </c>
      <c r="K172" s="17">
        <f>PPA!K75</f>
        <v>1.7977806805975418</v>
      </c>
      <c r="L172" s="17">
        <f>PPA!L75</f>
        <v>1.9562440191643797</v>
      </c>
      <c r="M172" s="17">
        <f>PPA!M75</f>
        <v>1.8286468048748359</v>
      </c>
      <c r="N172" s="17">
        <f>PPA!N75</f>
        <v>1.9085796621059234</v>
      </c>
      <c r="O172" s="17">
        <f>PPA!O75</f>
        <v>1.7936164498626836</v>
      </c>
      <c r="P172" s="17">
        <f>PPA!P75</f>
        <v>1.789335303326655</v>
      </c>
      <c r="Q172" s="17">
        <f>PPA!Q75</f>
        <v>1.369533206676983</v>
      </c>
    </row>
    <row r="173" spans="1:17" x14ac:dyDescent="0.25">
      <c r="A173" s="21" t="s">
        <v>55</v>
      </c>
      <c r="B173" s="17">
        <f>PPA!B76</f>
        <v>0.42069956386188823</v>
      </c>
      <c r="C173" s="17">
        <f>PPA!C76</f>
        <v>0.29286047863886944</v>
      </c>
      <c r="D173" s="17">
        <f>PPA!D76</f>
        <v>0.32871746303161348</v>
      </c>
      <c r="E173" s="17">
        <f>PPA!E76</f>
        <v>0.37308028080218109</v>
      </c>
      <c r="F173" s="17">
        <f>PPA!F76</f>
        <v>0.33342107698478107</v>
      </c>
      <c r="G173" s="17">
        <f>PPA!G76</f>
        <v>0.35663234443254122</v>
      </c>
      <c r="H173" s="17">
        <f>PPA!H76</f>
        <v>0.28708911747709082</v>
      </c>
      <c r="I173" s="17">
        <f>PPA!I76</f>
        <v>0.3136952363522823</v>
      </c>
      <c r="J173" s="17">
        <f>PPA!J76</f>
        <v>0.30617164367336702</v>
      </c>
      <c r="K173" s="17">
        <f>PPA!K76</f>
        <v>0.31401061060089797</v>
      </c>
      <c r="L173" s="17">
        <f>PPA!L76</f>
        <v>0.3580376695716127</v>
      </c>
      <c r="M173" s="17">
        <f>PPA!M76</f>
        <v>0.32522743147965827</v>
      </c>
      <c r="N173" s="17">
        <f>PPA!N76</f>
        <v>0.36383168811873223</v>
      </c>
      <c r="O173" s="17">
        <f>PPA!O76</f>
        <v>0.35886645559004232</v>
      </c>
      <c r="P173" s="17">
        <f>PPA!P76</f>
        <v>0.35629209175970672</v>
      </c>
      <c r="Q173" s="17">
        <f>PPA!Q76</f>
        <v>0.30104540319196071</v>
      </c>
    </row>
    <row r="174" spans="1:17" x14ac:dyDescent="0.25">
      <c r="A174" s="20" t="s">
        <v>54</v>
      </c>
      <c r="B174" s="19">
        <f>FBT!B$37</f>
        <v>1.590086106887965</v>
      </c>
      <c r="C174" s="19">
        <f>FBT!C$37</f>
        <v>1.6734112447114593</v>
      </c>
      <c r="D174" s="19">
        <f>FBT!D$37</f>
        <v>1.6959678396523465</v>
      </c>
      <c r="E174" s="19">
        <f>FBT!E$37</f>
        <v>1.6702463360475406</v>
      </c>
      <c r="F174" s="19">
        <f>FBT!F$37</f>
        <v>1.6076212589433614</v>
      </c>
      <c r="G174" s="19">
        <f>FBT!G$37</f>
        <v>1.4782026556079704</v>
      </c>
      <c r="H174" s="19">
        <f>FBT!H$37</f>
        <v>1.2795542884628575</v>
      </c>
      <c r="I174" s="19">
        <f>FBT!I$37</f>
        <v>1.2905039494239201</v>
      </c>
      <c r="J174" s="19">
        <f>FBT!J$37</f>
        <v>1.2442987088953803</v>
      </c>
      <c r="K174" s="19">
        <f>FBT!K$37</f>
        <v>1.2976288919431862</v>
      </c>
      <c r="L174" s="19">
        <f>FBT!L$37</f>
        <v>1.2805188315660236</v>
      </c>
      <c r="M174" s="19">
        <f>FBT!M$37</f>
        <v>1.1154735345380054</v>
      </c>
      <c r="N174" s="19">
        <f>FBT!N$37</f>
        <v>1.2467020932369992</v>
      </c>
      <c r="O174" s="19">
        <f>FBT!O$37</f>
        <v>1.3244330412863792</v>
      </c>
      <c r="P174" s="19">
        <f>FBT!P$37</f>
        <v>1.2380744724861594</v>
      </c>
      <c r="Q174" s="19">
        <f>FBT!Q$37</f>
        <v>1.2963475711266315</v>
      </c>
    </row>
    <row r="175" spans="1:17" x14ac:dyDescent="0.25">
      <c r="A175" s="18" t="s">
        <v>53</v>
      </c>
      <c r="B175" s="17">
        <f>TRE!B$37</f>
        <v>1.5999420594150742</v>
      </c>
      <c r="C175" s="17">
        <f>TRE!C$37</f>
        <v>1.6876194797302424</v>
      </c>
      <c r="D175" s="17">
        <f>TRE!D$37</f>
        <v>1.6173877601070856</v>
      </c>
      <c r="E175" s="17">
        <f>TRE!E$37</f>
        <v>1.6836069246602872</v>
      </c>
      <c r="F175" s="17">
        <f>TRE!F$37</f>
        <v>1.6125875240163436</v>
      </c>
      <c r="G175" s="17">
        <f>TRE!G$37</f>
        <v>1.4122244921168592</v>
      </c>
      <c r="H175" s="17">
        <f>TRE!H$37</f>
        <v>1.3385688929436663</v>
      </c>
      <c r="I175" s="17">
        <f>TRE!I$37</f>
        <v>1.4768625381097198</v>
      </c>
      <c r="J175" s="17">
        <f>TRE!J$37</f>
        <v>1.4975610975594114</v>
      </c>
      <c r="K175" s="17">
        <f>TRE!K$37</f>
        <v>1.3776214291338187</v>
      </c>
      <c r="L175" s="17">
        <f>TRE!L$37</f>
        <v>1.3090360804365166</v>
      </c>
      <c r="M175" s="17">
        <f>TRE!M$37</f>
        <v>1.4656539867346292</v>
      </c>
      <c r="N175" s="17">
        <f>TRE!N$37</f>
        <v>1.2893151628558051</v>
      </c>
      <c r="O175" s="17">
        <f>TRE!O$37</f>
        <v>0.95455443782801019</v>
      </c>
      <c r="P175" s="17">
        <f>TRE!P$37</f>
        <v>0.87339690668344805</v>
      </c>
      <c r="Q175" s="17">
        <f>TRE!Q$37</f>
        <v>0.79855936648440118</v>
      </c>
    </row>
    <row r="176" spans="1:17" x14ac:dyDescent="0.25">
      <c r="A176" s="18" t="s">
        <v>52</v>
      </c>
      <c r="B176" s="17">
        <f>MAE!B$37</f>
        <v>1.584483721948013</v>
      </c>
      <c r="C176" s="17">
        <f>MAE!C$37</f>
        <v>1.6452787268198703</v>
      </c>
      <c r="D176" s="17">
        <f>MAE!D$37</f>
        <v>1.5118151120229122</v>
      </c>
      <c r="E176" s="17">
        <f>MAE!E$37</f>
        <v>1.6198348662941793</v>
      </c>
      <c r="F176" s="17">
        <f>MAE!F$37</f>
        <v>1.5655408751547253</v>
      </c>
      <c r="G176" s="17">
        <f>MAE!G$37</f>
        <v>1.4756720861751076</v>
      </c>
      <c r="H176" s="17">
        <f>MAE!H$37</f>
        <v>1.4778264519084576</v>
      </c>
      <c r="I176" s="17">
        <f>MAE!I$37</f>
        <v>1.4588050640553618</v>
      </c>
      <c r="J176" s="17">
        <f>MAE!J$37</f>
        <v>1.4423451341007527</v>
      </c>
      <c r="K176" s="17">
        <f>MAE!K$37</f>
        <v>1.639604912358152</v>
      </c>
      <c r="L176" s="17">
        <f>MAE!L$37</f>
        <v>1.891867714074553</v>
      </c>
      <c r="M176" s="17">
        <f>MAE!M$37</f>
        <v>1.819865926227787</v>
      </c>
      <c r="N176" s="17">
        <f>MAE!N$37</f>
        <v>1.5222490705766063</v>
      </c>
      <c r="O176" s="17">
        <f>MAE!O$37</f>
        <v>1.5709405342464642</v>
      </c>
      <c r="P176" s="17">
        <f>MAE!P$37</f>
        <v>1.336866048128867</v>
      </c>
      <c r="Q176" s="17">
        <f>MAE!Q$37</f>
        <v>1.4097148618105015</v>
      </c>
    </row>
    <row r="177" spans="1:17" x14ac:dyDescent="0.25">
      <c r="A177" s="18" t="s">
        <v>51</v>
      </c>
      <c r="B177" s="17">
        <f>TEL!B$37</f>
        <v>1.7596168345861731</v>
      </c>
      <c r="C177" s="17">
        <f>TEL!C$37</f>
        <v>1.6177965969587635</v>
      </c>
      <c r="D177" s="17">
        <f>TEL!D$37</f>
        <v>1.5846210652140025</v>
      </c>
      <c r="E177" s="17">
        <f>TEL!E$37</f>
        <v>1.5801706706061964</v>
      </c>
      <c r="F177" s="17">
        <f>TEL!F$37</f>
        <v>1.5799924111462804</v>
      </c>
      <c r="G177" s="17">
        <f>TEL!G$37</f>
        <v>1.6159683974851122</v>
      </c>
      <c r="H177" s="17">
        <f>TEL!H$37</f>
        <v>1.5556622223874557</v>
      </c>
      <c r="I177" s="17">
        <f>TEL!I$37</f>
        <v>1.417354658604012</v>
      </c>
      <c r="J177" s="17">
        <f>TEL!J$37</f>
        <v>1.4813956628432907</v>
      </c>
      <c r="K177" s="17">
        <f>TEL!K$37</f>
        <v>1.7065730842814524</v>
      </c>
      <c r="L177" s="17">
        <f>TEL!L$37</f>
        <v>1.5327806840505835</v>
      </c>
      <c r="M177" s="17">
        <f>TEL!M$37</f>
        <v>1.5540477384996036</v>
      </c>
      <c r="N177" s="17">
        <f>TEL!N$37</f>
        <v>1.4564636538564233</v>
      </c>
      <c r="O177" s="17">
        <f>TEL!O$37</f>
        <v>1.2839626484926978</v>
      </c>
      <c r="P177" s="17">
        <f>TEL!P$37</f>
        <v>1.3321419422112299</v>
      </c>
      <c r="Q177" s="17">
        <f>TEL!Q$37</f>
        <v>1.3111281910993899</v>
      </c>
    </row>
    <row r="178" spans="1:17" x14ac:dyDescent="0.25">
      <c r="A178" s="18" t="s">
        <v>50</v>
      </c>
      <c r="B178" s="17">
        <f>WWP!B$37</f>
        <v>0.55142141400098688</v>
      </c>
      <c r="C178" s="17">
        <f>WWP!C$37</f>
        <v>0.53321519576563736</v>
      </c>
      <c r="D178" s="17">
        <f>WWP!D$37</f>
        <v>0.57325737280141176</v>
      </c>
      <c r="E178" s="17">
        <f>WWP!E$37</f>
        <v>0.43951869026770435</v>
      </c>
      <c r="F178" s="17">
        <f>WWP!F$37</f>
        <v>0.83323109595906086</v>
      </c>
      <c r="G178" s="17">
        <f>WWP!G$37</f>
        <v>0.65050678632539183</v>
      </c>
      <c r="H178" s="17">
        <f>WWP!H$37</f>
        <v>0.38443319712888951</v>
      </c>
      <c r="I178" s="17">
        <f>WWP!I$37</f>
        <v>0.47562545381405913</v>
      </c>
      <c r="J178" s="17">
        <f>WWP!J$37</f>
        <v>0.43559815034302418</v>
      </c>
      <c r="K178" s="17">
        <f>WWP!K$37</f>
        <v>0.39506044545162905</v>
      </c>
      <c r="L178" s="17">
        <f>WWP!L$37</f>
        <v>0.37701391136493101</v>
      </c>
      <c r="M178" s="17">
        <f>WWP!M$37</f>
        <v>0.51254150660364428</v>
      </c>
      <c r="N178" s="17">
        <f>WWP!N$37</f>
        <v>0.28152972239876733</v>
      </c>
      <c r="O178" s="17">
        <f>WWP!O$37</f>
        <v>0.34723540648854007</v>
      </c>
      <c r="P178" s="17">
        <f>WWP!P$37</f>
        <v>0.31700646039438302</v>
      </c>
      <c r="Q178" s="17">
        <f>WWP!Q$37</f>
        <v>0.26266410194081985</v>
      </c>
    </row>
    <row r="179" spans="1:17" x14ac:dyDescent="0.25">
      <c r="A179" s="16" t="s">
        <v>49</v>
      </c>
      <c r="B179" s="15">
        <f>OIS!B$37</f>
        <v>1.128146677708769</v>
      </c>
      <c r="C179" s="15">
        <f>OIS!C$37</f>
        <v>1.5171174767796656</v>
      </c>
      <c r="D179" s="15">
        <f>OIS!D$37</f>
        <v>1.6550322512959492</v>
      </c>
      <c r="E179" s="15">
        <f>OIS!E$37</f>
        <v>1.7407789610446365</v>
      </c>
      <c r="F179" s="15">
        <f>OIS!F$37</f>
        <v>1.6511486130702795</v>
      </c>
      <c r="G179" s="15">
        <f>OIS!G$37</f>
        <v>1.7916132374815352</v>
      </c>
      <c r="H179" s="15">
        <f>OIS!H$37</f>
        <v>1.3820410924386606</v>
      </c>
      <c r="I179" s="15">
        <f>OIS!I$37</f>
        <v>1.7127933577554801</v>
      </c>
      <c r="J179" s="15">
        <f>OIS!J$37</f>
        <v>1.5589857823945235</v>
      </c>
      <c r="K179" s="15">
        <f>OIS!K$37</f>
        <v>1.7594326875373039</v>
      </c>
      <c r="L179" s="15">
        <f>OIS!L$37</f>
        <v>1.8124734348514355</v>
      </c>
      <c r="M179" s="15">
        <f>OIS!M$37</f>
        <v>1.5356415237234753</v>
      </c>
      <c r="N179" s="15">
        <f>OIS!N$37</f>
        <v>1.7189923704651986</v>
      </c>
      <c r="O179" s="15">
        <f>OIS!O$37</f>
        <v>1.794996787615436</v>
      </c>
      <c r="P179" s="15">
        <f>OIS!P$37</f>
        <v>1.8623146912626625</v>
      </c>
      <c r="Q179" s="15">
        <f>OIS!Q$37</f>
        <v>1.6356655565679803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ES: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25380.172117629256</v>
      </c>
      <c r="C5" s="96">
        <f t="shared" ref="C5:Q5" si="1">SUM(C6:C10,C15,C26)</f>
        <v>27138.353840000003</v>
      </c>
      <c r="D5" s="96">
        <f t="shared" si="1"/>
        <v>27462.019570000004</v>
      </c>
      <c r="E5" s="96">
        <f t="shared" si="1"/>
        <v>29334.500690000015</v>
      </c>
      <c r="F5" s="96">
        <f t="shared" si="1"/>
        <v>30127.836910000005</v>
      </c>
      <c r="G5" s="96">
        <f t="shared" si="1"/>
        <v>30979.963128449483</v>
      </c>
      <c r="H5" s="96">
        <f t="shared" si="1"/>
        <v>25379.677940000016</v>
      </c>
      <c r="I5" s="96">
        <f t="shared" si="1"/>
        <v>27448.631399999991</v>
      </c>
      <c r="J5" s="96">
        <f t="shared" si="1"/>
        <v>25832.346389999999</v>
      </c>
      <c r="K5" s="96">
        <f t="shared" si="1"/>
        <v>21205.228069999997</v>
      </c>
      <c r="L5" s="96">
        <f t="shared" si="1"/>
        <v>21448.525382641586</v>
      </c>
      <c r="M5" s="96">
        <f t="shared" si="1"/>
        <v>21370.543509736475</v>
      </c>
      <c r="N5" s="96">
        <f t="shared" si="1"/>
        <v>20773.806294922229</v>
      </c>
      <c r="O5" s="96">
        <f t="shared" si="1"/>
        <v>20799.619812725628</v>
      </c>
      <c r="P5" s="96">
        <f t="shared" si="1"/>
        <v>20005.80749375192</v>
      </c>
      <c r="Q5" s="96">
        <f t="shared" si="1"/>
        <v>18914.80788363588</v>
      </c>
    </row>
    <row r="6" spans="1:17" x14ac:dyDescent="0.25">
      <c r="A6" s="76" t="s">
        <v>83</v>
      </c>
      <c r="B6" s="95">
        <v>278.97376513590666</v>
      </c>
      <c r="C6" s="95">
        <v>291.0727220428688</v>
      </c>
      <c r="D6" s="95">
        <v>294.60648482926484</v>
      </c>
      <c r="E6" s="95">
        <v>315.61644614969856</v>
      </c>
      <c r="F6" s="95">
        <v>320.83004971676132</v>
      </c>
      <c r="G6" s="95">
        <v>332.99795629845158</v>
      </c>
      <c r="H6" s="95">
        <v>265.31138695251559</v>
      </c>
      <c r="I6" s="95">
        <v>281.13852736097567</v>
      </c>
      <c r="J6" s="95">
        <v>267.57170248954765</v>
      </c>
      <c r="K6" s="95">
        <v>237.10463782365144</v>
      </c>
      <c r="L6" s="95">
        <v>229.39057694971143</v>
      </c>
      <c r="M6" s="95">
        <v>224.68554934652028</v>
      </c>
      <c r="N6" s="95">
        <v>234.34129418248705</v>
      </c>
      <c r="O6" s="95">
        <v>241.89482688635047</v>
      </c>
      <c r="P6" s="95">
        <v>235.04911821388285</v>
      </c>
      <c r="Q6" s="95">
        <v>214.93613959875506</v>
      </c>
    </row>
    <row r="7" spans="1:17" x14ac:dyDescent="0.25">
      <c r="A7" s="76" t="s">
        <v>82</v>
      </c>
      <c r="B7" s="95">
        <v>401.72007646569199</v>
      </c>
      <c r="C7" s="95">
        <v>414.27223485162745</v>
      </c>
      <c r="D7" s="95">
        <v>426.89178556650364</v>
      </c>
      <c r="E7" s="95">
        <v>453.66152581981208</v>
      </c>
      <c r="F7" s="95">
        <v>469.78247605735294</v>
      </c>
      <c r="G7" s="95">
        <v>483.36664819865155</v>
      </c>
      <c r="H7" s="95">
        <v>413.74444021705921</v>
      </c>
      <c r="I7" s="95">
        <v>422.13891721275593</v>
      </c>
      <c r="J7" s="95">
        <v>406.5903139607052</v>
      </c>
      <c r="K7" s="95">
        <v>337.2471068551186</v>
      </c>
      <c r="L7" s="95">
        <v>332.95953934341901</v>
      </c>
      <c r="M7" s="95">
        <v>354.80784836905593</v>
      </c>
      <c r="N7" s="95">
        <v>365.2806021034898</v>
      </c>
      <c r="O7" s="95">
        <v>373.37299714197002</v>
      </c>
      <c r="P7" s="95">
        <v>361.44113046283775</v>
      </c>
      <c r="Q7" s="95">
        <v>306.26132511102531</v>
      </c>
    </row>
    <row r="8" spans="1:17" x14ac:dyDescent="0.25">
      <c r="A8" s="76" t="s">
        <v>81</v>
      </c>
      <c r="B8" s="95">
        <v>655.88058521210166</v>
      </c>
      <c r="C8" s="95">
        <v>700.37164192699595</v>
      </c>
      <c r="D8" s="95">
        <v>720.91038720172219</v>
      </c>
      <c r="E8" s="95">
        <v>774.07676004803716</v>
      </c>
      <c r="F8" s="95">
        <v>776.64013051321331</v>
      </c>
      <c r="G8" s="95">
        <v>780.17441964374416</v>
      </c>
      <c r="H8" s="95">
        <v>638.21595698328906</v>
      </c>
      <c r="I8" s="95">
        <v>680.23460895263281</v>
      </c>
      <c r="J8" s="95">
        <v>647.68179727124425</v>
      </c>
      <c r="K8" s="95">
        <v>553.63626064825326</v>
      </c>
      <c r="L8" s="95">
        <v>539.10379112189912</v>
      </c>
      <c r="M8" s="95">
        <v>539.65955290745103</v>
      </c>
      <c r="N8" s="95">
        <v>540.42885710054668</v>
      </c>
      <c r="O8" s="95">
        <v>561.6980973507558</v>
      </c>
      <c r="P8" s="95">
        <v>544.31927876210466</v>
      </c>
      <c r="Q8" s="95">
        <v>524.75731541988637</v>
      </c>
    </row>
    <row r="9" spans="1:17" x14ac:dyDescent="0.25">
      <c r="A9" s="76" t="s">
        <v>80</v>
      </c>
      <c r="B9" s="95">
        <v>567.92514232547637</v>
      </c>
      <c r="C9" s="95">
        <v>572.81221394305476</v>
      </c>
      <c r="D9" s="95">
        <v>609.27403497621935</v>
      </c>
      <c r="E9" s="95">
        <v>640.88389257053223</v>
      </c>
      <c r="F9" s="95">
        <v>665.18150663266886</v>
      </c>
      <c r="G9" s="95">
        <v>683.11415559942475</v>
      </c>
      <c r="H9" s="95">
        <v>579.72082304818582</v>
      </c>
      <c r="I9" s="95">
        <v>594.1752752727931</v>
      </c>
      <c r="J9" s="95">
        <v>569.87633481239448</v>
      </c>
      <c r="K9" s="95">
        <v>479.68406458035531</v>
      </c>
      <c r="L9" s="95">
        <v>460.10897886046388</v>
      </c>
      <c r="M9" s="95">
        <v>494.69437846771876</v>
      </c>
      <c r="N9" s="95">
        <v>531.83242978110479</v>
      </c>
      <c r="O9" s="95">
        <v>549.90479015123469</v>
      </c>
      <c r="P9" s="95">
        <v>537.05191334687106</v>
      </c>
      <c r="Q9" s="95">
        <v>456.31367233279872</v>
      </c>
    </row>
    <row r="10" spans="1:17" x14ac:dyDescent="0.25">
      <c r="A10" s="94" t="s">
        <v>79</v>
      </c>
      <c r="B10" s="93">
        <f t="shared" ref="B10" si="2">SUM(B11:B14)</f>
        <v>450.40561127028343</v>
      </c>
      <c r="C10" s="93">
        <f t="shared" ref="C10:Q10" si="3">SUM(C11:C14)</f>
        <v>451.12820697403066</v>
      </c>
      <c r="D10" s="93">
        <f t="shared" si="3"/>
        <v>469.72516692455429</v>
      </c>
      <c r="E10" s="93">
        <f t="shared" si="3"/>
        <v>500.11513444186636</v>
      </c>
      <c r="F10" s="93">
        <f t="shared" si="3"/>
        <v>507.37751521363299</v>
      </c>
      <c r="G10" s="93">
        <f t="shared" si="3"/>
        <v>520.23787934766062</v>
      </c>
      <c r="H10" s="93">
        <f t="shared" si="3"/>
        <v>424.48340491080626</v>
      </c>
      <c r="I10" s="93">
        <f t="shared" si="3"/>
        <v>439.62769071549349</v>
      </c>
      <c r="J10" s="93">
        <f t="shared" si="3"/>
        <v>417.57236550177436</v>
      </c>
      <c r="K10" s="93">
        <f t="shared" si="3"/>
        <v>367.63051625714388</v>
      </c>
      <c r="L10" s="93">
        <f t="shared" si="3"/>
        <v>345.495676633529</v>
      </c>
      <c r="M10" s="93">
        <f t="shared" si="3"/>
        <v>354.61310537559086</v>
      </c>
      <c r="N10" s="93">
        <f t="shared" si="3"/>
        <v>381.95725525004809</v>
      </c>
      <c r="O10" s="93">
        <f t="shared" si="3"/>
        <v>389.50772208653365</v>
      </c>
      <c r="P10" s="93">
        <f t="shared" si="3"/>
        <v>382.49619439521962</v>
      </c>
      <c r="Q10" s="93">
        <f t="shared" si="3"/>
        <v>336.59751443407492</v>
      </c>
    </row>
    <row r="11" spans="1:17" x14ac:dyDescent="0.25">
      <c r="A11" s="92" t="s">
        <v>68</v>
      </c>
      <c r="B11" s="91">
        <v>80.100896099348759</v>
      </c>
      <c r="C11" s="91">
        <v>81.251778007763832</v>
      </c>
      <c r="D11" s="91">
        <v>83.307075763631204</v>
      </c>
      <c r="E11" s="91">
        <v>85.88761747404368</v>
      </c>
      <c r="F11" s="91">
        <v>90.726210870052753</v>
      </c>
      <c r="G11" s="91">
        <v>92.619320991203367</v>
      </c>
      <c r="H11" s="91">
        <v>74.452053494037983</v>
      </c>
      <c r="I11" s="91">
        <v>77.576835751769281</v>
      </c>
      <c r="J11" s="91">
        <v>74.252096517082407</v>
      </c>
      <c r="K11" s="91">
        <v>65.308136955252422</v>
      </c>
      <c r="L11" s="91">
        <v>63.645792820339217</v>
      </c>
      <c r="M11" s="91">
        <v>63.685256659977171</v>
      </c>
      <c r="N11" s="91">
        <v>67.766056044624705</v>
      </c>
      <c r="O11" s="91">
        <v>68.924748120696961</v>
      </c>
      <c r="P11" s="91">
        <v>66.736455874236924</v>
      </c>
      <c r="Q11" s="91">
        <v>59.277296769602756</v>
      </c>
    </row>
    <row r="12" spans="1:17" x14ac:dyDescent="0.25">
      <c r="A12" s="92" t="s">
        <v>66</v>
      </c>
      <c r="B12" s="91">
        <v>157.83608098713967</v>
      </c>
      <c r="C12" s="91">
        <v>151.19067340044666</v>
      </c>
      <c r="D12" s="91">
        <v>157.62822615829879</v>
      </c>
      <c r="E12" s="91">
        <v>182.66292578052418</v>
      </c>
      <c r="F12" s="91">
        <v>176.21498121171467</v>
      </c>
      <c r="G12" s="91">
        <v>184.70306238876162</v>
      </c>
      <c r="H12" s="91">
        <v>145.67132072158847</v>
      </c>
      <c r="I12" s="91">
        <v>153.53350372043982</v>
      </c>
      <c r="J12" s="91">
        <v>144.66406761489631</v>
      </c>
      <c r="K12" s="91">
        <v>132.10387347997397</v>
      </c>
      <c r="L12" s="91">
        <v>122.03624484835332</v>
      </c>
      <c r="M12" s="91">
        <v>124.82339164727509</v>
      </c>
      <c r="N12" s="91">
        <v>148.24342761013506</v>
      </c>
      <c r="O12" s="91">
        <v>152.43374802853722</v>
      </c>
      <c r="P12" s="91">
        <v>150.23330332223713</v>
      </c>
      <c r="Q12" s="91">
        <v>125.22457153522876</v>
      </c>
    </row>
    <row r="13" spans="1:17" x14ac:dyDescent="0.25">
      <c r="A13" s="92" t="s">
        <v>72</v>
      </c>
      <c r="B13" s="91">
        <v>9.5538358651083399E-2</v>
      </c>
      <c r="C13" s="91">
        <v>0.20057000000000613</v>
      </c>
      <c r="D13" s="91">
        <v>0.39900999999999698</v>
      </c>
      <c r="E13" s="91">
        <v>0.50003999999999849</v>
      </c>
      <c r="F13" s="91">
        <v>0.79999000000000109</v>
      </c>
      <c r="G13" s="91">
        <v>1.2897689653028124</v>
      </c>
      <c r="H13" s="91">
        <v>1.5</v>
      </c>
      <c r="I13" s="91">
        <v>1.0988599999999877</v>
      </c>
      <c r="J13" s="91">
        <v>1.2989299999999986</v>
      </c>
      <c r="K13" s="91">
        <v>1.4992400000000143</v>
      </c>
      <c r="L13" s="91">
        <v>1.7674596350434699</v>
      </c>
      <c r="M13" s="91">
        <v>1.815228813971701</v>
      </c>
      <c r="N13" s="91">
        <v>1.9346501842895627</v>
      </c>
      <c r="O13" s="91">
        <v>2.3168051977923421</v>
      </c>
      <c r="P13" s="91">
        <v>2.3884617927185801</v>
      </c>
      <c r="Q13" s="91">
        <v>2.4123264472516759</v>
      </c>
    </row>
    <row r="14" spans="1:17" x14ac:dyDescent="0.25">
      <c r="A14" s="90" t="s">
        <v>21</v>
      </c>
      <c r="B14" s="89">
        <v>212.37309582514391</v>
      </c>
      <c r="C14" s="89">
        <v>218.48518556582016</v>
      </c>
      <c r="D14" s="89">
        <v>228.39085500262433</v>
      </c>
      <c r="E14" s="89">
        <v>231.06455118729849</v>
      </c>
      <c r="F14" s="89">
        <v>239.63633313186557</v>
      </c>
      <c r="G14" s="89">
        <v>241.62572700239281</v>
      </c>
      <c r="H14" s="89">
        <v>202.86003069517977</v>
      </c>
      <c r="I14" s="89">
        <v>207.41849124328439</v>
      </c>
      <c r="J14" s="89">
        <v>197.3572713697956</v>
      </c>
      <c r="K14" s="89">
        <v>168.7192658219175</v>
      </c>
      <c r="L14" s="89">
        <v>158.04617932979301</v>
      </c>
      <c r="M14" s="89">
        <v>164.28922825436689</v>
      </c>
      <c r="N14" s="89">
        <v>164.01312141099874</v>
      </c>
      <c r="O14" s="89">
        <v>165.83242073950711</v>
      </c>
      <c r="P14" s="89">
        <v>163.13797340602702</v>
      </c>
      <c r="Q14" s="89">
        <v>149.68331968199172</v>
      </c>
    </row>
    <row r="15" spans="1:17" x14ac:dyDescent="0.25">
      <c r="A15" s="86" t="s">
        <v>87</v>
      </c>
      <c r="B15" s="85">
        <f t="shared" ref="B15" si="4">SUM(B16:B25)</f>
        <v>6609.8650317412075</v>
      </c>
      <c r="C15" s="85">
        <f t="shared" ref="C15:Q15" si="5">SUM(C16:C25)</f>
        <v>6637.343607469591</v>
      </c>
      <c r="D15" s="85">
        <f t="shared" si="5"/>
        <v>7357.3270562311409</v>
      </c>
      <c r="E15" s="85">
        <f t="shared" si="5"/>
        <v>7895.2935484756454</v>
      </c>
      <c r="F15" s="85">
        <f t="shared" si="5"/>
        <v>7844.2446000143409</v>
      </c>
      <c r="G15" s="85">
        <f t="shared" si="5"/>
        <v>8088.7961531722694</v>
      </c>
      <c r="H15" s="85">
        <f t="shared" si="5"/>
        <v>6066.3129021483273</v>
      </c>
      <c r="I15" s="85">
        <f t="shared" si="5"/>
        <v>7064.1495101070968</v>
      </c>
      <c r="J15" s="85">
        <f t="shared" si="5"/>
        <v>6374.7311841059673</v>
      </c>
      <c r="K15" s="85">
        <f t="shared" si="5"/>
        <v>5635.4921806333195</v>
      </c>
      <c r="L15" s="85">
        <f t="shared" si="5"/>
        <v>5831.761999804482</v>
      </c>
      <c r="M15" s="85">
        <f t="shared" si="5"/>
        <v>5356.6931469099291</v>
      </c>
      <c r="N15" s="85">
        <f t="shared" si="5"/>
        <v>5491.3383383346718</v>
      </c>
      <c r="O15" s="85">
        <f t="shared" si="5"/>
        <v>5409.6990692990712</v>
      </c>
      <c r="P15" s="85">
        <f t="shared" si="5"/>
        <v>5230.2390502257113</v>
      </c>
      <c r="Q15" s="85">
        <f t="shared" si="5"/>
        <v>4603.3986489303315</v>
      </c>
    </row>
    <row r="16" spans="1:17" x14ac:dyDescent="0.25">
      <c r="A16" s="88" t="s">
        <v>33</v>
      </c>
      <c r="B16" s="87">
        <v>167.38206006345439</v>
      </c>
      <c r="C16" s="87">
        <v>407.20345012390896</v>
      </c>
      <c r="D16" s="87">
        <v>408.90151436853125</v>
      </c>
      <c r="E16" s="87">
        <v>516.27419484714221</v>
      </c>
      <c r="F16" s="87">
        <v>400.48335528459444</v>
      </c>
      <c r="G16" s="87">
        <v>350.33583691292381</v>
      </c>
      <c r="H16" s="87">
        <v>247.50807151901023</v>
      </c>
      <c r="I16" s="87">
        <v>313.46664613427748</v>
      </c>
      <c r="J16" s="87">
        <v>313.12119972219858</v>
      </c>
      <c r="K16" s="87">
        <v>187.09452251836922</v>
      </c>
      <c r="L16" s="87">
        <v>213.04981325788285</v>
      </c>
      <c r="M16" s="87">
        <v>309.38042238535382</v>
      </c>
      <c r="N16" s="87">
        <v>250.36851199563216</v>
      </c>
      <c r="O16" s="87">
        <v>240.94359629747677</v>
      </c>
      <c r="P16" s="87">
        <v>278.8375234675766</v>
      </c>
      <c r="Q16" s="87">
        <v>293.67974887843263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28.566386386053626</v>
      </c>
      <c r="C18" s="87">
        <v>27.494599999999998</v>
      </c>
      <c r="D18" s="87">
        <v>27.495750000000232</v>
      </c>
      <c r="E18" s="87">
        <v>27.496089999999995</v>
      </c>
      <c r="F18" s="87">
        <v>28.593540000000029</v>
      </c>
      <c r="G18" s="87">
        <v>29.664751197217555</v>
      </c>
      <c r="H18" s="87">
        <v>27.479900000000001</v>
      </c>
      <c r="I18" s="87">
        <v>26.370860000000029</v>
      </c>
      <c r="J18" s="87">
        <v>26.383400000000034</v>
      </c>
      <c r="K18" s="87">
        <v>21.985250000000001</v>
      </c>
      <c r="L18" s="87">
        <v>19.776454717539782</v>
      </c>
      <c r="M18" s="87">
        <v>20.87514392789685</v>
      </c>
      <c r="N18" s="87">
        <v>18.677865080026343</v>
      </c>
      <c r="O18" s="87">
        <v>13.184215348689879</v>
      </c>
      <c r="P18" s="87">
        <v>19.000524547623776</v>
      </c>
      <c r="Q18" s="87">
        <v>16.537462179607221</v>
      </c>
    </row>
    <row r="19" spans="1:17" x14ac:dyDescent="0.25">
      <c r="A19" s="88" t="s">
        <v>68</v>
      </c>
      <c r="B19" s="87">
        <v>416.53206861946836</v>
      </c>
      <c r="C19" s="87">
        <v>450.99476149535928</v>
      </c>
      <c r="D19" s="87">
        <v>455.82282460435096</v>
      </c>
      <c r="E19" s="87">
        <v>501.49424765825358</v>
      </c>
      <c r="F19" s="87">
        <v>618.83930116289321</v>
      </c>
      <c r="G19" s="87">
        <v>722.44585786292464</v>
      </c>
      <c r="H19" s="87">
        <v>259.8442181146637</v>
      </c>
      <c r="I19" s="87">
        <v>460.25863148669248</v>
      </c>
      <c r="J19" s="87">
        <v>396.52029800247516</v>
      </c>
      <c r="K19" s="87">
        <v>369.31579315082251</v>
      </c>
      <c r="L19" s="87">
        <v>402.52806977355721</v>
      </c>
      <c r="M19" s="87">
        <v>305.66801289161782</v>
      </c>
      <c r="N19" s="87">
        <v>316.23283897094353</v>
      </c>
      <c r="O19" s="87">
        <v>248.40538895368257</v>
      </c>
      <c r="P19" s="87">
        <v>238.18191471861516</v>
      </c>
      <c r="Q19" s="87">
        <v>297.07235687409991</v>
      </c>
    </row>
    <row r="20" spans="1:17" x14ac:dyDescent="0.25">
      <c r="A20" s="88" t="s">
        <v>29</v>
      </c>
      <c r="B20" s="87">
        <v>1123.6834422322536</v>
      </c>
      <c r="C20" s="87">
        <v>1197.9057538640484</v>
      </c>
      <c r="D20" s="87">
        <v>1262.6515708814113</v>
      </c>
      <c r="E20" s="87">
        <v>1322.0503567374999</v>
      </c>
      <c r="F20" s="87">
        <v>877.60323330946471</v>
      </c>
      <c r="G20" s="87">
        <v>559.27586009908578</v>
      </c>
      <c r="H20" s="87">
        <v>988.64472363752998</v>
      </c>
      <c r="I20" s="87">
        <v>930.70016318013097</v>
      </c>
      <c r="J20" s="87">
        <v>966.47843124234805</v>
      </c>
      <c r="K20" s="87">
        <v>780.34712753692156</v>
      </c>
      <c r="L20" s="87">
        <v>646.46398413062207</v>
      </c>
      <c r="M20" s="87">
        <v>606.7212191800993</v>
      </c>
      <c r="N20" s="87">
        <v>392.48851243786999</v>
      </c>
      <c r="O20" s="87">
        <v>412.92497736938043</v>
      </c>
      <c r="P20" s="87">
        <v>320.19809620393966</v>
      </c>
      <c r="Q20" s="87">
        <v>267.44495651930498</v>
      </c>
    </row>
    <row r="21" spans="1:17" x14ac:dyDescent="0.25">
      <c r="A21" s="88" t="s">
        <v>28</v>
      </c>
      <c r="B21" s="87">
        <v>445.40008379307631</v>
      </c>
      <c r="C21" s="87">
        <v>469.15355000000648</v>
      </c>
      <c r="D21" s="87">
        <v>427.09961000000322</v>
      </c>
      <c r="E21" s="87">
        <v>459.92989000001586</v>
      </c>
      <c r="F21" s="87">
        <v>475.99938000000577</v>
      </c>
      <c r="G21" s="87">
        <v>463.79057587997352</v>
      </c>
      <c r="H21" s="87">
        <v>438.64339000001547</v>
      </c>
      <c r="I21" s="87">
        <v>378.1651099999915</v>
      </c>
      <c r="J21" s="87">
        <v>353.74974999999904</v>
      </c>
      <c r="K21" s="87">
        <v>331.6052299999983</v>
      </c>
      <c r="L21" s="87">
        <v>469.11403531290011</v>
      </c>
      <c r="M21" s="87">
        <v>313.96532450015536</v>
      </c>
      <c r="N21" s="87">
        <v>287.16370071744865</v>
      </c>
      <c r="O21" s="87">
        <v>197.15629556557761</v>
      </c>
      <c r="P21" s="87">
        <v>16.361061203892422</v>
      </c>
      <c r="Q21" s="87">
        <v>1.8391199855062901</v>
      </c>
    </row>
    <row r="22" spans="1:17" x14ac:dyDescent="0.25">
      <c r="A22" s="88" t="s">
        <v>66</v>
      </c>
      <c r="B22" s="87">
        <v>3270.4228952135513</v>
      </c>
      <c r="C22" s="87">
        <v>2913.9267919862682</v>
      </c>
      <c r="D22" s="87">
        <v>3573.5237563768433</v>
      </c>
      <c r="E22" s="87">
        <v>3865.447449232734</v>
      </c>
      <c r="F22" s="87">
        <v>4229.496920257383</v>
      </c>
      <c r="G22" s="87">
        <v>4740.6535157113249</v>
      </c>
      <c r="H22" s="87">
        <v>2671.9361888771082</v>
      </c>
      <c r="I22" s="87">
        <v>3503.1556993060049</v>
      </c>
      <c r="J22" s="87">
        <v>2996.8467751389453</v>
      </c>
      <c r="K22" s="87">
        <v>2889.7582974272073</v>
      </c>
      <c r="L22" s="87">
        <v>3132.5878815318706</v>
      </c>
      <c r="M22" s="87">
        <v>2771.0428163376528</v>
      </c>
      <c r="N22" s="87">
        <v>3181.0288169164169</v>
      </c>
      <c r="O22" s="87">
        <v>3351.4467364056354</v>
      </c>
      <c r="P22" s="87">
        <v>3439.5815422788551</v>
      </c>
      <c r="Q22" s="87">
        <v>2643.4242890491491</v>
      </c>
    </row>
    <row r="23" spans="1:17" x14ac:dyDescent="0.25">
      <c r="A23" s="88" t="s">
        <v>25</v>
      </c>
      <c r="B23" s="87">
        <v>0</v>
      </c>
      <c r="C23" s="87">
        <v>0.89993999999999996</v>
      </c>
      <c r="D23" s="87">
        <v>0.9</v>
      </c>
      <c r="E23" s="87">
        <v>0.40001999999999999</v>
      </c>
      <c r="F23" s="87">
        <v>0.79996</v>
      </c>
      <c r="G23" s="87">
        <v>0.71653768988249056</v>
      </c>
      <c r="H23" s="87">
        <v>0.49995000000000001</v>
      </c>
      <c r="I23" s="87">
        <v>0.29998000000000002</v>
      </c>
      <c r="J23" s="87">
        <v>0.90007999999999999</v>
      </c>
      <c r="K23" s="87">
        <v>0</v>
      </c>
      <c r="L23" s="87">
        <v>0</v>
      </c>
      <c r="M23" s="87">
        <v>0</v>
      </c>
      <c r="N23" s="87">
        <v>0</v>
      </c>
      <c r="O23" s="87">
        <v>1.6479944831206426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1157.8780954333499</v>
      </c>
      <c r="C24" s="87">
        <v>1169.7647599999996</v>
      </c>
      <c r="D24" s="87">
        <v>1200.9320300000004</v>
      </c>
      <c r="E24" s="87">
        <v>1202.2012999999999</v>
      </c>
      <c r="F24" s="87">
        <v>1212.4289099999996</v>
      </c>
      <c r="G24" s="87">
        <v>1221.9132178189368</v>
      </c>
      <c r="H24" s="87">
        <v>1431.7564599999994</v>
      </c>
      <c r="I24" s="87">
        <v>1451.7324199999994</v>
      </c>
      <c r="J24" s="87">
        <v>1320.7312500000005</v>
      </c>
      <c r="K24" s="87">
        <v>1055.3859600000008</v>
      </c>
      <c r="L24" s="87">
        <v>948.24176108010909</v>
      </c>
      <c r="M24" s="87">
        <v>1029.040207687153</v>
      </c>
      <c r="N24" s="87">
        <v>1045.3780922163346</v>
      </c>
      <c r="O24" s="87">
        <v>943.98986487550792</v>
      </c>
      <c r="P24" s="87">
        <v>918.07838780520854</v>
      </c>
      <c r="Q24" s="87">
        <v>1083.4007154442311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85</v>
      </c>
      <c r="B26" s="85">
        <f t="shared" ref="B26" si="6">SUM(B27:B36)</f>
        <v>16415.401905478586</v>
      </c>
      <c r="C26" s="85">
        <f t="shared" ref="C26:Q26" si="7">SUM(C27:C36)</f>
        <v>18071.353212791837</v>
      </c>
      <c r="D26" s="85">
        <f t="shared" si="7"/>
        <v>17583.284654270599</v>
      </c>
      <c r="E26" s="85">
        <f t="shared" si="7"/>
        <v>18754.853382494424</v>
      </c>
      <c r="F26" s="85">
        <f t="shared" si="7"/>
        <v>19543.780631852034</v>
      </c>
      <c r="G26" s="85">
        <f t="shared" si="7"/>
        <v>20091.275916189283</v>
      </c>
      <c r="H26" s="85">
        <f t="shared" si="7"/>
        <v>16991.889025739831</v>
      </c>
      <c r="I26" s="85">
        <f t="shared" si="7"/>
        <v>17967.166870378242</v>
      </c>
      <c r="J26" s="85">
        <f t="shared" si="7"/>
        <v>17148.322691858364</v>
      </c>
      <c r="K26" s="85">
        <f t="shared" si="7"/>
        <v>13594.433303202157</v>
      </c>
      <c r="L26" s="85">
        <f t="shared" si="7"/>
        <v>13709.704819928082</v>
      </c>
      <c r="M26" s="85">
        <f t="shared" si="7"/>
        <v>14045.389928360208</v>
      </c>
      <c r="N26" s="85">
        <f t="shared" si="7"/>
        <v>13228.62751816988</v>
      </c>
      <c r="O26" s="85">
        <f t="shared" si="7"/>
        <v>13273.542309809714</v>
      </c>
      <c r="P26" s="85">
        <f t="shared" si="7"/>
        <v>12715.210808345291</v>
      </c>
      <c r="Q26" s="85">
        <f t="shared" si="7"/>
        <v>12472.543267809009</v>
      </c>
    </row>
    <row r="27" spans="1:17" x14ac:dyDescent="0.25">
      <c r="A27" s="84" t="s">
        <v>33</v>
      </c>
      <c r="B27" s="83">
        <v>691.51548552905092</v>
      </c>
      <c r="C27" s="83">
        <v>630.16195987609092</v>
      </c>
      <c r="D27" s="83">
        <v>560.73106563146894</v>
      </c>
      <c r="E27" s="83">
        <v>422.4457651528578</v>
      </c>
      <c r="F27" s="83">
        <v>402.73736471540559</v>
      </c>
      <c r="G27" s="83">
        <v>463.37504315399019</v>
      </c>
      <c r="H27" s="83">
        <v>431.59363848098957</v>
      </c>
      <c r="I27" s="83">
        <v>663.0681638657245</v>
      </c>
      <c r="J27" s="83">
        <v>489.19119027780033</v>
      </c>
      <c r="K27" s="83">
        <v>222.83894748163078</v>
      </c>
      <c r="L27" s="83">
        <v>410.83767694365361</v>
      </c>
      <c r="M27" s="83">
        <v>640.34415539885094</v>
      </c>
      <c r="N27" s="83">
        <v>425.78633659058312</v>
      </c>
      <c r="O27" s="83">
        <v>497.74379009882466</v>
      </c>
      <c r="P27" s="83">
        <v>467.63543823921771</v>
      </c>
      <c r="Q27" s="83">
        <v>508.55983601336288</v>
      </c>
    </row>
    <row r="28" spans="1:17" x14ac:dyDescent="0.25">
      <c r="A28" s="84" t="s">
        <v>47</v>
      </c>
      <c r="B28" s="83">
        <v>747.96047437462732</v>
      </c>
      <c r="C28" s="83">
        <v>703.49779999999998</v>
      </c>
      <c r="D28" s="83">
        <v>764.31040000000007</v>
      </c>
      <c r="E28" s="83">
        <v>714.64909999999998</v>
      </c>
      <c r="F28" s="83">
        <v>762.32226000000003</v>
      </c>
      <c r="G28" s="83">
        <v>658.47661746656956</v>
      </c>
      <c r="H28" s="83">
        <v>662.68840999999998</v>
      </c>
      <c r="I28" s="83">
        <v>537.41282000000001</v>
      </c>
      <c r="J28" s="83">
        <v>541.74677999999994</v>
      </c>
      <c r="K28" s="83">
        <v>513.06827999999996</v>
      </c>
      <c r="L28" s="83">
        <v>413.26732899992015</v>
      </c>
      <c r="M28" s="83">
        <v>489.71335070129265</v>
      </c>
      <c r="N28" s="83">
        <v>394.90789410991141</v>
      </c>
      <c r="O28" s="83">
        <v>681.21792776411883</v>
      </c>
      <c r="P28" s="83">
        <v>422.7474118352074</v>
      </c>
      <c r="Q28" s="83">
        <v>386.16551737569591</v>
      </c>
    </row>
    <row r="29" spans="1:17" x14ac:dyDescent="0.25">
      <c r="A29" s="84" t="s">
        <v>30</v>
      </c>
      <c r="B29" s="83">
        <v>416.40559355875985</v>
      </c>
      <c r="C29" s="83">
        <v>415.30442000000039</v>
      </c>
      <c r="D29" s="83">
        <v>415.29638000000006</v>
      </c>
      <c r="E29" s="83">
        <v>408.70003999999977</v>
      </c>
      <c r="F29" s="83">
        <v>417.50108999999958</v>
      </c>
      <c r="G29" s="83">
        <v>412.00943526740491</v>
      </c>
      <c r="H29" s="83">
        <v>379.0397499999998</v>
      </c>
      <c r="I29" s="83">
        <v>375.72425999999984</v>
      </c>
      <c r="J29" s="83">
        <v>366.91672000000005</v>
      </c>
      <c r="K29" s="83">
        <v>341.68770999999987</v>
      </c>
      <c r="L29" s="83">
        <v>340.59300286394966</v>
      </c>
      <c r="M29" s="83">
        <v>303.23874049682843</v>
      </c>
      <c r="N29" s="83">
        <v>285.66125555098529</v>
      </c>
      <c r="O29" s="83">
        <v>90.093085955152389</v>
      </c>
      <c r="P29" s="83">
        <v>121.63233914279803</v>
      </c>
      <c r="Q29" s="83">
        <v>120.79910411675704</v>
      </c>
    </row>
    <row r="30" spans="1:17" x14ac:dyDescent="0.25">
      <c r="A30" s="84" t="s">
        <v>68</v>
      </c>
      <c r="B30" s="83">
        <v>667.36489885695551</v>
      </c>
      <c r="C30" s="83">
        <v>705.53040049688036</v>
      </c>
      <c r="D30" s="83">
        <v>674.061809632017</v>
      </c>
      <c r="E30" s="83">
        <v>763.10024486769987</v>
      </c>
      <c r="F30" s="83">
        <v>832.49865796705581</v>
      </c>
      <c r="G30" s="83">
        <v>926.83851796602289</v>
      </c>
      <c r="H30" s="83">
        <v>476.20909839129729</v>
      </c>
      <c r="I30" s="83">
        <v>647.66820276153646</v>
      </c>
      <c r="J30" s="83">
        <v>601.02485548044206</v>
      </c>
      <c r="K30" s="83">
        <v>595.13250989392611</v>
      </c>
      <c r="L30" s="83">
        <v>652.74207412341593</v>
      </c>
      <c r="M30" s="83">
        <v>490.32523248130946</v>
      </c>
      <c r="N30" s="83">
        <v>513.59027704422533</v>
      </c>
      <c r="O30" s="83">
        <v>622.43313163768744</v>
      </c>
      <c r="P30" s="83">
        <v>599.68789859098342</v>
      </c>
      <c r="Q30" s="83">
        <v>772.24476116894346</v>
      </c>
    </row>
    <row r="31" spans="1:17" x14ac:dyDescent="0.25">
      <c r="A31" s="84" t="s">
        <v>29</v>
      </c>
      <c r="B31" s="83">
        <v>541.55339735581811</v>
      </c>
      <c r="C31" s="83">
        <v>377.56058613595178</v>
      </c>
      <c r="D31" s="83">
        <v>404.43844911858901</v>
      </c>
      <c r="E31" s="83">
        <v>335.47383326249974</v>
      </c>
      <c r="F31" s="83">
        <v>158.9855566905353</v>
      </c>
      <c r="G31" s="83">
        <v>119.04524874697256</v>
      </c>
      <c r="H31" s="83">
        <v>402.30055636246971</v>
      </c>
      <c r="I31" s="83">
        <v>324.70032681986902</v>
      </c>
      <c r="J31" s="83">
        <v>265.91880875765173</v>
      </c>
      <c r="K31" s="83">
        <v>179.84107246307838</v>
      </c>
      <c r="L31" s="83">
        <v>158.92367459880984</v>
      </c>
      <c r="M31" s="83">
        <v>178.60415621253219</v>
      </c>
      <c r="N31" s="83">
        <v>64.186157802991261</v>
      </c>
      <c r="O31" s="83">
        <v>95.338453247842949</v>
      </c>
      <c r="P31" s="83">
        <v>106.85916730149296</v>
      </c>
      <c r="Q31" s="83">
        <v>88.913309285062894</v>
      </c>
    </row>
    <row r="32" spans="1:17" x14ac:dyDescent="0.25">
      <c r="A32" s="84" t="s">
        <v>28</v>
      </c>
      <c r="B32" s="83">
        <v>2000.9565404894042</v>
      </c>
      <c r="C32" s="83">
        <v>2241.64624</v>
      </c>
      <c r="D32" s="83">
        <v>2034.6004999999998</v>
      </c>
      <c r="E32" s="83">
        <v>2200.3955900000001</v>
      </c>
      <c r="F32" s="83">
        <v>2279.9716500000004</v>
      </c>
      <c r="G32" s="83">
        <v>2219.5474012772033</v>
      </c>
      <c r="H32" s="83">
        <v>2292.8734300000001</v>
      </c>
      <c r="I32" s="83">
        <v>2349.4450799999995</v>
      </c>
      <c r="J32" s="83">
        <v>2231.0373500000001</v>
      </c>
      <c r="K32" s="83">
        <v>2045.2908299999999</v>
      </c>
      <c r="L32" s="83">
        <v>2161.4658915128348</v>
      </c>
      <c r="M32" s="83">
        <v>2071.2691262534922</v>
      </c>
      <c r="N32" s="83">
        <v>1538.5516045015793</v>
      </c>
      <c r="O32" s="83">
        <v>1072.4518858911642</v>
      </c>
      <c r="P32" s="83">
        <v>1075.4756887619983</v>
      </c>
      <c r="Q32" s="83">
        <v>1100.6024896265387</v>
      </c>
    </row>
    <row r="33" spans="1:17" x14ac:dyDescent="0.25">
      <c r="A33" s="84" t="s">
        <v>66</v>
      </c>
      <c r="B33" s="83">
        <v>5737.7850320213365</v>
      </c>
      <c r="C33" s="83">
        <v>6943.8921946132832</v>
      </c>
      <c r="D33" s="83">
        <v>6633.1712874648574</v>
      </c>
      <c r="E33" s="83">
        <v>7593.208134986744</v>
      </c>
      <c r="F33" s="83">
        <v>7957.8938585309024</v>
      </c>
      <c r="G33" s="83">
        <v>8369.6720053922345</v>
      </c>
      <c r="H33" s="83">
        <v>5985.9425804013017</v>
      </c>
      <c r="I33" s="83">
        <v>6461.1390869735542</v>
      </c>
      <c r="J33" s="83">
        <v>6223.3529572461575</v>
      </c>
      <c r="K33" s="83">
        <v>4534.045149092819</v>
      </c>
      <c r="L33" s="83">
        <v>4560.1167170400968</v>
      </c>
      <c r="M33" s="83">
        <v>4839.2782342202418</v>
      </c>
      <c r="N33" s="83">
        <v>5149.9579309705741</v>
      </c>
      <c r="O33" s="83">
        <v>5593.2605057531318</v>
      </c>
      <c r="P33" s="83">
        <v>5214.9946268894473</v>
      </c>
      <c r="Q33" s="83">
        <v>4175.9892615697499</v>
      </c>
    </row>
    <row r="34" spans="1:17" x14ac:dyDescent="0.25">
      <c r="A34" s="84" t="s">
        <v>25</v>
      </c>
      <c r="B34" s="83">
        <v>236.00587496109037</v>
      </c>
      <c r="C34" s="83">
        <v>360.20006000000001</v>
      </c>
      <c r="D34" s="83">
        <v>348.77985999999999</v>
      </c>
      <c r="E34" s="83">
        <v>326.72003999999998</v>
      </c>
      <c r="F34" s="83">
        <v>345.36129</v>
      </c>
      <c r="G34" s="83">
        <v>283.0801566829075</v>
      </c>
      <c r="H34" s="83">
        <v>270.08714000000003</v>
      </c>
      <c r="I34" s="83">
        <v>290.71865000000003</v>
      </c>
      <c r="J34" s="83">
        <v>282.49991999999997</v>
      </c>
      <c r="K34" s="83">
        <v>213.66834</v>
      </c>
      <c r="L34" s="83">
        <v>264.85295079300425</v>
      </c>
      <c r="M34" s="83">
        <v>305.93770899015999</v>
      </c>
      <c r="N34" s="83">
        <v>273.55020540746972</v>
      </c>
      <c r="O34" s="83">
        <v>257.3763825680025</v>
      </c>
      <c r="P34" s="83">
        <v>223.75083596063831</v>
      </c>
      <c r="Q34" s="83">
        <v>228.16948504824768</v>
      </c>
    </row>
    <row r="35" spans="1:17" x14ac:dyDescent="0.25">
      <c r="A35" s="84" t="s">
        <v>23</v>
      </c>
      <c r="B35" s="83">
        <v>129.02359559559704</v>
      </c>
      <c r="C35" s="83">
        <v>129.0004200000003</v>
      </c>
      <c r="D35" s="83">
        <v>129.0002599999998</v>
      </c>
      <c r="E35" s="83">
        <v>129.00132000000008</v>
      </c>
      <c r="F35" s="83">
        <v>129.00405000000001</v>
      </c>
      <c r="G35" s="83">
        <v>129.02409832549233</v>
      </c>
      <c r="H35" s="83">
        <v>132.20413000000008</v>
      </c>
      <c r="I35" s="83">
        <v>136.80593000000022</v>
      </c>
      <c r="J35" s="83">
        <v>136.78596999999968</v>
      </c>
      <c r="K35" s="83">
        <v>122.00498999999945</v>
      </c>
      <c r="L35" s="83">
        <v>147.5115588778516</v>
      </c>
      <c r="M35" s="83">
        <v>189.16417714547856</v>
      </c>
      <c r="N35" s="83">
        <v>187.37166393664802</v>
      </c>
      <c r="O35" s="83">
        <v>166.21363182841515</v>
      </c>
      <c r="P35" s="83">
        <v>162.03177928746652</v>
      </c>
      <c r="Q35" s="83">
        <v>204.35463052011437</v>
      </c>
    </row>
    <row r="36" spans="1:17" x14ac:dyDescent="0.25">
      <c r="A36" s="82" t="s">
        <v>21</v>
      </c>
      <c r="B36" s="81">
        <v>5246.8310127359446</v>
      </c>
      <c r="C36" s="81">
        <v>5564.5591316696309</v>
      </c>
      <c r="D36" s="81">
        <v>5618.8946424236674</v>
      </c>
      <c r="E36" s="81">
        <v>5861.1593142246238</v>
      </c>
      <c r="F36" s="81">
        <v>6257.5048539481368</v>
      </c>
      <c r="G36" s="81">
        <v>6510.2073919104851</v>
      </c>
      <c r="H36" s="81">
        <v>5958.9502921037729</v>
      </c>
      <c r="I36" s="81">
        <v>6180.4843499575572</v>
      </c>
      <c r="J36" s="81">
        <v>6009.8481400963137</v>
      </c>
      <c r="K36" s="81">
        <v>4826.8554742707047</v>
      </c>
      <c r="L36" s="81">
        <v>4599.393944174546</v>
      </c>
      <c r="M36" s="81">
        <v>4537.5150464600229</v>
      </c>
      <c r="N36" s="81">
        <v>4395.0641922549121</v>
      </c>
      <c r="O36" s="81">
        <v>4197.4135150653747</v>
      </c>
      <c r="P36" s="81">
        <v>4320.395622336041</v>
      </c>
      <c r="Q36" s="81">
        <v>4886.7448730845372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0.99999999999999989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0.99999999999999989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0.99999999999999989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1.0991799576572982E-2</v>
      </c>
      <c r="C41" s="75">
        <f t="shared" si="9"/>
        <v>1.0725511346743821E-2</v>
      </c>
      <c r="D41" s="75">
        <f t="shared" si="9"/>
        <v>1.0727779290897388E-2</v>
      </c>
      <c r="E41" s="75">
        <f t="shared" si="9"/>
        <v>1.0759223396541078E-2</v>
      </c>
      <c r="F41" s="75">
        <f t="shared" si="9"/>
        <v>1.0648957330563339E-2</v>
      </c>
      <c r="G41" s="75">
        <f t="shared" si="9"/>
        <v>1.0748817063395835E-2</v>
      </c>
      <c r="H41" s="75">
        <f t="shared" si="9"/>
        <v>1.0453693997998599E-2</v>
      </c>
      <c r="I41" s="75">
        <f t="shared" si="9"/>
        <v>1.0242351367688802E-2</v>
      </c>
      <c r="J41" s="75">
        <f t="shared" si="9"/>
        <v>1.0358010010005431E-2</v>
      </c>
      <c r="K41" s="75">
        <f t="shared" si="9"/>
        <v>1.1181423611241144E-2</v>
      </c>
      <c r="L41" s="75">
        <f t="shared" si="9"/>
        <v>1.0694934633378504E-2</v>
      </c>
      <c r="M41" s="75">
        <f t="shared" si="9"/>
        <v>1.0513796677382255E-2</v>
      </c>
      <c r="N41" s="75">
        <f t="shared" si="9"/>
        <v>1.1280614195375809E-2</v>
      </c>
      <c r="O41" s="75">
        <f t="shared" si="9"/>
        <v>1.1629771556610585E-2</v>
      </c>
      <c r="P41" s="75">
        <f t="shared" si="9"/>
        <v>1.1749044285630152E-2</v>
      </c>
      <c r="Q41" s="75">
        <f t="shared" si="9"/>
        <v>1.1363379470785256E-2</v>
      </c>
    </row>
    <row r="42" spans="1:17" x14ac:dyDescent="0.25">
      <c r="A42" s="76" t="s">
        <v>82</v>
      </c>
      <c r="B42" s="75">
        <f t="shared" ref="B42:Q42" si="10">IF(B7=0,0,B7/B$5)</f>
        <v>1.5828106862469001E-2</v>
      </c>
      <c r="C42" s="75">
        <f t="shared" si="10"/>
        <v>1.5265193950011059E-2</v>
      </c>
      <c r="D42" s="75">
        <f t="shared" si="10"/>
        <v>1.5544806691232853E-2</v>
      </c>
      <c r="E42" s="75">
        <f t="shared" si="10"/>
        <v>1.5465118381048941E-2</v>
      </c>
      <c r="F42" s="75">
        <f t="shared" si="10"/>
        <v>1.5592970629146732E-2</v>
      </c>
      <c r="G42" s="75">
        <f t="shared" si="10"/>
        <v>1.5602557246259821E-2</v>
      </c>
      <c r="H42" s="75">
        <f t="shared" si="10"/>
        <v>1.630219426720822E-2</v>
      </c>
      <c r="I42" s="75">
        <f t="shared" si="10"/>
        <v>1.5379233706084015E-2</v>
      </c>
      <c r="J42" s="75">
        <f t="shared" si="10"/>
        <v>1.5739581214275641E-2</v>
      </c>
      <c r="K42" s="75">
        <f t="shared" si="10"/>
        <v>1.590396036967117E-2</v>
      </c>
      <c r="L42" s="75">
        <f t="shared" si="10"/>
        <v>1.5523656447397781E-2</v>
      </c>
      <c r="M42" s="75">
        <f t="shared" si="10"/>
        <v>1.6602659085736615E-2</v>
      </c>
      <c r="N42" s="75">
        <f t="shared" si="10"/>
        <v>1.7583710799920948E-2</v>
      </c>
      <c r="O42" s="75">
        <f t="shared" si="10"/>
        <v>1.7950952974319888E-2</v>
      </c>
      <c r="P42" s="75">
        <f t="shared" si="10"/>
        <v>1.806681037872231E-2</v>
      </c>
      <c r="Q42" s="75">
        <f t="shared" si="10"/>
        <v>1.6191617012192173E-2</v>
      </c>
    </row>
    <row r="43" spans="1:17" x14ac:dyDescent="0.25">
      <c r="A43" s="76" t="s">
        <v>81</v>
      </c>
      <c r="B43" s="75">
        <f t="shared" ref="B43:Q43" si="11">IF(B8=0,0,B8/B$5)</f>
        <v>2.5842243392688504E-2</v>
      </c>
      <c r="C43" s="75">
        <f t="shared" si="11"/>
        <v>2.5807447498701928E-2</v>
      </c>
      <c r="D43" s="75">
        <f t="shared" si="11"/>
        <v>2.6251178845901686E-2</v>
      </c>
      <c r="E43" s="75">
        <f t="shared" si="11"/>
        <v>2.6387930315511253E-2</v>
      </c>
      <c r="F43" s="75">
        <f t="shared" si="11"/>
        <v>2.5778157682984255E-2</v>
      </c>
      <c r="G43" s="75">
        <f t="shared" si="11"/>
        <v>2.5183193937609802E-2</v>
      </c>
      <c r="H43" s="75">
        <f t="shared" si="11"/>
        <v>2.5146731904640104E-2</v>
      </c>
      <c r="I43" s="75">
        <f t="shared" si="11"/>
        <v>2.4782095654963438E-2</v>
      </c>
      <c r="J43" s="75">
        <f t="shared" si="11"/>
        <v>2.5072511319450617E-2</v>
      </c>
      <c r="K43" s="75">
        <f t="shared" si="11"/>
        <v>2.6108479419351668E-2</v>
      </c>
      <c r="L43" s="75">
        <f t="shared" si="11"/>
        <v>2.5134771808517843E-2</v>
      </c>
      <c r="M43" s="75">
        <f t="shared" si="11"/>
        <v>2.5252495457664927E-2</v>
      </c>
      <c r="N43" s="75">
        <f t="shared" si="11"/>
        <v>2.6014917508528249E-2</v>
      </c>
      <c r="O43" s="75">
        <f t="shared" si="11"/>
        <v>2.7005209826340072E-2</v>
      </c>
      <c r="P43" s="75">
        <f t="shared" si="11"/>
        <v>2.7208063405193859E-2</v>
      </c>
      <c r="Q43" s="75">
        <f t="shared" si="11"/>
        <v>2.7743200916879492E-2</v>
      </c>
    </row>
    <row r="44" spans="1:17" x14ac:dyDescent="0.25">
      <c r="A44" s="76" t="s">
        <v>80</v>
      </c>
      <c r="B44" s="75">
        <f t="shared" ref="B44:Q44" si="12">IF(B9=0,0,B9/B$5)</f>
        <v>2.2376725409635475E-2</v>
      </c>
      <c r="C44" s="75">
        <f t="shared" si="12"/>
        <v>2.1107109787137136E-2</v>
      </c>
      <c r="D44" s="75">
        <f t="shared" si="12"/>
        <v>2.2186060767424444E-2</v>
      </c>
      <c r="E44" s="75">
        <f t="shared" si="12"/>
        <v>2.1847445073063961E-2</v>
      </c>
      <c r="F44" s="75">
        <f t="shared" si="12"/>
        <v>2.2078634739684296E-2</v>
      </c>
      <c r="G44" s="75">
        <f t="shared" si="12"/>
        <v>2.2050192660562212E-2</v>
      </c>
      <c r="H44" s="75">
        <f t="shared" si="12"/>
        <v>2.2841929847128132E-2</v>
      </c>
      <c r="I44" s="75">
        <f t="shared" si="12"/>
        <v>2.1646808783070813E-2</v>
      </c>
      <c r="J44" s="75">
        <f t="shared" si="12"/>
        <v>2.2060571897293862E-2</v>
      </c>
      <c r="K44" s="75">
        <f t="shared" si="12"/>
        <v>2.2621028314191358E-2</v>
      </c>
      <c r="L44" s="75">
        <f t="shared" si="12"/>
        <v>2.1451776784283394E-2</v>
      </c>
      <c r="M44" s="75">
        <f t="shared" si="12"/>
        <v>2.3148422886031642E-2</v>
      </c>
      <c r="N44" s="75">
        <f t="shared" si="12"/>
        <v>2.5601106616224747E-2</v>
      </c>
      <c r="O44" s="75">
        <f t="shared" si="12"/>
        <v>2.6438213539595173E-2</v>
      </c>
      <c r="P44" s="75">
        <f t="shared" si="12"/>
        <v>2.6844800616750888E-2</v>
      </c>
      <c r="Q44" s="75">
        <f t="shared" si="12"/>
        <v>2.4124679200552591E-2</v>
      </c>
    </row>
    <row r="45" spans="1:17" x14ac:dyDescent="0.25">
      <c r="A45" s="76" t="s">
        <v>79</v>
      </c>
      <c r="B45" s="75">
        <f t="shared" ref="B45:Q45" si="13">IF(B10=0,0,B10/B$5)</f>
        <v>1.7746357636299413E-2</v>
      </c>
      <c r="C45" s="75">
        <f t="shared" si="13"/>
        <v>1.6623270874635724E-2</v>
      </c>
      <c r="D45" s="75">
        <f t="shared" si="13"/>
        <v>1.7104538350766103E-2</v>
      </c>
      <c r="E45" s="75">
        <f t="shared" si="13"/>
        <v>1.704870110887393E-2</v>
      </c>
      <c r="F45" s="75">
        <f t="shared" si="13"/>
        <v>1.6840821222224044E-2</v>
      </c>
      <c r="G45" s="75">
        <f t="shared" si="13"/>
        <v>1.679272106266377E-2</v>
      </c>
      <c r="H45" s="75">
        <f t="shared" si="13"/>
        <v>1.6725326693046522E-2</v>
      </c>
      <c r="I45" s="75">
        <f t="shared" si="13"/>
        <v>1.6016379261644849E-2</v>
      </c>
      <c r="J45" s="75">
        <f t="shared" si="13"/>
        <v>1.6164709128529704E-2</v>
      </c>
      <c r="K45" s="75">
        <f t="shared" si="13"/>
        <v>1.7336786713331678E-2</v>
      </c>
      <c r="L45" s="75">
        <f t="shared" si="13"/>
        <v>1.6108131933076416E-2</v>
      </c>
      <c r="M45" s="75">
        <f t="shared" si="13"/>
        <v>1.6593546402506244E-2</v>
      </c>
      <c r="N45" s="75">
        <f t="shared" si="13"/>
        <v>1.8386483912840298E-2</v>
      </c>
      <c r="O45" s="75">
        <f t="shared" si="13"/>
        <v>1.872667508317748E-2</v>
      </c>
      <c r="P45" s="75">
        <f t="shared" si="13"/>
        <v>1.9119257971200527E-2</v>
      </c>
      <c r="Q45" s="75">
        <f t="shared" si="13"/>
        <v>1.7795449813967277E-2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0.26043420829088648</v>
      </c>
      <c r="C46" s="73">
        <f t="shared" si="14"/>
        <v>0.24457428945769802</v>
      </c>
      <c r="D46" s="73">
        <f t="shared" si="14"/>
        <v>0.2679091767987965</v>
      </c>
      <c r="E46" s="73">
        <f t="shared" si="14"/>
        <v>0.26914702356488757</v>
      </c>
      <c r="F46" s="73">
        <f t="shared" si="14"/>
        <v>0.2603653433018514</v>
      </c>
      <c r="G46" s="73">
        <f t="shared" si="14"/>
        <v>0.26109766882660285</v>
      </c>
      <c r="H46" s="73">
        <f t="shared" si="14"/>
        <v>0.23902245396847316</v>
      </c>
      <c r="I46" s="73">
        <f t="shared" si="14"/>
        <v>0.25735889732218487</v>
      </c>
      <c r="J46" s="73">
        <f t="shared" si="14"/>
        <v>0.24677321555945456</v>
      </c>
      <c r="K46" s="73">
        <f t="shared" si="14"/>
        <v>0.26575956467104012</v>
      </c>
      <c r="L46" s="73">
        <f t="shared" si="14"/>
        <v>0.27189570824874332</v>
      </c>
      <c r="M46" s="73">
        <f t="shared" si="14"/>
        <v>0.25065778717651266</v>
      </c>
      <c r="N46" s="73">
        <f t="shared" si="14"/>
        <v>0.26433953702923124</v>
      </c>
      <c r="O46" s="73">
        <f t="shared" si="14"/>
        <v>0.260086439944893</v>
      </c>
      <c r="P46" s="73">
        <f t="shared" si="14"/>
        <v>0.26143603810339494</v>
      </c>
      <c r="Q46" s="73">
        <f t="shared" si="14"/>
        <v>0.24337538489687519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0.64678055883144803</v>
      </c>
      <c r="C47" s="71">
        <f t="shared" si="15"/>
        <v>0.66589717708507246</v>
      </c>
      <c r="D47" s="71">
        <f t="shared" si="15"/>
        <v>0.640276459254981</v>
      </c>
      <c r="E47" s="71">
        <f t="shared" si="15"/>
        <v>0.6393445581600733</v>
      </c>
      <c r="F47" s="71">
        <f t="shared" si="15"/>
        <v>0.64869511509354594</v>
      </c>
      <c r="G47" s="71">
        <f t="shared" si="15"/>
        <v>0.64852484920290576</v>
      </c>
      <c r="H47" s="71">
        <f t="shared" si="15"/>
        <v>0.66950766932150518</v>
      </c>
      <c r="I47" s="71">
        <f t="shared" si="15"/>
        <v>0.6545742339043632</v>
      </c>
      <c r="J47" s="71">
        <f t="shared" si="15"/>
        <v>0.66383140087099013</v>
      </c>
      <c r="K47" s="71">
        <f t="shared" si="15"/>
        <v>0.64108875690117295</v>
      </c>
      <c r="L47" s="71">
        <f t="shared" si="15"/>
        <v>0.63919102014460272</v>
      </c>
      <c r="M47" s="71">
        <f t="shared" si="15"/>
        <v>0.65723129231416555</v>
      </c>
      <c r="N47" s="71">
        <f t="shared" si="15"/>
        <v>0.63679362993787869</v>
      </c>
      <c r="O47" s="71">
        <f t="shared" si="15"/>
        <v>0.63816273707506388</v>
      </c>
      <c r="P47" s="71">
        <f t="shared" si="15"/>
        <v>0.6355759852391073</v>
      </c>
      <c r="Q47" s="71">
        <f t="shared" si="15"/>
        <v>0.65940628868874807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ES: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12444.352568944176</v>
      </c>
      <c r="C5" s="96">
        <f t="shared" ref="C5:Q5" si="1">SUM(C6:C10,C15,C26)</f>
        <v>13221.016441886875</v>
      </c>
      <c r="D5" s="96">
        <f t="shared" si="1"/>
        <v>13279.244704048133</v>
      </c>
      <c r="E5" s="96">
        <f t="shared" si="1"/>
        <v>14616.372303857373</v>
      </c>
      <c r="F5" s="96">
        <f t="shared" si="1"/>
        <v>14831.535832595404</v>
      </c>
      <c r="G5" s="96">
        <f t="shared" si="1"/>
        <v>15355.534655818292</v>
      </c>
      <c r="H5" s="96">
        <f t="shared" si="1"/>
        <v>12847.312783770727</v>
      </c>
      <c r="I5" s="96">
        <f t="shared" si="1"/>
        <v>13726.367891627364</v>
      </c>
      <c r="J5" s="96">
        <f t="shared" si="1"/>
        <v>13016.185226585661</v>
      </c>
      <c r="K5" s="96">
        <f t="shared" si="1"/>
        <v>10570.174217526088</v>
      </c>
      <c r="L5" s="96">
        <f t="shared" si="1"/>
        <v>10617.306922001238</v>
      </c>
      <c r="M5" s="96">
        <f t="shared" si="1"/>
        <v>10897.069591615846</v>
      </c>
      <c r="N5" s="96">
        <f t="shared" si="1"/>
        <v>10573.807974770989</v>
      </c>
      <c r="O5" s="96">
        <f t="shared" si="1"/>
        <v>10643.946203207091</v>
      </c>
      <c r="P5" s="96">
        <f t="shared" si="1"/>
        <v>10338.065354008917</v>
      </c>
      <c r="Q5" s="96">
        <f t="shared" si="1"/>
        <v>10077.578732482518</v>
      </c>
    </row>
    <row r="6" spans="1:17" x14ac:dyDescent="0.25">
      <c r="A6" s="76" t="s">
        <v>83</v>
      </c>
      <c r="B6" s="95">
        <v>122.69580813407333</v>
      </c>
      <c r="C6" s="95">
        <v>128.34464205983315</v>
      </c>
      <c r="D6" s="95">
        <v>129.25589890896114</v>
      </c>
      <c r="E6" s="95">
        <v>140.66906145512726</v>
      </c>
      <c r="F6" s="95">
        <v>142.66279382203558</v>
      </c>
      <c r="G6" s="95">
        <v>148.69409038202346</v>
      </c>
      <c r="H6" s="95">
        <v>119.01715841970339</v>
      </c>
      <c r="I6" s="95">
        <v>126.15214470611279</v>
      </c>
      <c r="J6" s="95">
        <v>120.87538457068584</v>
      </c>
      <c r="K6" s="95">
        <v>107.77977252789984</v>
      </c>
      <c r="L6" s="95">
        <v>105.09031701095626</v>
      </c>
      <c r="M6" s="95">
        <v>104.17137878205259</v>
      </c>
      <c r="N6" s="95">
        <v>108.45471368111963</v>
      </c>
      <c r="O6" s="95">
        <v>112.81619781135913</v>
      </c>
      <c r="P6" s="95">
        <v>111.20098805331324</v>
      </c>
      <c r="Q6" s="95">
        <v>104.92434017492549</v>
      </c>
    </row>
    <row r="7" spans="1:17" x14ac:dyDescent="0.25">
      <c r="A7" s="76" t="s">
        <v>82</v>
      </c>
      <c r="B7" s="95">
        <v>44.570266083587939</v>
      </c>
      <c r="C7" s="95">
        <v>46.131780966842619</v>
      </c>
      <c r="D7" s="95">
        <v>47.414847228244099</v>
      </c>
      <c r="E7" s="95">
        <v>51.17740819982302</v>
      </c>
      <c r="F7" s="95">
        <v>52.906726634219112</v>
      </c>
      <c r="G7" s="95">
        <v>54.881179509321569</v>
      </c>
      <c r="H7" s="95">
        <v>47.08177028220112</v>
      </c>
      <c r="I7" s="95">
        <v>48.252844226832394</v>
      </c>
      <c r="J7" s="95">
        <v>46.984230717540633</v>
      </c>
      <c r="K7" s="95">
        <v>39.726150330287496</v>
      </c>
      <c r="L7" s="95">
        <v>39.614227149579058</v>
      </c>
      <c r="M7" s="95">
        <v>42.58187169062515</v>
      </c>
      <c r="N7" s="95">
        <v>43.971506439518691</v>
      </c>
      <c r="O7" s="95">
        <v>45.327412093603542</v>
      </c>
      <c r="P7" s="95">
        <v>44.132438684337203</v>
      </c>
      <c r="Q7" s="95">
        <v>38.493997165632074</v>
      </c>
    </row>
    <row r="8" spans="1:17" x14ac:dyDescent="0.25">
      <c r="A8" s="76" t="s">
        <v>81</v>
      </c>
      <c r="B8" s="95">
        <v>405.40126264470337</v>
      </c>
      <c r="C8" s="95">
        <v>434.40053210501594</v>
      </c>
      <c r="D8" s="95">
        <v>445.80957814936926</v>
      </c>
      <c r="E8" s="95">
        <v>485.05459148297206</v>
      </c>
      <c r="F8" s="95">
        <v>487.95066078389959</v>
      </c>
      <c r="G8" s="95">
        <v>492.71093974725989</v>
      </c>
      <c r="H8" s="95">
        <v>407.49712221076584</v>
      </c>
      <c r="I8" s="95">
        <v>434.84963679403273</v>
      </c>
      <c r="J8" s="95">
        <v>416.54258030486483</v>
      </c>
      <c r="K8" s="95">
        <v>357.08351466998391</v>
      </c>
      <c r="L8" s="95">
        <v>349.83810578566539</v>
      </c>
      <c r="M8" s="95">
        <v>352.84625230717324</v>
      </c>
      <c r="N8" s="95">
        <v>356.49746451186957</v>
      </c>
      <c r="O8" s="95">
        <v>373.73669445747646</v>
      </c>
      <c r="P8" s="95">
        <v>366.59111735394941</v>
      </c>
      <c r="Q8" s="95">
        <v>362.36179710069291</v>
      </c>
    </row>
    <row r="9" spans="1:17" x14ac:dyDescent="0.25">
      <c r="A9" s="76" t="s">
        <v>80</v>
      </c>
      <c r="B9" s="95">
        <v>241.88944467326684</v>
      </c>
      <c r="C9" s="95">
        <v>244.72297787151487</v>
      </c>
      <c r="D9" s="95">
        <v>260.50898141618057</v>
      </c>
      <c r="E9" s="95">
        <v>277.29737332348219</v>
      </c>
      <c r="F9" s="95">
        <v>287.95592769229069</v>
      </c>
      <c r="G9" s="95">
        <v>297.75246811449136</v>
      </c>
      <c r="H9" s="95">
        <v>254.06081028180935</v>
      </c>
      <c r="I9" s="95">
        <v>261.54354338477452</v>
      </c>
      <c r="J9" s="95">
        <v>252.80710751038964</v>
      </c>
      <c r="K9" s="95">
        <v>216.8300387135927</v>
      </c>
      <c r="L9" s="95">
        <v>209.88803307438377</v>
      </c>
      <c r="M9" s="95">
        <v>227.38203282890544</v>
      </c>
      <c r="N9" s="95">
        <v>245.76881267025743</v>
      </c>
      <c r="O9" s="95">
        <v>256.25484629257181</v>
      </c>
      <c r="P9" s="95">
        <v>251.96020416817993</v>
      </c>
      <c r="Q9" s="95">
        <v>219.15226983613243</v>
      </c>
    </row>
    <row r="10" spans="1:17" x14ac:dyDescent="0.25">
      <c r="A10" s="94" t="s">
        <v>79</v>
      </c>
      <c r="B10" s="93">
        <f t="shared" ref="B10" si="2">SUM(B11:B14)</f>
        <v>300.12632107939112</v>
      </c>
      <c r="C10" s="93">
        <f t="shared" ref="C10:Q10" si="3">SUM(C11:C14)</f>
        <v>301.90709695454916</v>
      </c>
      <c r="D10" s="93">
        <f t="shared" si="3"/>
        <v>314.22109606471918</v>
      </c>
      <c r="E10" s="93">
        <f t="shared" si="3"/>
        <v>336.72906153875317</v>
      </c>
      <c r="F10" s="93">
        <f t="shared" si="3"/>
        <v>341.90080376076656</v>
      </c>
      <c r="G10" s="93">
        <f t="shared" si="3"/>
        <v>352.30615988562135</v>
      </c>
      <c r="H10" s="93">
        <f t="shared" si="3"/>
        <v>289.54020088247603</v>
      </c>
      <c r="I10" s="93">
        <f t="shared" si="3"/>
        <v>300.54914395435856</v>
      </c>
      <c r="J10" s="93">
        <f t="shared" si="3"/>
        <v>287.44048329986151</v>
      </c>
      <c r="K10" s="93">
        <f t="shared" si="3"/>
        <v>255.27183499069292</v>
      </c>
      <c r="L10" s="93">
        <f t="shared" si="3"/>
        <v>241.84703910886975</v>
      </c>
      <c r="M10" s="93">
        <f t="shared" si="3"/>
        <v>251.81925930540748</v>
      </c>
      <c r="N10" s="93">
        <f t="shared" si="3"/>
        <v>270.06683675597037</v>
      </c>
      <c r="O10" s="93">
        <f t="shared" si="3"/>
        <v>277.20222804977789</v>
      </c>
      <c r="P10" s="93">
        <f t="shared" si="3"/>
        <v>277.10216505353196</v>
      </c>
      <c r="Q10" s="93">
        <f t="shared" si="3"/>
        <v>253.47630943963603</v>
      </c>
    </row>
    <row r="11" spans="1:17" x14ac:dyDescent="0.25">
      <c r="A11" s="92" t="s">
        <v>68</v>
      </c>
      <c r="B11" s="91">
        <v>43.651681860614708</v>
      </c>
      <c r="C11" s="91">
        <v>44.33707144872028</v>
      </c>
      <c r="D11" s="91">
        <v>45.361978587045854</v>
      </c>
      <c r="E11" s="91">
        <v>47.300148723838703</v>
      </c>
      <c r="F11" s="91">
        <v>49.940389196931172</v>
      </c>
      <c r="G11" s="91">
        <v>51.236315849446228</v>
      </c>
      <c r="H11" s="91">
        <v>41.22465628466653</v>
      </c>
      <c r="I11" s="91">
        <v>43.120285165697503</v>
      </c>
      <c r="J11" s="91">
        <v>41.611315765001649</v>
      </c>
      <c r="K11" s="91">
        <v>37.081103931041739</v>
      </c>
      <c r="L11" s="91">
        <v>36.518263323841332</v>
      </c>
      <c r="M11" s="91">
        <v>36.95935907596553</v>
      </c>
      <c r="N11" s="91">
        <v>39.330962222749704</v>
      </c>
      <c r="O11" s="91">
        <v>40.30764517907285</v>
      </c>
      <c r="P11" s="91">
        <v>39.605874753981027</v>
      </c>
      <c r="Q11" s="91">
        <v>36.319619985514947</v>
      </c>
    </row>
    <row r="12" spans="1:17" x14ac:dyDescent="0.25">
      <c r="A12" s="92" t="s">
        <v>66</v>
      </c>
      <c r="B12" s="91">
        <v>96.415108712377915</v>
      </c>
      <c r="C12" s="91">
        <v>91.696194847636107</v>
      </c>
      <c r="D12" s="91">
        <v>96.035693590132979</v>
      </c>
      <c r="E12" s="91">
        <v>112.15669620561242</v>
      </c>
      <c r="F12" s="91">
        <v>108.01243310451224</v>
      </c>
      <c r="G12" s="91">
        <v>114.17333242158153</v>
      </c>
      <c r="H12" s="91">
        <v>90.297398519377012</v>
      </c>
      <c r="I12" s="91">
        <v>95.705359704756333</v>
      </c>
      <c r="J12" s="91">
        <v>90.593326563746373</v>
      </c>
      <c r="K12" s="91">
        <v>83.482785371895005</v>
      </c>
      <c r="L12" s="91">
        <v>77.879524862513193</v>
      </c>
      <c r="M12" s="91">
        <v>80.624836607307046</v>
      </c>
      <c r="N12" s="91">
        <v>95.840749655800579</v>
      </c>
      <c r="O12" s="91">
        <v>98.955267251608461</v>
      </c>
      <c r="P12" s="91">
        <v>99.439429246516198</v>
      </c>
      <c r="Q12" s="91">
        <v>85.58094954256137</v>
      </c>
    </row>
    <row r="13" spans="1:17" x14ac:dyDescent="0.25">
      <c r="A13" s="92" t="s">
        <v>72</v>
      </c>
      <c r="B13" s="91">
        <v>6.466790558320297E-2</v>
      </c>
      <c r="C13" s="91">
        <v>0.13047079425509273</v>
      </c>
      <c r="D13" s="91">
        <v>0.25755211993497529</v>
      </c>
      <c r="E13" s="91">
        <v>0.32971457658797654</v>
      </c>
      <c r="F13" s="91">
        <v>0.54012256009679727</v>
      </c>
      <c r="G13" s="91">
        <v>0.88670001620322325</v>
      </c>
      <c r="H13" s="91">
        <v>1.0333397254281038</v>
      </c>
      <c r="I13" s="91">
        <v>0.76876964870997555</v>
      </c>
      <c r="J13" s="91">
        <v>0.90522781889854609</v>
      </c>
      <c r="K13" s="91">
        <v>1.0606806955347459</v>
      </c>
      <c r="L13" s="91">
        <v>1.2789386411656714</v>
      </c>
      <c r="M13" s="91">
        <v>1.3150759373713505</v>
      </c>
      <c r="N13" s="91">
        <v>1.4442149140337062</v>
      </c>
      <c r="O13" s="91">
        <v>1.7672189196747365</v>
      </c>
      <c r="P13" s="91">
        <v>1.8583300611574676</v>
      </c>
      <c r="Q13" s="91">
        <v>1.9265907760830325</v>
      </c>
    </row>
    <row r="14" spans="1:17" x14ac:dyDescent="0.25">
      <c r="A14" s="90" t="s">
        <v>21</v>
      </c>
      <c r="B14" s="89">
        <v>159.99486260081531</v>
      </c>
      <c r="C14" s="89">
        <v>165.74335986393766</v>
      </c>
      <c r="D14" s="89">
        <v>172.56587176760539</v>
      </c>
      <c r="E14" s="89">
        <v>176.94250203271409</v>
      </c>
      <c r="F14" s="89">
        <v>183.40785889922637</v>
      </c>
      <c r="G14" s="89">
        <v>186.00981159839037</v>
      </c>
      <c r="H14" s="89">
        <v>156.98480635300436</v>
      </c>
      <c r="I14" s="89">
        <v>160.95472943519476</v>
      </c>
      <c r="J14" s="89">
        <v>154.33061315221497</v>
      </c>
      <c r="K14" s="89">
        <v>133.64726499222144</v>
      </c>
      <c r="L14" s="89">
        <v>126.17031228134955</v>
      </c>
      <c r="M14" s="89">
        <v>132.91998768476356</v>
      </c>
      <c r="N14" s="89">
        <v>133.45090996338641</v>
      </c>
      <c r="O14" s="89">
        <v>136.17209669942181</v>
      </c>
      <c r="P14" s="89">
        <v>136.19853099187731</v>
      </c>
      <c r="Q14" s="89">
        <v>129.64914913547668</v>
      </c>
    </row>
    <row r="15" spans="1:17" x14ac:dyDescent="0.25">
      <c r="A15" s="86" t="s">
        <v>87</v>
      </c>
      <c r="B15" s="85">
        <f t="shared" ref="B15" si="4">SUM(B16:B25)</f>
        <v>3384.3857860544204</v>
      </c>
      <c r="C15" s="85">
        <f t="shared" ref="C15:Q15" si="5">SUM(C16:C25)</f>
        <v>3245.1390976336525</v>
      </c>
      <c r="D15" s="85">
        <f t="shared" si="5"/>
        <v>3605.9796300367734</v>
      </c>
      <c r="E15" s="85">
        <f t="shared" si="5"/>
        <v>4038.8384069873828</v>
      </c>
      <c r="F15" s="85">
        <f t="shared" si="5"/>
        <v>3924.1208991119825</v>
      </c>
      <c r="G15" s="85">
        <f t="shared" si="5"/>
        <v>4106.1722210103699</v>
      </c>
      <c r="H15" s="85">
        <f t="shared" si="5"/>
        <v>3200.8668892812229</v>
      </c>
      <c r="I15" s="85">
        <f t="shared" si="5"/>
        <v>3645.1365805731361</v>
      </c>
      <c r="J15" s="85">
        <f t="shared" si="5"/>
        <v>3325.5190191745942</v>
      </c>
      <c r="K15" s="85">
        <f t="shared" si="5"/>
        <v>2932.4049952570126</v>
      </c>
      <c r="L15" s="85">
        <f t="shared" si="5"/>
        <v>2959.8987836404967</v>
      </c>
      <c r="M15" s="85">
        <f t="shared" si="5"/>
        <v>2950.1534071806691</v>
      </c>
      <c r="N15" s="85">
        <f t="shared" si="5"/>
        <v>3112.9487060106994</v>
      </c>
      <c r="O15" s="85">
        <f t="shared" si="5"/>
        <v>3086.6348169420921</v>
      </c>
      <c r="P15" s="85">
        <f t="shared" si="5"/>
        <v>3016.0910421296949</v>
      </c>
      <c r="Q15" s="85">
        <f t="shared" si="5"/>
        <v>2691.5148132849827</v>
      </c>
    </row>
    <row r="16" spans="1:17" x14ac:dyDescent="0.25">
      <c r="A16" s="88" t="s">
        <v>33</v>
      </c>
      <c r="B16" s="87">
        <v>75.80534447324554</v>
      </c>
      <c r="C16" s="87">
        <v>172.61283972996776</v>
      </c>
      <c r="D16" s="87">
        <v>170.86935067065275</v>
      </c>
      <c r="E16" s="87">
        <v>222.82964352027582</v>
      </c>
      <c r="F16" s="87">
        <v>168.74134993514636</v>
      </c>
      <c r="G16" s="87">
        <v>147.49775777237568</v>
      </c>
      <c r="H16" s="87">
        <v>104.61076201123656</v>
      </c>
      <c r="I16" s="87">
        <v>133.49745177668268</v>
      </c>
      <c r="J16" s="87">
        <v>137.19017722885681</v>
      </c>
      <c r="K16" s="87">
        <v>82.563072078459371</v>
      </c>
      <c r="L16" s="87">
        <v>97.007965916069324</v>
      </c>
      <c r="M16" s="87">
        <v>145.38903055424444</v>
      </c>
      <c r="N16" s="87">
        <v>117.74682678955359</v>
      </c>
      <c r="O16" s="87">
        <v>113.98720579935303</v>
      </c>
      <c r="P16" s="87">
        <v>131.34707412392072</v>
      </c>
      <c r="Q16" s="87">
        <v>140.07903069870278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22.46058974383585</v>
      </c>
      <c r="C18" s="87">
        <v>21.746694065653074</v>
      </c>
      <c r="D18" s="87">
        <v>21.74760365146912</v>
      </c>
      <c r="E18" s="87">
        <v>21.747872572492877</v>
      </c>
      <c r="F18" s="87">
        <v>22.615894271384715</v>
      </c>
      <c r="G18" s="87">
        <v>23.963744680002126</v>
      </c>
      <c r="H18" s="87">
        <v>22.87501988946568</v>
      </c>
      <c r="I18" s="87">
        <v>21.95182467921336</v>
      </c>
      <c r="J18" s="87">
        <v>21.962263317978927</v>
      </c>
      <c r="K18" s="87">
        <v>18.301123039926463</v>
      </c>
      <c r="L18" s="87">
        <v>16.462461472088318</v>
      </c>
      <c r="M18" s="87">
        <v>17.826607325874576</v>
      </c>
      <c r="N18" s="87">
        <v>15.95021177422082</v>
      </c>
      <c r="O18" s="87">
        <v>11.180353915715958</v>
      </c>
      <c r="P18" s="87">
        <v>15.525357446281269</v>
      </c>
      <c r="Q18" s="87">
        <v>14.212287245600915</v>
      </c>
    </row>
    <row r="19" spans="1:17" x14ac:dyDescent="0.25">
      <c r="A19" s="88" t="s">
        <v>68</v>
      </c>
      <c r="B19" s="87">
        <v>186.36635882886998</v>
      </c>
      <c r="C19" s="87">
        <v>202.36441999474815</v>
      </c>
      <c r="D19" s="87">
        <v>199.97970654803757</v>
      </c>
      <c r="E19" s="87">
        <v>225.8684495073029</v>
      </c>
      <c r="F19" s="87">
        <v>274.67496246566208</v>
      </c>
      <c r="G19" s="87">
        <v>319.37502608406788</v>
      </c>
      <c r="H19" s="87">
        <v>119.22398518854563</v>
      </c>
      <c r="I19" s="87">
        <v>213.47966703646347</v>
      </c>
      <c r="J19" s="87">
        <v>191.86055387189211</v>
      </c>
      <c r="K19" s="87">
        <v>182.09791185053211</v>
      </c>
      <c r="L19" s="87">
        <v>196.54288816875939</v>
      </c>
      <c r="M19" s="87">
        <v>154.79631689401688</v>
      </c>
      <c r="N19" s="87">
        <v>156.40053766015015</v>
      </c>
      <c r="O19" s="87">
        <v>123.04335542926658</v>
      </c>
      <c r="P19" s="87">
        <v>125.38783624191957</v>
      </c>
      <c r="Q19" s="87">
        <v>164.71045458744294</v>
      </c>
    </row>
    <row r="20" spans="1:17" x14ac:dyDescent="0.25">
      <c r="A20" s="88" t="s">
        <v>29</v>
      </c>
      <c r="B20" s="87">
        <v>504.8544780946936</v>
      </c>
      <c r="C20" s="87">
        <v>548.69294760626212</v>
      </c>
      <c r="D20" s="87">
        <v>567.76244116349596</v>
      </c>
      <c r="E20" s="87">
        <v>567.55143651019091</v>
      </c>
      <c r="F20" s="87">
        <v>385.19129308253059</v>
      </c>
      <c r="G20" s="87">
        <v>249.15003227772775</v>
      </c>
      <c r="H20" s="87">
        <v>476.41330766056717</v>
      </c>
      <c r="I20" s="87">
        <v>440.65587965122654</v>
      </c>
      <c r="J20" s="87">
        <v>466.51649982567073</v>
      </c>
      <c r="K20" s="87">
        <v>379.27046127128756</v>
      </c>
      <c r="L20" s="87">
        <v>307.66502699674129</v>
      </c>
      <c r="M20" s="87">
        <v>306.01948142603453</v>
      </c>
      <c r="N20" s="87">
        <v>197.93571044528031</v>
      </c>
      <c r="O20" s="87">
        <v>208.41633023401781</v>
      </c>
      <c r="P20" s="87">
        <v>160.70085915216623</v>
      </c>
      <c r="Q20" s="87">
        <v>143.9639885148803</v>
      </c>
    </row>
    <row r="21" spans="1:17" x14ac:dyDescent="0.25">
      <c r="A21" s="88" t="s">
        <v>28</v>
      </c>
      <c r="B21" s="87">
        <v>213.89561241297559</v>
      </c>
      <c r="C21" s="87">
        <v>224.7873075274216</v>
      </c>
      <c r="D21" s="87">
        <v>205.20437386799051</v>
      </c>
      <c r="E21" s="87">
        <v>221.65427142286603</v>
      </c>
      <c r="F21" s="87">
        <v>231.73913238849897</v>
      </c>
      <c r="G21" s="87">
        <v>225.46996108722306</v>
      </c>
      <c r="H21" s="87">
        <v>215.50542656815077</v>
      </c>
      <c r="I21" s="87">
        <v>187.27399501095593</v>
      </c>
      <c r="J21" s="87">
        <v>177.87035723549363</v>
      </c>
      <c r="K21" s="87">
        <v>166.92101014998531</v>
      </c>
      <c r="L21" s="87">
        <v>234.67093334123643</v>
      </c>
      <c r="M21" s="87">
        <v>159.84967981045395</v>
      </c>
      <c r="N21" s="87">
        <v>145.33524293078781</v>
      </c>
      <c r="O21" s="87">
        <v>97.293796108687673</v>
      </c>
      <c r="P21" s="87">
        <v>7.8161952279844691</v>
      </c>
      <c r="Q21" s="87">
        <v>0.83346803035734018</v>
      </c>
    </row>
    <row r="22" spans="1:17" x14ac:dyDescent="0.25">
      <c r="A22" s="88" t="s">
        <v>66</v>
      </c>
      <c r="B22" s="87">
        <v>1905.9906843394137</v>
      </c>
      <c r="C22" s="87">
        <v>1587.2719834585448</v>
      </c>
      <c r="D22" s="87">
        <v>1944.3987232659524</v>
      </c>
      <c r="E22" s="87">
        <v>2276.5192358090044</v>
      </c>
      <c r="F22" s="87">
        <v>2333.9506395922454</v>
      </c>
      <c r="G22" s="87">
        <v>2626.8331453726314</v>
      </c>
      <c r="H22" s="87">
        <v>1598.6951827862465</v>
      </c>
      <c r="I22" s="87">
        <v>1988.5417418537152</v>
      </c>
      <c r="J22" s="87">
        <v>1765.8447402343302</v>
      </c>
      <c r="K22" s="87">
        <v>1638.537370910763</v>
      </c>
      <c r="L22" s="87">
        <v>1705.2588792185138</v>
      </c>
      <c r="M22" s="87">
        <v>1717.1889040426604</v>
      </c>
      <c r="N22" s="87">
        <v>2014.7715181333749</v>
      </c>
      <c r="O22" s="87">
        <v>2119.4426717808428</v>
      </c>
      <c r="P22" s="87">
        <v>2175.2815437689683</v>
      </c>
      <c r="Q22" s="87">
        <v>1692.2368025386074</v>
      </c>
    </row>
    <row r="23" spans="1:17" x14ac:dyDescent="0.25">
      <c r="A23" s="88" t="s">
        <v>25</v>
      </c>
      <c r="B23" s="87">
        <v>0</v>
      </c>
      <c r="C23" s="87">
        <v>0.4741725037043632</v>
      </c>
      <c r="D23" s="87">
        <v>0.47928736432709645</v>
      </c>
      <c r="E23" s="87">
        <v>0.21488357930022453</v>
      </c>
      <c r="F23" s="87">
        <v>0.4319546181907184</v>
      </c>
      <c r="G23" s="87">
        <v>0.39168036802701767</v>
      </c>
      <c r="H23" s="87">
        <v>0.2732872293531709</v>
      </c>
      <c r="I23" s="87">
        <v>0.16539747057851087</v>
      </c>
      <c r="J23" s="87">
        <v>0.51286774402852231</v>
      </c>
      <c r="K23" s="87">
        <v>0</v>
      </c>
      <c r="L23" s="87">
        <v>0</v>
      </c>
      <c r="M23" s="87">
        <v>0</v>
      </c>
      <c r="N23" s="87">
        <v>0</v>
      </c>
      <c r="O23" s="87">
        <v>0.99576947423235385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475.01271816138626</v>
      </c>
      <c r="C24" s="87">
        <v>487.18873274735074</v>
      </c>
      <c r="D24" s="87">
        <v>495.5381435048476</v>
      </c>
      <c r="E24" s="87">
        <v>502.4526140659496</v>
      </c>
      <c r="F24" s="87">
        <v>506.77567275832405</v>
      </c>
      <c r="G24" s="87">
        <v>513.49087336831428</v>
      </c>
      <c r="H24" s="87">
        <v>663.26991794765729</v>
      </c>
      <c r="I24" s="87">
        <v>659.57062309430012</v>
      </c>
      <c r="J24" s="87">
        <v>563.76155971634341</v>
      </c>
      <c r="K24" s="87">
        <v>464.71404595605873</v>
      </c>
      <c r="L24" s="87">
        <v>402.29062852708847</v>
      </c>
      <c r="M24" s="87">
        <v>449.08338712738453</v>
      </c>
      <c r="N24" s="87">
        <v>464.80865827733197</v>
      </c>
      <c r="O24" s="87">
        <v>412.27533419997542</v>
      </c>
      <c r="P24" s="87">
        <v>400.0321761684545</v>
      </c>
      <c r="Q24" s="87">
        <v>535.4787816693912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85</v>
      </c>
      <c r="B26" s="85">
        <f t="shared" ref="B26" si="6">SUM(B27:B36)</f>
        <v>7945.2836802747333</v>
      </c>
      <c r="C26" s="85">
        <f t="shared" ref="C26:Q26" si="7">SUM(C27:C36)</f>
        <v>8820.3703142954673</v>
      </c>
      <c r="D26" s="85">
        <f t="shared" si="7"/>
        <v>8476.0546722438849</v>
      </c>
      <c r="E26" s="85">
        <f t="shared" si="7"/>
        <v>9286.606400869834</v>
      </c>
      <c r="F26" s="85">
        <f t="shared" si="7"/>
        <v>9594.0380207902108</v>
      </c>
      <c r="G26" s="85">
        <f t="shared" si="7"/>
        <v>9903.0175971692042</v>
      </c>
      <c r="H26" s="85">
        <f t="shared" si="7"/>
        <v>8529.2488324125479</v>
      </c>
      <c r="I26" s="85">
        <f t="shared" si="7"/>
        <v>8909.8839979881159</v>
      </c>
      <c r="J26" s="85">
        <f t="shared" si="7"/>
        <v>8566.0164210077237</v>
      </c>
      <c r="K26" s="85">
        <f t="shared" si="7"/>
        <v>6661.0779110366193</v>
      </c>
      <c r="L26" s="85">
        <f t="shared" si="7"/>
        <v>6711.1304162312872</v>
      </c>
      <c r="M26" s="85">
        <f t="shared" si="7"/>
        <v>6968.1153895210127</v>
      </c>
      <c r="N26" s="85">
        <f t="shared" si="7"/>
        <v>6436.099934701555</v>
      </c>
      <c r="O26" s="85">
        <f t="shared" si="7"/>
        <v>6491.9740075602112</v>
      </c>
      <c r="P26" s="85">
        <f t="shared" si="7"/>
        <v>6270.9873985659106</v>
      </c>
      <c r="Q26" s="85">
        <f t="shared" si="7"/>
        <v>6407.6552054805152</v>
      </c>
    </row>
    <row r="27" spans="1:17" x14ac:dyDescent="0.25">
      <c r="A27" s="84" t="s">
        <v>33</v>
      </c>
      <c r="B27" s="83">
        <v>337.52536380398095</v>
      </c>
      <c r="C27" s="83">
        <v>295.21481853393846</v>
      </c>
      <c r="D27" s="83">
        <v>264.34787900538953</v>
      </c>
      <c r="E27" s="83">
        <v>199.54244854566528</v>
      </c>
      <c r="F27" s="83">
        <v>189.90238591031201</v>
      </c>
      <c r="G27" s="83">
        <v>210.34430401378424</v>
      </c>
      <c r="H27" s="83">
        <v>184.33946879588123</v>
      </c>
      <c r="I27" s="83">
        <v>324.34888657416559</v>
      </c>
      <c r="J27" s="83">
        <v>245.18676997932189</v>
      </c>
      <c r="K27" s="83">
        <v>82.307352816802364</v>
      </c>
      <c r="L27" s="83">
        <v>184.1538217218642</v>
      </c>
      <c r="M27" s="83">
        <v>298.59032453494615</v>
      </c>
      <c r="N27" s="83">
        <v>193.31429636337006</v>
      </c>
      <c r="O27" s="83">
        <v>216.72814365724238</v>
      </c>
      <c r="P27" s="83">
        <v>218.60732996006789</v>
      </c>
      <c r="Q27" s="83">
        <v>260.27477252918027</v>
      </c>
    </row>
    <row r="28" spans="1:17" x14ac:dyDescent="0.25">
      <c r="A28" s="84" t="s">
        <v>47</v>
      </c>
      <c r="B28" s="83">
        <v>374.20793847332016</v>
      </c>
      <c r="C28" s="83">
        <v>351.96306553314082</v>
      </c>
      <c r="D28" s="83">
        <v>382.38787868684324</v>
      </c>
      <c r="E28" s="83">
        <v>357.54211031861092</v>
      </c>
      <c r="F28" s="83">
        <v>384.83083353360684</v>
      </c>
      <c r="G28" s="83">
        <v>332.40811512187764</v>
      </c>
      <c r="H28" s="83">
        <v>334.5342863179157</v>
      </c>
      <c r="I28" s="83">
        <v>275.50059513133516</v>
      </c>
      <c r="J28" s="83">
        <v>277.72236676543088</v>
      </c>
      <c r="K28" s="83">
        <v>263.02055184133957</v>
      </c>
      <c r="L28" s="83">
        <v>211.85835330056935</v>
      </c>
      <c r="M28" s="83">
        <v>251.04782495134071</v>
      </c>
      <c r="N28" s="83">
        <v>202.4465286282952</v>
      </c>
      <c r="O28" s="83">
        <v>359.7613744557342</v>
      </c>
      <c r="P28" s="83">
        <v>223.25922987467405</v>
      </c>
      <c r="Q28" s="83">
        <v>216.22189949674149</v>
      </c>
    </row>
    <row r="29" spans="1:17" x14ac:dyDescent="0.25">
      <c r="A29" s="84" t="s">
        <v>30</v>
      </c>
      <c r="B29" s="83">
        <v>153.95896567149657</v>
      </c>
      <c r="C29" s="83">
        <v>153.1343302847244</v>
      </c>
      <c r="D29" s="83">
        <v>153.66828870666086</v>
      </c>
      <c r="E29" s="83">
        <v>152.7474632604048</v>
      </c>
      <c r="F29" s="83">
        <v>156.94615206911149</v>
      </c>
      <c r="G29" s="83">
        <v>155.67808134175738</v>
      </c>
      <c r="H29" s="83">
        <v>144.33232897040048</v>
      </c>
      <c r="I29" s="83">
        <v>143.65527515642907</v>
      </c>
      <c r="J29" s="83">
        <v>141.59514630894381</v>
      </c>
      <c r="K29" s="83">
        <v>137.31462795092162</v>
      </c>
      <c r="L29" s="83">
        <v>137.76172642494163</v>
      </c>
      <c r="M29" s="83">
        <v>123.07572996518248</v>
      </c>
      <c r="N29" s="83">
        <v>116.87054558569625</v>
      </c>
      <c r="O29" s="83">
        <v>37.086888170243384</v>
      </c>
      <c r="P29" s="83">
        <v>49.422449459391416</v>
      </c>
      <c r="Q29" s="83">
        <v>47.885543001630126</v>
      </c>
    </row>
    <row r="30" spans="1:17" x14ac:dyDescent="0.25">
      <c r="A30" s="84" t="s">
        <v>68</v>
      </c>
      <c r="B30" s="83">
        <v>212.29012319277828</v>
      </c>
      <c r="C30" s="83">
        <v>221.21948600813457</v>
      </c>
      <c r="D30" s="83">
        <v>215.73204291321238</v>
      </c>
      <c r="E30" s="83">
        <v>242.9762281929585</v>
      </c>
      <c r="F30" s="83">
        <v>271.69652154534958</v>
      </c>
      <c r="G30" s="83">
        <v>309.59637067343846</v>
      </c>
      <c r="H30" s="83">
        <v>155.58820239912396</v>
      </c>
      <c r="I30" s="83">
        <v>229.7337497976082</v>
      </c>
      <c r="J30" s="83">
        <v>218.31014026529556</v>
      </c>
      <c r="K30" s="83">
        <v>219.82408593471129</v>
      </c>
      <c r="L30" s="83">
        <v>241.14518505368665</v>
      </c>
      <c r="M30" s="83">
        <v>179.75158440134854</v>
      </c>
      <c r="N30" s="83">
        <v>178.30832145264301</v>
      </c>
      <c r="O30" s="83">
        <v>216.36484381406842</v>
      </c>
      <c r="P30" s="83">
        <v>201.30553540573572</v>
      </c>
      <c r="Q30" s="83">
        <v>257.03361774185464</v>
      </c>
    </row>
    <row r="31" spans="1:17" x14ac:dyDescent="0.25">
      <c r="A31" s="84" t="s">
        <v>29</v>
      </c>
      <c r="B31" s="83">
        <v>192.80903151637401</v>
      </c>
      <c r="C31" s="83">
        <v>146.17128576241271</v>
      </c>
      <c r="D31" s="83">
        <v>156.74907972581053</v>
      </c>
      <c r="E31" s="83">
        <v>128.94259243141403</v>
      </c>
      <c r="F31" s="83">
        <v>63.858829359345307</v>
      </c>
      <c r="G31" s="83">
        <v>43.822095664719875</v>
      </c>
      <c r="H31" s="83">
        <v>136.64596421370436</v>
      </c>
      <c r="I31" s="83">
        <v>121.80900341421176</v>
      </c>
      <c r="J31" s="83">
        <v>101.0038966719293</v>
      </c>
      <c r="K31" s="83">
        <v>64.920767248278878</v>
      </c>
      <c r="L31" s="83">
        <v>54.471612336107626</v>
      </c>
      <c r="M31" s="83">
        <v>76.833508864331009</v>
      </c>
      <c r="N31" s="83">
        <v>19.03705256017728</v>
      </c>
      <c r="O31" s="83">
        <v>35.832184655814949</v>
      </c>
      <c r="P31" s="83">
        <v>35.788009302974672</v>
      </c>
      <c r="Q31" s="83">
        <v>29.955869780989374</v>
      </c>
    </row>
    <row r="32" spans="1:17" x14ac:dyDescent="0.25">
      <c r="A32" s="84" t="s">
        <v>28</v>
      </c>
      <c r="B32" s="83">
        <v>931.23760382501973</v>
      </c>
      <c r="C32" s="83">
        <v>1052.167805156575</v>
      </c>
      <c r="D32" s="83">
        <v>942.57594533286488</v>
      </c>
      <c r="E32" s="83">
        <v>1043.0422308316988</v>
      </c>
      <c r="F32" s="83">
        <v>1090.0594311698294</v>
      </c>
      <c r="G32" s="83">
        <v>1062.2256355240288</v>
      </c>
      <c r="H32" s="83">
        <v>1106.5740337068066</v>
      </c>
      <c r="I32" s="83">
        <v>1138.4368328563614</v>
      </c>
      <c r="J32" s="83">
        <v>1112.2616346518919</v>
      </c>
      <c r="K32" s="83">
        <v>1067.6144323469325</v>
      </c>
      <c r="L32" s="83">
        <v>1153.0898528502669</v>
      </c>
      <c r="M32" s="83">
        <v>1117.1513509761533</v>
      </c>
      <c r="N32" s="83">
        <v>834.41513963366526</v>
      </c>
      <c r="O32" s="83">
        <v>568.03519746542838</v>
      </c>
      <c r="P32" s="83">
        <v>569.78962824939936</v>
      </c>
      <c r="Q32" s="83">
        <v>586.57491999622425</v>
      </c>
    </row>
    <row r="33" spans="1:17" x14ac:dyDescent="0.25">
      <c r="A33" s="84" t="s">
        <v>66</v>
      </c>
      <c r="B33" s="83">
        <v>2769.8816500079506</v>
      </c>
      <c r="C33" s="83">
        <v>3324.6445006848203</v>
      </c>
      <c r="D33" s="83">
        <v>3053.5785130812619</v>
      </c>
      <c r="E33" s="83">
        <v>3708.9066288095187</v>
      </c>
      <c r="F33" s="83">
        <v>3757.7890987823516</v>
      </c>
      <c r="G33" s="83">
        <v>3980.2496065261234</v>
      </c>
      <c r="H33" s="83">
        <v>2961.6157345872093</v>
      </c>
      <c r="I33" s="83">
        <v>3025.1865194832089</v>
      </c>
      <c r="J33" s="83">
        <v>2905.734524196147</v>
      </c>
      <c r="K33" s="83">
        <v>1957.7590312669377</v>
      </c>
      <c r="L33" s="83">
        <v>1936.3496780991202</v>
      </c>
      <c r="M33" s="83">
        <v>2136.8094592892066</v>
      </c>
      <c r="N33" s="83">
        <v>2169.2138444840393</v>
      </c>
      <c r="O33" s="83">
        <v>2407.3273126400045</v>
      </c>
      <c r="P33" s="83">
        <v>2248.4729666260191</v>
      </c>
      <c r="Q33" s="83">
        <v>1898.6608092965139</v>
      </c>
    </row>
    <row r="34" spans="1:17" x14ac:dyDescent="0.25">
      <c r="A34" s="84" t="s">
        <v>25</v>
      </c>
      <c r="B34" s="83">
        <v>118.74243989635902</v>
      </c>
      <c r="C34" s="83">
        <v>181.22868332098281</v>
      </c>
      <c r="D34" s="83">
        <v>175.48279918853072</v>
      </c>
      <c r="E34" s="83">
        <v>164.38376679831433</v>
      </c>
      <c r="F34" s="83">
        <v>175.32898722063331</v>
      </c>
      <c r="G34" s="83">
        <v>143.71082866140665</v>
      </c>
      <c r="H34" s="83">
        <v>137.11468566010225</v>
      </c>
      <c r="I34" s="83">
        <v>149.87742347769554</v>
      </c>
      <c r="J34" s="83">
        <v>145.64033006570133</v>
      </c>
      <c r="K34" s="83">
        <v>110.15481902504784</v>
      </c>
      <c r="L34" s="83">
        <v>136.54259148947048</v>
      </c>
      <c r="M34" s="83">
        <v>157.72347445928972</v>
      </c>
      <c r="N34" s="83">
        <v>141.02638402546904</v>
      </c>
      <c r="O34" s="83">
        <v>136.69290202604316</v>
      </c>
      <c r="P34" s="83">
        <v>118.83433434352413</v>
      </c>
      <c r="Q34" s="83">
        <v>128.47912079041808</v>
      </c>
    </row>
    <row r="35" spans="1:17" x14ac:dyDescent="0.25">
      <c r="A35" s="84" t="s">
        <v>23</v>
      </c>
      <c r="B35" s="83">
        <v>74.753411694194796</v>
      </c>
      <c r="C35" s="83">
        <v>74.805842953174349</v>
      </c>
      <c r="D35" s="83">
        <v>75.029313507544472</v>
      </c>
      <c r="E35" s="83">
        <v>75.391131256762861</v>
      </c>
      <c r="F35" s="83">
        <v>75.651137299804816</v>
      </c>
      <c r="G35" s="83">
        <v>76.580232992790215</v>
      </c>
      <c r="H35" s="83">
        <v>79.287535645855556</v>
      </c>
      <c r="I35" s="83">
        <v>82.418761893409183</v>
      </c>
      <c r="J35" s="83">
        <v>89.200942648827137</v>
      </c>
      <c r="K35" s="83">
        <v>79.561961770353577</v>
      </c>
      <c r="L35" s="83">
        <v>96.195319618688544</v>
      </c>
      <c r="M35" s="83">
        <v>123.35784815333344</v>
      </c>
      <c r="N35" s="83">
        <v>122.18891344505775</v>
      </c>
      <c r="O35" s="83">
        <v>108.39132580760815</v>
      </c>
      <c r="P35" s="83">
        <v>105.66425380840391</v>
      </c>
      <c r="Q35" s="83">
        <v>133.26385503606099</v>
      </c>
    </row>
    <row r="36" spans="1:17" x14ac:dyDescent="0.25">
      <c r="A36" s="82" t="s">
        <v>21</v>
      </c>
      <c r="B36" s="81">
        <v>2779.8771521932576</v>
      </c>
      <c r="C36" s="81">
        <v>3019.8204960575645</v>
      </c>
      <c r="D36" s="81">
        <v>3056.5029320957669</v>
      </c>
      <c r="E36" s="81">
        <v>3213.1318004244858</v>
      </c>
      <c r="F36" s="81">
        <v>3427.9746438998659</v>
      </c>
      <c r="G36" s="81">
        <v>3588.4023266492773</v>
      </c>
      <c r="H36" s="81">
        <v>3289.2165921155479</v>
      </c>
      <c r="I36" s="81">
        <v>3418.9169502036907</v>
      </c>
      <c r="J36" s="81">
        <v>3329.3606694542359</v>
      </c>
      <c r="K36" s="81">
        <v>2678.6002808352937</v>
      </c>
      <c r="L36" s="81">
        <v>2559.5622753365715</v>
      </c>
      <c r="M36" s="81">
        <v>2503.7742839258808</v>
      </c>
      <c r="N36" s="81">
        <v>2459.2789085231416</v>
      </c>
      <c r="O36" s="81">
        <v>2405.7538348680241</v>
      </c>
      <c r="P36" s="81">
        <v>2499.8436615357209</v>
      </c>
      <c r="Q36" s="81">
        <v>2849.3047978109021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0.99999999999999989</v>
      </c>
      <c r="J40" s="77">
        <f t="shared" si="8"/>
        <v>0.99999999999999989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0.99999999999999989</v>
      </c>
    </row>
    <row r="41" spans="1:17" x14ac:dyDescent="0.25">
      <c r="A41" s="76" t="s">
        <v>83</v>
      </c>
      <c r="B41" s="75">
        <f t="shared" ref="B41:Q41" si="9">IF(B6=0,0,B6/B$5)</f>
        <v>9.8595573738621007E-3</v>
      </c>
      <c r="C41" s="75">
        <f t="shared" si="9"/>
        <v>9.7076229066027902E-3</v>
      </c>
      <c r="D41" s="75">
        <f t="shared" si="9"/>
        <v>9.7336785178420513E-3</v>
      </c>
      <c r="E41" s="75">
        <f t="shared" si="9"/>
        <v>9.6240748751318834E-3</v>
      </c>
      <c r="F41" s="75">
        <f t="shared" si="9"/>
        <v>9.6188820518846221E-3</v>
      </c>
      <c r="G41" s="75">
        <f t="shared" si="9"/>
        <v>9.6834199339117435E-3</v>
      </c>
      <c r="H41" s="75">
        <f t="shared" si="9"/>
        <v>9.2639729741811026E-3</v>
      </c>
      <c r="I41" s="75">
        <f t="shared" si="9"/>
        <v>9.1904971294745411E-3</v>
      </c>
      <c r="J41" s="75">
        <f t="shared" si="9"/>
        <v>9.2865445955545335E-3</v>
      </c>
      <c r="K41" s="75">
        <f t="shared" si="9"/>
        <v>1.0196593765615844E-2</v>
      </c>
      <c r="L41" s="75">
        <f t="shared" si="9"/>
        <v>9.8980200707193978E-3</v>
      </c>
      <c r="M41" s="75">
        <f t="shared" si="9"/>
        <v>9.559577270406858E-3</v>
      </c>
      <c r="N41" s="75">
        <f t="shared" si="9"/>
        <v>1.0256921058136444E-2</v>
      </c>
      <c r="O41" s="75">
        <f t="shared" si="9"/>
        <v>1.0599095077854384E-2</v>
      </c>
      <c r="P41" s="75">
        <f t="shared" si="9"/>
        <v>1.07564601543355E-2</v>
      </c>
      <c r="Q41" s="75">
        <f t="shared" si="9"/>
        <v>1.0411661665984161E-2</v>
      </c>
    </row>
    <row r="42" spans="1:17" x14ac:dyDescent="0.25">
      <c r="A42" s="76" t="s">
        <v>82</v>
      </c>
      <c r="B42" s="75">
        <f t="shared" ref="B42:Q42" si="10">IF(B7=0,0,B7/B$5)</f>
        <v>3.581565681031604E-3</v>
      </c>
      <c r="C42" s="75">
        <f t="shared" si="10"/>
        <v>3.4892764236104973E-3</v>
      </c>
      <c r="D42" s="75">
        <f t="shared" si="10"/>
        <v>3.5705981992929041E-3</v>
      </c>
      <c r="E42" s="75">
        <f t="shared" si="10"/>
        <v>3.5013755216345239E-3</v>
      </c>
      <c r="F42" s="75">
        <f t="shared" si="10"/>
        <v>3.5671778857820986E-3</v>
      </c>
      <c r="G42" s="75">
        <f t="shared" si="10"/>
        <v>3.5740324735958839E-3</v>
      </c>
      <c r="H42" s="75">
        <f t="shared" si="10"/>
        <v>3.6647173673296737E-3</v>
      </c>
      <c r="I42" s="75">
        <f t="shared" si="10"/>
        <v>3.515339571822569E-3</v>
      </c>
      <c r="J42" s="75">
        <f t="shared" si="10"/>
        <v>3.6096774822760641E-3</v>
      </c>
      <c r="K42" s="75">
        <f t="shared" si="10"/>
        <v>3.7583250297255045E-3</v>
      </c>
      <c r="L42" s="75">
        <f t="shared" si="10"/>
        <v>3.7310993682861567E-3</v>
      </c>
      <c r="M42" s="75">
        <f t="shared" si="10"/>
        <v>3.9076442829535972E-3</v>
      </c>
      <c r="N42" s="75">
        <f t="shared" si="10"/>
        <v>4.1585308286697011E-3</v>
      </c>
      <c r="O42" s="75">
        <f t="shared" si="10"/>
        <v>4.2585157072614751E-3</v>
      </c>
      <c r="P42" s="75">
        <f t="shared" si="10"/>
        <v>4.268926261645602E-3</v>
      </c>
      <c r="Q42" s="75">
        <f t="shared" si="10"/>
        <v>3.8197664525861201E-3</v>
      </c>
    </row>
    <row r="43" spans="1:17" x14ac:dyDescent="0.25">
      <c r="A43" s="76" t="s">
        <v>81</v>
      </c>
      <c r="B43" s="75">
        <f t="shared" ref="B43:Q43" si="11">IF(B8=0,0,B8/B$5)</f>
        <v>3.2577127688941644E-2</v>
      </c>
      <c r="C43" s="75">
        <f t="shared" si="11"/>
        <v>3.2856818083120035E-2</v>
      </c>
      <c r="D43" s="75">
        <f t="shared" si="11"/>
        <v>3.3571907746640567E-2</v>
      </c>
      <c r="E43" s="75">
        <f t="shared" si="11"/>
        <v>3.3185703086870771E-2</v>
      </c>
      <c r="F43" s="75">
        <f t="shared" si="11"/>
        <v>3.2899536925334857E-2</v>
      </c>
      <c r="G43" s="75">
        <f t="shared" si="11"/>
        <v>3.2086863192390971E-2</v>
      </c>
      <c r="H43" s="75">
        <f t="shared" si="11"/>
        <v>3.171847133087112E-2</v>
      </c>
      <c r="I43" s="75">
        <f t="shared" si="11"/>
        <v>3.1679876295554979E-2</v>
      </c>
      <c r="J43" s="75">
        <f t="shared" si="11"/>
        <v>3.200189403067754E-2</v>
      </c>
      <c r="K43" s="75">
        <f t="shared" si="11"/>
        <v>3.3782178734378332E-2</v>
      </c>
      <c r="L43" s="75">
        <f t="shared" si="11"/>
        <v>3.2949796813420647E-2</v>
      </c>
      <c r="M43" s="75">
        <f t="shared" si="11"/>
        <v>3.237992098156843E-2</v>
      </c>
      <c r="N43" s="75">
        <f t="shared" si="11"/>
        <v>3.3715144568774967E-2</v>
      </c>
      <c r="O43" s="75">
        <f t="shared" si="11"/>
        <v>3.5112606482816222E-2</v>
      </c>
      <c r="P43" s="75">
        <f t="shared" si="11"/>
        <v>3.5460321133662785E-2</v>
      </c>
      <c r="Q43" s="75">
        <f t="shared" si="11"/>
        <v>3.5957228092171743E-2</v>
      </c>
    </row>
    <row r="44" spans="1:17" x14ac:dyDescent="0.25">
      <c r="A44" s="76" t="s">
        <v>80</v>
      </c>
      <c r="B44" s="75">
        <f t="shared" ref="B44:Q44" si="12">IF(B9=0,0,B9/B$5)</f>
        <v>1.9437688166833222E-2</v>
      </c>
      <c r="C44" s="75">
        <f t="shared" si="12"/>
        <v>1.8510148515978136E-2</v>
      </c>
      <c r="D44" s="75">
        <f t="shared" si="12"/>
        <v>1.9617755920768993E-2</v>
      </c>
      <c r="E44" s="75">
        <f t="shared" si="12"/>
        <v>1.8971696092490834E-2</v>
      </c>
      <c r="F44" s="75">
        <f t="shared" si="12"/>
        <v>1.941511189012855E-2</v>
      </c>
      <c r="G44" s="75">
        <f t="shared" si="12"/>
        <v>1.939056338892579E-2</v>
      </c>
      <c r="H44" s="75">
        <f t="shared" si="12"/>
        <v>1.9775404752560378E-2</v>
      </c>
      <c r="I44" s="75">
        <f t="shared" si="12"/>
        <v>1.9054096863038876E-2</v>
      </c>
      <c r="J44" s="75">
        <f t="shared" si="12"/>
        <v>1.9422519202786783E-2</v>
      </c>
      <c r="K44" s="75">
        <f t="shared" si="12"/>
        <v>2.0513383625605085E-2</v>
      </c>
      <c r="L44" s="75">
        <f t="shared" si="12"/>
        <v>1.9768481274611428E-2</v>
      </c>
      <c r="M44" s="75">
        <f t="shared" si="12"/>
        <v>2.0866346765726091E-2</v>
      </c>
      <c r="N44" s="75">
        <f t="shared" si="12"/>
        <v>2.3243169656254361E-2</v>
      </c>
      <c r="O44" s="75">
        <f t="shared" si="12"/>
        <v>2.4075173004478409E-2</v>
      </c>
      <c r="P44" s="75">
        <f t="shared" si="12"/>
        <v>2.4372084673509466E-2</v>
      </c>
      <c r="Q44" s="75">
        <f t="shared" si="12"/>
        <v>2.1746520236031568E-2</v>
      </c>
    </row>
    <row r="45" spans="1:17" x14ac:dyDescent="0.25">
      <c r="A45" s="76" t="s">
        <v>79</v>
      </c>
      <c r="B45" s="75">
        <f t="shared" ref="B45:Q45" si="13">IF(B10=0,0,B10/B$5)</f>
        <v>2.4117471713906522E-2</v>
      </c>
      <c r="C45" s="75">
        <f t="shared" si="13"/>
        <v>2.2835392292384262E-2</v>
      </c>
      <c r="D45" s="75">
        <f t="shared" si="13"/>
        <v>2.3662572914928657E-2</v>
      </c>
      <c r="E45" s="75">
        <f t="shared" si="13"/>
        <v>2.303779997789792E-2</v>
      </c>
      <c r="F45" s="75">
        <f t="shared" si="13"/>
        <v>2.3052285860333359E-2</v>
      </c>
      <c r="G45" s="75">
        <f t="shared" si="13"/>
        <v>2.2943268846202677E-2</v>
      </c>
      <c r="H45" s="75">
        <f t="shared" si="13"/>
        <v>2.2537024337745987E-2</v>
      </c>
      <c r="I45" s="75">
        <f t="shared" si="13"/>
        <v>2.1895751762393292E-2</v>
      </c>
      <c r="J45" s="75">
        <f t="shared" si="13"/>
        <v>2.208331229896468E-2</v>
      </c>
      <c r="K45" s="75">
        <f t="shared" si="13"/>
        <v>2.4150201286884599E-2</v>
      </c>
      <c r="L45" s="75">
        <f t="shared" si="13"/>
        <v>2.2778567190867682E-2</v>
      </c>
      <c r="M45" s="75">
        <f t="shared" si="13"/>
        <v>2.3108897046886442E-2</v>
      </c>
      <c r="N45" s="75">
        <f t="shared" si="13"/>
        <v>2.5541114175739472E-2</v>
      </c>
      <c r="O45" s="75">
        <f t="shared" si="13"/>
        <v>2.6043181988861897E-2</v>
      </c>
      <c r="P45" s="75">
        <f t="shared" si="13"/>
        <v>2.6804063967933486E-2</v>
      </c>
      <c r="Q45" s="75">
        <f t="shared" si="13"/>
        <v>2.5152501029103297E-2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0.27196157994594361</v>
      </c>
      <c r="C46" s="73">
        <f t="shared" si="14"/>
        <v>0.24545307177384565</v>
      </c>
      <c r="D46" s="73">
        <f t="shared" si="14"/>
        <v>0.27155005502214313</v>
      </c>
      <c r="E46" s="73">
        <f t="shared" si="14"/>
        <v>0.27632290167660151</v>
      </c>
      <c r="F46" s="73">
        <f t="shared" si="14"/>
        <v>0.26457953804675477</v>
      </c>
      <c r="G46" s="73">
        <f t="shared" si="14"/>
        <v>0.26740665910024303</v>
      </c>
      <c r="H46" s="73">
        <f t="shared" si="14"/>
        <v>0.24914680160388827</v>
      </c>
      <c r="I46" s="73">
        <f t="shared" si="14"/>
        <v>0.26555725515681028</v>
      </c>
      <c r="J46" s="73">
        <f t="shared" si="14"/>
        <v>0.2554910644927052</v>
      </c>
      <c r="K46" s="73">
        <f t="shared" si="14"/>
        <v>0.27742257931708258</v>
      </c>
      <c r="L46" s="73">
        <f t="shared" si="14"/>
        <v>0.27878056134055795</v>
      </c>
      <c r="M46" s="73">
        <f t="shared" si="14"/>
        <v>0.27072905998971536</v>
      </c>
      <c r="N46" s="73">
        <f t="shared" si="14"/>
        <v>0.29440185725314544</v>
      </c>
      <c r="O46" s="73">
        <f t="shared" si="14"/>
        <v>0.28998970475931835</v>
      </c>
      <c r="P46" s="73">
        <f t="shared" si="14"/>
        <v>0.29174617676024933</v>
      </c>
      <c r="Q46" s="73">
        <f t="shared" si="14"/>
        <v>0.26707951232467853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0.63846500942948137</v>
      </c>
      <c r="C47" s="71">
        <f t="shared" si="15"/>
        <v>0.66714767000445863</v>
      </c>
      <c r="D47" s="71">
        <f t="shared" si="15"/>
        <v>0.6382934316783837</v>
      </c>
      <c r="E47" s="71">
        <f t="shared" si="15"/>
        <v>0.63535644876937258</v>
      </c>
      <c r="F47" s="71">
        <f t="shared" si="15"/>
        <v>0.64686746733978184</v>
      </c>
      <c r="G47" s="71">
        <f t="shared" si="15"/>
        <v>0.64491519306472989</v>
      </c>
      <c r="H47" s="71">
        <f t="shared" si="15"/>
        <v>0.66389360763342342</v>
      </c>
      <c r="I47" s="71">
        <f t="shared" si="15"/>
        <v>0.64910718322090533</v>
      </c>
      <c r="J47" s="71">
        <f t="shared" si="15"/>
        <v>0.65810498789703509</v>
      </c>
      <c r="K47" s="71">
        <f t="shared" si="15"/>
        <v>0.63017673824070808</v>
      </c>
      <c r="L47" s="71">
        <f t="shared" si="15"/>
        <v>0.6320934739415367</v>
      </c>
      <c r="M47" s="71">
        <f t="shared" si="15"/>
        <v>0.63944855366274322</v>
      </c>
      <c r="N47" s="71">
        <f t="shared" si="15"/>
        <v>0.60868326245927973</v>
      </c>
      <c r="O47" s="71">
        <f t="shared" si="15"/>
        <v>0.60992172297940928</v>
      </c>
      <c r="P47" s="71">
        <f t="shared" si="15"/>
        <v>0.60659196704866392</v>
      </c>
      <c r="Q47" s="71">
        <f t="shared" si="15"/>
        <v>0.63583281019944449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ES: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74936.78190753152</v>
      </c>
      <c r="C5" s="96">
        <f t="shared" ref="C5:Q5" si="1">SUM(C6:C10,C15,C26,C37)</f>
        <v>79629.950086378463</v>
      </c>
      <c r="D5" s="96">
        <f t="shared" si="1"/>
        <v>80111.790971901573</v>
      </c>
      <c r="E5" s="96">
        <f t="shared" si="1"/>
        <v>84385.017933928262</v>
      </c>
      <c r="F5" s="96">
        <f t="shared" si="1"/>
        <v>85264.71154188746</v>
      </c>
      <c r="G5" s="96">
        <f t="shared" si="1"/>
        <v>86650.418343964833</v>
      </c>
      <c r="H5" s="96">
        <f t="shared" si="1"/>
        <v>75086.544976294739</v>
      </c>
      <c r="I5" s="96">
        <f t="shared" si="1"/>
        <v>79643.534969282977</v>
      </c>
      <c r="J5" s="96">
        <f t="shared" si="1"/>
        <v>72470.407022303902</v>
      </c>
      <c r="K5" s="96">
        <f t="shared" si="1"/>
        <v>60340.190448767331</v>
      </c>
      <c r="L5" s="96">
        <f t="shared" si="1"/>
        <v>63371.146717833821</v>
      </c>
      <c r="M5" s="96">
        <f t="shared" si="1"/>
        <v>60063.055131082394</v>
      </c>
      <c r="N5" s="96">
        <f t="shared" si="1"/>
        <v>55787.082609292294</v>
      </c>
      <c r="O5" s="96">
        <f t="shared" si="1"/>
        <v>54152.931855579242</v>
      </c>
      <c r="P5" s="96">
        <f t="shared" si="1"/>
        <v>53737.600122858879</v>
      </c>
      <c r="Q5" s="96">
        <f t="shared" si="1"/>
        <v>50968.173530114189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618.31072112077334</v>
      </c>
      <c r="C10" s="93">
        <f t="shared" ref="C10:Q10" si="3">SUM(C11:C14)</f>
        <v>606.29296907456182</v>
      </c>
      <c r="D10" s="93">
        <f t="shared" si="3"/>
        <v>627.84958169302945</v>
      </c>
      <c r="E10" s="93">
        <f t="shared" si="3"/>
        <v>694.67634947855413</v>
      </c>
      <c r="F10" s="93">
        <f t="shared" si="3"/>
        <v>694.53210489716309</v>
      </c>
      <c r="G10" s="93">
        <f t="shared" si="3"/>
        <v>720.79436456074882</v>
      </c>
      <c r="H10" s="93">
        <f t="shared" si="3"/>
        <v>571.67875298815375</v>
      </c>
      <c r="I10" s="93">
        <f t="shared" si="3"/>
        <v>599.19325685685646</v>
      </c>
      <c r="J10" s="93">
        <f t="shared" si="3"/>
        <v>569.01689450981564</v>
      </c>
      <c r="K10" s="93">
        <f t="shared" si="3"/>
        <v>511.08689508400511</v>
      </c>
      <c r="L10" s="93">
        <f t="shared" si="3"/>
        <v>481.29017965819679</v>
      </c>
      <c r="M10" s="93">
        <f t="shared" si="3"/>
        <v>488.34333526178341</v>
      </c>
      <c r="N10" s="93">
        <f t="shared" si="3"/>
        <v>556.47794075928118</v>
      </c>
      <c r="O10" s="93">
        <f t="shared" si="3"/>
        <v>568.32583922354218</v>
      </c>
      <c r="P10" s="93">
        <f t="shared" si="3"/>
        <v>556.4455589245897</v>
      </c>
      <c r="Q10" s="93">
        <f t="shared" si="3"/>
        <v>473.87629425665295</v>
      </c>
    </row>
    <row r="11" spans="1:17" x14ac:dyDescent="0.25">
      <c r="A11" s="92" t="s">
        <v>68</v>
      </c>
      <c r="B11" s="91">
        <v>248.50652595546626</v>
      </c>
      <c r="C11" s="91">
        <v>252.07704362471307</v>
      </c>
      <c r="D11" s="91">
        <v>258.4534380221138</v>
      </c>
      <c r="E11" s="91">
        <v>266.45935913868169</v>
      </c>
      <c r="F11" s="91">
        <v>281.47070225601607</v>
      </c>
      <c r="G11" s="91">
        <v>287.34392268634394</v>
      </c>
      <c r="H11" s="91">
        <v>230.98145045850907</v>
      </c>
      <c r="I11" s="91">
        <v>240.67583368080111</v>
      </c>
      <c r="J11" s="91">
        <v>230.361100174011</v>
      </c>
      <c r="K11" s="91">
        <v>202.61319188294988</v>
      </c>
      <c r="L11" s="91">
        <v>197.45590418672549</v>
      </c>
      <c r="M11" s="91">
        <v>197.57833754473836</v>
      </c>
      <c r="N11" s="91">
        <v>210.23868627469727</v>
      </c>
      <c r="O11" s="91">
        <v>213.09669443168076</v>
      </c>
      <c r="P11" s="91">
        <v>206.13175106667728</v>
      </c>
      <c r="Q11" s="91">
        <v>183.0965871814299</v>
      </c>
    </row>
    <row r="12" spans="1:17" x14ac:dyDescent="0.25">
      <c r="A12" s="92" t="s">
        <v>66</v>
      </c>
      <c r="B12" s="91">
        <v>369.80419516530708</v>
      </c>
      <c r="C12" s="91">
        <v>354.21592544984873</v>
      </c>
      <c r="D12" s="91">
        <v>369.39614367091571</v>
      </c>
      <c r="E12" s="91">
        <v>428.2169903398725</v>
      </c>
      <c r="F12" s="91">
        <v>413.06140264114703</v>
      </c>
      <c r="G12" s="91">
        <v>433.45044187440482</v>
      </c>
      <c r="H12" s="91">
        <v>340.69730252964473</v>
      </c>
      <c r="I12" s="91">
        <v>358.51742317605533</v>
      </c>
      <c r="J12" s="91">
        <v>338.65579433580467</v>
      </c>
      <c r="K12" s="91">
        <v>308.47370320105523</v>
      </c>
      <c r="L12" s="91">
        <v>283.8342754714713</v>
      </c>
      <c r="M12" s="91">
        <v>290.76499771704505</v>
      </c>
      <c r="N12" s="91">
        <v>346.23925448458397</v>
      </c>
      <c r="O12" s="91">
        <v>355.22914479186142</v>
      </c>
      <c r="P12" s="91">
        <v>350.31380785791248</v>
      </c>
      <c r="Q12" s="91">
        <v>290.77970707522309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15157.190524959302</v>
      </c>
      <c r="C15" s="85">
        <f t="shared" ref="C15:Q15" si="5">SUM(C16:C25)</f>
        <v>15746.750288820655</v>
      </c>
      <c r="D15" s="85">
        <f t="shared" si="5"/>
        <v>17358.379072096697</v>
      </c>
      <c r="E15" s="85">
        <f t="shared" si="5"/>
        <v>18990.442387063718</v>
      </c>
      <c r="F15" s="85">
        <f t="shared" si="5"/>
        <v>18330.157073024144</v>
      </c>
      <c r="G15" s="85">
        <f t="shared" si="5"/>
        <v>18555.812227473525</v>
      </c>
      <c r="H15" s="85">
        <f t="shared" si="5"/>
        <v>13104.654037326198</v>
      </c>
      <c r="I15" s="85">
        <f t="shared" si="5"/>
        <v>15506.686568394116</v>
      </c>
      <c r="J15" s="85">
        <f t="shared" si="5"/>
        <v>14164.250956314199</v>
      </c>
      <c r="K15" s="85">
        <f t="shared" si="5"/>
        <v>12587.190554625133</v>
      </c>
      <c r="L15" s="85">
        <f t="shared" si="5"/>
        <v>13451.853596137429</v>
      </c>
      <c r="M15" s="85">
        <f t="shared" si="5"/>
        <v>11925.837061088489</v>
      </c>
      <c r="N15" s="85">
        <f t="shared" si="5"/>
        <v>11862.260518400082</v>
      </c>
      <c r="O15" s="85">
        <f t="shared" si="5"/>
        <v>11661.028736634369</v>
      </c>
      <c r="P15" s="85">
        <f t="shared" si="5"/>
        <v>10981.978599672251</v>
      </c>
      <c r="Q15" s="85">
        <f t="shared" si="5"/>
        <v>9134.4014500138837</v>
      </c>
    </row>
    <row r="16" spans="1:17" x14ac:dyDescent="0.25">
      <c r="A16" s="88" t="s">
        <v>33</v>
      </c>
      <c r="B16" s="87">
        <v>690.91800451051677</v>
      </c>
      <c r="C16" s="87">
        <v>1675.1569837844747</v>
      </c>
      <c r="D16" s="87">
        <v>1684.7293565135622</v>
      </c>
      <c r="E16" s="87">
        <v>2163.5183905225385</v>
      </c>
      <c r="F16" s="87">
        <v>1655.8211121207848</v>
      </c>
      <c r="G16" s="87">
        <v>1423.1216330893144</v>
      </c>
      <c r="H16" s="87">
        <v>1008.5137122484457</v>
      </c>
      <c r="I16" s="87">
        <v>1288.5949372889772</v>
      </c>
      <c r="J16" s="87">
        <v>1287.4580714358035</v>
      </c>
      <c r="K16" s="87">
        <v>772.73554816492685</v>
      </c>
      <c r="L16" s="87">
        <v>879.20453904022906</v>
      </c>
      <c r="M16" s="87">
        <v>1237.7833877939704</v>
      </c>
      <c r="N16" s="87">
        <v>994.63812662165572</v>
      </c>
      <c r="O16" s="87">
        <v>957.74942296943902</v>
      </c>
      <c r="P16" s="87">
        <v>1103.2667968776034</v>
      </c>
      <c r="Q16" s="87">
        <v>1173.3964896702184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75.468702054832633</v>
      </c>
      <c r="C18" s="87">
        <v>72.637180897680011</v>
      </c>
      <c r="D18" s="87">
        <v>72.640219049100594</v>
      </c>
      <c r="E18" s="87">
        <v>72.641117285171987</v>
      </c>
      <c r="F18" s="87">
        <v>75.540438394632091</v>
      </c>
      <c r="G18" s="87">
        <v>78.37043997719411</v>
      </c>
      <c r="H18" s="87">
        <v>72.59834539692001</v>
      </c>
      <c r="I18" s="87">
        <v>69.668405004888101</v>
      </c>
      <c r="J18" s="87">
        <v>69.701534064720107</v>
      </c>
      <c r="K18" s="87">
        <v>58.082190005700006</v>
      </c>
      <c r="L18" s="87">
        <v>52.246838245790606</v>
      </c>
      <c r="M18" s="87">
        <v>55.149433188907999</v>
      </c>
      <c r="N18" s="87">
        <v>49.344506361261267</v>
      </c>
      <c r="O18" s="87">
        <v>34.830993550615609</v>
      </c>
      <c r="P18" s="87">
        <v>50.196930987050465</v>
      </c>
      <c r="Q18" s="87">
        <v>43.689838438408671</v>
      </c>
    </row>
    <row r="19" spans="1:17" x14ac:dyDescent="0.25">
      <c r="A19" s="88" t="s">
        <v>68</v>
      </c>
      <c r="B19" s="87">
        <v>1292.2569204879289</v>
      </c>
      <c r="C19" s="87">
        <v>1399.1746267647184</v>
      </c>
      <c r="D19" s="87">
        <v>1414.1533005216409</v>
      </c>
      <c r="E19" s="87">
        <v>1555.8451820268219</v>
      </c>
      <c r="F19" s="87">
        <v>1919.8986821066223</v>
      </c>
      <c r="G19" s="87">
        <v>2241.3296114160653</v>
      </c>
      <c r="H19" s="87">
        <v>806.14558735023331</v>
      </c>
      <c r="I19" s="87">
        <v>1427.9150311865867</v>
      </c>
      <c r="J19" s="87">
        <v>1230.1720271044815</v>
      </c>
      <c r="K19" s="87">
        <v>1145.7722598080229</v>
      </c>
      <c r="L19" s="87">
        <v>1248.8106511931958</v>
      </c>
      <c r="M19" s="87">
        <v>948.31018975359757</v>
      </c>
      <c r="N19" s="87">
        <v>981.08670480082776</v>
      </c>
      <c r="O19" s="87">
        <v>765.85630565311237</v>
      </c>
      <c r="P19" s="87">
        <v>734.17155248270126</v>
      </c>
      <c r="Q19" s="87">
        <v>916.98361567223355</v>
      </c>
    </row>
    <row r="20" spans="1:17" x14ac:dyDescent="0.25">
      <c r="A20" s="88" t="s">
        <v>29</v>
      </c>
      <c r="B20" s="87">
        <v>3641.3896850160122</v>
      </c>
      <c r="C20" s="87">
        <v>3881.9132611551704</v>
      </c>
      <c r="D20" s="87">
        <v>4091.7274680519113</v>
      </c>
      <c r="E20" s="87">
        <v>4284.2141755975499</v>
      </c>
      <c r="F20" s="87">
        <v>2843.9462941283318</v>
      </c>
      <c r="G20" s="87">
        <v>1812.3799564026481</v>
      </c>
      <c r="H20" s="87">
        <v>3203.7854821884225</v>
      </c>
      <c r="I20" s="87">
        <v>3016.0113130387908</v>
      </c>
      <c r="J20" s="87">
        <v>3131.9537674463081</v>
      </c>
      <c r="K20" s="87">
        <v>2528.7797916644054</v>
      </c>
      <c r="L20" s="87">
        <v>2094.9203263787608</v>
      </c>
      <c r="M20" s="87">
        <v>1966.1305899585486</v>
      </c>
      <c r="N20" s="87">
        <v>1271.8916795991529</v>
      </c>
      <c r="O20" s="87">
        <v>1338.1177445235944</v>
      </c>
      <c r="P20" s="87">
        <v>1037.6285712304709</v>
      </c>
      <c r="Q20" s="87">
        <v>866.67763302119022</v>
      </c>
    </row>
    <row r="21" spans="1:17" x14ac:dyDescent="0.25">
      <c r="A21" s="88" t="s">
        <v>28</v>
      </c>
      <c r="B21" s="87">
        <v>1805.9842387825852</v>
      </c>
      <c r="C21" s="87">
        <v>1902.8860135656325</v>
      </c>
      <c r="D21" s="87">
        <v>1731.2163736054783</v>
      </c>
      <c r="E21" s="87">
        <v>1865.2337837095804</v>
      </c>
      <c r="F21" s="87">
        <v>1930.8315815835292</v>
      </c>
      <c r="G21" s="87">
        <v>1881.0082207568485</v>
      </c>
      <c r="H21" s="87">
        <v>1778.3395234645791</v>
      </c>
      <c r="I21" s="87">
        <v>1531.4593527242741</v>
      </c>
      <c r="J21" s="87">
        <v>1431.792699471609</v>
      </c>
      <c r="K21" s="87">
        <v>1341.3958495157835</v>
      </c>
      <c r="L21" s="87">
        <v>1902.7634714482006</v>
      </c>
      <c r="M21" s="87">
        <v>1269.426270101812</v>
      </c>
      <c r="N21" s="87">
        <v>1153.7501046876041</v>
      </c>
      <c r="O21" s="87">
        <v>798.4767112674059</v>
      </c>
      <c r="P21" s="87">
        <v>65.518976737466275</v>
      </c>
      <c r="Q21" s="87">
        <v>6.2385261714919125</v>
      </c>
    </row>
    <row r="22" spans="1:17" x14ac:dyDescent="0.25">
      <c r="A22" s="88" t="s">
        <v>66</v>
      </c>
      <c r="B22" s="87">
        <v>7651.1729741074269</v>
      </c>
      <c r="C22" s="87">
        <v>6813.3092889093286</v>
      </c>
      <c r="D22" s="87">
        <v>8362.2393090750011</v>
      </c>
      <c r="E22" s="87">
        <v>9048.2461250632714</v>
      </c>
      <c r="F22" s="87">
        <v>9902.6318876878122</v>
      </c>
      <c r="G22" s="87">
        <v>11118.270365831459</v>
      </c>
      <c r="H22" s="87">
        <v>6234.3420100245576</v>
      </c>
      <c r="I22" s="87">
        <v>8172.4798845693822</v>
      </c>
      <c r="J22" s="87">
        <v>7011.49966279614</v>
      </c>
      <c r="K22" s="87">
        <v>6740.4249154662948</v>
      </c>
      <c r="L22" s="87">
        <v>7273.9077698312522</v>
      </c>
      <c r="M22" s="87">
        <v>6449.0371902916522</v>
      </c>
      <c r="N22" s="87">
        <v>7411.5493963295803</v>
      </c>
      <c r="O22" s="87">
        <v>7762.9340371241442</v>
      </c>
      <c r="P22" s="87">
        <v>7991.1957713569591</v>
      </c>
      <c r="Q22" s="87">
        <v>6127.4153470403417</v>
      </c>
    </row>
    <row r="23" spans="1:17" x14ac:dyDescent="0.25">
      <c r="A23" s="88" t="s">
        <v>25</v>
      </c>
      <c r="B23" s="87">
        <v>0</v>
      </c>
      <c r="C23" s="87">
        <v>1.6729337436479998</v>
      </c>
      <c r="D23" s="87">
        <v>1.67304528</v>
      </c>
      <c r="E23" s="87">
        <v>0.74361285878399996</v>
      </c>
      <c r="F23" s="87">
        <v>1.4870770024319997</v>
      </c>
      <c r="G23" s="87">
        <v>1.3320000000000052</v>
      </c>
      <c r="H23" s="87">
        <v>0.92937665304000006</v>
      </c>
      <c r="I23" s="87">
        <v>0.55764458121600002</v>
      </c>
      <c r="J23" s="87">
        <v>1.673193995136</v>
      </c>
      <c r="K23" s="87">
        <v>0</v>
      </c>
      <c r="L23" s="87">
        <v>0</v>
      </c>
      <c r="M23" s="87">
        <v>0</v>
      </c>
      <c r="N23" s="87">
        <v>0</v>
      </c>
      <c r="O23" s="87">
        <v>3.0635215460567005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34524.832101780856</v>
      </c>
      <c r="C26" s="85">
        <f t="shared" ref="C26:Q26" si="7">SUM(C27:C36)</f>
        <v>38177.676959638695</v>
      </c>
      <c r="D26" s="85">
        <f t="shared" si="7"/>
        <v>36477.663386851127</v>
      </c>
      <c r="E26" s="85">
        <f t="shared" si="7"/>
        <v>38371.776563595289</v>
      </c>
      <c r="F26" s="85">
        <f t="shared" si="7"/>
        <v>39432.00935848002</v>
      </c>
      <c r="G26" s="85">
        <f t="shared" si="7"/>
        <v>39888.776749284327</v>
      </c>
      <c r="H26" s="85">
        <f t="shared" si="7"/>
        <v>33745.524390195824</v>
      </c>
      <c r="I26" s="85">
        <f t="shared" si="7"/>
        <v>35860.693647048429</v>
      </c>
      <c r="J26" s="85">
        <f t="shared" si="7"/>
        <v>33734.292374899102</v>
      </c>
      <c r="K26" s="85">
        <f t="shared" si="7"/>
        <v>26903.352367991978</v>
      </c>
      <c r="L26" s="85">
        <f t="shared" si="7"/>
        <v>28366.589209342499</v>
      </c>
      <c r="M26" s="85">
        <f t="shared" si="7"/>
        <v>29575.933294995863</v>
      </c>
      <c r="N26" s="85">
        <f t="shared" si="7"/>
        <v>26421.323995116756</v>
      </c>
      <c r="O26" s="85">
        <f t="shared" si="7"/>
        <v>26910.621606266774</v>
      </c>
      <c r="P26" s="85">
        <f t="shared" si="7"/>
        <v>24822.037232281265</v>
      </c>
      <c r="Q26" s="85">
        <f t="shared" si="7"/>
        <v>22950.828158171924</v>
      </c>
    </row>
    <row r="27" spans="1:17" x14ac:dyDescent="0.25">
      <c r="A27" s="84" t="s">
        <v>33</v>
      </c>
      <c r="B27" s="83">
        <v>2763.9384662198922</v>
      </c>
      <c r="C27" s="83">
        <v>2509.9137600472941</v>
      </c>
      <c r="D27" s="83">
        <v>2238.046393832487</v>
      </c>
      <c r="E27" s="83">
        <v>1681.3371077162465</v>
      </c>
      <c r="F27" s="83">
        <v>1595.1270354665751</v>
      </c>
      <c r="G27" s="83">
        <v>1849.9470697836737</v>
      </c>
      <c r="H27" s="83">
        <v>1728.9905031986016</v>
      </c>
      <c r="I27" s="83">
        <v>2645.9535865470316</v>
      </c>
      <c r="J27" s="83">
        <v>1943.3540359352078</v>
      </c>
      <c r="K27" s="83">
        <v>847.57647546415319</v>
      </c>
      <c r="L27" s="83">
        <v>1632.4806360657976</v>
      </c>
      <c r="M27" s="83">
        <v>2560.9065286117775</v>
      </c>
      <c r="N27" s="83">
        <v>1697.2501502373018</v>
      </c>
      <c r="O27" s="83">
        <v>1982.9293067382532</v>
      </c>
      <c r="P27" s="83">
        <v>1863.0983571063275</v>
      </c>
      <c r="Q27" s="83">
        <v>2021.563528756162</v>
      </c>
    </row>
    <row r="28" spans="1:17" x14ac:dyDescent="0.25">
      <c r="A28" s="84" t="s">
        <v>47</v>
      </c>
      <c r="B28" s="83">
        <v>3350.770178099508</v>
      </c>
      <c r="C28" s="83">
        <v>3151.5829102727998</v>
      </c>
      <c r="D28" s="83">
        <v>3424.0158175104002</v>
      </c>
      <c r="E28" s="83">
        <v>3201.5393515115998</v>
      </c>
      <c r="F28" s="83">
        <v>3415.10919683976</v>
      </c>
      <c r="G28" s="83">
        <v>2949.893595149666</v>
      </c>
      <c r="H28" s="83">
        <v>2968.7619034371601</v>
      </c>
      <c r="I28" s="83">
        <v>2407.5427944103199</v>
      </c>
      <c r="J28" s="83">
        <v>2426.9583977992797</v>
      </c>
      <c r="K28" s="83">
        <v>2298.4822739332799</v>
      </c>
      <c r="L28" s="83">
        <v>1851.3863887708462</v>
      </c>
      <c r="M28" s="83">
        <v>2193.8550866863043</v>
      </c>
      <c r="N28" s="83">
        <v>1769.1383970335335</v>
      </c>
      <c r="O28" s="83">
        <v>3051.7718453602097</v>
      </c>
      <c r="P28" s="83">
        <v>1893.8559843426615</v>
      </c>
      <c r="Q28" s="83">
        <v>1729.973633318963</v>
      </c>
    </row>
    <row r="29" spans="1:17" x14ac:dyDescent="0.25">
      <c r="A29" s="84" t="s">
        <v>30</v>
      </c>
      <c r="B29" s="83">
        <v>1100.0897785795562</v>
      </c>
      <c r="C29" s="83">
        <v>1097.1806203089375</v>
      </c>
      <c r="D29" s="83">
        <v>1097.1593796677041</v>
      </c>
      <c r="E29" s="83">
        <v>1079.7327016348315</v>
      </c>
      <c r="F29" s="83">
        <v>1102.9839386391714</v>
      </c>
      <c r="G29" s="83">
        <v>1088.4756963574469</v>
      </c>
      <c r="H29" s="83">
        <v>1001.3740475642996</v>
      </c>
      <c r="I29" s="83">
        <v>992.61495134560755</v>
      </c>
      <c r="J29" s="83">
        <v>969.34656859977645</v>
      </c>
      <c r="K29" s="83">
        <v>902.69478376786753</v>
      </c>
      <c r="L29" s="83">
        <v>899.80270895058527</v>
      </c>
      <c r="M29" s="83">
        <v>801.11757394734855</v>
      </c>
      <c r="N29" s="83">
        <v>754.68012973148609</v>
      </c>
      <c r="O29" s="83">
        <v>238.0142930668072</v>
      </c>
      <c r="P29" s="83">
        <v>321.33692511705516</v>
      </c>
      <c r="Q29" s="83">
        <v>319.13562583222023</v>
      </c>
    </row>
    <row r="30" spans="1:17" x14ac:dyDescent="0.25">
      <c r="A30" s="84" t="s">
        <v>68</v>
      </c>
      <c r="B30" s="83">
        <v>2070.4454086739174</v>
      </c>
      <c r="C30" s="83">
        <v>2188.8507784730509</v>
      </c>
      <c r="D30" s="83">
        <v>2091.2220305643909</v>
      </c>
      <c r="E30" s="83">
        <v>2367.4565459621563</v>
      </c>
      <c r="F30" s="83">
        <v>2582.7594874517636</v>
      </c>
      <c r="G30" s="83">
        <v>2875.441242701927</v>
      </c>
      <c r="H30" s="83">
        <v>1477.4000595802108</v>
      </c>
      <c r="I30" s="83">
        <v>2009.3380084096023</v>
      </c>
      <c r="J30" s="83">
        <v>1864.6308109098061</v>
      </c>
      <c r="K30" s="83">
        <v>1846.3502871861022</v>
      </c>
      <c r="L30" s="83">
        <v>2025.0792823114791</v>
      </c>
      <c r="M30" s="83">
        <v>1521.1942193643854</v>
      </c>
      <c r="N30" s="83">
        <v>1593.3721309992143</v>
      </c>
      <c r="O30" s="83">
        <v>1920.2101201603484</v>
      </c>
      <c r="P30" s="83">
        <v>1844.378754773737</v>
      </c>
      <c r="Q30" s="83">
        <v>2371.281829153716</v>
      </c>
    </row>
    <row r="31" spans="1:17" x14ac:dyDescent="0.25">
      <c r="A31" s="84" t="s">
        <v>29</v>
      </c>
      <c r="B31" s="83">
        <v>1754.9488413741883</v>
      </c>
      <c r="C31" s="83">
        <v>1223.5164924143189</v>
      </c>
      <c r="D31" s="83">
        <v>1310.6164436477566</v>
      </c>
      <c r="E31" s="83">
        <v>1087.1308681100586</v>
      </c>
      <c r="F31" s="83">
        <v>515.20592405399691</v>
      </c>
      <c r="G31" s="83">
        <v>385.77603312926027</v>
      </c>
      <c r="H31" s="83">
        <v>1303.6884242988735</v>
      </c>
      <c r="I31" s="83">
        <v>1052.2184241269777</v>
      </c>
      <c r="J31" s="83">
        <v>861.7320242240595</v>
      </c>
      <c r="K31" s="83">
        <v>582.78995809383468</v>
      </c>
      <c r="L31" s="83">
        <v>515.00538998716968</v>
      </c>
      <c r="M31" s="83">
        <v>578.78162807250715</v>
      </c>
      <c r="N31" s="83">
        <v>208.0005846489222</v>
      </c>
      <c r="O31" s="83">
        <v>308.9521899089454</v>
      </c>
      <c r="P31" s="83">
        <v>346.28602232320748</v>
      </c>
      <c r="Q31" s="83">
        <v>288.13097632557896</v>
      </c>
    </row>
    <row r="32" spans="1:17" x14ac:dyDescent="0.25">
      <c r="A32" s="84" t="s">
        <v>28</v>
      </c>
      <c r="B32" s="83">
        <v>8168.1647226280093</v>
      </c>
      <c r="C32" s="83">
        <v>9150.6913656912002</v>
      </c>
      <c r="D32" s="83">
        <v>8305.5037390650014</v>
      </c>
      <c r="E32" s="83">
        <v>8982.3008498067029</v>
      </c>
      <c r="F32" s="83">
        <v>9307.1406716145011</v>
      </c>
      <c r="G32" s="83">
        <v>9060.4810331757108</v>
      </c>
      <c r="H32" s="83">
        <v>9359.8074148059022</v>
      </c>
      <c r="I32" s="83">
        <v>9590.7402444203981</v>
      </c>
      <c r="J32" s="83">
        <v>9107.3844975555003</v>
      </c>
      <c r="K32" s="83">
        <v>8349.1430558679021</v>
      </c>
      <c r="L32" s="83">
        <v>8823.384759721288</v>
      </c>
      <c r="M32" s="83">
        <v>8455.1898383531679</v>
      </c>
      <c r="N32" s="83">
        <v>6280.5676612840316</v>
      </c>
      <c r="O32" s="83">
        <v>4370.787333619568</v>
      </c>
      <c r="P32" s="83">
        <v>4383.1651712936045</v>
      </c>
      <c r="Q32" s="83">
        <v>4492.8024409791833</v>
      </c>
    </row>
    <row r="33" spans="1:17" x14ac:dyDescent="0.25">
      <c r="A33" s="84" t="s">
        <v>66</v>
      </c>
      <c r="B33" s="83">
        <v>13471.826533810319</v>
      </c>
      <c r="C33" s="83">
        <v>16305.178238334747</v>
      </c>
      <c r="D33" s="83">
        <v>15575.626148798588</v>
      </c>
      <c r="E33" s="83">
        <v>17830.197631303519</v>
      </c>
      <c r="F33" s="83">
        <v>18686.767730651172</v>
      </c>
      <c r="G33" s="83">
        <v>19654.760078986641</v>
      </c>
      <c r="H33" s="83">
        <v>14046.707323108891</v>
      </c>
      <c r="I33" s="83">
        <v>15162.065187591304</v>
      </c>
      <c r="J33" s="83">
        <v>14610.413492270611</v>
      </c>
      <c r="K33" s="83">
        <v>10634.725170093912</v>
      </c>
      <c r="L33" s="83">
        <v>10683.878111070542</v>
      </c>
      <c r="M33" s="83">
        <v>11343.417619960368</v>
      </c>
      <c r="N33" s="83">
        <v>12076.67014118228</v>
      </c>
      <c r="O33" s="83">
        <v>13104.640670702787</v>
      </c>
      <c r="P33" s="83">
        <v>12221.707617324673</v>
      </c>
      <c r="Q33" s="83">
        <v>9784.6693238060907</v>
      </c>
    </row>
    <row r="34" spans="1:17" x14ac:dyDescent="0.25">
      <c r="A34" s="84" t="s">
        <v>25</v>
      </c>
      <c r="B34" s="83">
        <v>1844.648172395471</v>
      </c>
      <c r="C34" s="83">
        <v>2550.7627940963521</v>
      </c>
      <c r="D34" s="83">
        <v>2435.4734337648001</v>
      </c>
      <c r="E34" s="83">
        <v>2142.081507550176</v>
      </c>
      <c r="F34" s="83">
        <v>2226.9153737630877</v>
      </c>
      <c r="G34" s="83">
        <v>2024.0019999999981</v>
      </c>
      <c r="H34" s="83">
        <v>1858.7947142018882</v>
      </c>
      <c r="I34" s="83">
        <v>2000.2204501971842</v>
      </c>
      <c r="J34" s="83">
        <v>1950.4725476048643</v>
      </c>
      <c r="K34" s="83">
        <v>1441.5903635849281</v>
      </c>
      <c r="L34" s="83">
        <v>1935.5719324647921</v>
      </c>
      <c r="M34" s="83">
        <v>2121.4708000000046</v>
      </c>
      <c r="N34" s="83">
        <v>2041.6447999999868</v>
      </c>
      <c r="O34" s="83">
        <v>1933.3158467098551</v>
      </c>
      <c r="P34" s="83">
        <v>1948.2084000000007</v>
      </c>
      <c r="Q34" s="83">
        <v>1943.2708000000084</v>
      </c>
    </row>
    <row r="35" spans="1:17" x14ac:dyDescent="0.25">
      <c r="A35" s="84" t="s">
        <v>23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24636.448559670589</v>
      </c>
      <c r="C37" s="105">
        <f t="shared" ref="C37:Q37" si="9">SUM(C38:C42)</f>
        <v>25099.229868844548</v>
      </c>
      <c r="D37" s="105">
        <f t="shared" si="9"/>
        <v>25647.898931260715</v>
      </c>
      <c r="E37" s="105">
        <f t="shared" si="9"/>
        <v>26328.122633790706</v>
      </c>
      <c r="F37" s="105">
        <f t="shared" si="9"/>
        <v>26808.013005486137</v>
      </c>
      <c r="G37" s="105">
        <f t="shared" si="9"/>
        <v>27485.035002646233</v>
      </c>
      <c r="H37" s="105">
        <f t="shared" si="9"/>
        <v>27664.687795784565</v>
      </c>
      <c r="I37" s="105">
        <f t="shared" si="9"/>
        <v>27676.961496983578</v>
      </c>
      <c r="J37" s="105">
        <f t="shared" si="9"/>
        <v>24002.846796580787</v>
      </c>
      <c r="K37" s="105">
        <f t="shared" si="9"/>
        <v>20338.560631066211</v>
      </c>
      <c r="L37" s="105">
        <f t="shared" si="9"/>
        <v>21071.413732695702</v>
      </c>
      <c r="M37" s="105">
        <f t="shared" si="9"/>
        <v>18072.941439736253</v>
      </c>
      <c r="N37" s="105">
        <f t="shared" si="9"/>
        <v>16947.020155016176</v>
      </c>
      <c r="O37" s="105">
        <f t="shared" si="9"/>
        <v>15012.955673454557</v>
      </c>
      <c r="P37" s="105">
        <f t="shared" si="9"/>
        <v>17377.138731980776</v>
      </c>
      <c r="Q37" s="105">
        <f t="shared" si="9"/>
        <v>18409.067627671731</v>
      </c>
    </row>
    <row r="38" spans="1:17" x14ac:dyDescent="0.25">
      <c r="A38" s="104" t="s">
        <v>97</v>
      </c>
      <c r="B38" s="103">
        <f>ISI!B$52</f>
        <v>324.90718967058643</v>
      </c>
      <c r="C38" s="103">
        <f>ISI!C$52</f>
        <v>323.11875884455009</v>
      </c>
      <c r="D38" s="103">
        <f>ISI!D$52</f>
        <v>345.80640126071637</v>
      </c>
      <c r="E38" s="103">
        <f>ISI!E$52</f>
        <v>327.27899379070749</v>
      </c>
      <c r="F38" s="103">
        <f>ISI!F$52</f>
        <v>350.2857154861357</v>
      </c>
      <c r="G38" s="103">
        <f>ISI!G$52</f>
        <v>415.95040264623299</v>
      </c>
      <c r="H38" s="103">
        <f>ISI!H$52</f>
        <v>454.30671578456588</v>
      </c>
      <c r="I38" s="103">
        <f>ISI!I$52</f>
        <v>414.2821969835785</v>
      </c>
      <c r="J38" s="103">
        <f>ISI!J$52</f>
        <v>591.85648658078617</v>
      </c>
      <c r="K38" s="103">
        <f>ISI!K$52</f>
        <v>1415.2415010662148</v>
      </c>
      <c r="L38" s="103">
        <f>ISI!L$52</f>
        <v>1816.2892126957033</v>
      </c>
      <c r="M38" s="103">
        <f>ISI!M$52</f>
        <v>338.17105973624905</v>
      </c>
      <c r="N38" s="103">
        <f>ISI!N$52</f>
        <v>774.18819501617497</v>
      </c>
      <c r="O38" s="103">
        <f>ISI!O$52</f>
        <v>294.73145345455691</v>
      </c>
      <c r="P38" s="103">
        <f>ISI!P$52</f>
        <v>884.98149198077783</v>
      </c>
      <c r="Q38" s="103">
        <f>ISI!Q$52</f>
        <v>1439.8005576717298</v>
      </c>
    </row>
    <row r="39" spans="1:17" x14ac:dyDescent="0.25">
      <c r="A39" s="102" t="s">
        <v>96</v>
      </c>
      <c r="B39" s="101">
        <f>NFM!B$71</f>
        <v>784.01841000000002</v>
      </c>
      <c r="C39" s="101">
        <f>NFM!C$71</f>
        <v>794.77978000000007</v>
      </c>
      <c r="D39" s="101">
        <f>NFM!D$71</f>
        <v>805.30494999999996</v>
      </c>
      <c r="E39" s="101">
        <f>NFM!E$71</f>
        <v>806.26225999999997</v>
      </c>
      <c r="F39" s="101">
        <f>NFM!F$71</f>
        <v>830.98914000000002</v>
      </c>
      <c r="G39" s="101">
        <f>NFM!G$71</f>
        <v>861.30548999999996</v>
      </c>
      <c r="H39" s="101">
        <f>NFM!H$71</f>
        <v>871.88056999999992</v>
      </c>
      <c r="I39" s="101">
        <f>NFM!I$71</f>
        <v>871.42396999999994</v>
      </c>
      <c r="J39" s="101">
        <f>NFM!J$71</f>
        <v>897.05663000000004</v>
      </c>
      <c r="K39" s="101">
        <f>NFM!K$71</f>
        <v>685.08984999999996</v>
      </c>
      <c r="L39" s="101">
        <f>NFM!L$71</f>
        <v>806.45469000000003</v>
      </c>
      <c r="M39" s="101">
        <f>NFM!M$71</f>
        <v>899.25549000000001</v>
      </c>
      <c r="N39" s="101">
        <f>NFM!N$71</f>
        <v>766.46286999999995</v>
      </c>
      <c r="O39" s="101">
        <f>NFM!O$71</f>
        <v>765.30939999999987</v>
      </c>
      <c r="P39" s="101">
        <f>NFM!P$71</f>
        <v>777.61563999999998</v>
      </c>
      <c r="Q39" s="101">
        <f>NFM!Q$71</f>
        <v>781.48380999999995</v>
      </c>
    </row>
    <row r="40" spans="1:17" x14ac:dyDescent="0.25">
      <c r="A40" s="102" t="s">
        <v>95</v>
      </c>
      <c r="B40" s="101">
        <f>CHI!B$77</f>
        <v>3309.80134</v>
      </c>
      <c r="C40" s="101">
        <f>CHI!C$77</f>
        <v>3433.0131000000001</v>
      </c>
      <c r="D40" s="101">
        <f>CHI!D$77</f>
        <v>3330.6697800000002</v>
      </c>
      <c r="E40" s="101">
        <f>CHI!E$77</f>
        <v>3503.4297900000001</v>
      </c>
      <c r="F40" s="101">
        <f>CHI!F$77</f>
        <v>3463.9150100000002</v>
      </c>
      <c r="G40" s="101">
        <f>CHI!G$77</f>
        <v>3421.61697</v>
      </c>
      <c r="H40" s="101">
        <f>CHI!H$77</f>
        <v>3378.6368200000002</v>
      </c>
      <c r="I40" s="101">
        <f>CHI!I$77</f>
        <v>3612.2739000000001</v>
      </c>
      <c r="J40" s="101">
        <f>CHI!J$77</f>
        <v>2872.7323999999999</v>
      </c>
      <c r="K40" s="101">
        <f>CHI!K$77</f>
        <v>2789.30359</v>
      </c>
      <c r="L40" s="101">
        <f>CHI!L$77</f>
        <v>3147.1390099999999</v>
      </c>
      <c r="M40" s="101">
        <f>CHI!M$77</f>
        <v>3157.6547700000001</v>
      </c>
      <c r="N40" s="101">
        <f>CHI!N$77</f>
        <v>2852.9982500000001</v>
      </c>
      <c r="O40" s="101">
        <f>CHI!O$77</f>
        <v>2656.4272900000001</v>
      </c>
      <c r="P40" s="101">
        <f>CHI!P$77</f>
        <v>3122.06414</v>
      </c>
      <c r="Q40" s="101">
        <f>CHI!Q$77</f>
        <v>3191.2827900000002</v>
      </c>
    </row>
    <row r="41" spans="1:17" x14ac:dyDescent="0.25">
      <c r="A41" s="102" t="s">
        <v>94</v>
      </c>
      <c r="B41" s="101">
        <f>NMM!B$57</f>
        <v>18841.702420000001</v>
      </c>
      <c r="C41" s="101">
        <f>NMM!C$57</f>
        <v>19207.423299999999</v>
      </c>
      <c r="D41" s="101">
        <f>NMM!D$57</f>
        <v>19916.13406</v>
      </c>
      <c r="E41" s="101">
        <f>NMM!E$57</f>
        <v>20514.035309999999</v>
      </c>
      <c r="F41" s="101">
        <f>NMM!F$57</f>
        <v>20982.202120000002</v>
      </c>
      <c r="G41" s="101">
        <f>NMM!G$57</f>
        <v>21557.004580000001</v>
      </c>
      <c r="H41" s="101">
        <f>NMM!H$57</f>
        <v>21769.364519999999</v>
      </c>
      <c r="I41" s="101">
        <f>NMM!I$57</f>
        <v>21614.075509999999</v>
      </c>
      <c r="J41" s="101">
        <f>NMM!J$57</f>
        <v>18506.420529999999</v>
      </c>
      <c r="K41" s="101">
        <f>NMM!K$57</f>
        <v>14429.40605</v>
      </c>
      <c r="L41" s="101">
        <f>NMM!L$57</f>
        <v>14285.546920000001</v>
      </c>
      <c r="M41" s="101">
        <f>NMM!M$57</f>
        <v>12714.323270000001</v>
      </c>
      <c r="N41" s="101">
        <f>NMM!N$57</f>
        <v>11632.91942</v>
      </c>
      <c r="O41" s="101">
        <f>NMM!O$57</f>
        <v>10453.97838</v>
      </c>
      <c r="P41" s="101">
        <f>NMM!P$57</f>
        <v>11739.05853</v>
      </c>
      <c r="Q41" s="101">
        <f>NMM!Q$57</f>
        <v>12142.25152</v>
      </c>
    </row>
    <row r="42" spans="1:17" x14ac:dyDescent="0.25">
      <c r="A42" s="100" t="s">
        <v>93</v>
      </c>
      <c r="B42" s="99">
        <v>1376.0192</v>
      </c>
      <c r="C42" s="99">
        <v>1340.8949299999999</v>
      </c>
      <c r="D42" s="99">
        <v>1249.9837399999999</v>
      </c>
      <c r="E42" s="99">
        <v>1177.11628</v>
      </c>
      <c r="F42" s="99">
        <v>1180.62102</v>
      </c>
      <c r="G42" s="99">
        <v>1229.1575600000001</v>
      </c>
      <c r="H42" s="99">
        <v>1190.49917</v>
      </c>
      <c r="I42" s="99">
        <v>1164.9059199999999</v>
      </c>
      <c r="J42" s="99">
        <v>1134.7807499999999</v>
      </c>
      <c r="K42" s="99">
        <v>1019.51964</v>
      </c>
      <c r="L42" s="99">
        <v>1015.9838999999999</v>
      </c>
      <c r="M42" s="99">
        <v>963.53684999999996</v>
      </c>
      <c r="N42" s="99">
        <v>920.45141999999998</v>
      </c>
      <c r="O42" s="99">
        <v>842.50914999999998</v>
      </c>
      <c r="P42" s="99">
        <v>853.41893000000005</v>
      </c>
      <c r="Q42" s="99">
        <v>854.24895000000004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0.67123690219215959</v>
      </c>
      <c r="C46" s="77">
        <f t="shared" si="10"/>
        <v>0.68480163755448542</v>
      </c>
      <c r="D46" s="77">
        <f t="shared" si="10"/>
        <v>0.679848638757103</v>
      </c>
      <c r="E46" s="77">
        <f t="shared" si="10"/>
        <v>0.68800003509621721</v>
      </c>
      <c r="F46" s="77">
        <f t="shared" si="10"/>
        <v>0.68559076175005496</v>
      </c>
      <c r="G46" s="77">
        <f t="shared" si="10"/>
        <v>0.68280551291117275</v>
      </c>
      <c r="H46" s="77">
        <f t="shared" si="10"/>
        <v>0.63156264808137774</v>
      </c>
      <c r="I46" s="77">
        <f t="shared" si="10"/>
        <v>0.65248953970139489</v>
      </c>
      <c r="J46" s="77">
        <f t="shared" si="10"/>
        <v>0.66879105854623488</v>
      </c>
      <c r="K46" s="77">
        <f t="shared" si="10"/>
        <v>0.66293509384371352</v>
      </c>
      <c r="L46" s="77">
        <f t="shared" si="10"/>
        <v>0.6674919924280649</v>
      </c>
      <c r="M46" s="77">
        <f t="shared" si="10"/>
        <v>0.69910053026284402</v>
      </c>
      <c r="N46" s="77">
        <f t="shared" si="10"/>
        <v>0.69621963790963037</v>
      </c>
      <c r="O46" s="77">
        <f t="shared" si="10"/>
        <v>0.7227674447342447</v>
      </c>
      <c r="P46" s="77">
        <f t="shared" si="10"/>
        <v>0.67662979566910564</v>
      </c>
      <c r="Q46" s="77">
        <f t="shared" si="10"/>
        <v>0.63881249115597871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8.2510978638466199E-3</v>
      </c>
      <c r="C51" s="75">
        <f t="shared" si="15"/>
        <v>7.6138810638068525E-3</v>
      </c>
      <c r="D51" s="75">
        <f t="shared" si="15"/>
        <v>7.8371682130192483E-3</v>
      </c>
      <c r="E51" s="75">
        <f t="shared" si="15"/>
        <v>8.2322237582798351E-3</v>
      </c>
      <c r="F51" s="75">
        <f t="shared" si="15"/>
        <v>8.1455984819225561E-3</v>
      </c>
      <c r="G51" s="75">
        <f t="shared" si="15"/>
        <v>8.3184175949330766E-3</v>
      </c>
      <c r="H51" s="75">
        <f t="shared" si="15"/>
        <v>7.6135977913038356E-3</v>
      </c>
      <c r="I51" s="75">
        <f t="shared" si="15"/>
        <v>7.5234387460068677E-3</v>
      </c>
      <c r="J51" s="75">
        <f t="shared" si="15"/>
        <v>7.8517137944967216E-3</v>
      </c>
      <c r="K51" s="75">
        <f t="shared" si="15"/>
        <v>8.4700908512701911E-3</v>
      </c>
      <c r="L51" s="75">
        <f t="shared" si="15"/>
        <v>7.5947841341926165E-3</v>
      </c>
      <c r="M51" s="75">
        <f t="shared" si="15"/>
        <v>8.1305110803307715E-3</v>
      </c>
      <c r="N51" s="75">
        <f t="shared" si="15"/>
        <v>9.9750321173201172E-3</v>
      </c>
      <c r="O51" s="75">
        <f t="shared" si="15"/>
        <v>1.0494830468998679E-2</v>
      </c>
      <c r="P51" s="75">
        <f t="shared" si="15"/>
        <v>1.0354864334328341E-2</v>
      </c>
      <c r="Q51" s="75">
        <f t="shared" si="15"/>
        <v>9.2974941308553351E-3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0.20226636558349365</v>
      </c>
      <c r="C52" s="73">
        <f t="shared" si="16"/>
        <v>0.19774909153828921</v>
      </c>
      <c r="D52" s="73">
        <f t="shared" si="16"/>
        <v>0.21667695680633303</v>
      </c>
      <c r="E52" s="73">
        <f t="shared" si="16"/>
        <v>0.22504518991668457</v>
      </c>
      <c r="F52" s="73">
        <f t="shared" si="16"/>
        <v>0.21497940638688728</v>
      </c>
      <c r="G52" s="73">
        <f t="shared" si="16"/>
        <v>0.21414567387101288</v>
      </c>
      <c r="H52" s="73">
        <f t="shared" si="16"/>
        <v>0.17452732765189041</v>
      </c>
      <c r="I52" s="73">
        <f t="shared" si="16"/>
        <v>0.19470113392599606</v>
      </c>
      <c r="J52" s="73">
        <f t="shared" si="16"/>
        <v>0.19544875678640702</v>
      </c>
      <c r="K52" s="73">
        <f t="shared" si="16"/>
        <v>0.20860375913649892</v>
      </c>
      <c r="L52" s="73">
        <f t="shared" si="16"/>
        <v>0.21227095125851378</v>
      </c>
      <c r="M52" s="73">
        <f t="shared" si="16"/>
        <v>0.19855528552554289</v>
      </c>
      <c r="N52" s="73">
        <f t="shared" si="16"/>
        <v>0.21263453766668594</v>
      </c>
      <c r="O52" s="73">
        <f t="shared" si="16"/>
        <v>0.21533513213528738</v>
      </c>
      <c r="P52" s="73">
        <f t="shared" si="16"/>
        <v>0.20436302653197089</v>
      </c>
      <c r="Q52" s="73">
        <f t="shared" si="16"/>
        <v>0.17921775134078302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0.46071943874481935</v>
      </c>
      <c r="C53" s="71">
        <f t="shared" si="17"/>
        <v>0.4794386649523894</v>
      </c>
      <c r="D53" s="71">
        <f t="shared" si="17"/>
        <v>0.45533451373775069</v>
      </c>
      <c r="E53" s="71">
        <f t="shared" si="17"/>
        <v>0.4547226214212528</v>
      </c>
      <c r="F53" s="71">
        <f t="shared" si="17"/>
        <v>0.46246575688124508</v>
      </c>
      <c r="G53" s="71">
        <f t="shared" si="17"/>
        <v>0.46034142144522683</v>
      </c>
      <c r="H53" s="71">
        <f t="shared" si="17"/>
        <v>0.44942172263818347</v>
      </c>
      <c r="I53" s="71">
        <f t="shared" si="17"/>
        <v>0.450264967029392</v>
      </c>
      <c r="J53" s="71">
        <f t="shared" si="17"/>
        <v>0.4654905879653311</v>
      </c>
      <c r="K53" s="71">
        <f t="shared" si="17"/>
        <v>0.44586124385594439</v>
      </c>
      <c r="L53" s="71">
        <f t="shared" si="17"/>
        <v>0.44762625703535852</v>
      </c>
      <c r="M53" s="71">
        <f t="shared" si="17"/>
        <v>0.49241473365697036</v>
      </c>
      <c r="N53" s="71">
        <f t="shared" si="17"/>
        <v>0.47361006812562434</v>
      </c>
      <c r="O53" s="71">
        <f t="shared" si="17"/>
        <v>0.49693748212995859</v>
      </c>
      <c r="P53" s="71">
        <f t="shared" si="17"/>
        <v>0.46191190480280636</v>
      </c>
      <c r="Q53" s="71">
        <f t="shared" si="17"/>
        <v>0.45029724568434037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6383.5658426868667</v>
      </c>
      <c r="C3" s="46">
        <f t="shared" ref="C3:Q3" si="0">SUM(C4:C5)</f>
        <v>6418.8120921326718</v>
      </c>
      <c r="D3" s="46">
        <f t="shared" si="0"/>
        <v>6117.8147763337311</v>
      </c>
      <c r="E3" s="46">
        <f t="shared" si="0"/>
        <v>5667.3433801394731</v>
      </c>
      <c r="F3" s="46">
        <f t="shared" si="0"/>
        <v>5813.3726599961574</v>
      </c>
      <c r="G3" s="46">
        <f t="shared" si="0"/>
        <v>5460.6161226832392</v>
      </c>
      <c r="H3" s="46">
        <f t="shared" si="0"/>
        <v>6195.7519806576438</v>
      </c>
      <c r="I3" s="46">
        <f t="shared" si="0"/>
        <v>5656.9956161235996</v>
      </c>
      <c r="J3" s="46">
        <f t="shared" si="0"/>
        <v>5014.6099124688299</v>
      </c>
      <c r="K3" s="46">
        <f t="shared" si="0"/>
        <v>3251.806177664696</v>
      </c>
      <c r="L3" s="46">
        <f t="shared" si="0"/>
        <v>4293.3947679910125</v>
      </c>
      <c r="M3" s="46">
        <f t="shared" si="0"/>
        <v>4278.0170866909111</v>
      </c>
      <c r="N3" s="46">
        <f t="shared" si="0"/>
        <v>4093.2526368625931</v>
      </c>
      <c r="O3" s="46">
        <f t="shared" si="0"/>
        <v>4093.8647822012867</v>
      </c>
      <c r="P3" s="46">
        <f t="shared" si="0"/>
        <v>4458.9616414652528</v>
      </c>
      <c r="Q3" s="46">
        <f t="shared" si="0"/>
        <v>4710.5933235541615</v>
      </c>
    </row>
    <row r="4" spans="1:17" x14ac:dyDescent="0.25">
      <c r="A4" s="110" t="s">
        <v>46</v>
      </c>
      <c r="B4" s="120">
        <v>1875.0351761548854</v>
      </c>
      <c r="C4" s="120">
        <v>1819.3118771943441</v>
      </c>
      <c r="D4" s="120">
        <v>1735.2844843049065</v>
      </c>
      <c r="E4" s="120">
        <v>1457.6539797887394</v>
      </c>
      <c r="F4" s="120">
        <v>1549.0688351869021</v>
      </c>
      <c r="G4" s="120">
        <v>1489.5717790154913</v>
      </c>
      <c r="H4" s="120">
        <v>1359.8401772050722</v>
      </c>
      <c r="I4" s="120">
        <v>1396.9682056701504</v>
      </c>
      <c r="J4" s="120">
        <v>1228.0312523591003</v>
      </c>
      <c r="K4" s="120">
        <v>788.02466294865064</v>
      </c>
      <c r="L4" s="120">
        <v>1130.0948451178483</v>
      </c>
      <c r="M4" s="120">
        <v>1184.8705338599489</v>
      </c>
      <c r="N4" s="120">
        <v>1145.1572887857365</v>
      </c>
      <c r="O4" s="120">
        <v>1340.8123748704693</v>
      </c>
      <c r="P4" s="120">
        <v>1457.1871431565498</v>
      </c>
      <c r="Q4" s="120">
        <v>1645.6285771661069</v>
      </c>
    </row>
    <row r="5" spans="1:17" x14ac:dyDescent="0.25">
      <c r="A5" s="108" t="s">
        <v>45</v>
      </c>
      <c r="B5" s="118">
        <v>4508.5306665319813</v>
      </c>
      <c r="C5" s="118">
        <v>4599.5002149383272</v>
      </c>
      <c r="D5" s="118">
        <v>4382.530292028825</v>
      </c>
      <c r="E5" s="118">
        <v>4209.6894003507332</v>
      </c>
      <c r="F5" s="118">
        <v>4264.3038248092553</v>
      </c>
      <c r="G5" s="118">
        <v>3971.0443436677479</v>
      </c>
      <c r="H5" s="118">
        <v>4835.9118034525718</v>
      </c>
      <c r="I5" s="118">
        <v>4260.0274104534492</v>
      </c>
      <c r="J5" s="118">
        <v>3786.5786601097298</v>
      </c>
      <c r="K5" s="118">
        <v>2463.7815147160454</v>
      </c>
      <c r="L5" s="118">
        <v>3163.2999228731642</v>
      </c>
      <c r="M5" s="118">
        <v>3093.1465528309623</v>
      </c>
      <c r="N5" s="118">
        <v>2948.0953480768567</v>
      </c>
      <c r="O5" s="118">
        <v>2753.0524073308175</v>
      </c>
      <c r="P5" s="118">
        <v>3001.7744983087032</v>
      </c>
      <c r="Q5" s="118">
        <v>3064.9647463880547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15874</v>
      </c>
      <c r="C7" s="46">
        <f t="shared" ref="C7:Q7" si="1">SUM(C8:C9)</f>
        <v>16504</v>
      </c>
      <c r="D7" s="46">
        <f t="shared" si="1"/>
        <v>16408</v>
      </c>
      <c r="E7" s="46">
        <f t="shared" si="1"/>
        <v>16286</v>
      </c>
      <c r="F7" s="46">
        <f t="shared" si="1"/>
        <v>17621</v>
      </c>
      <c r="G7" s="46">
        <f t="shared" si="1"/>
        <v>17826</v>
      </c>
      <c r="H7" s="46">
        <f t="shared" si="1"/>
        <v>18391</v>
      </c>
      <c r="I7" s="46">
        <f t="shared" si="1"/>
        <v>18999</v>
      </c>
      <c r="J7" s="46">
        <f t="shared" si="1"/>
        <v>18640</v>
      </c>
      <c r="K7" s="46">
        <f t="shared" si="1"/>
        <v>14358</v>
      </c>
      <c r="L7" s="46">
        <f t="shared" si="1"/>
        <v>16343</v>
      </c>
      <c r="M7" s="46">
        <f t="shared" si="1"/>
        <v>15504</v>
      </c>
      <c r="N7" s="46">
        <f t="shared" si="1"/>
        <v>13639</v>
      </c>
      <c r="O7" s="46">
        <f t="shared" si="1"/>
        <v>14252</v>
      </c>
      <c r="P7" s="46">
        <f t="shared" si="1"/>
        <v>14249</v>
      </c>
      <c r="Q7" s="46">
        <f t="shared" si="1"/>
        <v>14844.692999999999</v>
      </c>
    </row>
    <row r="8" spans="1:17" x14ac:dyDescent="0.25">
      <c r="A8" s="110" t="s">
        <v>46</v>
      </c>
      <c r="B8" s="120">
        <v>4216</v>
      </c>
      <c r="C8" s="120">
        <v>4221</v>
      </c>
      <c r="D8" s="120">
        <v>4196</v>
      </c>
      <c r="E8" s="120">
        <v>3758</v>
      </c>
      <c r="F8" s="120">
        <v>4213</v>
      </c>
      <c r="G8" s="120">
        <v>4360</v>
      </c>
      <c r="H8" s="120">
        <v>3601</v>
      </c>
      <c r="I8" s="120">
        <v>4190</v>
      </c>
      <c r="J8" s="120">
        <v>4067</v>
      </c>
      <c r="K8" s="120">
        <v>3088</v>
      </c>
      <c r="L8" s="120">
        <v>3840</v>
      </c>
      <c r="M8" s="120">
        <v>3844</v>
      </c>
      <c r="N8" s="120">
        <v>3423</v>
      </c>
      <c r="O8" s="120">
        <v>4210</v>
      </c>
      <c r="P8" s="120">
        <v>4207</v>
      </c>
      <c r="Q8" s="120">
        <v>4700.6929999999993</v>
      </c>
    </row>
    <row r="9" spans="1:17" x14ac:dyDescent="0.25">
      <c r="A9" s="108" t="s">
        <v>45</v>
      </c>
      <c r="B9" s="118">
        <v>11658</v>
      </c>
      <c r="C9" s="118">
        <v>12283</v>
      </c>
      <c r="D9" s="118">
        <v>12212</v>
      </c>
      <c r="E9" s="118">
        <v>12528</v>
      </c>
      <c r="F9" s="118">
        <v>13408</v>
      </c>
      <c r="G9" s="118">
        <v>13466</v>
      </c>
      <c r="H9" s="118">
        <v>14790</v>
      </c>
      <c r="I9" s="118">
        <v>14809</v>
      </c>
      <c r="J9" s="118">
        <v>14573</v>
      </c>
      <c r="K9" s="118">
        <v>11270</v>
      </c>
      <c r="L9" s="118">
        <v>12503</v>
      </c>
      <c r="M9" s="118">
        <v>11660</v>
      </c>
      <c r="N9" s="118">
        <v>10216</v>
      </c>
      <c r="O9" s="118">
        <v>10042</v>
      </c>
      <c r="P9" s="118">
        <v>10042</v>
      </c>
      <c r="Q9" s="118">
        <v>10144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16903.15789473684</v>
      </c>
      <c r="C11" s="46">
        <f t="shared" si="2"/>
        <v>18183.329681219846</v>
      </c>
      <c r="D11" s="46">
        <f t="shared" si="2"/>
        <v>18183.329681219846</v>
      </c>
      <c r="E11" s="46">
        <f t="shared" si="2"/>
        <v>17794.876575193448</v>
      </c>
      <c r="F11" s="46">
        <f t="shared" si="2"/>
        <v>19463.501467702852</v>
      </c>
      <c r="G11" s="46">
        <f t="shared" si="2"/>
        <v>19463.501467702848</v>
      </c>
      <c r="H11" s="46">
        <f t="shared" si="2"/>
        <v>20743.673254185851</v>
      </c>
      <c r="I11" s="46">
        <f t="shared" si="2"/>
        <v>20743.673254185851</v>
      </c>
      <c r="J11" s="46">
        <f t="shared" si="2"/>
        <v>20743.673254185851</v>
      </c>
      <c r="K11" s="46">
        <f t="shared" si="2"/>
        <v>20743.673254185851</v>
      </c>
      <c r="L11" s="46">
        <f t="shared" si="2"/>
        <v>20743.673254185851</v>
      </c>
      <c r="M11" s="46">
        <f t="shared" si="2"/>
        <v>20355.220148159449</v>
      </c>
      <c r="N11" s="46">
        <f t="shared" si="2"/>
        <v>19075.048361676447</v>
      </c>
      <c r="O11" s="46">
        <f t="shared" si="2"/>
        <v>19463.501467702848</v>
      </c>
      <c r="P11" s="46">
        <f t="shared" si="2"/>
        <v>19463.501467702848</v>
      </c>
      <c r="Q11" s="46">
        <f t="shared" si="2"/>
        <v>19851.95457372925</v>
      </c>
    </row>
    <row r="12" spans="1:17" x14ac:dyDescent="0.25">
      <c r="A12" s="110" t="s">
        <v>46</v>
      </c>
      <c r="B12" s="120">
        <v>4631.5789473684217</v>
      </c>
      <c r="C12" s="120">
        <v>4631.5789473684217</v>
      </c>
      <c r="D12" s="120">
        <v>4631.5789473684217</v>
      </c>
      <c r="E12" s="120">
        <v>4243.125841342021</v>
      </c>
      <c r="F12" s="120">
        <v>4631.5789473684217</v>
      </c>
      <c r="G12" s="120">
        <v>4631.5789473684217</v>
      </c>
      <c r="H12" s="120">
        <v>4631.5789473684217</v>
      </c>
      <c r="I12" s="120">
        <v>4631.5789473684217</v>
      </c>
      <c r="J12" s="120">
        <v>4631.5789473684217</v>
      </c>
      <c r="K12" s="120">
        <v>4631.5789473684217</v>
      </c>
      <c r="L12" s="120">
        <v>4631.5789473684217</v>
      </c>
      <c r="M12" s="120">
        <v>4243.125841342021</v>
      </c>
      <c r="N12" s="120">
        <v>4243.125841342021</v>
      </c>
      <c r="O12" s="120">
        <v>4631.5789473684217</v>
      </c>
      <c r="P12" s="120">
        <v>4631.5789473684217</v>
      </c>
      <c r="Q12" s="120">
        <v>5020.0320533948225</v>
      </c>
    </row>
    <row r="13" spans="1:17" x14ac:dyDescent="0.25">
      <c r="A13" s="108" t="s">
        <v>45</v>
      </c>
      <c r="B13" s="118">
        <v>12271.57894736842</v>
      </c>
      <c r="C13" s="118">
        <v>13551.750733851422</v>
      </c>
      <c r="D13" s="118">
        <v>13551.750733851424</v>
      </c>
      <c r="E13" s="118">
        <v>13551.750733851426</v>
      </c>
      <c r="F13" s="118">
        <v>14831.922520334429</v>
      </c>
      <c r="G13" s="118">
        <v>14831.922520334427</v>
      </c>
      <c r="H13" s="118">
        <v>16112.094306817429</v>
      </c>
      <c r="I13" s="118">
        <v>16112.094306817429</v>
      </c>
      <c r="J13" s="118">
        <v>16112.094306817429</v>
      </c>
      <c r="K13" s="118">
        <v>16112.094306817429</v>
      </c>
      <c r="L13" s="118">
        <v>16112.094306817429</v>
      </c>
      <c r="M13" s="118">
        <v>16112.094306817429</v>
      </c>
      <c r="N13" s="118">
        <v>14831.922520334427</v>
      </c>
      <c r="O13" s="118">
        <v>14831.922520334427</v>
      </c>
      <c r="P13" s="118">
        <v>14831.922520334427</v>
      </c>
      <c r="Q13" s="118">
        <v>14831.922520334427</v>
      </c>
    </row>
    <row r="14" spans="1:17" x14ac:dyDescent="0.25">
      <c r="A14" s="124" t="s">
        <v>109</v>
      </c>
      <c r="B14" s="38"/>
      <c r="C14" s="38">
        <f t="shared" ref="C14:Q14" si="3">SUM(C15:C16)</f>
        <v>2560.3435729660046</v>
      </c>
      <c r="D14" s="38">
        <f t="shared" si="3"/>
        <v>1.8189894035458565E-12</v>
      </c>
      <c r="E14" s="38">
        <f t="shared" si="3"/>
        <v>1.8189894035458565E-12</v>
      </c>
      <c r="F14" s="38">
        <f t="shared" si="3"/>
        <v>2948.7966789924062</v>
      </c>
      <c r="G14" s="38">
        <f t="shared" si="3"/>
        <v>0</v>
      </c>
      <c r="H14" s="38">
        <f t="shared" si="3"/>
        <v>1280.1717864830025</v>
      </c>
      <c r="I14" s="38">
        <f t="shared" si="3"/>
        <v>388.45310602640052</v>
      </c>
      <c r="J14" s="38">
        <f t="shared" si="3"/>
        <v>1280.1717864830025</v>
      </c>
      <c r="K14" s="38">
        <f t="shared" si="3"/>
        <v>0</v>
      </c>
      <c r="L14" s="38">
        <f t="shared" si="3"/>
        <v>0</v>
      </c>
      <c r="M14" s="38">
        <f t="shared" si="3"/>
        <v>0</v>
      </c>
      <c r="N14" s="38">
        <f t="shared" si="3"/>
        <v>0</v>
      </c>
      <c r="O14" s="38">
        <f t="shared" si="3"/>
        <v>388.45310602640075</v>
      </c>
      <c r="P14" s="38">
        <f t="shared" si="3"/>
        <v>0</v>
      </c>
      <c r="Q14" s="38">
        <f t="shared" si="3"/>
        <v>776.90621205280104</v>
      </c>
    </row>
    <row r="15" spans="1:17" x14ac:dyDescent="0.25">
      <c r="A15" s="121" t="s">
        <v>46</v>
      </c>
      <c r="B15" s="120"/>
      <c r="C15" s="120">
        <v>0</v>
      </c>
      <c r="D15" s="120">
        <v>0</v>
      </c>
      <c r="E15" s="120">
        <v>0</v>
      </c>
      <c r="F15" s="120">
        <v>388.45310602640075</v>
      </c>
      <c r="G15" s="120">
        <v>0</v>
      </c>
      <c r="H15" s="120">
        <v>0</v>
      </c>
      <c r="I15" s="120">
        <v>388.45310602640052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388.45310602640075</v>
      </c>
      <c r="P15" s="120">
        <v>0</v>
      </c>
      <c r="Q15" s="120">
        <v>776.90621205280104</v>
      </c>
    </row>
    <row r="16" spans="1:17" x14ac:dyDescent="0.25">
      <c r="A16" s="119" t="s">
        <v>45</v>
      </c>
      <c r="B16" s="118"/>
      <c r="C16" s="118">
        <v>2560.3435729660046</v>
      </c>
      <c r="D16" s="118">
        <v>1.8189894035458565E-12</v>
      </c>
      <c r="E16" s="118">
        <v>1.8189894035458565E-12</v>
      </c>
      <c r="F16" s="118">
        <v>2560.3435729660055</v>
      </c>
      <c r="G16" s="118">
        <v>0</v>
      </c>
      <c r="H16" s="118">
        <v>1280.1717864830025</v>
      </c>
      <c r="I16" s="118">
        <v>0</v>
      </c>
      <c r="J16" s="118">
        <v>1280.1717864830025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1280.1717864830025</v>
      </c>
      <c r="D17" s="38">
        <f t="shared" si="4"/>
        <v>0</v>
      </c>
      <c r="E17" s="38">
        <f t="shared" si="4"/>
        <v>388.45310602640075</v>
      </c>
      <c r="F17" s="38">
        <f t="shared" si="4"/>
        <v>1280.1717864830025</v>
      </c>
      <c r="G17" s="38">
        <f t="shared" si="4"/>
        <v>0</v>
      </c>
      <c r="H17" s="38">
        <f t="shared" si="4"/>
        <v>0</v>
      </c>
      <c r="I17" s="38">
        <f t="shared" si="4"/>
        <v>388.45310602640075</v>
      </c>
      <c r="J17" s="38">
        <f t="shared" si="4"/>
        <v>1280.1717864830007</v>
      </c>
      <c r="K17" s="38">
        <f t="shared" si="4"/>
        <v>0</v>
      </c>
      <c r="L17" s="38">
        <f t="shared" si="4"/>
        <v>0</v>
      </c>
      <c r="M17" s="38">
        <f t="shared" si="4"/>
        <v>388.45310602640075</v>
      </c>
      <c r="N17" s="38">
        <f t="shared" si="4"/>
        <v>1280.1717864830025</v>
      </c>
      <c r="O17" s="38">
        <f t="shared" si="4"/>
        <v>0</v>
      </c>
      <c r="P17" s="38">
        <f t="shared" si="4"/>
        <v>0</v>
      </c>
      <c r="Q17" s="38">
        <f t="shared" si="4"/>
        <v>388.45310602640075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0</v>
      </c>
      <c r="E18" s="120">
        <f t="shared" si="5"/>
        <v>388.45310602640075</v>
      </c>
      <c r="F18" s="120">
        <f t="shared" si="5"/>
        <v>0</v>
      </c>
      <c r="G18" s="120">
        <f t="shared" si="5"/>
        <v>0</v>
      </c>
      <c r="H18" s="120">
        <f t="shared" si="5"/>
        <v>0</v>
      </c>
      <c r="I18" s="120">
        <f t="shared" si="5"/>
        <v>388.45310602640075</v>
      </c>
      <c r="J18" s="120">
        <f t="shared" si="5"/>
        <v>0</v>
      </c>
      <c r="K18" s="120">
        <f t="shared" si="5"/>
        <v>0</v>
      </c>
      <c r="L18" s="120">
        <f t="shared" si="5"/>
        <v>0</v>
      </c>
      <c r="M18" s="120">
        <f t="shared" si="5"/>
        <v>388.45310602640075</v>
      </c>
      <c r="N18" s="120">
        <f t="shared" si="5"/>
        <v>0</v>
      </c>
      <c r="O18" s="120">
        <f t="shared" si="5"/>
        <v>0</v>
      </c>
      <c r="P18" s="120">
        <f t="shared" si="5"/>
        <v>0</v>
      </c>
      <c r="Q18" s="120">
        <f t="shared" si="5"/>
        <v>388.45310602640075</v>
      </c>
    </row>
    <row r="19" spans="1:17" x14ac:dyDescent="0.25">
      <c r="A19" s="119" t="s">
        <v>45</v>
      </c>
      <c r="B19" s="118"/>
      <c r="C19" s="118">
        <f>B13+C16-C13</f>
        <v>1280.1717864830025</v>
      </c>
      <c r="D19" s="118">
        <f t="shared" si="5"/>
        <v>0</v>
      </c>
      <c r="E19" s="118">
        <f t="shared" si="5"/>
        <v>0</v>
      </c>
      <c r="F19" s="118">
        <f t="shared" si="5"/>
        <v>1280.1717864830025</v>
      </c>
      <c r="G19" s="118">
        <f t="shared" si="5"/>
        <v>0</v>
      </c>
      <c r="H19" s="118">
        <f t="shared" si="5"/>
        <v>0</v>
      </c>
      <c r="I19" s="118">
        <f t="shared" si="5"/>
        <v>0</v>
      </c>
      <c r="J19" s="118">
        <f t="shared" si="5"/>
        <v>1280.1717864830007</v>
      </c>
      <c r="K19" s="118">
        <f t="shared" si="5"/>
        <v>0</v>
      </c>
      <c r="L19" s="118">
        <f t="shared" si="5"/>
        <v>0</v>
      </c>
      <c r="M19" s="118">
        <f t="shared" si="5"/>
        <v>0</v>
      </c>
      <c r="N19" s="118">
        <f t="shared" si="5"/>
        <v>1280.1717864830025</v>
      </c>
      <c r="O19" s="118">
        <f t="shared" si="5"/>
        <v>0</v>
      </c>
      <c r="P19" s="118">
        <f t="shared" si="5"/>
        <v>0</v>
      </c>
      <c r="Q19" s="118">
        <f t="shared" si="5"/>
        <v>0</v>
      </c>
    </row>
    <row r="20" spans="1:17" x14ac:dyDescent="0.25">
      <c r="A20" s="31" t="s">
        <v>107</v>
      </c>
      <c r="B20" s="46">
        <f t="shared" ref="B20:Q20" si="6">SUM(B21:B22)</f>
        <v>1029.1578947368416</v>
      </c>
      <c r="C20" s="46">
        <f t="shared" si="6"/>
        <v>1679.3296812198441</v>
      </c>
      <c r="D20" s="46">
        <f t="shared" si="6"/>
        <v>1775.329681219846</v>
      </c>
      <c r="E20" s="46">
        <f t="shared" si="6"/>
        <v>1508.876575193447</v>
      </c>
      <c r="F20" s="46">
        <f t="shared" si="6"/>
        <v>1842.5014677028503</v>
      </c>
      <c r="G20" s="46">
        <f t="shared" si="6"/>
        <v>1637.5014677028485</v>
      </c>
      <c r="H20" s="46">
        <f t="shared" si="6"/>
        <v>2352.673254185851</v>
      </c>
      <c r="I20" s="46">
        <f t="shared" si="6"/>
        <v>1744.673254185851</v>
      </c>
      <c r="J20" s="46">
        <f t="shared" si="6"/>
        <v>2103.673254185851</v>
      </c>
      <c r="K20" s="46">
        <f t="shared" si="6"/>
        <v>6385.673254185851</v>
      </c>
      <c r="L20" s="46">
        <f t="shared" si="6"/>
        <v>4400.673254185851</v>
      </c>
      <c r="M20" s="46">
        <f t="shared" si="6"/>
        <v>4851.2201481594502</v>
      </c>
      <c r="N20" s="46">
        <f t="shared" si="6"/>
        <v>5436.0483616764477</v>
      </c>
      <c r="O20" s="46">
        <f t="shared" si="6"/>
        <v>5211.5014677028485</v>
      </c>
      <c r="P20" s="46">
        <f t="shared" si="6"/>
        <v>5214.5014677028485</v>
      </c>
      <c r="Q20" s="46">
        <f t="shared" si="6"/>
        <v>5007.2615737292499</v>
      </c>
    </row>
    <row r="21" spans="1:17" x14ac:dyDescent="0.25">
      <c r="A21" s="110" t="s">
        <v>46</v>
      </c>
      <c r="B21" s="120">
        <f>B12-B8</f>
        <v>415.57894736842172</v>
      </c>
      <c r="C21" s="120">
        <f t="shared" ref="C21:Q21" si="7">C12-C8</f>
        <v>410.57894736842172</v>
      </c>
      <c r="D21" s="120">
        <f t="shared" si="7"/>
        <v>435.57894736842172</v>
      </c>
      <c r="E21" s="120">
        <f t="shared" si="7"/>
        <v>485.12584134202098</v>
      </c>
      <c r="F21" s="120">
        <f t="shared" si="7"/>
        <v>418.57894736842172</v>
      </c>
      <c r="G21" s="120">
        <f t="shared" si="7"/>
        <v>271.57894736842172</v>
      </c>
      <c r="H21" s="120">
        <f t="shared" si="7"/>
        <v>1030.5789473684217</v>
      </c>
      <c r="I21" s="120">
        <f t="shared" si="7"/>
        <v>441.57894736842172</v>
      </c>
      <c r="J21" s="120">
        <f t="shared" si="7"/>
        <v>564.57894736842172</v>
      </c>
      <c r="K21" s="120">
        <f t="shared" si="7"/>
        <v>1543.5789473684217</v>
      </c>
      <c r="L21" s="120">
        <f t="shared" si="7"/>
        <v>791.57894736842172</v>
      </c>
      <c r="M21" s="120">
        <f t="shared" si="7"/>
        <v>399.12584134202098</v>
      </c>
      <c r="N21" s="120">
        <f t="shared" si="7"/>
        <v>820.12584134202098</v>
      </c>
      <c r="O21" s="120">
        <f t="shared" si="7"/>
        <v>421.57894736842172</v>
      </c>
      <c r="P21" s="120">
        <f t="shared" si="7"/>
        <v>424.57894736842172</v>
      </c>
      <c r="Q21" s="120">
        <f t="shared" si="7"/>
        <v>319.33905339482317</v>
      </c>
    </row>
    <row r="22" spans="1:17" x14ac:dyDescent="0.25">
      <c r="A22" s="108" t="s">
        <v>45</v>
      </c>
      <c r="B22" s="118">
        <f>B13-B9</f>
        <v>613.5789473684199</v>
      </c>
      <c r="C22" s="118">
        <f t="shared" ref="C22:Q22" si="8">C13-C9</f>
        <v>1268.7507338514224</v>
      </c>
      <c r="D22" s="118">
        <f t="shared" si="8"/>
        <v>1339.7507338514242</v>
      </c>
      <c r="E22" s="118">
        <f t="shared" si="8"/>
        <v>1023.750733851426</v>
      </c>
      <c r="F22" s="118">
        <f t="shared" si="8"/>
        <v>1423.9225203344286</v>
      </c>
      <c r="G22" s="118">
        <f t="shared" si="8"/>
        <v>1365.9225203344267</v>
      </c>
      <c r="H22" s="118">
        <f t="shared" si="8"/>
        <v>1322.0943068174292</v>
      </c>
      <c r="I22" s="118">
        <f t="shared" si="8"/>
        <v>1303.0943068174292</v>
      </c>
      <c r="J22" s="118">
        <f t="shared" si="8"/>
        <v>1539.0943068174292</v>
      </c>
      <c r="K22" s="118">
        <f t="shared" si="8"/>
        <v>4842.0943068174292</v>
      </c>
      <c r="L22" s="118">
        <f t="shared" si="8"/>
        <v>3609.0943068174292</v>
      </c>
      <c r="M22" s="118">
        <f t="shared" si="8"/>
        <v>4452.0943068174292</v>
      </c>
      <c r="N22" s="118">
        <f t="shared" si="8"/>
        <v>4615.9225203344267</v>
      </c>
      <c r="O22" s="118">
        <f t="shared" si="8"/>
        <v>4789.9225203344267</v>
      </c>
      <c r="P22" s="118">
        <f t="shared" si="8"/>
        <v>4789.9225203344267</v>
      </c>
      <c r="Q22" s="118">
        <f t="shared" si="8"/>
        <v>4687.9225203344267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3985.0806227118319</v>
      </c>
      <c r="C25" s="38">
        <v>4573.9231799999998</v>
      </c>
      <c r="D25" s="38">
        <v>4444.3058000000019</v>
      </c>
      <c r="E25" s="38">
        <v>4556.3627300000007</v>
      </c>
      <c r="F25" s="38">
        <v>4950.6677299999992</v>
      </c>
      <c r="G25" s="38">
        <v>4475.5208852410851</v>
      </c>
      <c r="H25" s="38">
        <v>3676.3221999999978</v>
      </c>
      <c r="I25" s="38">
        <v>3760.5440899999976</v>
      </c>
      <c r="J25" s="38">
        <v>3688.2163600000003</v>
      </c>
      <c r="K25" s="38">
        <v>2579.5041100000012</v>
      </c>
      <c r="L25" s="38">
        <v>2996.3214694837161</v>
      </c>
      <c r="M25" s="38">
        <v>3191.1313347136329</v>
      </c>
      <c r="N25" s="38">
        <v>2918.9765171873323</v>
      </c>
      <c r="O25" s="38">
        <v>3188.7622618325809</v>
      </c>
      <c r="P25" s="38">
        <v>2777.3191139230175</v>
      </c>
      <c r="Q25" s="38">
        <v>3023.11830537171</v>
      </c>
    </row>
    <row r="26" spans="1:17" x14ac:dyDescent="0.25">
      <c r="A26" s="55" t="s">
        <v>33</v>
      </c>
      <c r="B26" s="54">
        <v>1172.841117711683</v>
      </c>
      <c r="C26" s="54">
        <v>1180.16121</v>
      </c>
      <c r="D26" s="54">
        <v>1194.1756400000002</v>
      </c>
      <c r="E26" s="54">
        <v>1052.7797</v>
      </c>
      <c r="F26" s="54">
        <v>1137.68569</v>
      </c>
      <c r="G26" s="54">
        <v>1073.0835362970254</v>
      </c>
      <c r="H26" s="54">
        <v>958.03179999999998</v>
      </c>
      <c r="I26" s="54">
        <v>981.88209000000006</v>
      </c>
      <c r="J26" s="54">
        <v>924.59072999999989</v>
      </c>
      <c r="K26" s="54">
        <v>668.83222000000001</v>
      </c>
      <c r="L26" s="54">
        <v>807.69600837726762</v>
      </c>
      <c r="M26" s="54">
        <v>1000.0639379137499</v>
      </c>
      <c r="N26" s="54">
        <v>819.99068576188279</v>
      </c>
      <c r="O26" s="54">
        <v>1174.3968099667659</v>
      </c>
      <c r="P26" s="54">
        <v>929.10508722724126</v>
      </c>
      <c r="Q26" s="54">
        <v>938.2713872014034</v>
      </c>
    </row>
    <row r="27" spans="1:17" x14ac:dyDescent="0.25">
      <c r="A27" s="53" t="s">
        <v>48</v>
      </c>
      <c r="B27" s="51">
        <v>424.88064333705563</v>
      </c>
      <c r="C27" s="51">
        <v>476.66341</v>
      </c>
      <c r="D27" s="51">
        <v>429.86524000000009</v>
      </c>
      <c r="E27" s="51">
        <v>338.13060000000007</v>
      </c>
      <c r="F27" s="51">
        <v>375.36342999999999</v>
      </c>
      <c r="G27" s="51">
        <v>414.60691883045581</v>
      </c>
      <c r="H27" s="51">
        <v>295.34339</v>
      </c>
      <c r="I27" s="51">
        <v>444.46927000000005</v>
      </c>
      <c r="J27" s="51">
        <v>382.84394999999995</v>
      </c>
      <c r="K27" s="51">
        <v>155.76394000000005</v>
      </c>
      <c r="L27" s="51">
        <v>394.42867937734746</v>
      </c>
      <c r="M27" s="51">
        <v>510.35058721245724</v>
      </c>
      <c r="N27" s="51">
        <v>425.08279165197138</v>
      </c>
      <c r="O27" s="51">
        <v>493.17888220264706</v>
      </c>
      <c r="P27" s="51">
        <v>506.35767539203385</v>
      </c>
      <c r="Q27" s="51">
        <v>552.10586982570749</v>
      </c>
    </row>
    <row r="28" spans="1:17" x14ac:dyDescent="0.25">
      <c r="A28" s="53" t="s">
        <v>47</v>
      </c>
      <c r="B28" s="51">
        <v>747.96047437462732</v>
      </c>
      <c r="C28" s="51">
        <v>703.49779999999998</v>
      </c>
      <c r="D28" s="51">
        <v>764.31040000000007</v>
      </c>
      <c r="E28" s="51">
        <v>714.64909999999998</v>
      </c>
      <c r="F28" s="51">
        <v>762.32226000000003</v>
      </c>
      <c r="G28" s="51">
        <v>658.47661746656956</v>
      </c>
      <c r="H28" s="51">
        <v>662.68840999999998</v>
      </c>
      <c r="I28" s="51">
        <v>537.41282000000001</v>
      </c>
      <c r="J28" s="51">
        <v>541.74677999999994</v>
      </c>
      <c r="K28" s="51">
        <v>513.06827999999996</v>
      </c>
      <c r="L28" s="51">
        <v>413.26732899992015</v>
      </c>
      <c r="M28" s="51">
        <v>489.71335070129265</v>
      </c>
      <c r="N28" s="51">
        <v>394.90789410991141</v>
      </c>
      <c r="O28" s="51">
        <v>681.21792776411883</v>
      </c>
      <c r="P28" s="51">
        <v>422.7474118352074</v>
      </c>
      <c r="Q28" s="51">
        <v>386.16551737569591</v>
      </c>
    </row>
    <row r="29" spans="1:17" x14ac:dyDescent="0.25">
      <c r="A29" s="52" t="s">
        <v>32</v>
      </c>
      <c r="B29" s="51">
        <v>469.78440435954622</v>
      </c>
      <c r="C29" s="51">
        <v>468.19501000000412</v>
      </c>
      <c r="D29" s="51">
        <v>450.59070000000054</v>
      </c>
      <c r="E29" s="51">
        <v>462.99431999999683</v>
      </c>
      <c r="F29" s="51">
        <v>446.50235000000089</v>
      </c>
      <c r="G29" s="51">
        <v>421.18232466965179</v>
      </c>
      <c r="H29" s="51">
        <v>421.18089999999819</v>
      </c>
      <c r="I29" s="51">
        <v>378.40560999999798</v>
      </c>
      <c r="J29" s="51">
        <v>349.58274999999969</v>
      </c>
      <c r="K29" s="51">
        <v>319.60797000000105</v>
      </c>
      <c r="L29" s="51">
        <v>423.40010793594962</v>
      </c>
      <c r="M29" s="51">
        <v>285.4239224561062</v>
      </c>
      <c r="N29" s="51">
        <v>240.21102469408311</v>
      </c>
      <c r="O29" s="51">
        <v>219.04410959174891</v>
      </c>
      <c r="P29" s="51">
        <v>102.75077525021874</v>
      </c>
      <c r="Q29" s="51">
        <v>71.223048088190836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46.145174548181785</v>
      </c>
      <c r="C31" s="51">
        <v>43.889090000000465</v>
      </c>
      <c r="D31" s="51">
        <v>43.89022000000034</v>
      </c>
      <c r="E31" s="51">
        <v>42.793919999999844</v>
      </c>
      <c r="F31" s="51">
        <v>43.890059999999607</v>
      </c>
      <c r="G31" s="51">
        <v>42.849085062647362</v>
      </c>
      <c r="H31" s="51">
        <v>39.571039999999755</v>
      </c>
      <c r="I31" s="51">
        <v>39.562109999999848</v>
      </c>
      <c r="J31" s="51">
        <v>38.47476000000006</v>
      </c>
      <c r="K31" s="51">
        <v>36.278919999999857</v>
      </c>
      <c r="L31" s="51">
        <v>35.157861466093266</v>
      </c>
      <c r="M31" s="51">
        <v>32.961000271511466</v>
      </c>
      <c r="N31" s="51">
        <v>31.862501143496388</v>
      </c>
      <c r="O31" s="51">
        <v>24.171193128211016</v>
      </c>
      <c r="P31" s="51">
        <v>16.480506847862785</v>
      </c>
      <c r="Q31" s="51">
        <v>14.282986857446559</v>
      </c>
    </row>
    <row r="32" spans="1:17" x14ac:dyDescent="0.25">
      <c r="A32" s="53" t="s">
        <v>76</v>
      </c>
      <c r="B32" s="51">
        <v>73.77800312845352</v>
      </c>
      <c r="C32" s="51">
        <v>74.802250000003369</v>
      </c>
      <c r="D32" s="51">
        <v>73.805969999999206</v>
      </c>
      <c r="E32" s="51">
        <v>82.003629999997202</v>
      </c>
      <c r="F32" s="51">
        <v>93.201430000001665</v>
      </c>
      <c r="G32" s="51">
        <v>93.245996599638829</v>
      </c>
      <c r="H32" s="51">
        <v>51.211639999999079</v>
      </c>
      <c r="I32" s="51">
        <v>52.286889999998039</v>
      </c>
      <c r="J32" s="51">
        <v>51.204639999999586</v>
      </c>
      <c r="K32" s="51">
        <v>51.21167000000105</v>
      </c>
      <c r="L32" s="51">
        <v>53.286337728168519</v>
      </c>
      <c r="M32" s="51">
        <v>46.097828978655571</v>
      </c>
      <c r="N32" s="51">
        <v>37.906166193495778</v>
      </c>
      <c r="O32" s="51">
        <v>30.739235719177714</v>
      </c>
      <c r="P32" s="51">
        <v>18.43830010616216</v>
      </c>
      <c r="Q32" s="51">
        <v>22.546484500314818</v>
      </c>
    </row>
    <row r="33" spans="1:17" x14ac:dyDescent="0.25">
      <c r="A33" s="53" t="s">
        <v>29</v>
      </c>
      <c r="B33" s="51">
        <v>128.97641377174295</v>
      </c>
      <c r="C33" s="51">
        <v>115.60333000000014</v>
      </c>
      <c r="D33" s="51">
        <v>120.39580000000069</v>
      </c>
      <c r="E33" s="51">
        <v>108.90645999999992</v>
      </c>
      <c r="F33" s="51">
        <v>71.706850000000145</v>
      </c>
      <c r="G33" s="51">
        <v>49.679953514184604</v>
      </c>
      <c r="H33" s="51">
        <v>108.00078999999982</v>
      </c>
      <c r="I33" s="51">
        <v>95.496529999999893</v>
      </c>
      <c r="J33" s="51">
        <v>84.105180000000018</v>
      </c>
      <c r="K33" s="51">
        <v>67.808059999999841</v>
      </c>
      <c r="L33" s="51">
        <v>65.921280380164262</v>
      </c>
      <c r="M33" s="51">
        <v>45.858815591771986</v>
      </c>
      <c r="N33" s="51">
        <v>26.751314924726103</v>
      </c>
      <c r="O33" s="51">
        <v>25.795177043558851</v>
      </c>
      <c r="P33" s="51">
        <v>56.36736114452998</v>
      </c>
      <c r="Q33" s="51">
        <v>34.393576730429459</v>
      </c>
    </row>
    <row r="34" spans="1:17" x14ac:dyDescent="0.25">
      <c r="A34" s="53" t="s">
        <v>28</v>
      </c>
      <c r="B34" s="51">
        <v>220.88481291116796</v>
      </c>
      <c r="C34" s="51">
        <v>233.90034000000014</v>
      </c>
      <c r="D34" s="51">
        <v>212.4987100000003</v>
      </c>
      <c r="E34" s="51">
        <v>229.29030999999986</v>
      </c>
      <c r="F34" s="51">
        <v>237.70400999999947</v>
      </c>
      <c r="G34" s="51">
        <v>235.407289493181</v>
      </c>
      <c r="H34" s="51">
        <v>222.39742999999953</v>
      </c>
      <c r="I34" s="51">
        <v>191.0600800000002</v>
      </c>
      <c r="J34" s="51">
        <v>175.79817000000003</v>
      </c>
      <c r="K34" s="51">
        <v>164.3093200000003</v>
      </c>
      <c r="L34" s="51">
        <v>269.03462836152357</v>
      </c>
      <c r="M34" s="51">
        <v>160.50627761416717</v>
      </c>
      <c r="N34" s="51">
        <v>143.69104243236484</v>
      </c>
      <c r="O34" s="51">
        <v>138.33850370080131</v>
      </c>
      <c r="P34" s="51">
        <v>11.464607151663813</v>
      </c>
      <c r="Q34" s="51">
        <v>0</v>
      </c>
    </row>
    <row r="35" spans="1:17" x14ac:dyDescent="0.25">
      <c r="A35" s="52" t="s">
        <v>27</v>
      </c>
      <c r="B35" s="51">
        <v>1074.9500440735369</v>
      </c>
      <c r="C35" s="51">
        <v>1555.7821399999984</v>
      </c>
      <c r="D35" s="51">
        <v>1403.3525399999994</v>
      </c>
      <c r="E35" s="51">
        <v>1564.5903000000014</v>
      </c>
      <c r="F35" s="51">
        <v>1885.8906799999997</v>
      </c>
      <c r="G35" s="51">
        <v>1400.9291876513441</v>
      </c>
      <c r="H35" s="51">
        <v>910.08989999999858</v>
      </c>
      <c r="I35" s="51">
        <v>974.63596000000075</v>
      </c>
      <c r="J35" s="51">
        <v>938.57415000000015</v>
      </c>
      <c r="K35" s="51">
        <v>535.92320000000086</v>
      </c>
      <c r="L35" s="51">
        <v>534.10151540995594</v>
      </c>
      <c r="M35" s="51">
        <v>750.52599926720904</v>
      </c>
      <c r="N35" s="51">
        <v>719.11265052253407</v>
      </c>
      <c r="O35" s="51">
        <v>735.44567921975522</v>
      </c>
      <c r="P35" s="51">
        <v>686.96958395361821</v>
      </c>
      <c r="Q35" s="51">
        <v>929.33789478101198</v>
      </c>
    </row>
    <row r="36" spans="1:17" x14ac:dyDescent="0.25">
      <c r="A36" s="53" t="s">
        <v>66</v>
      </c>
      <c r="B36" s="51">
        <v>838.94416911244662</v>
      </c>
      <c r="C36" s="51">
        <v>1195.5820799999983</v>
      </c>
      <c r="D36" s="51">
        <v>1054.5726799999993</v>
      </c>
      <c r="E36" s="51">
        <v>1237.8702600000015</v>
      </c>
      <c r="F36" s="51">
        <v>1540.5293899999997</v>
      </c>
      <c r="G36" s="51">
        <v>1117.8490309684366</v>
      </c>
      <c r="H36" s="51">
        <v>640.00275999999849</v>
      </c>
      <c r="I36" s="51">
        <v>683.91731000000073</v>
      </c>
      <c r="J36" s="51">
        <v>656.07423000000017</v>
      </c>
      <c r="K36" s="51">
        <v>322.25486000000092</v>
      </c>
      <c r="L36" s="51">
        <v>269.24856461695163</v>
      </c>
      <c r="M36" s="51">
        <v>444.58829027704905</v>
      </c>
      <c r="N36" s="51">
        <v>445.56244511506429</v>
      </c>
      <c r="O36" s="51">
        <v>478.06929665175267</v>
      </c>
      <c r="P36" s="51">
        <v>463.21874799297984</v>
      </c>
      <c r="Q36" s="51">
        <v>701.1684097327643</v>
      </c>
    </row>
    <row r="37" spans="1:17" x14ac:dyDescent="0.25">
      <c r="A37" s="53" t="s">
        <v>25</v>
      </c>
      <c r="B37" s="51">
        <v>236.00587496109037</v>
      </c>
      <c r="C37" s="51">
        <v>360.20006000000001</v>
      </c>
      <c r="D37" s="51">
        <v>348.77985999999999</v>
      </c>
      <c r="E37" s="51">
        <v>326.72003999999998</v>
      </c>
      <c r="F37" s="51">
        <v>345.36129</v>
      </c>
      <c r="G37" s="51">
        <v>283.0801566829075</v>
      </c>
      <c r="H37" s="51">
        <v>270.08714000000003</v>
      </c>
      <c r="I37" s="51">
        <v>290.71865000000003</v>
      </c>
      <c r="J37" s="51">
        <v>282.49991999999997</v>
      </c>
      <c r="K37" s="51">
        <v>213.66834</v>
      </c>
      <c r="L37" s="51">
        <v>264.85295079300425</v>
      </c>
      <c r="M37" s="51">
        <v>305.93770899015999</v>
      </c>
      <c r="N37" s="51">
        <v>273.55020540746972</v>
      </c>
      <c r="O37" s="51">
        <v>257.3763825680025</v>
      </c>
      <c r="P37" s="51">
        <v>223.75083596063831</v>
      </c>
      <c r="Q37" s="51">
        <v>228.16948504824768</v>
      </c>
    </row>
    <row r="38" spans="1:17" x14ac:dyDescent="0.25">
      <c r="A38" s="52" t="s">
        <v>24</v>
      </c>
      <c r="B38" s="51">
        <v>0.78818560804415938</v>
      </c>
      <c r="C38" s="51">
        <v>0.79999999999972715</v>
      </c>
      <c r="D38" s="51">
        <v>0.80000000000040927</v>
      </c>
      <c r="E38" s="51">
        <v>0.80000999999992928</v>
      </c>
      <c r="F38" s="51">
        <v>0.79999999999972715</v>
      </c>
      <c r="G38" s="51">
        <v>0.78819118002911637</v>
      </c>
      <c r="H38" s="51">
        <v>0.80002999999965141</v>
      </c>
      <c r="I38" s="51">
        <v>0.80007999999975254</v>
      </c>
      <c r="J38" s="51">
        <v>0.79989000000023225</v>
      </c>
      <c r="K38" s="51">
        <v>0</v>
      </c>
      <c r="L38" s="51">
        <v>0</v>
      </c>
      <c r="M38" s="51">
        <v>0</v>
      </c>
      <c r="N38" s="51">
        <v>2.3884410083610419E-2</v>
      </c>
      <c r="O38" s="51">
        <v>2.3884521749550913E-2</v>
      </c>
      <c r="P38" s="51">
        <v>2.3884401427949342E-2</v>
      </c>
      <c r="Q38" s="51">
        <v>2.3884351015567518E-2</v>
      </c>
    </row>
    <row r="39" spans="1:17" x14ac:dyDescent="0.25">
      <c r="A39" s="53" t="s">
        <v>23</v>
      </c>
      <c r="B39" s="51">
        <v>0.78818560804415938</v>
      </c>
      <c r="C39" s="51">
        <v>0.79999999999972715</v>
      </c>
      <c r="D39" s="51">
        <v>0.80000000000040927</v>
      </c>
      <c r="E39" s="51">
        <v>0.80000999999992928</v>
      </c>
      <c r="F39" s="51">
        <v>0.79999999999972715</v>
      </c>
      <c r="G39" s="51">
        <v>0.78819118002911637</v>
      </c>
      <c r="H39" s="51">
        <v>0.80002999999965141</v>
      </c>
      <c r="I39" s="51">
        <v>0.80007999999975254</v>
      </c>
      <c r="J39" s="51">
        <v>0.79989000000023225</v>
      </c>
      <c r="K39" s="51">
        <v>0</v>
      </c>
      <c r="L39" s="51">
        <v>0</v>
      </c>
      <c r="M39" s="51">
        <v>0</v>
      </c>
      <c r="N39" s="51">
        <v>2.3884410083610419E-2</v>
      </c>
      <c r="O39" s="51">
        <v>2.3884521749550913E-2</v>
      </c>
      <c r="P39" s="51">
        <v>2.3884401427949342E-2</v>
      </c>
      <c r="Q39" s="51">
        <v>2.3884351015567518E-2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63" t="s">
        <v>21</v>
      </c>
      <c r="B45" s="62">
        <v>1266.7168709590214</v>
      </c>
      <c r="C45" s="62">
        <v>1368.9848199999979</v>
      </c>
      <c r="D45" s="62">
        <v>1395.3869200000017</v>
      </c>
      <c r="E45" s="62">
        <v>1475.198400000002</v>
      </c>
      <c r="F45" s="62">
        <v>1479.7890099999986</v>
      </c>
      <c r="G45" s="62">
        <v>1579.5376454430343</v>
      </c>
      <c r="H45" s="62">
        <v>1386.2195700000011</v>
      </c>
      <c r="I45" s="62">
        <v>1424.8203499999991</v>
      </c>
      <c r="J45" s="62">
        <v>1474.6688400000003</v>
      </c>
      <c r="K45" s="62">
        <v>1055.1407199999994</v>
      </c>
      <c r="L45" s="62">
        <v>1231.1238377605432</v>
      </c>
      <c r="M45" s="62">
        <v>1155.1174750765676</v>
      </c>
      <c r="N45" s="62">
        <v>1139.638271798749</v>
      </c>
      <c r="O45" s="62">
        <v>1059.8517785325612</v>
      </c>
      <c r="P45" s="62">
        <v>1058.4697830905116</v>
      </c>
      <c r="Q45" s="62">
        <v>1084.2620909500883</v>
      </c>
    </row>
    <row r="46" spans="1:17" x14ac:dyDescent="0.25">
      <c r="A46" s="50" t="s">
        <v>105</v>
      </c>
      <c r="B46" s="38">
        <f t="shared" ref="B46:Q46" si="9">SUM(B47:B48)</f>
        <v>3985.0806227118319</v>
      </c>
      <c r="C46" s="38">
        <f t="shared" si="9"/>
        <v>4573.9231799999998</v>
      </c>
      <c r="D46" s="38">
        <f t="shared" si="9"/>
        <v>4444.305800000001</v>
      </c>
      <c r="E46" s="38">
        <f t="shared" si="9"/>
        <v>4556.3627299999998</v>
      </c>
      <c r="F46" s="38">
        <f t="shared" si="9"/>
        <v>4950.6677299999992</v>
      </c>
      <c r="G46" s="38">
        <f t="shared" si="9"/>
        <v>4475.5208852410851</v>
      </c>
      <c r="H46" s="38">
        <f t="shared" si="9"/>
        <v>3676.3221999999969</v>
      </c>
      <c r="I46" s="38">
        <f t="shared" si="9"/>
        <v>3760.5440899999976</v>
      </c>
      <c r="J46" s="38">
        <f t="shared" si="9"/>
        <v>3688.2163600000003</v>
      </c>
      <c r="K46" s="38">
        <f t="shared" si="9"/>
        <v>2579.5041100000008</v>
      </c>
      <c r="L46" s="38">
        <f t="shared" si="9"/>
        <v>2996.3214694837161</v>
      </c>
      <c r="M46" s="38">
        <f t="shared" si="9"/>
        <v>3191.1313347136329</v>
      </c>
      <c r="N46" s="38">
        <f t="shared" si="9"/>
        <v>2918.9765171873323</v>
      </c>
      <c r="O46" s="38">
        <f t="shared" si="9"/>
        <v>3188.7622618325809</v>
      </c>
      <c r="P46" s="38">
        <f t="shared" si="9"/>
        <v>2777.3191139230175</v>
      </c>
      <c r="Q46" s="38">
        <f t="shared" si="9"/>
        <v>3023.11830537171</v>
      </c>
    </row>
    <row r="47" spans="1:17" x14ac:dyDescent="0.25">
      <c r="A47" s="121" t="s">
        <v>46</v>
      </c>
      <c r="B47" s="120">
        <v>2414.4819945685126</v>
      </c>
      <c r="C47" s="120">
        <v>2753.6909966235194</v>
      </c>
      <c r="D47" s="120">
        <v>2668.1942920747297</v>
      </c>
      <c r="E47" s="120">
        <v>2611.8119552135622</v>
      </c>
      <c r="F47" s="120">
        <v>2889.6109213557484</v>
      </c>
      <c r="G47" s="120">
        <v>2604.8922099344172</v>
      </c>
      <c r="H47" s="120">
        <v>1842.591556877027</v>
      </c>
      <c r="I47" s="120">
        <v>2009.9877354517057</v>
      </c>
      <c r="J47" s="120">
        <v>1959.8152852226797</v>
      </c>
      <c r="K47" s="120">
        <v>1341.3261376042506</v>
      </c>
      <c r="L47" s="120">
        <v>1639.8215688649175</v>
      </c>
      <c r="M47" s="120">
        <v>1824.1786142543272</v>
      </c>
      <c r="N47" s="120">
        <v>1687.3963720767999</v>
      </c>
      <c r="O47" s="120">
        <v>2007.2758416879512</v>
      </c>
      <c r="P47" s="120">
        <v>1720.9134197518699</v>
      </c>
      <c r="Q47" s="120">
        <v>1946.4540514519222</v>
      </c>
    </row>
    <row r="48" spans="1:17" x14ac:dyDescent="0.25">
      <c r="A48" s="119" t="s">
        <v>45</v>
      </c>
      <c r="B48" s="118">
        <v>1570.5986281433193</v>
      </c>
      <c r="C48" s="118">
        <v>1820.2321833764806</v>
      </c>
      <c r="D48" s="118">
        <v>1776.1115079252713</v>
      </c>
      <c r="E48" s="118">
        <v>1944.5507747864378</v>
      </c>
      <c r="F48" s="118">
        <v>2061.0568086442504</v>
      </c>
      <c r="G48" s="118">
        <v>1870.6286753066677</v>
      </c>
      <c r="H48" s="118">
        <v>1833.7306431229702</v>
      </c>
      <c r="I48" s="118">
        <v>1750.5563545482921</v>
      </c>
      <c r="J48" s="118">
        <v>1728.4010747773207</v>
      </c>
      <c r="K48" s="118">
        <v>1238.1779723957504</v>
      </c>
      <c r="L48" s="118">
        <v>1356.4999006187988</v>
      </c>
      <c r="M48" s="118">
        <v>1366.9527204593055</v>
      </c>
      <c r="N48" s="118">
        <v>1231.5801451105324</v>
      </c>
      <c r="O48" s="118">
        <v>1181.4864201446296</v>
      </c>
      <c r="P48" s="118">
        <v>1056.4056941711476</v>
      </c>
      <c r="Q48" s="118">
        <v>1076.6642539197878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10844.102618730454</v>
      </c>
      <c r="C50" s="70">
        <f t="shared" si="10"/>
        <v>12399.019320947671</v>
      </c>
      <c r="D50" s="70">
        <f t="shared" si="10"/>
        <v>11987.372523271726</v>
      </c>
      <c r="E50" s="70">
        <f t="shared" si="10"/>
        <v>11574.020186960357</v>
      </c>
      <c r="F50" s="70">
        <f t="shared" si="10"/>
        <v>12705.216868740414</v>
      </c>
      <c r="G50" s="70">
        <f t="shared" si="10"/>
        <v>11182.027980202774</v>
      </c>
      <c r="H50" s="70">
        <f t="shared" si="10"/>
        <v>9476.1311296687363</v>
      </c>
      <c r="I50" s="70">
        <f t="shared" si="10"/>
        <v>9544.9723387163394</v>
      </c>
      <c r="J50" s="70">
        <f t="shared" si="10"/>
        <v>9277.2905047978093</v>
      </c>
      <c r="K50" s="70">
        <f t="shared" si="10"/>
        <v>7674.3548406667123</v>
      </c>
      <c r="L50" s="70">
        <f t="shared" si="10"/>
        <v>9367.932666252671</v>
      </c>
      <c r="M50" s="70">
        <f t="shared" si="10"/>
        <v>8768.5409856809947</v>
      </c>
      <c r="N50" s="70">
        <f t="shared" si="10"/>
        <v>8201.002547792812</v>
      </c>
      <c r="O50" s="70">
        <f t="shared" si="10"/>
        <v>9172.715234551797</v>
      </c>
      <c r="P50" s="70">
        <f t="shared" si="10"/>
        <v>8159.9402315049538</v>
      </c>
      <c r="Q50" s="70">
        <f t="shared" si="10"/>
        <v>9173.127310724265</v>
      </c>
    </row>
    <row r="51" spans="1:17" x14ac:dyDescent="0.25">
      <c r="A51" s="55" t="s">
        <v>343</v>
      </c>
      <c r="B51" s="54">
        <v>10519.195429059868</v>
      </c>
      <c r="C51" s="54">
        <v>12075.900562103121</v>
      </c>
      <c r="D51" s="54">
        <v>11641.566122011011</v>
      </c>
      <c r="E51" s="54">
        <v>11246.74119316965</v>
      </c>
      <c r="F51" s="54">
        <v>12354.931153254278</v>
      </c>
      <c r="G51" s="54">
        <v>10766.077577556542</v>
      </c>
      <c r="H51" s="54">
        <v>9021.824413884171</v>
      </c>
      <c r="I51" s="54">
        <v>9130.6901417327608</v>
      </c>
      <c r="J51" s="54">
        <v>8685.4340182170235</v>
      </c>
      <c r="K51" s="54">
        <v>6259.1133396004971</v>
      </c>
      <c r="L51" s="54">
        <v>7551.6434535569679</v>
      </c>
      <c r="M51" s="54">
        <v>8430.3699259447458</v>
      </c>
      <c r="N51" s="54">
        <v>7426.8143527766379</v>
      </c>
      <c r="O51" s="54">
        <v>8877.9837810972404</v>
      </c>
      <c r="P51" s="54">
        <v>7274.9587395241761</v>
      </c>
      <c r="Q51" s="54">
        <v>7733.3267530525354</v>
      </c>
    </row>
    <row r="52" spans="1:17" x14ac:dyDescent="0.25">
      <c r="A52" s="52" t="s">
        <v>106</v>
      </c>
      <c r="B52" s="51">
        <v>324.90718967058643</v>
      </c>
      <c r="C52" s="51">
        <v>323.11875884455009</v>
      </c>
      <c r="D52" s="51">
        <v>345.80640126071637</v>
      </c>
      <c r="E52" s="51">
        <v>327.27899379070749</v>
      </c>
      <c r="F52" s="51">
        <v>350.2857154861357</v>
      </c>
      <c r="G52" s="51">
        <v>415.95040264623299</v>
      </c>
      <c r="H52" s="51">
        <v>454.30671578456588</v>
      </c>
      <c r="I52" s="51">
        <v>414.2821969835785</v>
      </c>
      <c r="J52" s="51">
        <v>591.85648658078617</v>
      </c>
      <c r="K52" s="51">
        <v>1415.2415010662148</v>
      </c>
      <c r="L52" s="51">
        <v>1816.2892126957033</v>
      </c>
      <c r="M52" s="51">
        <v>338.17105973624905</v>
      </c>
      <c r="N52" s="51">
        <v>774.18819501617497</v>
      </c>
      <c r="O52" s="51">
        <v>294.73145345455691</v>
      </c>
      <c r="P52" s="51">
        <v>884.98149198077783</v>
      </c>
      <c r="Q52" s="51">
        <v>1439.8005576717298</v>
      </c>
    </row>
    <row r="53" spans="1:17" x14ac:dyDescent="0.25">
      <c r="A53" s="50" t="s">
        <v>105</v>
      </c>
      <c r="B53" s="38">
        <f t="shared" ref="B53:Q53" si="11">SUM(B54:B55)</f>
        <v>10844.102618730454</v>
      </c>
      <c r="C53" s="38">
        <f t="shared" si="11"/>
        <v>12399.019320947671</v>
      </c>
      <c r="D53" s="38">
        <f t="shared" si="11"/>
        <v>11987.372523271726</v>
      </c>
      <c r="E53" s="38">
        <f t="shared" si="11"/>
        <v>11574.020186960359</v>
      </c>
      <c r="F53" s="38">
        <f t="shared" si="11"/>
        <v>12705.216868740414</v>
      </c>
      <c r="G53" s="38">
        <f t="shared" si="11"/>
        <v>11182.027980202773</v>
      </c>
      <c r="H53" s="38">
        <f t="shared" si="11"/>
        <v>9476.1311296687363</v>
      </c>
      <c r="I53" s="38">
        <f t="shared" si="11"/>
        <v>9544.9723387163394</v>
      </c>
      <c r="J53" s="38">
        <f t="shared" si="11"/>
        <v>9277.2905047978074</v>
      </c>
      <c r="K53" s="38">
        <f t="shared" si="11"/>
        <v>7674.3548406667114</v>
      </c>
      <c r="L53" s="38">
        <f t="shared" si="11"/>
        <v>9367.932666252671</v>
      </c>
      <c r="M53" s="38">
        <f t="shared" si="11"/>
        <v>8768.5409856809947</v>
      </c>
      <c r="N53" s="38">
        <f t="shared" si="11"/>
        <v>8201.0025477928139</v>
      </c>
      <c r="O53" s="38">
        <f t="shared" si="11"/>
        <v>9172.715234551797</v>
      </c>
      <c r="P53" s="38">
        <f t="shared" si="11"/>
        <v>8159.940231504952</v>
      </c>
      <c r="Q53" s="38">
        <f t="shared" si="11"/>
        <v>9173.1273107242632</v>
      </c>
    </row>
    <row r="54" spans="1:17" x14ac:dyDescent="0.25">
      <c r="A54" s="121" t="s">
        <v>46</v>
      </c>
      <c r="B54" s="120">
        <f>ISI_emi!B$5</f>
        <v>9148.8793088185539</v>
      </c>
      <c r="C54" s="120">
        <f>ISI_emi!C$5</f>
        <v>10350.25635165835</v>
      </c>
      <c r="D54" s="120">
        <f>ISI_emi!D$5</f>
        <v>10069.757816960715</v>
      </c>
      <c r="E54" s="120">
        <f>ISI_emi!E$5</f>
        <v>9447.3278199817414</v>
      </c>
      <c r="F54" s="120">
        <f>ISI_emi!F$5</f>
        <v>10338.709336094613</v>
      </c>
      <c r="G54" s="120">
        <f>ISI_emi!G$5</f>
        <v>9288.2267776363769</v>
      </c>
      <c r="H54" s="120">
        <f>ISI_emi!H$5</f>
        <v>7486.2604778626219</v>
      </c>
      <c r="I54" s="120">
        <f>ISI_emi!I$5</f>
        <v>7796.4021186939108</v>
      </c>
      <c r="J54" s="120">
        <f>ISI_emi!J$5</f>
        <v>7624.4897898843274</v>
      </c>
      <c r="K54" s="120">
        <f>ISI_emi!K$5</f>
        <v>6283.7785563657799</v>
      </c>
      <c r="L54" s="120">
        <f>ISI_emi!L$5</f>
        <v>7803.6019170255295</v>
      </c>
      <c r="M54" s="120">
        <f>ISI_emi!M$5</f>
        <v>7358.591744244357</v>
      </c>
      <c r="N54" s="120">
        <f>ISI_emi!N$5</f>
        <v>7025.6761334903194</v>
      </c>
      <c r="O54" s="120">
        <f>ISI_emi!O$5</f>
        <v>7998.7929043061094</v>
      </c>
      <c r="P54" s="120">
        <f>ISI_emi!P$5</f>
        <v>7252.8304584787556</v>
      </c>
      <c r="Q54" s="120">
        <f>ISI_emi!Q$5</f>
        <v>8180.0151166859678</v>
      </c>
    </row>
    <row r="55" spans="1:17" x14ac:dyDescent="0.25">
      <c r="A55" s="119" t="s">
        <v>45</v>
      </c>
      <c r="B55" s="118">
        <f>ISI_emi!B$53</f>
        <v>1695.2233099119007</v>
      </c>
      <c r="C55" s="118">
        <f>ISI_emi!C$53</f>
        <v>2048.7629692893211</v>
      </c>
      <c r="D55" s="118">
        <f>ISI_emi!D$53</f>
        <v>1917.6147063110116</v>
      </c>
      <c r="E55" s="118">
        <f>ISI_emi!E$53</f>
        <v>2126.692366978617</v>
      </c>
      <c r="F55" s="118">
        <f>ISI_emi!F$53</f>
        <v>2366.5075326458004</v>
      </c>
      <c r="G55" s="118">
        <f>ISI_emi!G$53</f>
        <v>1893.8012025663952</v>
      </c>
      <c r="H55" s="118">
        <f>ISI_emi!H$53</f>
        <v>1989.870651806114</v>
      </c>
      <c r="I55" s="118">
        <f>ISI_emi!I$53</f>
        <v>1748.5702200224277</v>
      </c>
      <c r="J55" s="118">
        <f>ISI_emi!J$53</f>
        <v>1652.8007149134808</v>
      </c>
      <c r="K55" s="118">
        <f>ISI_emi!K$53</f>
        <v>1390.5762843009315</v>
      </c>
      <c r="L55" s="118">
        <f>ISI_emi!L$53</f>
        <v>1564.3307492271415</v>
      </c>
      <c r="M55" s="118">
        <f>ISI_emi!M$53</f>
        <v>1409.9492414366371</v>
      </c>
      <c r="N55" s="118">
        <f>ISI_emi!N$53</f>
        <v>1175.326414302494</v>
      </c>
      <c r="O55" s="118">
        <f>ISI_emi!O$53</f>
        <v>1173.9223302456867</v>
      </c>
      <c r="P55" s="118">
        <f>ISI_emi!P$53</f>
        <v>907.10977302619676</v>
      </c>
      <c r="Q55" s="118">
        <f>ISI_emi!Q$53</f>
        <v>993.11219403829625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>
        <f t="shared" ref="B57:Q57" si="12">IF(B$7=0,"",B$3/B$7*1000)</f>
        <v>402.1397154269161</v>
      </c>
      <c r="C57" s="115">
        <f t="shared" si="12"/>
        <v>388.92462991593987</v>
      </c>
      <c r="D57" s="115">
        <f t="shared" si="12"/>
        <v>372.85560557860379</v>
      </c>
      <c r="E57" s="115">
        <f t="shared" si="12"/>
        <v>347.9886638916538</v>
      </c>
      <c r="F57" s="115">
        <f t="shared" si="12"/>
        <v>329.91162022564879</v>
      </c>
      <c r="G57" s="115">
        <f t="shared" si="12"/>
        <v>306.32874019315824</v>
      </c>
      <c r="H57" s="115">
        <f t="shared" si="12"/>
        <v>336.89043448739295</v>
      </c>
      <c r="I57" s="115">
        <f t="shared" si="12"/>
        <v>297.752282547692</v>
      </c>
      <c r="J57" s="115">
        <f t="shared" si="12"/>
        <v>269.02413693502308</v>
      </c>
      <c r="K57" s="115">
        <f t="shared" si="12"/>
        <v>226.4804414030294</v>
      </c>
      <c r="L57" s="115">
        <f t="shared" si="12"/>
        <v>262.70542544153534</v>
      </c>
      <c r="M57" s="115">
        <f t="shared" si="12"/>
        <v>275.92989465240652</v>
      </c>
      <c r="N57" s="115">
        <f t="shared" si="12"/>
        <v>300.11383802790476</v>
      </c>
      <c r="O57" s="115">
        <f t="shared" si="12"/>
        <v>287.24844107502713</v>
      </c>
      <c r="P57" s="115">
        <f t="shared" si="12"/>
        <v>312.93154898345517</v>
      </c>
      <c r="Q57" s="115">
        <f t="shared" si="12"/>
        <v>317.32507526791977</v>
      </c>
    </row>
    <row r="58" spans="1:17" x14ac:dyDescent="0.25">
      <c r="A58" s="39" t="s">
        <v>103</v>
      </c>
      <c r="B58" s="114">
        <f t="shared" ref="B58:Q58" si="13">IF(B$46=0,"",B$46/B$7)</f>
        <v>0.25104451447094822</v>
      </c>
      <c r="C58" s="114">
        <f t="shared" si="13"/>
        <v>0.27714027993213763</v>
      </c>
      <c r="D58" s="114">
        <f t="shared" si="13"/>
        <v>0.27086212823013173</v>
      </c>
      <c r="E58" s="114">
        <f t="shared" si="13"/>
        <v>0.2797717505833231</v>
      </c>
      <c r="F58" s="114">
        <f t="shared" si="13"/>
        <v>0.28095271153737011</v>
      </c>
      <c r="G58" s="114">
        <f t="shared" si="13"/>
        <v>0.25106703047464857</v>
      </c>
      <c r="H58" s="114">
        <f t="shared" si="13"/>
        <v>0.19989789570985791</v>
      </c>
      <c r="I58" s="114">
        <f t="shared" si="13"/>
        <v>0.19793379072582754</v>
      </c>
      <c r="J58" s="114">
        <f t="shared" si="13"/>
        <v>0.19786568454935624</v>
      </c>
      <c r="K58" s="114">
        <f t="shared" si="13"/>
        <v>0.17965622719041655</v>
      </c>
      <c r="L58" s="114">
        <f t="shared" si="13"/>
        <v>0.18333974603706271</v>
      </c>
      <c r="M58" s="114">
        <f t="shared" si="13"/>
        <v>0.20582632447843349</v>
      </c>
      <c r="N58" s="114">
        <f t="shared" si="13"/>
        <v>0.21401690132614798</v>
      </c>
      <c r="O58" s="114">
        <f t="shared" si="13"/>
        <v>0.22374138800397003</v>
      </c>
      <c r="P58" s="114">
        <f t="shared" si="13"/>
        <v>0.1949132650658304</v>
      </c>
      <c r="Q58" s="114">
        <f t="shared" si="13"/>
        <v>0.20364976933990553</v>
      </c>
    </row>
    <row r="59" spans="1:17" x14ac:dyDescent="0.25">
      <c r="A59" s="110" t="s">
        <v>46</v>
      </c>
      <c r="B59" s="113">
        <f t="shared" ref="B59:Q59" si="14">IF(B$47=0,"",B$47/B$8)</f>
        <v>0.57269497024869842</v>
      </c>
      <c r="C59" s="113">
        <f t="shared" si="14"/>
        <v>0.65237881938486597</v>
      </c>
      <c r="D59" s="113">
        <f t="shared" si="14"/>
        <v>0.63588996474612247</v>
      </c>
      <c r="E59" s="113">
        <f t="shared" si="14"/>
        <v>0.69500052028035186</v>
      </c>
      <c r="F59" s="113">
        <f t="shared" si="14"/>
        <v>0.68587963953376418</v>
      </c>
      <c r="G59" s="113">
        <f t="shared" si="14"/>
        <v>0.59745234172807737</v>
      </c>
      <c r="H59" s="113">
        <f t="shared" si="14"/>
        <v>0.51168885222911054</v>
      </c>
      <c r="I59" s="113">
        <f t="shared" si="14"/>
        <v>0.4797106767187842</v>
      </c>
      <c r="J59" s="113">
        <f t="shared" si="14"/>
        <v>0.48188229289960161</v>
      </c>
      <c r="K59" s="113">
        <f t="shared" si="14"/>
        <v>0.4343672725402366</v>
      </c>
      <c r="L59" s="113">
        <f t="shared" si="14"/>
        <v>0.42703686689190562</v>
      </c>
      <c r="M59" s="113">
        <f t="shared" si="14"/>
        <v>0.47455218893192697</v>
      </c>
      <c r="N59" s="113">
        <f t="shared" si="14"/>
        <v>0.49295833247934556</v>
      </c>
      <c r="O59" s="113">
        <f t="shared" si="14"/>
        <v>0.47678761085224497</v>
      </c>
      <c r="P59" s="113">
        <f t="shared" si="14"/>
        <v>0.40905952454287375</v>
      </c>
      <c r="Q59" s="113">
        <f t="shared" si="14"/>
        <v>0.41407810538827411</v>
      </c>
    </row>
    <row r="60" spans="1:17" x14ac:dyDescent="0.25">
      <c r="A60" s="108" t="s">
        <v>45</v>
      </c>
      <c r="B60" s="112">
        <f t="shared" ref="B60:Q60" si="15">IF(B$48=0,"",B$48/B$9)</f>
        <v>0.13472281936381192</v>
      </c>
      <c r="C60" s="112">
        <f t="shared" si="15"/>
        <v>0.14819117344105517</v>
      </c>
      <c r="D60" s="112">
        <f t="shared" si="15"/>
        <v>0.14543985489070352</v>
      </c>
      <c r="E60" s="112">
        <f t="shared" si="15"/>
        <v>0.15521637729776802</v>
      </c>
      <c r="F60" s="112">
        <f t="shared" si="15"/>
        <v>0.15371843739888502</v>
      </c>
      <c r="G60" s="112">
        <f t="shared" si="15"/>
        <v>0.13891494692608553</v>
      </c>
      <c r="H60" s="112">
        <f t="shared" si="15"/>
        <v>0.12398449243563017</v>
      </c>
      <c r="I60" s="112">
        <f t="shared" si="15"/>
        <v>0.11820895094525573</v>
      </c>
      <c r="J60" s="112">
        <f t="shared" si="15"/>
        <v>0.11860296951741718</v>
      </c>
      <c r="K60" s="112">
        <f t="shared" si="15"/>
        <v>0.1098649487485138</v>
      </c>
      <c r="L60" s="112">
        <f t="shared" si="15"/>
        <v>0.10849395350066375</v>
      </c>
      <c r="M60" s="112">
        <f t="shared" si="15"/>
        <v>0.11723436710628692</v>
      </c>
      <c r="N60" s="112">
        <f t="shared" si="15"/>
        <v>0.12055404709382658</v>
      </c>
      <c r="O60" s="112">
        <f t="shared" si="15"/>
        <v>0.11765449314326126</v>
      </c>
      <c r="P60" s="112">
        <f t="shared" si="15"/>
        <v>0.10519873473124354</v>
      </c>
      <c r="Q60" s="112">
        <f t="shared" si="15"/>
        <v>0.10613803764982135</v>
      </c>
    </row>
    <row r="61" spans="1:17" x14ac:dyDescent="0.25">
      <c r="A61" s="39" t="s">
        <v>102</v>
      </c>
      <c r="B61" s="114">
        <f>IF(SUM(ISI_ued!B$5,ISI_ued!B$53)=0,"",SUM(ISI_ued!B$5,ISI_ued!B$53)/B$7)</f>
        <v>0.12815317890697664</v>
      </c>
      <c r="C61" s="114">
        <f>IF(SUM(ISI_ued!C$5,ISI_ued!C$53)=0,"",SUM(ISI_ued!C$5,ISI_ued!C$53)/C$7)</f>
        <v>0.14157962567814561</v>
      </c>
      <c r="D61" s="114">
        <f>IF(SUM(ISI_ued!D$5,ISI_ued!D$53)=0,"",SUM(ISI_ued!D$5,ISI_ued!D$53)/D$7)</f>
        <v>0.13879638125087476</v>
      </c>
      <c r="E61" s="114">
        <f>IF(SUM(ISI_ued!E$5,ISI_ued!E$53)=0,"",SUM(ISI_ued!E$5,ISI_ued!E$53)/E$7)</f>
        <v>0.14436495706362842</v>
      </c>
      <c r="F61" s="114">
        <f>IF(SUM(ISI_ued!F$5,ISI_ued!F$53)=0,"",SUM(ISI_ued!F$5,ISI_ued!F$53)/F$7)</f>
        <v>0.14622244048472624</v>
      </c>
      <c r="G61" s="114">
        <f>IF(SUM(ISI_ued!G$5,ISI_ued!G$53)=0,"",SUM(ISI_ued!G$5,ISI_ued!G$53)/G$7)</f>
        <v>0.13196907993922605</v>
      </c>
      <c r="H61" s="114">
        <f>IF(SUM(ISI_ued!H$5,ISI_ued!H$53)=0,"",SUM(ISI_ued!H$5,ISI_ued!H$53)/H$7)</f>
        <v>0.10634300545142619</v>
      </c>
      <c r="I61" s="114">
        <f>IF(SUM(ISI_ued!I$5,ISI_ued!I$53)=0,"",SUM(ISI_ued!I$5,ISI_ued!I$53)/I$7)</f>
        <v>0.10571356904712817</v>
      </c>
      <c r="J61" s="114">
        <f>IF(SUM(ISI_ued!J$5,ISI_ued!J$53)=0,"",SUM(ISI_ued!J$5,ISI_ued!J$53)/J$7)</f>
        <v>0.1072220153434643</v>
      </c>
      <c r="K61" s="114">
        <f>IF(SUM(ISI_ued!K$5,ISI_ued!K$53)=0,"",SUM(ISI_ued!K$5,ISI_ued!K$53)/K$7)</f>
        <v>9.7732257929261712E-2</v>
      </c>
      <c r="L61" s="114">
        <f>IF(SUM(ISI_ued!L$5,ISI_ued!L$53)=0,"",SUM(ISI_ued!L$5,ISI_ued!L$53)/L$7)</f>
        <v>9.9030007048239568E-2</v>
      </c>
      <c r="M61" s="114">
        <f>IF(SUM(ISI_ued!M$5,ISI_ued!M$53)=0,"",SUM(ISI_ued!M$5,ISI_ued!M$53)/M$7)</f>
        <v>0.1095763857798752</v>
      </c>
      <c r="N61" s="114">
        <f>IF(SUM(ISI_ued!N$5,ISI_ued!N$53)=0,"",SUM(ISI_ued!N$5,ISI_ued!N$53)/N$7)</f>
        <v>0.11501962554032528</v>
      </c>
      <c r="O61" s="114">
        <f>IF(SUM(ISI_ued!O$5,ISI_ued!O$53)=0,"",SUM(ISI_ued!O$5,ISI_ued!O$53)/O$7)</f>
        <v>0.12010633302978004</v>
      </c>
      <c r="P61" s="114">
        <f>IF(SUM(ISI_ued!P$5,ISI_ued!P$53)=0,"",SUM(ISI_ued!P$5,ISI_ued!P$53)/P$7)</f>
        <v>0.10592970062844716</v>
      </c>
      <c r="Q61" s="114">
        <f>IF(SUM(ISI_ued!Q$5,ISI_ued!Q$53)=0,"",SUM(ISI_ued!Q$5,ISI_ued!Q$53)/Q$7)</f>
        <v>0.11450579183665166</v>
      </c>
    </row>
    <row r="62" spans="1:17" x14ac:dyDescent="0.25">
      <c r="A62" s="110" t="s">
        <v>46</v>
      </c>
      <c r="B62" s="113">
        <f>IF(ISI_ued!B$5=0,"",ISI_ued!B$5/B$8)</f>
        <v>0.27335366692096147</v>
      </c>
      <c r="C62" s="113">
        <f>IF(ISI_ued!C$5=0,"",ISI_ued!C$5/C$8)</f>
        <v>0.3113983648174557</v>
      </c>
      <c r="D62" s="113">
        <f>IF(ISI_ued!D$5=0,"",ISI_ued!D$5/D$8)</f>
        <v>0.30415004425130288</v>
      </c>
      <c r="E62" s="113">
        <f>IF(ISI_ued!E$5=0,"",ISI_ued!E$5/E$8)</f>
        <v>0.33414705335670519</v>
      </c>
      <c r="F62" s="113">
        <f>IF(ISI_ued!F$5=0,"",ISI_ued!F$5/F$8)</f>
        <v>0.3322279242336556</v>
      </c>
      <c r="G62" s="113">
        <f>IF(ISI_ued!G$5=0,"",ISI_ued!G$5/G$8)</f>
        <v>0.2913797337392644</v>
      </c>
      <c r="H62" s="113">
        <f>IF(ISI_ued!H$5=0,"",ISI_ued!H$5/H$8)</f>
        <v>0.24610327100640247</v>
      </c>
      <c r="I62" s="113">
        <f>IF(ISI_ued!I$5=0,"",ISI_ued!I$5/I$8)</f>
        <v>0.23424997757824079</v>
      </c>
      <c r="J62" s="113">
        <f>IF(ISI_ued!J$5=0,"",ISI_ued!J$5/J$8)</f>
        <v>0.23705464285995989</v>
      </c>
      <c r="K62" s="113">
        <f>IF(ISI_ued!K$5=0,"",ISI_ued!K$5/K$8)</f>
        <v>0.21452909022303454</v>
      </c>
      <c r="L62" s="113">
        <f>IF(ISI_ued!L$5=0,"",ISI_ued!L$5/L$8)</f>
        <v>0.20967913387893547</v>
      </c>
      <c r="M62" s="113">
        <f>IF(ISI_ued!M$5=0,"",ISI_ued!M$5/M$8)</f>
        <v>0.23094750065180453</v>
      </c>
      <c r="N62" s="113">
        <f>IF(ISI_ued!N$5=0,"",ISI_ued!N$5/N$8)</f>
        <v>0.24226337287249289</v>
      </c>
      <c r="O62" s="113">
        <f>IF(ISI_ued!O$5=0,"",ISI_ued!O$5/O$8)</f>
        <v>0.23970202125964882</v>
      </c>
      <c r="P62" s="113">
        <f>IF(ISI_ued!P$5=0,"",ISI_ued!P$5/P$8)</f>
        <v>0.20720662036674414</v>
      </c>
      <c r="Q62" s="113">
        <f>IF(ISI_ued!Q$5=0,"",ISI_ued!Q$5/Q$8)</f>
        <v>0.2235845624877775</v>
      </c>
    </row>
    <row r="63" spans="1:17" x14ac:dyDescent="0.25">
      <c r="A63" s="108" t="s">
        <v>45</v>
      </c>
      <c r="B63" s="112">
        <f>IF(ISI_ued!B$53=0,"",ISI_ued!B$53/B$9)</f>
        <v>7.564286346119177E-2</v>
      </c>
      <c r="C63" s="112">
        <f>IF(ISI_ued!C$53=0,"",ISI_ued!C$53/C$9)</f>
        <v>8.3222148033675392E-2</v>
      </c>
      <c r="D63" s="112">
        <f>IF(ISI_ued!D$53=0,"",ISI_ued!D$53/D$9)</f>
        <v>8.1981447583187553E-2</v>
      </c>
      <c r="E63" s="112">
        <f>IF(ISI_ued!E$53=0,"",ISI_ued!E$53/E$9)</f>
        <v>8.7436387629610049E-2</v>
      </c>
      <c r="F63" s="112">
        <f>IF(ISI_ued!F$53=0,"",ISI_ued!F$53/F$9)</f>
        <v>8.7776654160573522E-2</v>
      </c>
      <c r="G63" s="112">
        <f>IF(ISI_ued!G$53=0,"",ISI_ued!G$53/G$9)</f>
        <v>8.0355352732322194E-2</v>
      </c>
      <c r="H63" s="112">
        <f>IF(ISI_ued!H$53=0,"",ISI_ued!H$53/H$9)</f>
        <v>7.2314829909609454E-2</v>
      </c>
      <c r="I63" s="112">
        <f>IF(ISI_ued!I$53=0,"",ISI_ued!I$53/I$9)</f>
        <v>6.9345985027588569E-2</v>
      </c>
      <c r="J63" s="112">
        <f>IF(ISI_ued!J$53=0,"",ISI_ued!J$53/J$9)</f>
        <v>7.0988618231710543E-2</v>
      </c>
      <c r="K63" s="112">
        <f>IF(ISI_ued!K$53=0,"",ISI_ued!K$53/K$9)</f>
        <v>6.5729718610435584E-2</v>
      </c>
      <c r="L63" s="112">
        <f>IF(ISI_ued!L$53=0,"",ISI_ued!L$53/L$9)</f>
        <v>6.5046751267237218E-2</v>
      </c>
      <c r="M63" s="112">
        <f>IF(ISI_ued!M$53=0,"",ISI_ued!M$53/M$9)</f>
        <v>6.9563472780930405E-2</v>
      </c>
      <c r="N63" s="112">
        <f>IF(ISI_ued!N$53=0,"",ISI_ued!N$53/N$9)</f>
        <v>7.2384998766831785E-2</v>
      </c>
      <c r="O63" s="112">
        <f>IF(ISI_ued!O$53=0,"",ISI_ued!O$53/O$9)</f>
        <v>6.9967132925443501E-2</v>
      </c>
      <c r="P63" s="112">
        <f>IF(ISI_ued!P$53=0,"",ISI_ued!P$53/P$9)</f>
        <v>6.350070228757726E-2</v>
      </c>
      <c r="Q63" s="112">
        <f>IF(ISI_ued!Q$53=0,"",ISI_ued!Q$53/Q$9)</f>
        <v>6.3959083077941833E-2</v>
      </c>
    </row>
    <row r="64" spans="1:17" x14ac:dyDescent="0.25">
      <c r="A64" s="39" t="s">
        <v>60</v>
      </c>
      <c r="B64" s="111">
        <f t="shared" ref="B64:Q64" si="16">IF(B$46=0,"",B$53/B$46)</f>
        <v>2.7211752146060935</v>
      </c>
      <c r="C64" s="111">
        <f t="shared" si="16"/>
        <v>2.710806201372991</v>
      </c>
      <c r="D64" s="111">
        <f t="shared" si="16"/>
        <v>2.6972429582302198</v>
      </c>
      <c r="E64" s="111">
        <f t="shared" si="16"/>
        <v>2.5401884952562499</v>
      </c>
      <c r="F64" s="111">
        <f t="shared" si="16"/>
        <v>2.5663642889522733</v>
      </c>
      <c r="G64" s="111">
        <f t="shared" si="16"/>
        <v>2.4984863811221887</v>
      </c>
      <c r="H64" s="111">
        <f t="shared" si="16"/>
        <v>2.5776117038024426</v>
      </c>
      <c r="I64" s="111">
        <f t="shared" si="16"/>
        <v>2.5381891849368916</v>
      </c>
      <c r="J64" s="111">
        <f t="shared" si="16"/>
        <v>2.5153867341984801</v>
      </c>
      <c r="K64" s="111">
        <f t="shared" si="16"/>
        <v>2.975127975534301</v>
      </c>
      <c r="L64" s="111">
        <f t="shared" si="16"/>
        <v>3.1264778367946016</v>
      </c>
      <c r="M64" s="111">
        <f t="shared" si="16"/>
        <v>2.7477844268881744</v>
      </c>
      <c r="N64" s="111">
        <f t="shared" si="16"/>
        <v>2.8095472846404181</v>
      </c>
      <c r="O64" s="111">
        <f t="shared" si="16"/>
        <v>2.8765754488326891</v>
      </c>
      <c r="P64" s="111">
        <f t="shared" si="16"/>
        <v>2.938063613431471</v>
      </c>
      <c r="Q64" s="111">
        <f t="shared" si="16"/>
        <v>3.0343262764228389</v>
      </c>
    </row>
    <row r="65" spans="1:17" x14ac:dyDescent="0.25">
      <c r="A65" s="110" t="s">
        <v>101</v>
      </c>
      <c r="B65" s="109">
        <f t="shared" ref="B65:Q65" si="17">IF(B$47=0,"",B$54/B$47)</f>
        <v>3.7891685791815286</v>
      </c>
      <c r="C65" s="109">
        <f t="shared" si="17"/>
        <v>3.7586847487061825</v>
      </c>
      <c r="D65" s="109">
        <f t="shared" si="17"/>
        <v>3.7739972110991555</v>
      </c>
      <c r="E65" s="109">
        <f t="shared" si="17"/>
        <v>3.6171546734532249</v>
      </c>
      <c r="F65" s="109">
        <f t="shared" si="17"/>
        <v>3.5778897635270202</v>
      </c>
      <c r="G65" s="109">
        <f t="shared" si="17"/>
        <v>3.5656856518720308</v>
      </c>
      <c r="H65" s="109">
        <f t="shared" si="17"/>
        <v>4.0628974174563899</v>
      </c>
      <c r="I65" s="109">
        <f t="shared" si="17"/>
        <v>3.8788306919404265</v>
      </c>
      <c r="J65" s="109">
        <f t="shared" si="17"/>
        <v>3.8904124523235422</v>
      </c>
      <c r="K65" s="109">
        <f t="shared" si="17"/>
        <v>4.6847506957474705</v>
      </c>
      <c r="L65" s="109">
        <f t="shared" si="17"/>
        <v>4.7588116080380463</v>
      </c>
      <c r="M65" s="109">
        <f t="shared" si="17"/>
        <v>4.0339206296705443</v>
      </c>
      <c r="N65" s="109">
        <f t="shared" si="17"/>
        <v>4.1636193189412367</v>
      </c>
      <c r="O65" s="109">
        <f t="shared" si="17"/>
        <v>3.9848997024643076</v>
      </c>
      <c r="P65" s="109">
        <f t="shared" si="17"/>
        <v>4.2145237379370926</v>
      </c>
      <c r="Q65" s="109">
        <f t="shared" si="17"/>
        <v>4.2025215599537189</v>
      </c>
    </row>
    <row r="66" spans="1:17" x14ac:dyDescent="0.25">
      <c r="A66" s="108" t="s">
        <v>100</v>
      </c>
      <c r="B66" s="107">
        <f t="shared" ref="B66:Q66" si="18">IF(B$48=0,"",B$55/B$48)</f>
        <v>1.0793485232544144</v>
      </c>
      <c r="C66" s="107">
        <f t="shared" si="18"/>
        <v>1.1255503490158723</v>
      </c>
      <c r="D66" s="107">
        <f t="shared" si="18"/>
        <v>1.079670222142209</v>
      </c>
      <c r="E66" s="107">
        <f t="shared" si="18"/>
        <v>1.0936676967008911</v>
      </c>
      <c r="F66" s="107">
        <f t="shared" si="18"/>
        <v>1.1482010213015301</v>
      </c>
      <c r="G66" s="107">
        <f t="shared" si="18"/>
        <v>1.0123875612330857</v>
      </c>
      <c r="H66" s="107">
        <f t="shared" si="18"/>
        <v>1.0851488244845091</v>
      </c>
      <c r="I66" s="107">
        <f t="shared" si="18"/>
        <v>0.99886542668523415</v>
      </c>
      <c r="J66" s="107">
        <f t="shared" si="18"/>
        <v>0.95625994396377012</v>
      </c>
      <c r="K66" s="107">
        <f t="shared" si="18"/>
        <v>1.1230827193689334</v>
      </c>
      <c r="L66" s="107">
        <f t="shared" si="18"/>
        <v>1.1532111049278631</v>
      </c>
      <c r="M66" s="107">
        <f t="shared" si="18"/>
        <v>1.0314542853851481</v>
      </c>
      <c r="N66" s="107">
        <f t="shared" si="18"/>
        <v>0.95432393820948636</v>
      </c>
      <c r="O66" s="107">
        <f t="shared" si="18"/>
        <v>0.9935978190100424</v>
      </c>
      <c r="P66" s="107">
        <f t="shared" si="18"/>
        <v>0.85867558082211215</v>
      </c>
      <c r="Q66" s="107">
        <f t="shared" si="18"/>
        <v>0.92239729369921453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2414.4819945685122</v>
      </c>
      <c r="C5" s="96">
        <v>2753.6909966235189</v>
      </c>
      <c r="D5" s="96">
        <v>2668.1942920747306</v>
      </c>
      <c r="E5" s="96">
        <v>2611.8119552135622</v>
      </c>
      <c r="F5" s="96">
        <v>2889.6109213557484</v>
      </c>
      <c r="G5" s="96">
        <v>2604.8922099344163</v>
      </c>
      <c r="H5" s="96">
        <v>1842.5915568770267</v>
      </c>
      <c r="I5" s="96">
        <v>2009.9877354517059</v>
      </c>
      <c r="J5" s="96">
        <v>1959.8152852226801</v>
      </c>
      <c r="K5" s="96">
        <v>1341.3261376042506</v>
      </c>
      <c r="L5" s="96">
        <v>1639.8215688649182</v>
      </c>
      <c r="M5" s="96">
        <v>1824.1786142543274</v>
      </c>
      <c r="N5" s="96">
        <v>1687.3963720768002</v>
      </c>
      <c r="O5" s="96">
        <v>2007.2758416879515</v>
      </c>
      <c r="P5" s="96">
        <v>1720.9134197518699</v>
      </c>
      <c r="Q5" s="96">
        <v>1946.4540514519224</v>
      </c>
    </row>
    <row r="6" spans="1:17" x14ac:dyDescent="0.25">
      <c r="A6" s="132" t="s">
        <v>83</v>
      </c>
      <c r="B6" s="160">
        <v>3.2570449693259182</v>
      </c>
      <c r="C6" s="160">
        <v>3.7146250946607378</v>
      </c>
      <c r="D6" s="160">
        <v>3.5992932710766303</v>
      </c>
      <c r="E6" s="160">
        <v>3.5232356292944131</v>
      </c>
      <c r="F6" s="160">
        <v>3.8979759368190687</v>
      </c>
      <c r="G6" s="160">
        <v>3.5139011544044965</v>
      </c>
      <c r="H6" s="160">
        <v>2.4855863801631832</v>
      </c>
      <c r="I6" s="160">
        <v>2.7113974992924752</v>
      </c>
      <c r="J6" s="160">
        <v>2.6437167599103586</v>
      </c>
      <c r="K6" s="160">
        <v>1.8093982719842239</v>
      </c>
      <c r="L6" s="160">
        <v>2.2120573288508161</v>
      </c>
      <c r="M6" s="160">
        <v>2.4607480163755633</v>
      </c>
      <c r="N6" s="160">
        <v>2.2762339405698127</v>
      </c>
      <c r="O6" s="160">
        <v>2.7077392570854708</v>
      </c>
      <c r="P6" s="160">
        <v>2.3214471713010085</v>
      </c>
      <c r="Q6" s="160">
        <v>2.6256929604639643</v>
      </c>
    </row>
    <row r="7" spans="1:17" x14ac:dyDescent="0.25">
      <c r="A7" s="76" t="s">
        <v>82</v>
      </c>
      <c r="B7" s="159">
        <v>1.7370906503071566</v>
      </c>
      <c r="C7" s="159">
        <v>1.9811333838190606</v>
      </c>
      <c r="D7" s="159">
        <v>1.9196230779075365</v>
      </c>
      <c r="E7" s="159">
        <v>1.8790590022903537</v>
      </c>
      <c r="F7" s="159">
        <v>2.0789204996368369</v>
      </c>
      <c r="G7" s="159">
        <v>1.8740806156823984</v>
      </c>
      <c r="H7" s="159">
        <v>1.3256460694203647</v>
      </c>
      <c r="I7" s="159">
        <v>1.4460786662893204</v>
      </c>
      <c r="J7" s="159">
        <v>1.4099822719521915</v>
      </c>
      <c r="K7" s="159">
        <v>0.96501241172491947</v>
      </c>
      <c r="L7" s="159">
        <v>1.1797639087204352</v>
      </c>
      <c r="M7" s="159">
        <v>1.3123989420669673</v>
      </c>
      <c r="N7" s="159">
        <v>1.2139914349705669</v>
      </c>
      <c r="O7" s="159">
        <v>1.4441276037789179</v>
      </c>
      <c r="P7" s="159">
        <v>1.2381051580272049</v>
      </c>
      <c r="Q7" s="159">
        <v>1.4003695789141144</v>
      </c>
    </row>
    <row r="8" spans="1:17" x14ac:dyDescent="0.25">
      <c r="A8" s="76" t="s">
        <v>81</v>
      </c>
      <c r="B8" s="159">
        <v>43.427266257678909</v>
      </c>
      <c r="C8" s="159">
        <v>49.528334595476501</v>
      </c>
      <c r="D8" s="159">
        <v>47.990576947688403</v>
      </c>
      <c r="E8" s="159">
        <v>46.976475057258845</v>
      </c>
      <c r="F8" s="159">
        <v>51.973012490920908</v>
      </c>
      <c r="G8" s="159">
        <v>46.852015392059954</v>
      </c>
      <c r="H8" s="159">
        <v>33.141151735509112</v>
      </c>
      <c r="I8" s="159">
        <v>36.151966657233004</v>
      </c>
      <c r="J8" s="159">
        <v>35.249556798804782</v>
      </c>
      <c r="K8" s="159">
        <v>24.125310293122983</v>
      </c>
      <c r="L8" s="159">
        <v>29.494097718010881</v>
      </c>
      <c r="M8" s="159">
        <v>32.809973551674176</v>
      </c>
      <c r="N8" s="159">
        <v>30.349785874264168</v>
      </c>
      <c r="O8" s="159">
        <v>36.103190094472943</v>
      </c>
      <c r="P8" s="159">
        <v>30.952628950680115</v>
      </c>
      <c r="Q8" s="159">
        <v>35.009239472852855</v>
      </c>
    </row>
    <row r="9" spans="1:17" x14ac:dyDescent="0.25">
      <c r="A9" s="76" t="s">
        <v>80</v>
      </c>
      <c r="B9" s="159">
        <v>1.0856816564419729</v>
      </c>
      <c r="C9" s="159">
        <v>1.2382083648869124</v>
      </c>
      <c r="D9" s="159">
        <v>1.19976442369221</v>
      </c>
      <c r="E9" s="159">
        <v>1.1744118764314713</v>
      </c>
      <c r="F9" s="159">
        <v>1.2993253122730231</v>
      </c>
      <c r="G9" s="159">
        <v>1.1713003848014989</v>
      </c>
      <c r="H9" s="159">
        <v>0.82852879338772789</v>
      </c>
      <c r="I9" s="159">
        <v>0.90379916643082514</v>
      </c>
      <c r="J9" s="159">
        <v>0.88123891997011972</v>
      </c>
      <c r="K9" s="159">
        <v>0.6031327573280747</v>
      </c>
      <c r="L9" s="159">
        <v>0.73735244295027214</v>
      </c>
      <c r="M9" s="159">
        <v>0.82024933879185447</v>
      </c>
      <c r="N9" s="159">
        <v>0.75874464685660437</v>
      </c>
      <c r="O9" s="159">
        <v>0.90257975236182386</v>
      </c>
      <c r="P9" s="159">
        <v>0.77381572376700292</v>
      </c>
      <c r="Q9" s="159">
        <v>0.8752309868213215</v>
      </c>
    </row>
    <row r="10" spans="1:17" x14ac:dyDescent="0.25">
      <c r="A10" s="129" t="s">
        <v>79</v>
      </c>
      <c r="B10" s="158">
        <v>2.1713633128839458</v>
      </c>
      <c r="C10" s="158">
        <v>2.4764167297738253</v>
      </c>
      <c r="D10" s="158">
        <v>2.3995288473844205</v>
      </c>
      <c r="E10" s="158">
        <v>2.3488237528629425</v>
      </c>
      <c r="F10" s="158">
        <v>2.5986506245460461</v>
      </c>
      <c r="G10" s="158">
        <v>2.3426007696029978</v>
      </c>
      <c r="H10" s="158">
        <v>1.6570575867754558</v>
      </c>
      <c r="I10" s="158">
        <v>1.8075983328616505</v>
      </c>
      <c r="J10" s="158">
        <v>1.7624778399402397</v>
      </c>
      <c r="K10" s="158">
        <v>1.2062655146561494</v>
      </c>
      <c r="L10" s="158">
        <v>1.4747048859005445</v>
      </c>
      <c r="M10" s="158">
        <v>1.6404986775837092</v>
      </c>
      <c r="N10" s="158">
        <v>1.5174892937132087</v>
      </c>
      <c r="O10" s="158">
        <v>1.8051595047236475</v>
      </c>
      <c r="P10" s="158">
        <v>1.5476314475340058</v>
      </c>
      <c r="Q10" s="158">
        <v>1.750461973642643</v>
      </c>
    </row>
    <row r="11" spans="1:17" x14ac:dyDescent="0.25">
      <c r="A11" s="92" t="s">
        <v>125</v>
      </c>
      <c r="B11" s="91">
        <v>0.4342726625767892</v>
      </c>
      <c r="C11" s="91">
        <v>0.49528334595476509</v>
      </c>
      <c r="D11" s="91">
        <v>0.47990576947688413</v>
      </c>
      <c r="E11" s="91">
        <v>0.46976475057258854</v>
      </c>
      <c r="F11" s="91">
        <v>0.51973012490920922</v>
      </c>
      <c r="G11" s="91">
        <v>0.46852015392059959</v>
      </c>
      <c r="H11" s="91">
        <v>0.33141151735509117</v>
      </c>
      <c r="I11" s="91">
        <v>0.36151966657233009</v>
      </c>
      <c r="J11" s="91">
        <v>0.35249556798804793</v>
      </c>
      <c r="K11" s="91">
        <v>0.2412531029312299</v>
      </c>
      <c r="L11" s="91">
        <v>0.29494097718010892</v>
      </c>
      <c r="M11" s="91">
        <v>0.32809973551674182</v>
      </c>
      <c r="N11" s="91">
        <v>0.30349785874264179</v>
      </c>
      <c r="O11" s="91">
        <v>0.36103190094472948</v>
      </c>
      <c r="P11" s="91">
        <v>0.30952628950680117</v>
      </c>
      <c r="Q11" s="91">
        <v>0.3500923947285286</v>
      </c>
    </row>
    <row r="12" spans="1:17" x14ac:dyDescent="0.25">
      <c r="A12" s="92" t="s">
        <v>26</v>
      </c>
      <c r="B12" s="91">
        <v>0.65140899386518369</v>
      </c>
      <c r="C12" s="91">
        <v>0.74292501893214757</v>
      </c>
      <c r="D12" s="91">
        <v>0.71985865421532613</v>
      </c>
      <c r="E12" s="91">
        <v>0.70464712585888278</v>
      </c>
      <c r="F12" s="91">
        <v>0.77959518736381372</v>
      </c>
      <c r="G12" s="91">
        <v>0.70278023088089936</v>
      </c>
      <c r="H12" s="91">
        <v>0.49711727603263672</v>
      </c>
      <c r="I12" s="91">
        <v>0.542279499858495</v>
      </c>
      <c r="J12" s="91">
        <v>0.52874335198207179</v>
      </c>
      <c r="K12" s="91">
        <v>0.36187965439684483</v>
      </c>
      <c r="L12" s="91">
        <v>0.44241146577016327</v>
      </c>
      <c r="M12" s="91">
        <v>0.49214960327511276</v>
      </c>
      <c r="N12" s="91">
        <v>0.45524678811396257</v>
      </c>
      <c r="O12" s="91">
        <v>0.54154785141709427</v>
      </c>
      <c r="P12" s="91">
        <v>0.46428943426020169</v>
      </c>
      <c r="Q12" s="91">
        <v>0.5251385920927929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1.0856816564419731</v>
      </c>
      <c r="C14" s="157">
        <v>1.2382083648869127</v>
      </c>
      <c r="D14" s="157">
        <v>1.1997644236922105</v>
      </c>
      <c r="E14" s="157">
        <v>1.1744118764314713</v>
      </c>
      <c r="F14" s="157">
        <v>1.2993253122730228</v>
      </c>
      <c r="G14" s="157">
        <v>1.1713003848014989</v>
      </c>
      <c r="H14" s="157">
        <v>0.82852879338772789</v>
      </c>
      <c r="I14" s="157">
        <v>0.90379916643082536</v>
      </c>
      <c r="J14" s="157">
        <v>0.88123891997011994</v>
      </c>
      <c r="K14" s="157">
        <v>0.6031327573280747</v>
      </c>
      <c r="L14" s="157">
        <v>0.73735244295027214</v>
      </c>
      <c r="M14" s="157">
        <v>0.82024933879185458</v>
      </c>
      <c r="N14" s="157">
        <v>0.75874464685660448</v>
      </c>
      <c r="O14" s="157">
        <v>0.90257975236182375</v>
      </c>
      <c r="P14" s="157">
        <v>0.77381572376700303</v>
      </c>
      <c r="Q14" s="157">
        <v>0.8752309868213215</v>
      </c>
    </row>
    <row r="15" spans="1:17" x14ac:dyDescent="0.25">
      <c r="A15" s="156" t="s">
        <v>117</v>
      </c>
      <c r="B15" s="155">
        <v>243.96470048775069</v>
      </c>
      <c r="C15" s="155">
        <v>278.23914228324082</v>
      </c>
      <c r="D15" s="155">
        <v>269.60036263408495</v>
      </c>
      <c r="E15" s="155">
        <v>263.90336428989377</v>
      </c>
      <c r="F15" s="155">
        <v>291.972797701758</v>
      </c>
      <c r="G15" s="155">
        <v>263.20417763690693</v>
      </c>
      <c r="H15" s="155">
        <v>186.17960221115541</v>
      </c>
      <c r="I15" s="155">
        <v>203.09368923298197</v>
      </c>
      <c r="J15" s="155">
        <v>198.0241518247943</v>
      </c>
      <c r="K15" s="155">
        <v>135.53061491166457</v>
      </c>
      <c r="L15" s="155">
        <v>165.69126578762373</v>
      </c>
      <c r="M15" s="155">
        <v>184.31911700474217</v>
      </c>
      <c r="N15" s="155">
        <v>170.49833108877738</v>
      </c>
      <c r="O15" s="155">
        <v>202.81967337727554</v>
      </c>
      <c r="P15" s="155">
        <v>173.88496909878415</v>
      </c>
      <c r="Q15" s="155">
        <v>196.67410266213241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99.498191395976562</v>
      </c>
      <c r="I16" s="153">
        <v>41.446795869662992</v>
      </c>
      <c r="J16" s="153">
        <v>6.6682416380970153</v>
      </c>
      <c r="K16" s="153">
        <v>60.913972405489687</v>
      </c>
      <c r="L16" s="153">
        <v>68.128505965696604</v>
      </c>
      <c r="M16" s="153">
        <v>181.91986012769635</v>
      </c>
      <c r="N16" s="153">
        <v>59.9800081091837</v>
      </c>
      <c r="O16" s="153">
        <v>200.56449059171103</v>
      </c>
      <c r="P16" s="153">
        <v>55.08861112459067</v>
      </c>
      <c r="Q16" s="153">
        <v>0</v>
      </c>
    </row>
    <row r="17" spans="1:17" x14ac:dyDescent="0.25">
      <c r="A17" s="84" t="s">
        <v>29</v>
      </c>
      <c r="B17" s="153">
        <v>58.909392087770243</v>
      </c>
      <c r="C17" s="153">
        <v>0</v>
      </c>
      <c r="D17" s="153">
        <v>29.033901712182228</v>
      </c>
      <c r="E17" s="153">
        <v>0</v>
      </c>
      <c r="F17" s="153">
        <v>0</v>
      </c>
      <c r="G17" s="153">
        <v>0</v>
      </c>
      <c r="H17" s="153">
        <v>85.68407052655968</v>
      </c>
      <c r="I17" s="153">
        <v>95.496529999999893</v>
      </c>
      <c r="J17" s="153">
        <v>84.105180000000018</v>
      </c>
      <c r="K17" s="153">
        <v>63.578143452189749</v>
      </c>
      <c r="L17" s="153">
        <v>40.223592076475981</v>
      </c>
      <c r="M17" s="153">
        <v>0</v>
      </c>
      <c r="N17" s="153">
        <v>26.751314924726103</v>
      </c>
      <c r="O17" s="153">
        <v>0</v>
      </c>
      <c r="P17" s="153">
        <v>56.36736114452998</v>
      </c>
      <c r="Q17" s="153">
        <v>0</v>
      </c>
    </row>
    <row r="18" spans="1:17" x14ac:dyDescent="0.25">
      <c r="A18" s="84" t="s">
        <v>26</v>
      </c>
      <c r="B18" s="153">
        <v>184.22996609740764</v>
      </c>
      <c r="C18" s="153">
        <v>277.62280861325235</v>
      </c>
      <c r="D18" s="153">
        <v>239.89388775409958</v>
      </c>
      <c r="E18" s="153">
        <v>263.2621089255008</v>
      </c>
      <c r="F18" s="153">
        <v>291.37921433003129</v>
      </c>
      <c r="G18" s="153">
        <v>259.85985390984035</v>
      </c>
      <c r="H18" s="153">
        <v>0</v>
      </c>
      <c r="I18" s="153">
        <v>63.658779946529052</v>
      </c>
      <c r="J18" s="153">
        <v>103.33778023859759</v>
      </c>
      <c r="K18" s="153">
        <v>0</v>
      </c>
      <c r="L18" s="153">
        <v>0</v>
      </c>
      <c r="M18" s="153">
        <v>0</v>
      </c>
      <c r="N18" s="153">
        <v>79.426488649627487</v>
      </c>
      <c r="O18" s="153">
        <v>0</v>
      </c>
      <c r="P18" s="153">
        <v>57.612615313506069</v>
      </c>
      <c r="Q18" s="153">
        <v>192.03805882164045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0.82534230257282004</v>
      </c>
      <c r="C20" s="153">
        <v>0.61633366998847805</v>
      </c>
      <c r="D20" s="153">
        <v>0.67257316780314702</v>
      </c>
      <c r="E20" s="153">
        <v>0.64125536439298436</v>
      </c>
      <c r="F20" s="153">
        <v>0.59358337172668607</v>
      </c>
      <c r="G20" s="153">
        <v>3.3443237270665804</v>
      </c>
      <c r="H20" s="153">
        <v>0.99734028861917945</v>
      </c>
      <c r="I20" s="153">
        <v>2.4915834167900335</v>
      </c>
      <c r="J20" s="153">
        <v>3.9129499480996786</v>
      </c>
      <c r="K20" s="153">
        <v>11.038499053985142</v>
      </c>
      <c r="L20" s="153">
        <v>57.339167745451149</v>
      </c>
      <c r="M20" s="153">
        <v>2.3992568770458274</v>
      </c>
      <c r="N20" s="153">
        <v>4.3405194052400811</v>
      </c>
      <c r="O20" s="153">
        <v>2.2551827855644917</v>
      </c>
      <c r="P20" s="153">
        <v>4.8163815161574464</v>
      </c>
      <c r="Q20" s="153">
        <v>4.6360438404919755</v>
      </c>
    </row>
    <row r="21" spans="1:17" x14ac:dyDescent="0.25">
      <c r="A21" s="156" t="s">
        <v>116</v>
      </c>
      <c r="B21" s="155">
        <v>1478.9140143567461</v>
      </c>
      <c r="C21" s="155">
        <v>1686.6856805210105</v>
      </c>
      <c r="D21" s="155">
        <v>1634.3173982878188</v>
      </c>
      <c r="E21" s="155">
        <v>1599.7821943253368</v>
      </c>
      <c r="F21" s="155">
        <v>1769.9390996680563</v>
      </c>
      <c r="G21" s="155">
        <v>1595.5437248349338</v>
      </c>
      <c r="H21" s="155">
        <v>1128.6207486040234</v>
      </c>
      <c r="I21" s="155">
        <v>1231.1539441303371</v>
      </c>
      <c r="J21" s="155">
        <v>1200.4224083619029</v>
      </c>
      <c r="K21" s="155">
        <v>821.58658759451032</v>
      </c>
      <c r="L21" s="155">
        <v>1004.4204532045753</v>
      </c>
      <c r="M21" s="155">
        <v>1117.3424872827484</v>
      </c>
      <c r="N21" s="155">
        <v>1033.5608830601689</v>
      </c>
      <c r="O21" s="155">
        <v>1229.4928600130461</v>
      </c>
      <c r="P21" s="155">
        <v>1054.0906826768285</v>
      </c>
      <c r="Q21" s="155">
        <v>1192.2384103378458</v>
      </c>
    </row>
    <row r="22" spans="1:17" x14ac:dyDescent="0.25">
      <c r="A22" s="84" t="s">
        <v>33</v>
      </c>
      <c r="B22" s="153">
        <v>424.88064333705563</v>
      </c>
      <c r="C22" s="153">
        <v>476.66341</v>
      </c>
      <c r="D22" s="153">
        <v>429.86524000000009</v>
      </c>
      <c r="E22" s="153">
        <v>338.13060000000007</v>
      </c>
      <c r="F22" s="153">
        <v>375.36342999999999</v>
      </c>
      <c r="G22" s="153">
        <v>414.60691883045581</v>
      </c>
      <c r="H22" s="153">
        <v>195.84519860402344</v>
      </c>
      <c r="I22" s="153">
        <v>403.02247413033706</v>
      </c>
      <c r="J22" s="153">
        <v>376.17570836190293</v>
      </c>
      <c r="K22" s="153">
        <v>94.84996759451036</v>
      </c>
      <c r="L22" s="153">
        <v>326.30017341165086</v>
      </c>
      <c r="M22" s="153">
        <v>321.69142759129568</v>
      </c>
      <c r="N22" s="153">
        <v>365.10278354278768</v>
      </c>
      <c r="O22" s="153">
        <v>290.89854968092476</v>
      </c>
      <c r="P22" s="153">
        <v>407.59243488098269</v>
      </c>
      <c r="Q22" s="153">
        <v>507.43397757193253</v>
      </c>
    </row>
    <row r="23" spans="1:17" x14ac:dyDescent="0.25">
      <c r="A23" s="84" t="s">
        <v>47</v>
      </c>
      <c r="B23" s="153">
        <v>747.96047437462732</v>
      </c>
      <c r="C23" s="153">
        <v>703.49779999999998</v>
      </c>
      <c r="D23" s="153">
        <v>764.31040000000007</v>
      </c>
      <c r="E23" s="153">
        <v>714.64909999999998</v>
      </c>
      <c r="F23" s="153">
        <v>762.32226000000003</v>
      </c>
      <c r="G23" s="153">
        <v>658.47661746656956</v>
      </c>
      <c r="H23" s="153">
        <v>662.68840999999998</v>
      </c>
      <c r="I23" s="153">
        <v>537.41282000000001</v>
      </c>
      <c r="J23" s="153">
        <v>541.74677999999994</v>
      </c>
      <c r="K23" s="153">
        <v>513.06827999999996</v>
      </c>
      <c r="L23" s="153">
        <v>413.26732899992015</v>
      </c>
      <c r="M23" s="153">
        <v>489.71335070129265</v>
      </c>
      <c r="N23" s="153">
        <v>394.90789410991141</v>
      </c>
      <c r="O23" s="153">
        <v>681.21792776411883</v>
      </c>
      <c r="P23" s="153">
        <v>422.7474118352074</v>
      </c>
      <c r="Q23" s="153">
        <v>386.16551737569591</v>
      </c>
    </row>
    <row r="24" spans="1:17" x14ac:dyDescent="0.25">
      <c r="A24" s="84" t="s">
        <v>29</v>
      </c>
      <c r="B24" s="153">
        <v>70.067021683972712</v>
      </c>
      <c r="C24" s="153">
        <v>115.60333000000014</v>
      </c>
      <c r="D24" s="153">
        <v>91.361898287818462</v>
      </c>
      <c r="E24" s="153">
        <v>108.90645999999992</v>
      </c>
      <c r="F24" s="153">
        <v>71.706850000000145</v>
      </c>
      <c r="G24" s="153">
        <v>49.679953514184604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34.393576730429459</v>
      </c>
    </row>
    <row r="25" spans="1:17" x14ac:dyDescent="0.25">
      <c r="A25" s="84" t="s">
        <v>26</v>
      </c>
      <c r="B25" s="153">
        <v>0</v>
      </c>
      <c r="C25" s="153">
        <v>30.721080521010094</v>
      </c>
      <c r="D25" s="153">
        <v>0</v>
      </c>
      <c r="E25" s="153">
        <v>111.37599432533682</v>
      </c>
      <c r="F25" s="153">
        <v>215.18526966805598</v>
      </c>
      <c r="G25" s="153">
        <v>189.70007834081628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36.075853611540253</v>
      </c>
    </row>
    <row r="26" spans="1:17" x14ac:dyDescent="0.25">
      <c r="A26" s="84" t="s">
        <v>25</v>
      </c>
      <c r="B26" s="153">
        <v>236.00587496109037</v>
      </c>
      <c r="C26" s="153">
        <v>360.20006000000001</v>
      </c>
      <c r="D26" s="153">
        <v>348.77985999999999</v>
      </c>
      <c r="E26" s="153">
        <v>326.72003999999998</v>
      </c>
      <c r="F26" s="153">
        <v>345.36129</v>
      </c>
      <c r="G26" s="153">
        <v>283.0801566829075</v>
      </c>
      <c r="H26" s="153">
        <v>270.08714000000003</v>
      </c>
      <c r="I26" s="153">
        <v>290.71865000000003</v>
      </c>
      <c r="J26" s="153">
        <v>282.49991999999997</v>
      </c>
      <c r="K26" s="153">
        <v>213.66834</v>
      </c>
      <c r="L26" s="153">
        <v>264.85295079300425</v>
      </c>
      <c r="M26" s="153">
        <v>305.93770899015999</v>
      </c>
      <c r="N26" s="153">
        <v>273.55020540746972</v>
      </c>
      <c r="O26" s="153">
        <v>257.3763825680025</v>
      </c>
      <c r="P26" s="153">
        <v>223.75083596063831</v>
      </c>
      <c r="Q26" s="153">
        <v>228.16948504824768</v>
      </c>
    </row>
    <row r="27" spans="1:17" x14ac:dyDescent="0.25">
      <c r="A27" s="156" t="s">
        <v>113</v>
      </c>
      <c r="B27" s="155">
        <v>365.94705073162629</v>
      </c>
      <c r="C27" s="155">
        <v>417.35871342486223</v>
      </c>
      <c r="D27" s="155">
        <v>404.40054395112622</v>
      </c>
      <c r="E27" s="155">
        <v>395.85504643484069</v>
      </c>
      <c r="F27" s="155">
        <v>437.95919655263663</v>
      </c>
      <c r="G27" s="155">
        <v>394.80626645536131</v>
      </c>
      <c r="H27" s="155">
        <v>279.26940331673291</v>
      </c>
      <c r="I27" s="155">
        <v>304.64053384947294</v>
      </c>
      <c r="J27" s="155">
        <v>297.03622773719127</v>
      </c>
      <c r="K27" s="155">
        <v>203.29592236749673</v>
      </c>
      <c r="L27" s="155">
        <v>248.53689868143559</v>
      </c>
      <c r="M27" s="155">
        <v>276.47867550711351</v>
      </c>
      <c r="N27" s="155">
        <v>255.74749663316607</v>
      </c>
      <c r="O27" s="155">
        <v>304.22951006591364</v>
      </c>
      <c r="P27" s="155">
        <v>260.82745364817589</v>
      </c>
      <c r="Q27" s="155">
        <v>295.01115399319826</v>
      </c>
    </row>
    <row r="28" spans="1:17" x14ac:dyDescent="0.25">
      <c r="A28" s="152" t="s">
        <v>123</v>
      </c>
      <c r="B28" s="151">
        <v>126.09829658945706</v>
      </c>
      <c r="C28" s="151">
        <v>183.15191882908385</v>
      </c>
      <c r="D28" s="151">
        <v>148.82274018602391</v>
      </c>
      <c r="E28" s="151">
        <v>152.17800796542312</v>
      </c>
      <c r="F28" s="151">
        <v>212.39751529658261</v>
      </c>
      <c r="G28" s="151">
        <v>135.63576757397388</v>
      </c>
      <c r="H28" s="151">
        <v>91.321985670103885</v>
      </c>
      <c r="I28" s="151">
        <v>99.007041361370639</v>
      </c>
      <c r="J28" s="151">
        <v>96.203143287170207</v>
      </c>
      <c r="K28" s="151">
        <v>72.013063877569891</v>
      </c>
      <c r="L28" s="151">
        <v>87.554589800295048</v>
      </c>
      <c r="M28" s="151">
        <v>90.399476141642381</v>
      </c>
      <c r="N28" s="151">
        <v>82.998714691633552</v>
      </c>
      <c r="O28" s="151">
        <v>93.238200312147612</v>
      </c>
      <c r="P28" s="151">
        <v>75.572333686539338</v>
      </c>
      <c r="Q28" s="151">
        <v>85.326116851066047</v>
      </c>
    </row>
    <row r="29" spans="1:17" x14ac:dyDescent="0.25">
      <c r="A29" s="154" t="s">
        <v>30</v>
      </c>
      <c r="B29" s="153">
        <v>16.233086488963611</v>
      </c>
      <c r="C29" s="153">
        <v>15.06369683462086</v>
      </c>
      <c r="D29" s="153">
        <v>14.824735896517128</v>
      </c>
      <c r="E29" s="153">
        <v>13.747430516801463</v>
      </c>
      <c r="F29" s="153">
        <v>14.306408577327012</v>
      </c>
      <c r="G29" s="153">
        <v>14.156213007351596</v>
      </c>
      <c r="H29" s="153">
        <v>11.147101116224897</v>
      </c>
      <c r="I29" s="153">
        <v>11.654337388848392</v>
      </c>
      <c r="J29" s="153">
        <v>11.124359612131677</v>
      </c>
      <c r="K29" s="153">
        <v>10.821411402348312</v>
      </c>
      <c r="L29" s="153">
        <v>12.433187275816312</v>
      </c>
      <c r="M29" s="153">
        <v>10.543468909499477</v>
      </c>
      <c r="N29" s="153">
        <v>10.298523254726918</v>
      </c>
      <c r="O29" s="153">
        <v>8.5353230201177244</v>
      </c>
      <c r="P29" s="153">
        <v>5.0593351257574168</v>
      </c>
      <c r="Q29" s="153">
        <v>4.6220934707121808</v>
      </c>
    </row>
    <row r="30" spans="1:17" x14ac:dyDescent="0.25">
      <c r="A30" s="154" t="s">
        <v>125</v>
      </c>
      <c r="B30" s="153">
        <v>25.594026212704243</v>
      </c>
      <c r="C30" s="153">
        <v>25.269660168512722</v>
      </c>
      <c r="D30" s="153">
        <v>24.542424667644028</v>
      </c>
      <c r="E30" s="153">
        <v>25.958437787108053</v>
      </c>
      <c r="F30" s="153">
        <v>29.958776162777752</v>
      </c>
      <c r="G30" s="153">
        <v>30.41964955424293</v>
      </c>
      <c r="H30" s="153">
        <v>14.139305380739032</v>
      </c>
      <c r="I30" s="153">
        <v>15.103098503729507</v>
      </c>
      <c r="J30" s="153">
        <v>14.515808057463561</v>
      </c>
      <c r="K30" s="153">
        <v>15.065242735517527</v>
      </c>
      <c r="L30" s="153">
        <v>18.560050755429341</v>
      </c>
      <c r="M30" s="153">
        <v>14.476829076707105</v>
      </c>
      <c r="N30" s="153">
        <v>12.004673457449242</v>
      </c>
      <c r="O30" s="153">
        <v>10.570795486652637</v>
      </c>
      <c r="P30" s="153">
        <v>5.423361817504226</v>
      </c>
      <c r="Q30" s="153">
        <v>7.0309022223074154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84.271183887789206</v>
      </c>
      <c r="C32" s="153">
        <v>142.81856182595027</v>
      </c>
      <c r="D32" s="153">
        <v>109.45557962186275</v>
      </c>
      <c r="E32" s="153">
        <v>112.47213966151359</v>
      </c>
      <c r="F32" s="153">
        <v>168.13233055647785</v>
      </c>
      <c r="G32" s="153">
        <v>91.059905012379346</v>
      </c>
      <c r="H32" s="153">
        <v>66.035579173139951</v>
      </c>
      <c r="I32" s="153">
        <v>72.249605468792737</v>
      </c>
      <c r="J32" s="153">
        <v>70.562975617574978</v>
      </c>
      <c r="K32" s="153">
        <v>46.126409739704044</v>
      </c>
      <c r="L32" s="153">
        <v>56.561351769049388</v>
      </c>
      <c r="M32" s="153">
        <v>65.379178155435795</v>
      </c>
      <c r="N32" s="153">
        <v>60.695517979457385</v>
      </c>
      <c r="O32" s="153">
        <v>74.132081805377254</v>
      </c>
      <c r="P32" s="153">
        <v>65.089636743277694</v>
      </c>
      <c r="Q32" s="153">
        <v>73.673121158046456</v>
      </c>
    </row>
    <row r="33" spans="1:17" x14ac:dyDescent="0.25">
      <c r="A33" s="152" t="s">
        <v>122</v>
      </c>
      <c r="B33" s="151">
        <v>239.84875414216921</v>
      </c>
      <c r="C33" s="151">
        <v>234.20679459577835</v>
      </c>
      <c r="D33" s="151">
        <v>255.57780376510229</v>
      </c>
      <c r="E33" s="151">
        <v>243.6770384694176</v>
      </c>
      <c r="F33" s="151">
        <v>225.56168125605399</v>
      </c>
      <c r="G33" s="151">
        <v>259.1704988813874</v>
      </c>
      <c r="H33" s="151">
        <v>187.94741764662905</v>
      </c>
      <c r="I33" s="151">
        <v>205.63349248810232</v>
      </c>
      <c r="J33" s="151">
        <v>200.83308445002106</v>
      </c>
      <c r="K33" s="151">
        <v>131.28285848992684</v>
      </c>
      <c r="L33" s="151">
        <v>160.98230888114054</v>
      </c>
      <c r="M33" s="151">
        <v>186.07919936547114</v>
      </c>
      <c r="N33" s="151">
        <v>172.74878194153251</v>
      </c>
      <c r="O33" s="151">
        <v>210.99130975376605</v>
      </c>
      <c r="P33" s="151">
        <v>185.25511996163655</v>
      </c>
      <c r="Q33" s="151">
        <v>209.68503714213224</v>
      </c>
    </row>
    <row r="34" spans="1:17" x14ac:dyDescent="0.25">
      <c r="A34" s="156" t="s">
        <v>112</v>
      </c>
      <c r="B34" s="155">
        <v>273.97778214575169</v>
      </c>
      <c r="C34" s="155">
        <v>312.46874222578856</v>
      </c>
      <c r="D34" s="155">
        <v>302.76720063395157</v>
      </c>
      <c r="E34" s="155">
        <v>296.36934484535288</v>
      </c>
      <c r="F34" s="155">
        <v>327.89194256910224</v>
      </c>
      <c r="G34" s="155">
        <v>295.58414269066361</v>
      </c>
      <c r="H34" s="155">
        <v>209.08383217985954</v>
      </c>
      <c r="I34" s="155">
        <v>228.07872791680654</v>
      </c>
      <c r="J34" s="155">
        <v>222.38552470821389</v>
      </c>
      <c r="K34" s="155">
        <v>152.20389348176272</v>
      </c>
      <c r="L34" s="155">
        <v>186.07497490685</v>
      </c>
      <c r="M34" s="155">
        <v>206.9944659332308</v>
      </c>
      <c r="N34" s="155">
        <v>191.47341610431334</v>
      </c>
      <c r="O34" s="155">
        <v>227.77100201929323</v>
      </c>
      <c r="P34" s="155">
        <v>195.27668587677238</v>
      </c>
      <c r="Q34" s="155">
        <v>220.86938948605115</v>
      </c>
    </row>
    <row r="35" spans="1:17" x14ac:dyDescent="0.25">
      <c r="A35" s="152" t="s">
        <v>121</v>
      </c>
      <c r="B35" s="151">
        <v>141.07029897689836</v>
      </c>
      <c r="C35" s="151">
        <v>177.87180031709133</v>
      </c>
      <c r="D35" s="151">
        <v>178.54762074151941</v>
      </c>
      <c r="E35" s="151">
        <v>170.46429566713738</v>
      </c>
      <c r="F35" s="151">
        <v>196.2796102996501</v>
      </c>
      <c r="G35" s="151">
        <v>109.95247386109163</v>
      </c>
      <c r="H35" s="151">
        <v>95.219675440006085</v>
      </c>
      <c r="I35" s="151">
        <v>90.773221811421308</v>
      </c>
      <c r="J35" s="151">
        <v>63.612497407914802</v>
      </c>
      <c r="K35" s="151">
        <v>24.25003445099729</v>
      </c>
      <c r="L35" s="151">
        <v>18.31351336014443</v>
      </c>
      <c r="M35" s="151">
        <v>79.936907583056723</v>
      </c>
      <c r="N35" s="151">
        <v>32.482320211117738</v>
      </c>
      <c r="O35" s="151">
        <v>106.45826676368321</v>
      </c>
      <c r="P35" s="151">
        <v>45.528277137926104</v>
      </c>
      <c r="Q35" s="151">
        <v>68.963381492676632</v>
      </c>
    </row>
    <row r="36" spans="1:17" x14ac:dyDescent="0.25">
      <c r="A36" s="154" t="s">
        <v>30</v>
      </c>
      <c r="B36" s="153">
        <v>6.9952673919930675</v>
      </c>
      <c r="C36" s="153">
        <v>6.8682449094362372</v>
      </c>
      <c r="D36" s="153">
        <v>7.0423077502308198</v>
      </c>
      <c r="E36" s="153">
        <v>6.370379012685949</v>
      </c>
      <c r="F36" s="153">
        <v>6.8033585582035325</v>
      </c>
      <c r="G36" s="153">
        <v>6.3651967180740563</v>
      </c>
      <c r="H36" s="153">
        <v>4.6127574848044937</v>
      </c>
      <c r="I36" s="153">
        <v>5.4094440359469402</v>
      </c>
      <c r="J36" s="153">
        <v>5.3611797683238214</v>
      </c>
      <c r="K36" s="153">
        <v>4.276128079240487</v>
      </c>
      <c r="L36" s="153">
        <v>3.0562324834084182</v>
      </c>
      <c r="M36" s="153">
        <v>4.8992787407812166</v>
      </c>
      <c r="N36" s="153">
        <v>4.8410500971813786</v>
      </c>
      <c r="O36" s="153">
        <v>4.2575001650913702</v>
      </c>
      <c r="P36" s="153">
        <v>2.7618560197036492</v>
      </c>
      <c r="Q36" s="153">
        <v>2.5366516649321071</v>
      </c>
    </row>
    <row r="37" spans="1:17" x14ac:dyDescent="0.25">
      <c r="A37" s="154" t="s">
        <v>125</v>
      </c>
      <c r="B37" s="153">
        <v>11.029144526351642</v>
      </c>
      <c r="C37" s="153">
        <v>11.521621599332953</v>
      </c>
      <c r="D37" s="153">
        <v>11.658575819014143</v>
      </c>
      <c r="E37" s="153">
        <v>12.02879964215899</v>
      </c>
      <c r="F37" s="153">
        <v>14.246782838521412</v>
      </c>
      <c r="G37" s="153">
        <v>13.677884997002783</v>
      </c>
      <c r="H37" s="153">
        <v>5.8509549742945506</v>
      </c>
      <c r="I37" s="153">
        <v>7.0102111685469026</v>
      </c>
      <c r="J37" s="153">
        <v>6.995625743137329</v>
      </c>
      <c r="K37" s="153">
        <v>5.9530966051194154</v>
      </c>
      <c r="L37" s="153">
        <v>4.5622919332024496</v>
      </c>
      <c r="M37" s="153">
        <v>6.7270100133298074</v>
      </c>
      <c r="N37" s="153">
        <v>5.643063978239895</v>
      </c>
      <c r="O37" s="153">
        <v>5.2728131581539106</v>
      </c>
      <c r="P37" s="153">
        <v>2.9605756705951713</v>
      </c>
      <c r="Q37" s="153">
        <v>3.8586302811056976</v>
      </c>
    </row>
    <row r="38" spans="1:17" x14ac:dyDescent="0.25">
      <c r="A38" s="154" t="s">
        <v>26</v>
      </c>
      <c r="B38" s="153">
        <v>123.04588705855366</v>
      </c>
      <c r="C38" s="153">
        <v>159.48193380832214</v>
      </c>
      <c r="D38" s="153">
        <v>159.84673717227446</v>
      </c>
      <c r="E38" s="153">
        <v>152.06511701229243</v>
      </c>
      <c r="F38" s="153">
        <v>175.22946890292516</v>
      </c>
      <c r="G38" s="153">
        <v>89.909392146014795</v>
      </c>
      <c r="H38" s="153">
        <v>84.755962980907043</v>
      </c>
      <c r="I38" s="153">
        <v>78.353566606927473</v>
      </c>
      <c r="J38" s="153">
        <v>51.255691896453655</v>
      </c>
      <c r="K38" s="153">
        <v>14.02080976663739</v>
      </c>
      <c r="L38" s="153">
        <v>10.694988943533563</v>
      </c>
      <c r="M38" s="153">
        <v>68.310618828945692</v>
      </c>
      <c r="N38" s="153">
        <v>21.998206135696467</v>
      </c>
      <c r="O38" s="153">
        <v>96.927953440437932</v>
      </c>
      <c r="P38" s="153">
        <v>39.805845447627284</v>
      </c>
      <c r="Q38" s="153">
        <v>62.568099546638834</v>
      </c>
    </row>
    <row r="39" spans="1:17" x14ac:dyDescent="0.25">
      <c r="A39" s="152" t="s">
        <v>120</v>
      </c>
      <c r="B39" s="151">
        <v>116.28149481805373</v>
      </c>
      <c r="C39" s="151">
        <v>122.17535738409109</v>
      </c>
      <c r="D39" s="151">
        <v>110.66171526515966</v>
      </c>
      <c r="E39" s="151">
        <v>112.93530771438722</v>
      </c>
      <c r="F39" s="151">
        <v>119.62210098688827</v>
      </c>
      <c r="G39" s="151">
        <v>118.06353388012394</v>
      </c>
      <c r="H39" s="151">
        <v>93.519972392929603</v>
      </c>
      <c r="I39" s="151">
        <v>86.67764573116699</v>
      </c>
      <c r="J39" s="151">
        <v>79.234397800450708</v>
      </c>
      <c r="K39" s="151">
        <v>71.870619964215891</v>
      </c>
      <c r="L39" s="151">
        <v>124.98150577257132</v>
      </c>
      <c r="M39" s="151">
        <v>78.521938644709294</v>
      </c>
      <c r="N39" s="151">
        <v>71.253612467746919</v>
      </c>
      <c r="O39" s="151">
        <v>76.018433747608896</v>
      </c>
      <c r="P39" s="151">
        <v>52.892784621694908</v>
      </c>
      <c r="Q39" s="151">
        <v>58.96428313278588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23.54137077529052</v>
      </c>
      <c r="Q40" s="87">
        <v>25.228265305035702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0.7662048807098143</v>
      </c>
      <c r="Q42" s="87">
        <v>0.65265558922920508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0.85722579188550918</v>
      </c>
      <c r="Q43" s="87">
        <v>1.0302529347304039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115.86804166268665</v>
      </c>
      <c r="C45" s="87">
        <v>121.75891024171695</v>
      </c>
      <c r="D45" s="87">
        <v>110.24666647179296</v>
      </c>
      <c r="E45" s="87">
        <v>112.54263854201795</v>
      </c>
      <c r="F45" s="87">
        <v>119.22085959564508</v>
      </c>
      <c r="G45" s="87">
        <v>117.66955243804829</v>
      </c>
      <c r="H45" s="87">
        <v>93.184758974669904</v>
      </c>
      <c r="I45" s="87">
        <v>86.316189497644771</v>
      </c>
      <c r="J45" s="87">
        <v>78.87551049185501</v>
      </c>
      <c r="K45" s="87">
        <v>71.870619964215891</v>
      </c>
      <c r="L45" s="87">
        <v>124.98150577257132</v>
      </c>
      <c r="M45" s="87">
        <v>78.521938644709294</v>
      </c>
      <c r="N45" s="87">
        <v>71.241770618486655</v>
      </c>
      <c r="O45" s="87">
        <v>76.005311222350869</v>
      </c>
      <c r="P45" s="87">
        <v>6.1793359868110675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21.535773676435035</v>
      </c>
      <c r="Q46" s="87">
        <v>32.039620715918886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0.41345315536708521</v>
      </c>
      <c r="C48" s="87">
        <v>0.41644714237414221</v>
      </c>
      <c r="D48" s="87">
        <v>0.41504879336669559</v>
      </c>
      <c r="E48" s="87">
        <v>0.39266917236926363</v>
      </c>
      <c r="F48" s="87">
        <v>0.40124139124318414</v>
      </c>
      <c r="G48" s="87">
        <v>0.39398144207564917</v>
      </c>
      <c r="H48" s="87">
        <v>0.33521341825970219</v>
      </c>
      <c r="I48" s="87">
        <v>0.36145623352222089</v>
      </c>
      <c r="J48" s="87">
        <v>0.35888730859569368</v>
      </c>
      <c r="K48" s="87">
        <v>0</v>
      </c>
      <c r="L48" s="87">
        <v>0</v>
      </c>
      <c r="M48" s="87">
        <v>0</v>
      </c>
      <c r="N48" s="87">
        <v>1.1841849260265255E-2</v>
      </c>
      <c r="O48" s="87">
        <v>1.3122525258028437E-2</v>
      </c>
      <c r="P48" s="87">
        <v>1.287351056296333E-2</v>
      </c>
      <c r="Q48" s="87">
        <v>1.3488587871681607E-2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16.625988350799606</v>
      </c>
      <c r="C50" s="148">
        <v>12.421584524606121</v>
      </c>
      <c r="D50" s="148">
        <v>13.557864627272503</v>
      </c>
      <c r="E50" s="148">
        <v>12.96974146382834</v>
      </c>
      <c r="F50" s="148">
        <v>11.990231282563867</v>
      </c>
      <c r="G50" s="148">
        <v>67.56813494944808</v>
      </c>
      <c r="H50" s="148">
        <v>20.344184346923843</v>
      </c>
      <c r="I50" s="148">
        <v>50.627860374218237</v>
      </c>
      <c r="J50" s="148">
        <v>79.538629499848369</v>
      </c>
      <c r="K50" s="148">
        <v>56.083239066549545</v>
      </c>
      <c r="L50" s="148">
        <v>42.779955774134251</v>
      </c>
      <c r="M50" s="148">
        <v>48.535619705464811</v>
      </c>
      <c r="N50" s="148">
        <v>87.737483425448701</v>
      </c>
      <c r="O50" s="148">
        <v>45.294301508001126</v>
      </c>
      <c r="P50" s="148">
        <v>96.855624117151379</v>
      </c>
      <c r="Q50" s="148">
        <v>92.941724860588636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1570.5986281433188</v>
      </c>
      <c r="C53" s="96">
        <v>1820.2321833764806</v>
      </c>
      <c r="D53" s="96">
        <v>1776.1115079252718</v>
      </c>
      <c r="E53" s="96">
        <v>1944.5507747864376</v>
      </c>
      <c r="F53" s="96">
        <v>2061.0568086442504</v>
      </c>
      <c r="G53" s="96">
        <v>1870.628675306667</v>
      </c>
      <c r="H53" s="96">
        <v>1833.7306431229704</v>
      </c>
      <c r="I53" s="96">
        <v>1750.5563545482921</v>
      </c>
      <c r="J53" s="96">
        <v>1728.4010747773207</v>
      </c>
      <c r="K53" s="96">
        <v>1238.1779723957511</v>
      </c>
      <c r="L53" s="96">
        <v>1356.4999006187988</v>
      </c>
      <c r="M53" s="96">
        <v>1366.9527204593057</v>
      </c>
      <c r="N53" s="96">
        <v>1231.5801451105324</v>
      </c>
      <c r="O53" s="96">
        <v>1181.4864201446294</v>
      </c>
      <c r="P53" s="96">
        <v>1056.4056941711478</v>
      </c>
      <c r="Q53" s="96">
        <v>1076.6642539197878</v>
      </c>
    </row>
    <row r="54" spans="1:17" x14ac:dyDescent="0.25">
      <c r="A54" s="132" t="s">
        <v>83</v>
      </c>
      <c r="B54" s="160">
        <v>4.4142774879860323</v>
      </c>
      <c r="C54" s="160">
        <v>5.1158900854797231</v>
      </c>
      <c r="D54" s="160">
        <v>4.9918858358203124</v>
      </c>
      <c r="E54" s="160">
        <v>5.4652961969875644</v>
      </c>
      <c r="F54" s="160">
        <v>5.7927445681102654</v>
      </c>
      <c r="G54" s="160">
        <v>5.2575329570667684</v>
      </c>
      <c r="H54" s="160">
        <v>5.1538284523633449</v>
      </c>
      <c r="I54" s="160">
        <v>4.9200612867390578</v>
      </c>
      <c r="J54" s="160">
        <v>4.8577923206387617</v>
      </c>
      <c r="K54" s="160">
        <v>3.4799859440396772</v>
      </c>
      <c r="L54" s="160">
        <v>3.8125380135060474</v>
      </c>
      <c r="M54" s="160">
        <v>3.8419163960419271</v>
      </c>
      <c r="N54" s="160">
        <v>3.4614422881794988</v>
      </c>
      <c r="O54" s="160">
        <v>3.3206503643588641</v>
      </c>
      <c r="P54" s="160">
        <v>2.9691022202614739</v>
      </c>
      <c r="Q54" s="160">
        <v>3.0260403218458096</v>
      </c>
    </row>
    <row r="55" spans="1:17" x14ac:dyDescent="0.25">
      <c r="A55" s="76" t="s">
        <v>82</v>
      </c>
      <c r="B55" s="159">
        <v>3.2616833130357241</v>
      </c>
      <c r="C55" s="159">
        <v>3.7801006775283446</v>
      </c>
      <c r="D55" s="159">
        <v>3.6884746769064063</v>
      </c>
      <c r="E55" s="159">
        <v>4.0382747697732304</v>
      </c>
      <c r="F55" s="159">
        <v>4.280224418584031</v>
      </c>
      <c r="G55" s="159">
        <v>3.8847597507115097</v>
      </c>
      <c r="H55" s="159">
        <v>3.8081331105878693</v>
      </c>
      <c r="I55" s="159">
        <v>3.6354039458881982</v>
      </c>
      <c r="J55" s="159">
        <v>3.5893937781535925</v>
      </c>
      <c r="K55" s="159">
        <v>2.5713408625001701</v>
      </c>
      <c r="L55" s="159">
        <v>2.8170616035831757</v>
      </c>
      <c r="M55" s="159">
        <v>2.8387691152523109</v>
      </c>
      <c r="N55" s="159">
        <v>2.5576390657630066</v>
      </c>
      <c r="O55" s="159">
        <v>2.4536087528101445</v>
      </c>
      <c r="P55" s="159">
        <v>2.1938519254580244</v>
      </c>
      <c r="Q55" s="159">
        <v>2.2359231491903349</v>
      </c>
    </row>
    <row r="56" spans="1:17" x14ac:dyDescent="0.25">
      <c r="A56" s="76" t="s">
        <v>81</v>
      </c>
      <c r="B56" s="159">
        <v>81.542082825893132</v>
      </c>
      <c r="C56" s="159">
        <v>94.502516938208629</v>
      </c>
      <c r="D56" s="159">
        <v>92.211866922660192</v>
      </c>
      <c r="E56" s="159">
        <v>100.95686924433076</v>
      </c>
      <c r="F56" s="159">
        <v>107.00561046460082</v>
      </c>
      <c r="G56" s="159">
        <v>97.118993767787757</v>
      </c>
      <c r="H56" s="159">
        <v>95.203327764696752</v>
      </c>
      <c r="I56" s="159">
        <v>90.88509864720497</v>
      </c>
      <c r="J56" s="159">
        <v>89.734844453839855</v>
      </c>
      <c r="K56" s="159">
        <v>64.283521562504276</v>
      </c>
      <c r="L56" s="159">
        <v>70.426540089579404</v>
      </c>
      <c r="M56" s="159">
        <v>70.969227881307788</v>
      </c>
      <c r="N56" s="159">
        <v>63.940976644075192</v>
      </c>
      <c r="O56" s="159">
        <v>61.340218820253632</v>
      </c>
      <c r="P56" s="159">
        <v>54.846298136450621</v>
      </c>
      <c r="Q56" s="159">
        <v>55.898078729758382</v>
      </c>
    </row>
    <row r="57" spans="1:17" x14ac:dyDescent="0.25">
      <c r="A57" s="76" t="s">
        <v>80</v>
      </c>
      <c r="B57" s="159">
        <v>2.0385520706473281</v>
      </c>
      <c r="C57" s="159">
        <v>2.3625629234552163</v>
      </c>
      <c r="D57" s="159">
        <v>2.305296673066505</v>
      </c>
      <c r="E57" s="159">
        <v>2.5239217311082687</v>
      </c>
      <c r="F57" s="159">
        <v>2.6751402616150197</v>
      </c>
      <c r="G57" s="159">
        <v>2.4279748441946944</v>
      </c>
      <c r="H57" s="159">
        <v>2.380083194117419</v>
      </c>
      <c r="I57" s="159">
        <v>2.2721274661801241</v>
      </c>
      <c r="J57" s="159">
        <v>2.2433711113459958</v>
      </c>
      <c r="K57" s="159">
        <v>1.6070880390626068</v>
      </c>
      <c r="L57" s="159">
        <v>1.7606635022394852</v>
      </c>
      <c r="M57" s="159">
        <v>1.7742306970326949</v>
      </c>
      <c r="N57" s="159">
        <v>1.5985244161018799</v>
      </c>
      <c r="O57" s="159">
        <v>1.5335054705063405</v>
      </c>
      <c r="P57" s="159">
        <v>1.3711574534112658</v>
      </c>
      <c r="Q57" s="159">
        <v>1.3974519682439592</v>
      </c>
    </row>
    <row r="58" spans="1:17" x14ac:dyDescent="0.25">
      <c r="A58" s="129" t="s">
        <v>79</v>
      </c>
      <c r="B58" s="158">
        <v>2.9428516586573537</v>
      </c>
      <c r="C58" s="158">
        <v>3.4105933903198142</v>
      </c>
      <c r="D58" s="158">
        <v>3.3279238905468747</v>
      </c>
      <c r="E58" s="158">
        <v>3.6435307979917089</v>
      </c>
      <c r="F58" s="158">
        <v>3.8618297120735106</v>
      </c>
      <c r="G58" s="158">
        <v>3.5050219713778441</v>
      </c>
      <c r="H58" s="158">
        <v>3.435885634908896</v>
      </c>
      <c r="I58" s="158">
        <v>3.2800408578260392</v>
      </c>
      <c r="J58" s="158">
        <v>3.2385282137591731</v>
      </c>
      <c r="K58" s="158">
        <v>2.3199906293597854</v>
      </c>
      <c r="L58" s="158">
        <v>2.5416920090040316</v>
      </c>
      <c r="M58" s="158">
        <v>2.5612775973612845</v>
      </c>
      <c r="N58" s="158">
        <v>2.3076281921196657</v>
      </c>
      <c r="O58" s="158">
        <v>2.2137669095725752</v>
      </c>
      <c r="P58" s="158">
        <v>1.9794014801743152</v>
      </c>
      <c r="Q58" s="158">
        <v>2.0173602145638725</v>
      </c>
    </row>
    <row r="59" spans="1:17" x14ac:dyDescent="0.25">
      <c r="A59" s="92" t="s">
        <v>125</v>
      </c>
      <c r="B59" s="91">
        <v>0.58857033173147077</v>
      </c>
      <c r="C59" s="91">
        <v>0.68211867806396287</v>
      </c>
      <c r="D59" s="91">
        <v>0.665584778109375</v>
      </c>
      <c r="E59" s="91">
        <v>0.72870615959834173</v>
      </c>
      <c r="F59" s="91">
        <v>0.77236594241470224</v>
      </c>
      <c r="G59" s="91">
        <v>0.70100439427556882</v>
      </c>
      <c r="H59" s="91">
        <v>0.68717712698177924</v>
      </c>
      <c r="I59" s="91">
        <v>0.65600817156520774</v>
      </c>
      <c r="J59" s="91">
        <v>0.64770564275183462</v>
      </c>
      <c r="K59" s="91">
        <v>0.46399812587195699</v>
      </c>
      <c r="L59" s="91">
        <v>0.50833840180080625</v>
      </c>
      <c r="M59" s="91">
        <v>0.51225551947225689</v>
      </c>
      <c r="N59" s="91">
        <v>0.46152563842393313</v>
      </c>
      <c r="O59" s="91">
        <v>0.44275338191451508</v>
      </c>
      <c r="P59" s="91">
        <v>0.39588029603486308</v>
      </c>
      <c r="Q59" s="91">
        <v>0.4034720429127745</v>
      </c>
    </row>
    <row r="60" spans="1:17" x14ac:dyDescent="0.25">
      <c r="A60" s="92" t="s">
        <v>26</v>
      </c>
      <c r="B60" s="91">
        <v>0.88285549759720605</v>
      </c>
      <c r="C60" s="91">
        <v>1.0231780170959444</v>
      </c>
      <c r="D60" s="91">
        <v>0.99837716716406233</v>
      </c>
      <c r="E60" s="91">
        <v>1.0930592393975127</v>
      </c>
      <c r="F60" s="91">
        <v>1.1585489136220533</v>
      </c>
      <c r="G60" s="91">
        <v>1.0515065914133532</v>
      </c>
      <c r="H60" s="91">
        <v>1.0307656904726687</v>
      </c>
      <c r="I60" s="91">
        <v>0.98401225734781161</v>
      </c>
      <c r="J60" s="91">
        <v>0.97155846412775182</v>
      </c>
      <c r="K60" s="91">
        <v>0.69599718880793549</v>
      </c>
      <c r="L60" s="91">
        <v>0.76250760270120943</v>
      </c>
      <c r="M60" s="91">
        <v>0.76838327920838534</v>
      </c>
      <c r="N60" s="91">
        <v>0.69228845763589963</v>
      </c>
      <c r="O60" s="91">
        <v>0.66413007287177239</v>
      </c>
      <c r="P60" s="91">
        <v>0.5938204440522945</v>
      </c>
      <c r="Q60" s="91">
        <v>0.60520806436916175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1.471425829328677</v>
      </c>
      <c r="C62" s="157">
        <v>1.7052966951599073</v>
      </c>
      <c r="D62" s="157">
        <v>1.6639619452734375</v>
      </c>
      <c r="E62" s="157">
        <v>1.8217653989958544</v>
      </c>
      <c r="F62" s="157">
        <v>1.9309148560367551</v>
      </c>
      <c r="G62" s="157">
        <v>1.7525109856889223</v>
      </c>
      <c r="H62" s="157">
        <v>1.717942817454448</v>
      </c>
      <c r="I62" s="157">
        <v>1.6400204289130196</v>
      </c>
      <c r="J62" s="157">
        <v>1.6192641068795868</v>
      </c>
      <c r="K62" s="157">
        <v>1.1599953146798927</v>
      </c>
      <c r="L62" s="157">
        <v>1.2708460045020158</v>
      </c>
      <c r="M62" s="157">
        <v>1.2806387986806422</v>
      </c>
      <c r="N62" s="157">
        <v>1.1538140960598331</v>
      </c>
      <c r="O62" s="157">
        <v>1.1068834547862876</v>
      </c>
      <c r="P62" s="157">
        <v>0.98970074008715769</v>
      </c>
      <c r="Q62" s="157">
        <v>1.0086801072819362</v>
      </c>
    </row>
    <row r="63" spans="1:17" x14ac:dyDescent="0.25">
      <c r="A63" s="156" t="s">
        <v>115</v>
      </c>
      <c r="B63" s="155">
        <v>249.12842506751514</v>
      </c>
      <c r="C63" s="155">
        <v>288.72531083123209</v>
      </c>
      <c r="D63" s="155">
        <v>281.72688730588709</v>
      </c>
      <c r="E63" s="155">
        <v>308.44473139457995</v>
      </c>
      <c r="F63" s="155">
        <v>326.92492372746875</v>
      </c>
      <c r="G63" s="155">
        <v>296.71920464886364</v>
      </c>
      <c r="H63" s="155">
        <v>290.86643712360427</v>
      </c>
      <c r="I63" s="155">
        <v>277.67332772733755</v>
      </c>
      <c r="J63" s="155">
        <v>274.15905625315685</v>
      </c>
      <c r="K63" s="155">
        <v>196.39984569507428</v>
      </c>
      <c r="L63" s="155">
        <v>215.16807527388499</v>
      </c>
      <c r="M63" s="155">
        <v>216.8261020273265</v>
      </c>
      <c r="N63" s="155">
        <v>195.35329803421354</v>
      </c>
      <c r="O63" s="155">
        <v>187.40742912608027</v>
      </c>
      <c r="P63" s="155">
        <v>167.56711874397359</v>
      </c>
      <c r="Q63" s="155">
        <v>170.78053240286684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6.7392994934652108</v>
      </c>
      <c r="N64" s="153">
        <v>0</v>
      </c>
      <c r="O64" s="153">
        <v>1.7158419300112655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22.316719473440145</v>
      </c>
      <c r="I65" s="153">
        <v>0</v>
      </c>
      <c r="J65" s="153">
        <v>0</v>
      </c>
      <c r="K65" s="153">
        <v>4.2299165478100917</v>
      </c>
      <c r="L65" s="153">
        <v>25.697688303688281</v>
      </c>
      <c r="M65" s="153">
        <v>45.858815591771986</v>
      </c>
      <c r="N65" s="153">
        <v>0</v>
      </c>
      <c r="O65" s="153">
        <v>25.795177043558851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248.28561367893931</v>
      </c>
      <c r="C66" s="153">
        <v>288.08574901766804</v>
      </c>
      <c r="D66" s="153">
        <v>281.02406204556718</v>
      </c>
      <c r="E66" s="153">
        <v>307.69524553956728</v>
      </c>
      <c r="F66" s="153">
        <v>326.26028236342682</v>
      </c>
      <c r="G66" s="153">
        <v>292.94903243772023</v>
      </c>
      <c r="H66" s="153">
        <v>266.99158339214011</v>
      </c>
      <c r="I66" s="153">
        <v>274.26679027527189</v>
      </c>
      <c r="J66" s="153">
        <v>268.74168339711247</v>
      </c>
      <c r="K66" s="153">
        <v>176.17384212057337</v>
      </c>
      <c r="L66" s="153">
        <v>115.00926010905653</v>
      </c>
      <c r="M66" s="153">
        <v>161.40559106223751</v>
      </c>
      <c r="N66" s="153">
        <v>190.38002483218062</v>
      </c>
      <c r="O66" s="153">
        <v>157.81259845409636</v>
      </c>
      <c r="P66" s="153">
        <v>162.92573324862499</v>
      </c>
      <c r="Q66" s="153">
        <v>166.75485731598263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0.84281138857581184</v>
      </c>
      <c r="C68" s="153">
        <v>0.6395618135640575</v>
      </c>
      <c r="D68" s="153">
        <v>0.70282526031990167</v>
      </c>
      <c r="E68" s="153">
        <v>0.74948585501265619</v>
      </c>
      <c r="F68" s="153">
        <v>0.66464136404194951</v>
      </c>
      <c r="G68" s="153">
        <v>3.7701722111434037</v>
      </c>
      <c r="H68" s="153">
        <v>1.5581342580240314</v>
      </c>
      <c r="I68" s="153">
        <v>3.4065374520656655</v>
      </c>
      <c r="J68" s="153">
        <v>5.4173728560443539</v>
      </c>
      <c r="K68" s="153">
        <v>15.996087026690809</v>
      </c>
      <c r="L68" s="153">
        <v>74.461126861140215</v>
      </c>
      <c r="M68" s="153">
        <v>2.8223958798517845</v>
      </c>
      <c r="N68" s="153">
        <v>4.97327320203292</v>
      </c>
      <c r="O68" s="153">
        <v>2.0838116984138053</v>
      </c>
      <c r="P68" s="153">
        <v>4.6413854953485894</v>
      </c>
      <c r="Q68" s="153">
        <v>4.0256750868841955</v>
      </c>
    </row>
    <row r="69" spans="1:17" x14ac:dyDescent="0.25">
      <c r="A69" s="156" t="s">
        <v>114</v>
      </c>
      <c r="B69" s="155">
        <v>605.25889513076766</v>
      </c>
      <c r="C69" s="155">
        <v>701.45974945508533</v>
      </c>
      <c r="D69" s="155">
        <v>684.45704055319948</v>
      </c>
      <c r="E69" s="155">
        <v>749.36819145465256</v>
      </c>
      <c r="F69" s="155">
        <v>794.26592157186792</v>
      </c>
      <c r="G69" s="155">
        <v>720.88095897198821</v>
      </c>
      <c r="H69" s="155">
        <v>706.66162769802361</v>
      </c>
      <c r="I69" s="155">
        <v>674.60889499857581</v>
      </c>
      <c r="J69" s="155">
        <v>666.07095289471476</v>
      </c>
      <c r="K69" s="155">
        <v>477.15451810462207</v>
      </c>
      <c r="L69" s="155">
        <v>522.7520363137678</v>
      </c>
      <c r="M69" s="155">
        <v>526.78022153836912</v>
      </c>
      <c r="N69" s="155">
        <v>474.61192473839998</v>
      </c>
      <c r="O69" s="155">
        <v>455.30739200638732</v>
      </c>
      <c r="P69" s="155">
        <v>407.10524751937731</v>
      </c>
      <c r="Q69" s="155">
        <v>414.91225388668693</v>
      </c>
    </row>
    <row r="70" spans="1:17" x14ac:dyDescent="0.25">
      <c r="A70" s="156" t="s">
        <v>113</v>
      </c>
      <c r="B70" s="155">
        <v>373.6926376012733</v>
      </c>
      <c r="C70" s="155">
        <v>433.08796624684942</v>
      </c>
      <c r="D70" s="155">
        <v>422.59033095882984</v>
      </c>
      <c r="E70" s="155">
        <v>462.66709709187035</v>
      </c>
      <c r="F70" s="155">
        <v>490.38738559120327</v>
      </c>
      <c r="G70" s="155">
        <v>445.07880697329654</v>
      </c>
      <c r="H70" s="155">
        <v>436.29965568540638</v>
      </c>
      <c r="I70" s="155">
        <v>416.50999159100695</v>
      </c>
      <c r="J70" s="155">
        <v>411.23858437973507</v>
      </c>
      <c r="K70" s="155">
        <v>294.59976854261129</v>
      </c>
      <c r="L70" s="155">
        <v>322.75211291082798</v>
      </c>
      <c r="M70" s="155">
        <v>325.23915304098989</v>
      </c>
      <c r="N70" s="155">
        <v>293.02994705132073</v>
      </c>
      <c r="O70" s="155">
        <v>281.11114368912087</v>
      </c>
      <c r="P70" s="155">
        <v>251.35067811596031</v>
      </c>
      <c r="Q70" s="155">
        <v>256.17079860430022</v>
      </c>
    </row>
    <row r="71" spans="1:17" x14ac:dyDescent="0.25">
      <c r="A71" s="152" t="s">
        <v>123</v>
      </c>
      <c r="B71" s="151">
        <v>128.76727645524764</v>
      </c>
      <c r="C71" s="151">
        <v>190.05447709234477</v>
      </c>
      <c r="D71" s="151">
        <v>155.51673203736465</v>
      </c>
      <c r="E71" s="151">
        <v>177.86247218696306</v>
      </c>
      <c r="F71" s="151">
        <v>237.82366725535931</v>
      </c>
      <c r="G71" s="151">
        <v>152.90690838504509</v>
      </c>
      <c r="H71" s="151">
        <v>142.67137907400911</v>
      </c>
      <c r="I71" s="151">
        <v>135.36419938540067</v>
      </c>
      <c r="J71" s="151">
        <v>133.19063724880169</v>
      </c>
      <c r="K71" s="151">
        <v>104.35542288952598</v>
      </c>
      <c r="L71" s="151">
        <v>113.69912879337303</v>
      </c>
      <c r="M71" s="151">
        <v>106.3425560822338</v>
      </c>
      <c r="N71" s="151">
        <v>95.098131131669589</v>
      </c>
      <c r="O71" s="151">
        <v>86.153039919054876</v>
      </c>
      <c r="P71" s="151">
        <v>72.826525939786308</v>
      </c>
      <c r="Q71" s="151">
        <v>74.092315492740255</v>
      </c>
    </row>
    <row r="72" spans="1:17" x14ac:dyDescent="0.25">
      <c r="A72" s="154" t="s">
        <v>30</v>
      </c>
      <c r="B72" s="153">
        <v>16.576673850335656</v>
      </c>
      <c r="C72" s="153">
        <v>15.631411580531339</v>
      </c>
      <c r="D72" s="153">
        <v>15.491547038184871</v>
      </c>
      <c r="E72" s="153">
        <v>16.067709195486245</v>
      </c>
      <c r="F72" s="153">
        <v>16.019031806292418</v>
      </c>
      <c r="G72" s="153">
        <v>15.958790252090111</v>
      </c>
      <c r="H72" s="153">
        <v>17.414998997879579</v>
      </c>
      <c r="I72" s="153">
        <v>15.934018715403459</v>
      </c>
      <c r="J72" s="153">
        <v>15.401373542461442</v>
      </c>
      <c r="K72" s="153">
        <v>15.681501415819282</v>
      </c>
      <c r="L72" s="153">
        <v>16.145841864025297</v>
      </c>
      <c r="M72" s="153">
        <v>12.402941716752366</v>
      </c>
      <c r="N72" s="153">
        <v>11.79982507655979</v>
      </c>
      <c r="O72" s="153">
        <v>7.8867247803197404</v>
      </c>
      <c r="P72" s="153">
        <v>4.8755117488143958</v>
      </c>
      <c r="Q72" s="153">
        <v>4.0135613843378968</v>
      </c>
    </row>
    <row r="73" spans="1:17" x14ac:dyDescent="0.25">
      <c r="A73" s="154" t="s">
        <v>125</v>
      </c>
      <c r="B73" s="153">
        <v>26.135745986038089</v>
      </c>
      <c r="C73" s="153">
        <v>26.222013290014743</v>
      </c>
      <c r="D73" s="153">
        <v>25.646333858752854</v>
      </c>
      <c r="E73" s="153">
        <v>30.339679042030632</v>
      </c>
      <c r="F73" s="153">
        <v>33.545147661286613</v>
      </c>
      <c r="G73" s="153">
        <v>34.293126737082879</v>
      </c>
      <c r="H73" s="153">
        <v>22.089688293746669</v>
      </c>
      <c r="I73" s="153">
        <v>20.649226651811198</v>
      </c>
      <c r="J73" s="153">
        <v>20.096741741417702</v>
      </c>
      <c r="K73" s="153">
        <v>21.83131354154159</v>
      </c>
      <c r="L73" s="153">
        <v>24.102238455647363</v>
      </c>
      <c r="M73" s="153">
        <v>17.029999217810385</v>
      </c>
      <c r="N73" s="153">
        <v>13.754695056313432</v>
      </c>
      <c r="O73" s="153">
        <v>9.7675219222254501</v>
      </c>
      <c r="P73" s="153">
        <v>5.2263120750188996</v>
      </c>
      <c r="Q73" s="153">
        <v>6.1052330151515752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86.054856618873899</v>
      </c>
      <c r="C75" s="153">
        <v>148.2010522217987</v>
      </c>
      <c r="D75" s="153">
        <v>114.37885114042693</v>
      </c>
      <c r="E75" s="153">
        <v>131.45508394944619</v>
      </c>
      <c r="F75" s="153">
        <v>188.25948778778027</v>
      </c>
      <c r="G75" s="153">
        <v>102.65499139587209</v>
      </c>
      <c r="H75" s="153">
        <v>103.16669178238286</v>
      </c>
      <c r="I75" s="153">
        <v>98.780954018186009</v>
      </c>
      <c r="J75" s="153">
        <v>97.692521964922548</v>
      </c>
      <c r="K75" s="153">
        <v>66.842607932165109</v>
      </c>
      <c r="L75" s="153">
        <v>73.451048473700382</v>
      </c>
      <c r="M75" s="153">
        <v>76.909615147671047</v>
      </c>
      <c r="N75" s="153">
        <v>69.543610998796368</v>
      </c>
      <c r="O75" s="153">
        <v>68.498793216509682</v>
      </c>
      <c r="P75" s="153">
        <v>62.724702115953008</v>
      </c>
      <c r="Q75" s="153">
        <v>63.973521093250781</v>
      </c>
    </row>
    <row r="76" spans="1:17" x14ac:dyDescent="0.25">
      <c r="A76" s="152" t="s">
        <v>122</v>
      </c>
      <c r="B76" s="151">
        <v>244.92536114602566</v>
      </c>
      <c r="C76" s="151">
        <v>243.03348915450462</v>
      </c>
      <c r="D76" s="151">
        <v>267.07359892146519</v>
      </c>
      <c r="E76" s="151">
        <v>284.80462490490726</v>
      </c>
      <c r="F76" s="151">
        <v>252.56371833584393</v>
      </c>
      <c r="G76" s="151">
        <v>292.17189858825145</v>
      </c>
      <c r="H76" s="151">
        <v>293.62827661139727</v>
      </c>
      <c r="I76" s="151">
        <v>281.14579220560631</v>
      </c>
      <c r="J76" s="151">
        <v>278.04794713093338</v>
      </c>
      <c r="K76" s="151">
        <v>190.24434565308528</v>
      </c>
      <c r="L76" s="151">
        <v>209.05298411745494</v>
      </c>
      <c r="M76" s="151">
        <v>218.89659695875611</v>
      </c>
      <c r="N76" s="151">
        <v>197.93181591965111</v>
      </c>
      <c r="O76" s="151">
        <v>194.958103770066</v>
      </c>
      <c r="P76" s="151">
        <v>178.524152176174</v>
      </c>
      <c r="Q76" s="151">
        <v>182.07848311155996</v>
      </c>
    </row>
    <row r="77" spans="1:17" x14ac:dyDescent="0.25">
      <c r="A77" s="156" t="s">
        <v>112</v>
      </c>
      <c r="B77" s="155">
        <v>248.31922298754338</v>
      </c>
      <c r="C77" s="155">
        <v>287.78749282832166</v>
      </c>
      <c r="D77" s="155">
        <v>280.81180110835538</v>
      </c>
      <c r="E77" s="155">
        <v>307.44286210514332</v>
      </c>
      <c r="F77" s="155">
        <v>325.86302832872695</v>
      </c>
      <c r="G77" s="155">
        <v>295.75542142138039</v>
      </c>
      <c r="H77" s="155">
        <v>289.92166445926165</v>
      </c>
      <c r="I77" s="155">
        <v>276.77140802753314</v>
      </c>
      <c r="J77" s="155">
        <v>273.26855137197697</v>
      </c>
      <c r="K77" s="155">
        <v>195.76191301597663</v>
      </c>
      <c r="L77" s="155">
        <v>214.46918090240581</v>
      </c>
      <c r="M77" s="155">
        <v>216.12182216562394</v>
      </c>
      <c r="N77" s="155">
        <v>194.71876468035882</v>
      </c>
      <c r="O77" s="155">
        <v>186.79870500553938</v>
      </c>
      <c r="P77" s="155">
        <v>167.02283857608097</v>
      </c>
      <c r="Q77" s="155">
        <v>170.2258146423315</v>
      </c>
    </row>
    <row r="78" spans="1:17" x14ac:dyDescent="0.25">
      <c r="A78" s="152" t="s">
        <v>121</v>
      </c>
      <c r="B78" s="151">
        <v>127.85878750536129</v>
      </c>
      <c r="C78" s="151">
        <v>163.82208054950482</v>
      </c>
      <c r="D78" s="151">
        <v>165.6001008664584</v>
      </c>
      <c r="E78" s="151">
        <v>176.83350811464285</v>
      </c>
      <c r="F78" s="151">
        <v>195.065080618585</v>
      </c>
      <c r="G78" s="151">
        <v>110.01618675174493</v>
      </c>
      <c r="H78" s="151">
        <v>132.03434481289594</v>
      </c>
      <c r="I78" s="151">
        <v>110.1524576246612</v>
      </c>
      <c r="J78" s="151">
        <v>78.167385393553289</v>
      </c>
      <c r="K78" s="151">
        <v>31.189958589327325</v>
      </c>
      <c r="L78" s="151">
        <v>21.108073300892062</v>
      </c>
      <c r="M78" s="151">
        <v>83.461700520573174</v>
      </c>
      <c r="N78" s="151">
        <v>33.032874192911095</v>
      </c>
      <c r="O78" s="151">
        <v>87.308156843011218</v>
      </c>
      <c r="P78" s="151">
        <v>38.940962403742923</v>
      </c>
      <c r="Q78" s="151">
        <v>53.150632699250338</v>
      </c>
    </row>
    <row r="79" spans="1:17" x14ac:dyDescent="0.25">
      <c r="A79" s="154" t="s">
        <v>30</v>
      </c>
      <c r="B79" s="153">
        <v>6.3401468168894439</v>
      </c>
      <c r="C79" s="153">
        <v>6.3257366754120312</v>
      </c>
      <c r="D79" s="153">
        <v>6.5316293150675184</v>
      </c>
      <c r="E79" s="153">
        <v>6.6084012750261847</v>
      </c>
      <c r="F79" s="153">
        <v>6.7612610581766486</v>
      </c>
      <c r="G79" s="153">
        <v>6.3688850851316055</v>
      </c>
      <c r="H79" s="153">
        <v>6.3961824010907815</v>
      </c>
      <c r="I79" s="153">
        <v>6.5643098598010603</v>
      </c>
      <c r="J79" s="153">
        <v>6.5878470770831177</v>
      </c>
      <c r="K79" s="153">
        <v>5.4998791025917741</v>
      </c>
      <c r="L79" s="153">
        <v>3.5225998428432361</v>
      </c>
      <c r="M79" s="153">
        <v>5.1153109044784077</v>
      </c>
      <c r="N79" s="153">
        <v>4.9231027150283033</v>
      </c>
      <c r="O79" s="153">
        <v>3.4916451626821789</v>
      </c>
      <c r="P79" s="153">
        <v>2.3622534870365168</v>
      </c>
      <c r="Q79" s="153">
        <v>1.955017837155586</v>
      </c>
    </row>
    <row r="80" spans="1:17" x14ac:dyDescent="0.25">
      <c r="A80" s="154" t="s">
        <v>125</v>
      </c>
      <c r="B80" s="153">
        <v>9.9962434090512762</v>
      </c>
      <c r="C80" s="153">
        <v>10.611552918124215</v>
      </c>
      <c r="D80" s="153">
        <v>10.813145107001919</v>
      </c>
      <c r="E80" s="153">
        <v>12.478242618528604</v>
      </c>
      <c r="F80" s="153">
        <v>14.15862727009198</v>
      </c>
      <c r="G80" s="153">
        <v>13.685810763114086</v>
      </c>
      <c r="H80" s="153">
        <v>8.1131027068819623</v>
      </c>
      <c r="I80" s="153">
        <v>8.5068258377728991</v>
      </c>
      <c r="J80" s="153">
        <v>8.596263247241108</v>
      </c>
      <c r="K80" s="153">
        <v>7.6567658890193302</v>
      </c>
      <c r="L80" s="153">
        <v>5.2584772049084512</v>
      </c>
      <c r="M80" s="153">
        <v>7.0236354158192738</v>
      </c>
      <c r="N80" s="153">
        <v>5.7387102043266394</v>
      </c>
      <c r="O80" s="153">
        <v>4.3243198692864713</v>
      </c>
      <c r="P80" s="153">
        <v>2.5322211410026161</v>
      </c>
      <c r="Q80" s="153">
        <v>2.9738773875963842</v>
      </c>
    </row>
    <row r="81" spans="1:17" x14ac:dyDescent="0.25">
      <c r="A81" s="154" t="s">
        <v>26</v>
      </c>
      <c r="B81" s="153">
        <v>111.52239727942057</v>
      </c>
      <c r="C81" s="153">
        <v>146.88479095596858</v>
      </c>
      <c r="D81" s="153">
        <v>148.25532644438897</v>
      </c>
      <c r="E81" s="153">
        <v>157.74686422108806</v>
      </c>
      <c r="F81" s="153">
        <v>174.14519229031637</v>
      </c>
      <c r="G81" s="153">
        <v>89.961490903499225</v>
      </c>
      <c r="H81" s="153">
        <v>117.52505970492319</v>
      </c>
      <c r="I81" s="153">
        <v>95.081321927087231</v>
      </c>
      <c r="J81" s="153">
        <v>62.983275069229066</v>
      </c>
      <c r="K81" s="153">
        <v>18.033313597716223</v>
      </c>
      <c r="L81" s="153">
        <v>12.326996253140376</v>
      </c>
      <c r="M81" s="153">
        <v>71.322754200275497</v>
      </c>
      <c r="N81" s="153">
        <v>22.371061273556148</v>
      </c>
      <c r="O81" s="153">
        <v>79.492191811042574</v>
      </c>
      <c r="P81" s="153">
        <v>34.046487775703788</v>
      </c>
      <c r="Q81" s="153">
        <v>48.221737474498369</v>
      </c>
    </row>
    <row r="82" spans="1:17" x14ac:dyDescent="0.25">
      <c r="A82" s="152" t="s">
        <v>120</v>
      </c>
      <c r="B82" s="151">
        <v>105.39150370115838</v>
      </c>
      <c r="C82" s="151">
        <v>112.52498261590878</v>
      </c>
      <c r="D82" s="151">
        <v>102.63699473484105</v>
      </c>
      <c r="E82" s="151">
        <v>117.15501228561257</v>
      </c>
      <c r="F82" s="151">
        <v>118.88190901311093</v>
      </c>
      <c r="G82" s="151">
        <v>118.13194679308617</v>
      </c>
      <c r="H82" s="151">
        <v>129.67748760706957</v>
      </c>
      <c r="I82" s="151">
        <v>105.18251426883296</v>
      </c>
      <c r="J82" s="151">
        <v>97.363662199549552</v>
      </c>
      <c r="K82" s="151">
        <v>92.438700035784407</v>
      </c>
      <c r="L82" s="151">
        <v>144.05312258895225</v>
      </c>
      <c r="M82" s="151">
        <v>81.98433896945788</v>
      </c>
      <c r="N82" s="151">
        <v>72.46131437470153</v>
      </c>
      <c r="O82" s="151">
        <v>62.343954474941967</v>
      </c>
      <c r="P82" s="151">
        <v>45.239927070882239</v>
      </c>
      <c r="Q82" s="151">
        <v>45.4442471835304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20.135258611169977</v>
      </c>
      <c r="Q83" s="87">
        <v>19.443626948739247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0.65534558584099134</v>
      </c>
      <c r="Q85" s="87">
        <v>0.50300691107958462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0.73319702461407321</v>
      </c>
      <c r="Q86" s="87">
        <v>0.7940242217820388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105.01677124848131</v>
      </c>
      <c r="C88" s="87">
        <v>112.14142975828319</v>
      </c>
      <c r="D88" s="87">
        <v>102.25204352820734</v>
      </c>
      <c r="E88" s="87">
        <v>116.74767145798191</v>
      </c>
      <c r="F88" s="87">
        <v>118.48315040435439</v>
      </c>
      <c r="G88" s="87">
        <v>117.73773705513271</v>
      </c>
      <c r="H88" s="87">
        <v>129.21267102532963</v>
      </c>
      <c r="I88" s="87">
        <v>104.74389050235543</v>
      </c>
      <c r="J88" s="87">
        <v>96.922659508145017</v>
      </c>
      <c r="K88" s="87">
        <v>92.438700035784407</v>
      </c>
      <c r="L88" s="87">
        <v>144.05312258895225</v>
      </c>
      <c r="M88" s="87">
        <v>81.98433896945788</v>
      </c>
      <c r="N88" s="87">
        <v>72.449271813878184</v>
      </c>
      <c r="O88" s="87">
        <v>62.333192478450442</v>
      </c>
      <c r="P88" s="87">
        <v>5.2852711648527455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18.419843793539464</v>
      </c>
      <c r="Q89" s="87">
        <v>24.693193338785647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0.37473245267707417</v>
      </c>
      <c r="C91" s="87">
        <v>0.38355285762558494</v>
      </c>
      <c r="D91" s="87">
        <v>0.38495120663371368</v>
      </c>
      <c r="E91" s="87">
        <v>0.40734082763066565</v>
      </c>
      <c r="F91" s="87">
        <v>0.39875860875654301</v>
      </c>
      <c r="G91" s="87">
        <v>0.3942097379534672</v>
      </c>
      <c r="H91" s="87">
        <v>0.46481658173994922</v>
      </c>
      <c r="I91" s="87">
        <v>0.43862376647753165</v>
      </c>
      <c r="J91" s="87">
        <v>0.44100269140453857</v>
      </c>
      <c r="K91" s="87">
        <v>0</v>
      </c>
      <c r="L91" s="87">
        <v>0</v>
      </c>
      <c r="M91" s="87">
        <v>0</v>
      </c>
      <c r="N91" s="87">
        <v>1.2042560823345164E-2</v>
      </c>
      <c r="O91" s="87">
        <v>1.0761996491522477E-2</v>
      </c>
      <c r="P91" s="87">
        <v>1.1010890864986012E-2</v>
      </c>
      <c r="Q91" s="87">
        <v>1.0395763143885911E-2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15.068931781023696</v>
      </c>
      <c r="C93" s="148">
        <v>11.440429662908038</v>
      </c>
      <c r="D93" s="148">
        <v>12.574705507055915</v>
      </c>
      <c r="E93" s="148">
        <v>13.4543417048879</v>
      </c>
      <c r="F93" s="148">
        <v>11.916038697031029</v>
      </c>
      <c r="G93" s="148">
        <v>67.607287876549293</v>
      </c>
      <c r="H93" s="148">
        <v>28.209832039296135</v>
      </c>
      <c r="I93" s="148">
        <v>61.436436134038964</v>
      </c>
      <c r="J93" s="148">
        <v>97.737503778874142</v>
      </c>
      <c r="K93" s="148">
        <v>72.133254390864892</v>
      </c>
      <c r="L93" s="148">
        <v>49.307985012561502</v>
      </c>
      <c r="M93" s="148">
        <v>50.675782675592885</v>
      </c>
      <c r="N93" s="148">
        <v>89.224576112746192</v>
      </c>
      <c r="O93" s="148">
        <v>37.14659368758619</v>
      </c>
      <c r="P93" s="148">
        <v>82.841949101455796</v>
      </c>
      <c r="Q93" s="148">
        <v>71.630934759550769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1.0000000000000002</v>
      </c>
      <c r="C98" s="77">
        <f t="shared" si="0"/>
        <v>1</v>
      </c>
      <c r="D98" s="77">
        <f t="shared" si="0"/>
        <v>1</v>
      </c>
      <c r="E98" s="77">
        <f t="shared" si="0"/>
        <v>1</v>
      </c>
      <c r="F98" s="77">
        <f t="shared" si="0"/>
        <v>1.0000000000000002</v>
      </c>
      <c r="G98" s="77">
        <f t="shared" si="0"/>
        <v>1.0000000000000002</v>
      </c>
      <c r="H98" s="77">
        <f t="shared" si="0"/>
        <v>1.0000000000000002</v>
      </c>
      <c r="I98" s="77">
        <f t="shared" si="0"/>
        <v>0.99999999999999989</v>
      </c>
      <c r="J98" s="77">
        <f t="shared" si="0"/>
        <v>0.99999999999999978</v>
      </c>
      <c r="K98" s="77">
        <f t="shared" si="0"/>
        <v>1</v>
      </c>
      <c r="L98" s="77">
        <f t="shared" si="0"/>
        <v>0.99999999999999978</v>
      </c>
      <c r="M98" s="77">
        <f t="shared" si="0"/>
        <v>0.99999999999999989</v>
      </c>
      <c r="N98" s="77">
        <f t="shared" si="0"/>
        <v>0.99999999999999989</v>
      </c>
      <c r="O98" s="77">
        <f t="shared" si="0"/>
        <v>0.99999999999999989</v>
      </c>
      <c r="P98" s="77">
        <f t="shared" si="0"/>
        <v>1.0000000000000002</v>
      </c>
      <c r="Q98" s="77">
        <f t="shared" si="0"/>
        <v>1</v>
      </c>
    </row>
    <row r="99" spans="1:17" x14ac:dyDescent="0.25">
      <c r="A99" s="132" t="s">
        <v>83</v>
      </c>
      <c r="B99" s="146">
        <f t="shared" ref="B99:Q99" si="1">IF(B$6=0,0,B$6/B$5)</f>
        <v>1.3489622107983369E-3</v>
      </c>
      <c r="C99" s="146">
        <f t="shared" si="1"/>
        <v>1.3489622107983369E-3</v>
      </c>
      <c r="D99" s="146">
        <f t="shared" si="1"/>
        <v>1.3489622107983362E-3</v>
      </c>
      <c r="E99" s="146">
        <f t="shared" si="1"/>
        <v>1.3489622107983367E-3</v>
      </c>
      <c r="F99" s="146">
        <f t="shared" si="1"/>
        <v>1.3489622107983367E-3</v>
      </c>
      <c r="G99" s="146">
        <f t="shared" si="1"/>
        <v>1.3489622107983371E-3</v>
      </c>
      <c r="H99" s="146">
        <f t="shared" si="1"/>
        <v>1.3489622107983367E-3</v>
      </c>
      <c r="I99" s="146">
        <f t="shared" si="1"/>
        <v>1.3489622107983365E-3</v>
      </c>
      <c r="J99" s="146">
        <f t="shared" si="1"/>
        <v>1.3489622107983362E-3</v>
      </c>
      <c r="K99" s="146">
        <f t="shared" si="1"/>
        <v>1.3489622107983367E-3</v>
      </c>
      <c r="L99" s="146">
        <f t="shared" si="1"/>
        <v>1.3489622107983362E-3</v>
      </c>
      <c r="M99" s="146">
        <f t="shared" si="1"/>
        <v>1.3489622107983365E-3</v>
      </c>
      <c r="N99" s="146">
        <f t="shared" si="1"/>
        <v>1.3489622107983365E-3</v>
      </c>
      <c r="O99" s="146">
        <f t="shared" si="1"/>
        <v>1.3489622107983365E-3</v>
      </c>
      <c r="P99" s="146">
        <f t="shared" si="1"/>
        <v>1.3489622107983367E-3</v>
      </c>
      <c r="Q99" s="146">
        <f t="shared" si="1"/>
        <v>1.3489622107983365E-3</v>
      </c>
    </row>
    <row r="100" spans="1:17" x14ac:dyDescent="0.25">
      <c r="A100" s="76" t="s">
        <v>82</v>
      </c>
      <c r="B100" s="145">
        <f t="shared" ref="B100:Q100" si="2">IF(B$7=0,0,B$7/B$5)</f>
        <v>7.1944651242577976E-4</v>
      </c>
      <c r="C100" s="145">
        <f t="shared" si="2"/>
        <v>7.1944651242577986E-4</v>
      </c>
      <c r="D100" s="145">
        <f t="shared" si="2"/>
        <v>7.1944651242577943E-4</v>
      </c>
      <c r="E100" s="145">
        <f t="shared" si="2"/>
        <v>7.1944651242577954E-4</v>
      </c>
      <c r="F100" s="145">
        <f t="shared" si="2"/>
        <v>7.1944651242577965E-4</v>
      </c>
      <c r="G100" s="145">
        <f t="shared" si="2"/>
        <v>7.1944651242577997E-4</v>
      </c>
      <c r="H100" s="145">
        <f t="shared" si="2"/>
        <v>7.1944651242577976E-4</v>
      </c>
      <c r="I100" s="145">
        <f t="shared" si="2"/>
        <v>7.1944651242577965E-4</v>
      </c>
      <c r="J100" s="145">
        <f t="shared" si="2"/>
        <v>7.1944651242577943E-4</v>
      </c>
      <c r="K100" s="145">
        <f t="shared" si="2"/>
        <v>7.1944651242577965E-4</v>
      </c>
      <c r="L100" s="145">
        <f t="shared" si="2"/>
        <v>7.1944651242577932E-4</v>
      </c>
      <c r="M100" s="145">
        <f t="shared" si="2"/>
        <v>7.1944651242577954E-4</v>
      </c>
      <c r="N100" s="145">
        <f t="shared" si="2"/>
        <v>7.1944651242577954E-4</v>
      </c>
      <c r="O100" s="145">
        <f t="shared" si="2"/>
        <v>7.1944651242577954E-4</v>
      </c>
      <c r="P100" s="145">
        <f t="shared" si="2"/>
        <v>7.1944651242577976E-4</v>
      </c>
      <c r="Q100" s="145">
        <f t="shared" si="2"/>
        <v>7.1944651242577954E-4</v>
      </c>
    </row>
    <row r="101" spans="1:17" x14ac:dyDescent="0.25">
      <c r="A101" s="76" t="s">
        <v>81</v>
      </c>
      <c r="B101" s="145">
        <f t="shared" ref="B101:Q101" si="3">IF(B$8=0,0,B$8/B$5)</f>
        <v>1.7986162810644492E-2</v>
      </c>
      <c r="C101" s="145">
        <f t="shared" si="3"/>
        <v>1.7986162810644492E-2</v>
      </c>
      <c r="D101" s="145">
        <f t="shared" si="3"/>
        <v>1.7986162810644482E-2</v>
      </c>
      <c r="E101" s="145">
        <f t="shared" si="3"/>
        <v>1.7986162810644489E-2</v>
      </c>
      <c r="F101" s="145">
        <f t="shared" si="3"/>
        <v>1.7986162810644486E-2</v>
      </c>
      <c r="G101" s="145">
        <f t="shared" si="3"/>
        <v>1.7986162810644496E-2</v>
      </c>
      <c r="H101" s="145">
        <f t="shared" si="3"/>
        <v>1.7986162810644492E-2</v>
      </c>
      <c r="I101" s="145">
        <f t="shared" si="3"/>
        <v>1.7986162810644489E-2</v>
      </c>
      <c r="J101" s="145">
        <f t="shared" si="3"/>
        <v>1.7986162810644486E-2</v>
      </c>
      <c r="K101" s="145">
        <f t="shared" si="3"/>
        <v>1.7986162810644489E-2</v>
      </c>
      <c r="L101" s="145">
        <f t="shared" si="3"/>
        <v>1.7986162810644482E-2</v>
      </c>
      <c r="M101" s="145">
        <f t="shared" si="3"/>
        <v>1.7986162810644486E-2</v>
      </c>
      <c r="N101" s="145">
        <f t="shared" si="3"/>
        <v>1.7986162810644486E-2</v>
      </c>
      <c r="O101" s="145">
        <f t="shared" si="3"/>
        <v>1.7986162810644486E-2</v>
      </c>
      <c r="P101" s="145">
        <f t="shared" si="3"/>
        <v>1.7986162810644489E-2</v>
      </c>
      <c r="Q101" s="145">
        <f t="shared" si="3"/>
        <v>1.7986162810644486E-2</v>
      </c>
    </row>
    <row r="102" spans="1:17" x14ac:dyDescent="0.25">
      <c r="A102" s="76" t="s">
        <v>80</v>
      </c>
      <c r="B102" s="145">
        <f t="shared" ref="B102:Q102" si="4">IF(B$9=0,0,B$9/B$5)</f>
        <v>4.4965407026611239E-4</v>
      </c>
      <c r="C102" s="145">
        <f t="shared" si="4"/>
        <v>4.4965407026611223E-4</v>
      </c>
      <c r="D102" s="145">
        <f t="shared" si="4"/>
        <v>4.4965407026611206E-4</v>
      </c>
      <c r="E102" s="145">
        <f t="shared" si="4"/>
        <v>4.4965407026611228E-4</v>
      </c>
      <c r="F102" s="145">
        <f t="shared" si="4"/>
        <v>4.4965407026611228E-4</v>
      </c>
      <c r="G102" s="145">
        <f t="shared" si="4"/>
        <v>4.4965407026611244E-4</v>
      </c>
      <c r="H102" s="145">
        <f t="shared" si="4"/>
        <v>4.4965407026611233E-4</v>
      </c>
      <c r="I102" s="145">
        <f t="shared" si="4"/>
        <v>4.4965407026611223E-4</v>
      </c>
      <c r="J102" s="145">
        <f t="shared" si="4"/>
        <v>4.4965407026611217E-4</v>
      </c>
      <c r="K102" s="145">
        <f t="shared" si="4"/>
        <v>4.4965407026611228E-4</v>
      </c>
      <c r="L102" s="145">
        <f t="shared" si="4"/>
        <v>4.4965407026611212E-4</v>
      </c>
      <c r="M102" s="145">
        <f t="shared" si="4"/>
        <v>4.4965407026611217E-4</v>
      </c>
      <c r="N102" s="145">
        <f t="shared" si="4"/>
        <v>4.4965407026611223E-4</v>
      </c>
      <c r="O102" s="145">
        <f t="shared" si="4"/>
        <v>4.4965407026611233E-4</v>
      </c>
      <c r="P102" s="145">
        <f t="shared" si="4"/>
        <v>4.4965407026611228E-4</v>
      </c>
      <c r="Q102" s="145">
        <f t="shared" si="4"/>
        <v>4.4965407026611223E-4</v>
      </c>
    </row>
    <row r="103" spans="1:17" x14ac:dyDescent="0.25">
      <c r="A103" s="129" t="s">
        <v>79</v>
      </c>
      <c r="B103" s="144">
        <f t="shared" ref="B103:Q103" si="5">IF(B$10=0,0,B$10/B$5)</f>
        <v>8.9930814053222478E-4</v>
      </c>
      <c r="C103" s="144">
        <f t="shared" si="5"/>
        <v>8.9930814053222467E-4</v>
      </c>
      <c r="D103" s="144">
        <f t="shared" si="5"/>
        <v>8.9930814053222434E-4</v>
      </c>
      <c r="E103" s="144">
        <f t="shared" si="5"/>
        <v>8.9930814053222456E-4</v>
      </c>
      <c r="F103" s="144">
        <f t="shared" si="5"/>
        <v>8.9930814053222456E-4</v>
      </c>
      <c r="G103" s="144">
        <f t="shared" si="5"/>
        <v>8.9930814053222488E-4</v>
      </c>
      <c r="H103" s="144">
        <f t="shared" si="5"/>
        <v>8.9930814053222467E-4</v>
      </c>
      <c r="I103" s="144">
        <f t="shared" si="5"/>
        <v>8.9930814053222456E-4</v>
      </c>
      <c r="J103" s="144">
        <f t="shared" si="5"/>
        <v>8.9930814053222445E-4</v>
      </c>
      <c r="K103" s="144">
        <f t="shared" si="5"/>
        <v>8.9930814053222456E-4</v>
      </c>
      <c r="L103" s="144">
        <f t="shared" si="5"/>
        <v>8.9930814053222434E-4</v>
      </c>
      <c r="M103" s="144">
        <f t="shared" si="5"/>
        <v>8.9930814053222445E-4</v>
      </c>
      <c r="N103" s="144">
        <f t="shared" si="5"/>
        <v>8.9930814053222445E-4</v>
      </c>
      <c r="O103" s="144">
        <f t="shared" si="5"/>
        <v>8.9930814053222456E-4</v>
      </c>
      <c r="P103" s="144">
        <f t="shared" si="5"/>
        <v>8.9930814053222456E-4</v>
      </c>
      <c r="Q103" s="144">
        <f t="shared" si="5"/>
        <v>8.9930814053222445E-4</v>
      </c>
    </row>
    <row r="104" spans="1:17" x14ac:dyDescent="0.25">
      <c r="A104" s="127" t="s">
        <v>117</v>
      </c>
      <c r="B104" s="143">
        <f t="shared" ref="B104:Q104" si="6">IF(B$15=0,0,B$15/B$5)</f>
        <v>0.10104225297043443</v>
      </c>
      <c r="C104" s="143">
        <f t="shared" si="6"/>
        <v>0.10104225297043426</v>
      </c>
      <c r="D104" s="143">
        <f t="shared" si="6"/>
        <v>0.10104225297043473</v>
      </c>
      <c r="E104" s="143">
        <f t="shared" si="6"/>
        <v>0.10104225297043445</v>
      </c>
      <c r="F104" s="143">
        <f t="shared" si="6"/>
        <v>0.10104225297043455</v>
      </c>
      <c r="G104" s="143">
        <f t="shared" si="6"/>
        <v>0.1010422529704343</v>
      </c>
      <c r="H104" s="143">
        <f t="shared" si="6"/>
        <v>0.10104225297043457</v>
      </c>
      <c r="I104" s="143">
        <f t="shared" si="6"/>
        <v>0.10104225297043447</v>
      </c>
      <c r="J104" s="143">
        <f t="shared" si="6"/>
        <v>0.10104225297043451</v>
      </c>
      <c r="K104" s="143">
        <f t="shared" si="6"/>
        <v>0.10104225297043454</v>
      </c>
      <c r="L104" s="143">
        <f t="shared" si="6"/>
        <v>0.10104225297043444</v>
      </c>
      <c r="M104" s="143">
        <f t="shared" si="6"/>
        <v>0.10104225297043437</v>
      </c>
      <c r="N104" s="143">
        <f t="shared" si="6"/>
        <v>0.10104225297043445</v>
      </c>
      <c r="O104" s="143">
        <f t="shared" si="6"/>
        <v>0.10104225297043436</v>
      </c>
      <c r="P104" s="143">
        <f t="shared" si="6"/>
        <v>0.10104225297043461</v>
      </c>
      <c r="Q104" s="143">
        <f t="shared" si="6"/>
        <v>0.10104225297043457</v>
      </c>
    </row>
    <row r="105" spans="1:17" x14ac:dyDescent="0.25">
      <c r="A105" s="127" t="s">
        <v>116</v>
      </c>
      <c r="B105" s="143">
        <f t="shared" ref="B105:Q105" si="7">IF(B$21=0,0,B$21/B$5)</f>
        <v>0.61251813750677409</v>
      </c>
      <c r="C105" s="143">
        <f t="shared" si="7"/>
        <v>0.61251813750677409</v>
      </c>
      <c r="D105" s="143">
        <f t="shared" si="7"/>
        <v>0.61251813750677386</v>
      </c>
      <c r="E105" s="143">
        <f t="shared" si="7"/>
        <v>0.61251813750677397</v>
      </c>
      <c r="F105" s="143">
        <f t="shared" si="7"/>
        <v>0.61251813750677409</v>
      </c>
      <c r="G105" s="143">
        <f t="shared" si="7"/>
        <v>0.6125181375067742</v>
      </c>
      <c r="H105" s="143">
        <f t="shared" si="7"/>
        <v>0.61251813750677397</v>
      </c>
      <c r="I105" s="143">
        <f t="shared" si="7"/>
        <v>0.61251813750677386</v>
      </c>
      <c r="J105" s="143">
        <f t="shared" si="7"/>
        <v>0.61251813750677386</v>
      </c>
      <c r="K105" s="143">
        <f t="shared" si="7"/>
        <v>0.61251813750677397</v>
      </c>
      <c r="L105" s="143">
        <f t="shared" si="7"/>
        <v>0.61251813750677375</v>
      </c>
      <c r="M105" s="143">
        <f t="shared" si="7"/>
        <v>0.61251813750677386</v>
      </c>
      <c r="N105" s="143">
        <f t="shared" si="7"/>
        <v>0.61251813750677386</v>
      </c>
      <c r="O105" s="143">
        <f t="shared" si="7"/>
        <v>0.61251813750677397</v>
      </c>
      <c r="P105" s="143">
        <f t="shared" si="7"/>
        <v>0.61251813750677397</v>
      </c>
      <c r="Q105" s="143">
        <f t="shared" si="7"/>
        <v>0.61251813750677397</v>
      </c>
    </row>
    <row r="106" spans="1:17" x14ac:dyDescent="0.25">
      <c r="A106" s="127" t="s">
        <v>113</v>
      </c>
      <c r="B106" s="143">
        <f t="shared" ref="B106:Q106" si="8">IF(B$27=0,0,B$27/B$5)</f>
        <v>0.15156337945565174</v>
      </c>
      <c r="C106" s="143">
        <f t="shared" si="8"/>
        <v>0.15156337945565174</v>
      </c>
      <c r="D106" s="143">
        <f t="shared" si="8"/>
        <v>0.15156337945565165</v>
      </c>
      <c r="E106" s="143">
        <f t="shared" si="8"/>
        <v>0.15156337945565168</v>
      </c>
      <c r="F106" s="143">
        <f t="shared" si="8"/>
        <v>0.15156337945565171</v>
      </c>
      <c r="G106" s="143">
        <f t="shared" si="8"/>
        <v>0.15156337945565179</v>
      </c>
      <c r="H106" s="143">
        <f t="shared" si="8"/>
        <v>0.15156337945565174</v>
      </c>
      <c r="I106" s="143">
        <f t="shared" si="8"/>
        <v>0.15156337945565168</v>
      </c>
      <c r="J106" s="143">
        <f t="shared" si="8"/>
        <v>0.15156337945565165</v>
      </c>
      <c r="K106" s="143">
        <f t="shared" si="8"/>
        <v>0.15156337945565171</v>
      </c>
      <c r="L106" s="143">
        <f t="shared" si="8"/>
        <v>0.15156337945565165</v>
      </c>
      <c r="M106" s="143">
        <f t="shared" si="8"/>
        <v>0.15156337945565171</v>
      </c>
      <c r="N106" s="143">
        <f t="shared" si="8"/>
        <v>0.15156337945565168</v>
      </c>
      <c r="O106" s="143">
        <f t="shared" si="8"/>
        <v>0.15156337945565171</v>
      </c>
      <c r="P106" s="143">
        <f t="shared" si="8"/>
        <v>0.15156337945565171</v>
      </c>
      <c r="Q106" s="143">
        <f t="shared" si="8"/>
        <v>0.15156337945565168</v>
      </c>
    </row>
    <row r="107" spans="1:17" x14ac:dyDescent="0.25">
      <c r="A107" s="142" t="s">
        <v>123</v>
      </c>
      <c r="B107" s="141">
        <f t="shared" ref="B107:Q107" si="9">IF(B$28=0,0,B$28/B$5)</f>
        <v>5.222581774190943E-2</v>
      </c>
      <c r="C107" s="141">
        <f t="shared" si="9"/>
        <v>6.6511427409124135E-2</v>
      </c>
      <c r="D107" s="141">
        <f t="shared" si="9"/>
        <v>5.5776575427085015E-2</v>
      </c>
      <c r="E107" s="141">
        <f t="shared" si="9"/>
        <v>5.8265300325949329E-2</v>
      </c>
      <c r="F107" s="141">
        <f t="shared" si="9"/>
        <v>7.3503845700074358E-2</v>
      </c>
      <c r="G107" s="141">
        <f t="shared" si="9"/>
        <v>5.2069627701558062E-2</v>
      </c>
      <c r="H107" s="141">
        <f t="shared" si="9"/>
        <v>4.9561708523664233E-2</v>
      </c>
      <c r="I107" s="141">
        <f t="shared" si="9"/>
        <v>4.9257535066063833E-2</v>
      </c>
      <c r="J107" s="141">
        <f t="shared" si="9"/>
        <v>4.9087862520798387E-2</v>
      </c>
      <c r="K107" s="141">
        <f t="shared" si="9"/>
        <v>5.3687959891837188E-2</v>
      </c>
      <c r="L107" s="141">
        <f t="shared" si="9"/>
        <v>5.3392754103667631E-2</v>
      </c>
      <c r="M107" s="141">
        <f t="shared" si="9"/>
        <v>4.9556263534311376E-2</v>
      </c>
      <c r="N107" s="141">
        <f t="shared" si="9"/>
        <v>4.9187444079591719E-2</v>
      </c>
      <c r="O107" s="141">
        <f t="shared" si="9"/>
        <v>4.645011830249602E-2</v>
      </c>
      <c r="P107" s="141">
        <f t="shared" si="9"/>
        <v>4.3914082381573703E-2</v>
      </c>
      <c r="Q107" s="141">
        <f t="shared" si="9"/>
        <v>4.3836697191705382E-2</v>
      </c>
    </row>
    <row r="108" spans="1:17" x14ac:dyDescent="0.25">
      <c r="A108" s="142" t="s">
        <v>122</v>
      </c>
      <c r="B108" s="141">
        <f t="shared" ref="B108:Q108" si="10">IF(B$33=0,0,B$33/B$5)</f>
        <v>9.933756171374232E-2</v>
      </c>
      <c r="C108" s="141">
        <f t="shared" si="10"/>
        <v>8.5051952046527601E-2</v>
      </c>
      <c r="D108" s="141">
        <f t="shared" si="10"/>
        <v>9.5786804028566624E-2</v>
      </c>
      <c r="E108" s="141">
        <f t="shared" si="10"/>
        <v>9.3298079129702366E-2</v>
      </c>
      <c r="F108" s="141">
        <f t="shared" si="10"/>
        <v>7.8059533755577337E-2</v>
      </c>
      <c r="G108" s="141">
        <f t="shared" si="10"/>
        <v>9.9493751754093723E-2</v>
      </c>
      <c r="H108" s="141">
        <f t="shared" si="10"/>
        <v>0.10200167093198752</v>
      </c>
      <c r="I108" s="141">
        <f t="shared" si="10"/>
        <v>0.10230584438958785</v>
      </c>
      <c r="J108" s="141">
        <f t="shared" si="10"/>
        <v>0.10247551693485328</v>
      </c>
      <c r="K108" s="141">
        <f t="shared" si="10"/>
        <v>9.7875419563814528E-2</v>
      </c>
      <c r="L108" s="141">
        <f t="shared" si="10"/>
        <v>9.8170625351984023E-2</v>
      </c>
      <c r="M108" s="141">
        <f t="shared" si="10"/>
        <v>0.10200711592134033</v>
      </c>
      <c r="N108" s="141">
        <f t="shared" si="10"/>
        <v>0.10237593537605996</v>
      </c>
      <c r="O108" s="141">
        <f t="shared" si="10"/>
        <v>0.1051132611531557</v>
      </c>
      <c r="P108" s="141">
        <f t="shared" si="10"/>
        <v>0.10764929707407801</v>
      </c>
      <c r="Q108" s="141">
        <f t="shared" si="10"/>
        <v>0.10772668226394631</v>
      </c>
    </row>
    <row r="109" spans="1:17" x14ac:dyDescent="0.25">
      <c r="A109" s="127" t="s">
        <v>112</v>
      </c>
      <c r="B109" s="143">
        <f t="shared" ref="B109:Q109" si="11">IF(B$34=0,0,B$34/B$5)</f>
        <v>0.113472696322473</v>
      </c>
      <c r="C109" s="143">
        <f t="shared" si="11"/>
        <v>0.11347269632247299</v>
      </c>
      <c r="D109" s="143">
        <f t="shared" si="11"/>
        <v>0.11347269632247294</v>
      </c>
      <c r="E109" s="143">
        <f t="shared" si="11"/>
        <v>0.11347269632247296</v>
      </c>
      <c r="F109" s="143">
        <f t="shared" si="11"/>
        <v>0.113472696322473</v>
      </c>
      <c r="G109" s="143">
        <f t="shared" si="11"/>
        <v>0.113472696322473</v>
      </c>
      <c r="H109" s="143">
        <f t="shared" si="11"/>
        <v>0.11347269632247298</v>
      </c>
      <c r="I109" s="143">
        <f t="shared" si="11"/>
        <v>0.11347269632247296</v>
      </c>
      <c r="J109" s="143">
        <f t="shared" si="11"/>
        <v>0.11347269632247295</v>
      </c>
      <c r="K109" s="143">
        <f t="shared" si="11"/>
        <v>0.11347269632247298</v>
      </c>
      <c r="L109" s="143">
        <f t="shared" si="11"/>
        <v>0.11347269632247294</v>
      </c>
      <c r="M109" s="143">
        <f t="shared" si="11"/>
        <v>0.11347269632247294</v>
      </c>
      <c r="N109" s="143">
        <f t="shared" si="11"/>
        <v>0.11347269632247296</v>
      </c>
      <c r="O109" s="143">
        <f t="shared" si="11"/>
        <v>0.11347269632247296</v>
      </c>
      <c r="P109" s="143">
        <f t="shared" si="11"/>
        <v>0.11347269632247296</v>
      </c>
      <c r="Q109" s="143">
        <f t="shared" si="11"/>
        <v>0.11347269632247296</v>
      </c>
    </row>
    <row r="110" spans="1:17" x14ac:dyDescent="0.25">
      <c r="A110" s="142" t="s">
        <v>121</v>
      </c>
      <c r="B110" s="141">
        <f t="shared" ref="B110:Q110" si="12">IF(B$35=0,0,B$35/B$5)</f>
        <v>5.8426734717526352E-2</v>
      </c>
      <c r="C110" s="141">
        <f t="shared" si="12"/>
        <v>6.4593957904206245E-2</v>
      </c>
      <c r="D110" s="141">
        <f t="shared" si="12"/>
        <v>6.6917023723442798E-2</v>
      </c>
      <c r="E110" s="141">
        <f t="shared" si="12"/>
        <v>6.5266680216722911E-2</v>
      </c>
      <c r="F110" s="141">
        <f t="shared" si="12"/>
        <v>6.7925964997239005E-2</v>
      </c>
      <c r="G110" s="141">
        <f t="shared" si="12"/>
        <v>4.2209989895842917E-2</v>
      </c>
      <c r="H110" s="141">
        <f t="shared" si="12"/>
        <v>5.1677038834038777E-2</v>
      </c>
      <c r="I110" s="141">
        <f t="shared" si="12"/>
        <v>4.5161082433680513E-2</v>
      </c>
      <c r="J110" s="141">
        <f t="shared" si="12"/>
        <v>3.2458414773863221E-2</v>
      </c>
      <c r="K110" s="141">
        <f t="shared" si="12"/>
        <v>1.8079148516639214E-2</v>
      </c>
      <c r="L110" s="141">
        <f t="shared" si="12"/>
        <v>1.1167991510698944E-2</v>
      </c>
      <c r="M110" s="141">
        <f t="shared" si="12"/>
        <v>4.3820767855966052E-2</v>
      </c>
      <c r="N110" s="141">
        <f t="shared" si="12"/>
        <v>1.9249964471085953E-2</v>
      </c>
      <c r="O110" s="141">
        <f t="shared" si="12"/>
        <v>5.3036191913793322E-2</v>
      </c>
      <c r="P110" s="141">
        <f t="shared" si="12"/>
        <v>2.6455878962516662E-2</v>
      </c>
      <c r="Q110" s="141">
        <f t="shared" si="12"/>
        <v>3.5430264300991145E-2</v>
      </c>
    </row>
    <row r="111" spans="1:17" x14ac:dyDescent="0.25">
      <c r="A111" s="142" t="s">
        <v>120</v>
      </c>
      <c r="B111" s="141">
        <f t="shared" ref="B111:Q111" si="13">IF(B$39=0,0,B$39/B$5)</f>
        <v>4.8160017378317287E-2</v>
      </c>
      <c r="C111" s="141">
        <f t="shared" si="13"/>
        <v>4.4367853013972267E-2</v>
      </c>
      <c r="D111" s="141">
        <f t="shared" si="13"/>
        <v>4.1474384228260788E-2</v>
      </c>
      <c r="E111" s="141">
        <f t="shared" si="13"/>
        <v>4.3240213939962899E-2</v>
      </c>
      <c r="F111" s="141">
        <f t="shared" si="13"/>
        <v>4.1397303734844668E-2</v>
      </c>
      <c r="G111" s="141">
        <f t="shared" si="13"/>
        <v>4.5323769417351993E-2</v>
      </c>
      <c r="H111" s="141">
        <f t="shared" si="13"/>
        <v>5.0754586410585112E-2</v>
      </c>
      <c r="I111" s="141">
        <f t="shared" si="13"/>
        <v>4.3123469960719869E-2</v>
      </c>
      <c r="J111" s="141">
        <f t="shared" si="13"/>
        <v>4.0429523332066397E-2</v>
      </c>
      <c r="K111" s="141">
        <f t="shared" si="13"/>
        <v>5.3581763561682601E-2</v>
      </c>
      <c r="L111" s="141">
        <f t="shared" si="13"/>
        <v>7.6216527545178783E-2</v>
      </c>
      <c r="M111" s="141">
        <f t="shared" si="13"/>
        <v>4.304509329905002E-2</v>
      </c>
      <c r="N111" s="141">
        <f t="shared" si="13"/>
        <v>4.2226956064893025E-2</v>
      </c>
      <c r="O111" s="141">
        <f t="shared" si="13"/>
        <v>3.7871443559886489E-2</v>
      </c>
      <c r="P111" s="141">
        <f t="shared" si="13"/>
        <v>3.0735296741030271E-2</v>
      </c>
      <c r="Q111" s="141">
        <f t="shared" si="13"/>
        <v>3.0293180097830993E-2</v>
      </c>
    </row>
    <row r="112" spans="1:17" x14ac:dyDescent="0.25">
      <c r="A112" s="140" t="s">
        <v>119</v>
      </c>
      <c r="B112" s="139">
        <f t="shared" ref="B112:Q112" si="14">IF(B$50=0,0,B$50/B$5)</f>
        <v>6.8859442266293669E-3</v>
      </c>
      <c r="C112" s="139">
        <f t="shared" si="14"/>
        <v>4.5108854042944686E-3</v>
      </c>
      <c r="D112" s="139">
        <f t="shared" si="14"/>
        <v>5.081288370769356E-3</v>
      </c>
      <c r="E112" s="139">
        <f t="shared" si="14"/>
        <v>4.965802165787174E-3</v>
      </c>
      <c r="F112" s="139">
        <f t="shared" si="14"/>
        <v>4.1494275903893275E-3</v>
      </c>
      <c r="G112" s="139">
        <f t="shared" si="14"/>
        <v>2.5938937009278112E-2</v>
      </c>
      <c r="H112" s="139">
        <f t="shared" si="14"/>
        <v>1.1041071077849077E-2</v>
      </c>
      <c r="I112" s="139">
        <f t="shared" si="14"/>
        <v>2.5188143928072577E-2</v>
      </c>
      <c r="J112" s="139">
        <f t="shared" si="14"/>
        <v>4.0584758216543323E-2</v>
      </c>
      <c r="K112" s="139">
        <f t="shared" si="14"/>
        <v>4.1811784244151169E-2</v>
      </c>
      <c r="L112" s="139">
        <f t="shared" si="14"/>
        <v>2.6088177266595212E-2</v>
      </c>
      <c r="M112" s="139">
        <f t="shared" si="14"/>
        <v>2.6606835167456887E-2</v>
      </c>
      <c r="N112" s="139">
        <f t="shared" si="14"/>
        <v>5.1995775786493996E-2</v>
      </c>
      <c r="O112" s="139">
        <f t="shared" si="14"/>
        <v>2.2565060848793159E-2</v>
      </c>
      <c r="P112" s="139">
        <f t="shared" si="14"/>
        <v>5.628152061892603E-2</v>
      </c>
      <c r="Q112" s="139">
        <f t="shared" si="14"/>
        <v>4.7749251923650822E-2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1.0000000000000002</v>
      </c>
      <c r="C115" s="77">
        <f t="shared" si="15"/>
        <v>0.99999999999999978</v>
      </c>
      <c r="D115" s="77">
        <f t="shared" si="15"/>
        <v>1</v>
      </c>
      <c r="E115" s="77">
        <f t="shared" si="15"/>
        <v>1</v>
      </c>
      <c r="F115" s="77">
        <f t="shared" si="15"/>
        <v>1</v>
      </c>
      <c r="G115" s="77">
        <f t="shared" si="15"/>
        <v>1.0000000000000002</v>
      </c>
      <c r="H115" s="77">
        <f t="shared" si="15"/>
        <v>0.99999999999999978</v>
      </c>
      <c r="I115" s="77">
        <f t="shared" si="15"/>
        <v>0.99999999999999978</v>
      </c>
      <c r="J115" s="77">
        <f t="shared" si="15"/>
        <v>1.0000000000000002</v>
      </c>
      <c r="K115" s="77">
        <f t="shared" si="15"/>
        <v>0.99999999999999967</v>
      </c>
      <c r="L115" s="77">
        <f t="shared" si="15"/>
        <v>0.99999999999999989</v>
      </c>
      <c r="M115" s="77">
        <f t="shared" si="15"/>
        <v>0.99999999999999978</v>
      </c>
      <c r="N115" s="77">
        <f t="shared" si="15"/>
        <v>0.99999999999999989</v>
      </c>
      <c r="O115" s="77">
        <f t="shared" si="15"/>
        <v>1</v>
      </c>
      <c r="P115" s="77">
        <f t="shared" si="15"/>
        <v>1.0000000000000002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2.8105700647429984E-3</v>
      </c>
      <c r="C116" s="146">
        <f t="shared" si="16"/>
        <v>2.8105700647429975E-3</v>
      </c>
      <c r="D116" s="146">
        <f t="shared" si="16"/>
        <v>2.8105700647429966E-3</v>
      </c>
      <c r="E116" s="146">
        <f t="shared" si="16"/>
        <v>2.8105700647429979E-3</v>
      </c>
      <c r="F116" s="146">
        <f t="shared" si="16"/>
        <v>2.8105700647429971E-3</v>
      </c>
      <c r="G116" s="146">
        <f t="shared" si="16"/>
        <v>2.8105700647429984E-3</v>
      </c>
      <c r="H116" s="146">
        <f t="shared" si="16"/>
        <v>2.8105700647429971E-3</v>
      </c>
      <c r="I116" s="146">
        <f t="shared" si="16"/>
        <v>2.8105700647429966E-3</v>
      </c>
      <c r="J116" s="146">
        <f t="shared" si="16"/>
        <v>2.8105700647429979E-3</v>
      </c>
      <c r="K116" s="146">
        <f t="shared" si="16"/>
        <v>2.8105700647429958E-3</v>
      </c>
      <c r="L116" s="146">
        <f t="shared" si="16"/>
        <v>2.8105700647429975E-3</v>
      </c>
      <c r="M116" s="146">
        <f t="shared" si="16"/>
        <v>2.8105700647429971E-3</v>
      </c>
      <c r="N116" s="146">
        <f t="shared" si="16"/>
        <v>2.8105700647429971E-3</v>
      </c>
      <c r="O116" s="146">
        <f t="shared" si="16"/>
        <v>2.8105700647429979E-3</v>
      </c>
      <c r="P116" s="146">
        <f t="shared" si="16"/>
        <v>2.8105700647429971E-3</v>
      </c>
      <c r="Q116" s="146">
        <f t="shared" si="16"/>
        <v>2.8105700647429979E-3</v>
      </c>
    </row>
    <row r="117" spans="1:17" x14ac:dyDescent="0.25">
      <c r="A117" s="76" t="s">
        <v>82</v>
      </c>
      <c r="B117" s="145">
        <f t="shared" ref="B117:Q117" si="17">IF(B$55=0,0,B$55/B$53)</f>
        <v>2.0767134610906409E-3</v>
      </c>
      <c r="C117" s="145">
        <f t="shared" si="17"/>
        <v>2.0767134610906405E-3</v>
      </c>
      <c r="D117" s="145">
        <f t="shared" si="17"/>
        <v>2.0767134610906396E-3</v>
      </c>
      <c r="E117" s="145">
        <f t="shared" si="17"/>
        <v>2.0767134610906409E-3</v>
      </c>
      <c r="F117" s="145">
        <f t="shared" si="17"/>
        <v>2.0767134610906405E-3</v>
      </c>
      <c r="G117" s="145">
        <f t="shared" si="17"/>
        <v>2.0767134610906414E-3</v>
      </c>
      <c r="H117" s="145">
        <f t="shared" si="17"/>
        <v>2.0767134610906401E-3</v>
      </c>
      <c r="I117" s="145">
        <f t="shared" si="17"/>
        <v>2.0767134610906405E-3</v>
      </c>
      <c r="J117" s="145">
        <f t="shared" si="17"/>
        <v>2.0767134610906405E-3</v>
      </c>
      <c r="K117" s="145">
        <f t="shared" si="17"/>
        <v>2.0767134610906392E-3</v>
      </c>
      <c r="L117" s="145">
        <f t="shared" si="17"/>
        <v>2.0767134610906405E-3</v>
      </c>
      <c r="M117" s="145">
        <f t="shared" si="17"/>
        <v>2.0767134610906401E-3</v>
      </c>
      <c r="N117" s="145">
        <f t="shared" si="17"/>
        <v>2.0767134610906401E-3</v>
      </c>
      <c r="O117" s="145">
        <f t="shared" si="17"/>
        <v>2.0767134610906409E-3</v>
      </c>
      <c r="P117" s="145">
        <f t="shared" si="17"/>
        <v>2.0767134610906401E-3</v>
      </c>
      <c r="Q117" s="145">
        <f t="shared" si="17"/>
        <v>2.0767134610906405E-3</v>
      </c>
    </row>
    <row r="118" spans="1:17" x14ac:dyDescent="0.25">
      <c r="A118" s="76" t="s">
        <v>81</v>
      </c>
      <c r="B118" s="145">
        <f t="shared" ref="B118:Q118" si="18">IF(B$56=0,0,B$56/B$53)</f>
        <v>5.1917836527266038E-2</v>
      </c>
      <c r="C118" s="145">
        <f t="shared" si="18"/>
        <v>5.1917836527266024E-2</v>
      </c>
      <c r="D118" s="145">
        <f t="shared" si="18"/>
        <v>5.1917836527266011E-2</v>
      </c>
      <c r="E118" s="145">
        <f t="shared" si="18"/>
        <v>5.1917836527266024E-2</v>
      </c>
      <c r="F118" s="145">
        <f t="shared" si="18"/>
        <v>5.1917836527266031E-2</v>
      </c>
      <c r="G118" s="145">
        <f t="shared" si="18"/>
        <v>5.1917836527266038E-2</v>
      </c>
      <c r="H118" s="145">
        <f t="shared" si="18"/>
        <v>5.1917836527266017E-2</v>
      </c>
      <c r="I118" s="145">
        <f t="shared" si="18"/>
        <v>5.1917836527266024E-2</v>
      </c>
      <c r="J118" s="145">
        <f t="shared" si="18"/>
        <v>5.1917836527266038E-2</v>
      </c>
      <c r="K118" s="145">
        <f t="shared" si="18"/>
        <v>5.1917836527265997E-2</v>
      </c>
      <c r="L118" s="145">
        <f t="shared" si="18"/>
        <v>5.1917836527266024E-2</v>
      </c>
      <c r="M118" s="145">
        <f t="shared" si="18"/>
        <v>5.1917836527266011E-2</v>
      </c>
      <c r="N118" s="145">
        <f t="shared" si="18"/>
        <v>5.1917836527266024E-2</v>
      </c>
      <c r="O118" s="145">
        <f t="shared" si="18"/>
        <v>5.1917836527266038E-2</v>
      </c>
      <c r="P118" s="145">
        <f t="shared" si="18"/>
        <v>5.1917836527266004E-2</v>
      </c>
      <c r="Q118" s="145">
        <f t="shared" si="18"/>
        <v>5.1917836527266024E-2</v>
      </c>
    </row>
    <row r="119" spans="1:17" x14ac:dyDescent="0.25">
      <c r="A119" s="76" t="s">
        <v>80</v>
      </c>
      <c r="B119" s="145">
        <f t="shared" ref="B119:Q119" si="19">IF(B$57=0,0,B$57/B$53)</f>
        <v>1.297945913181651E-3</v>
      </c>
      <c r="C119" s="145">
        <f t="shared" si="19"/>
        <v>1.297945913181651E-3</v>
      </c>
      <c r="D119" s="145">
        <f t="shared" si="19"/>
        <v>1.2979459131816503E-3</v>
      </c>
      <c r="E119" s="145">
        <f t="shared" si="19"/>
        <v>1.2979459131816505E-3</v>
      </c>
      <c r="F119" s="145">
        <f t="shared" si="19"/>
        <v>1.2979459131816505E-3</v>
      </c>
      <c r="G119" s="145">
        <f t="shared" si="19"/>
        <v>1.2979459131816512E-3</v>
      </c>
      <c r="H119" s="145">
        <f t="shared" si="19"/>
        <v>1.2979459131816505E-3</v>
      </c>
      <c r="I119" s="145">
        <f t="shared" si="19"/>
        <v>1.2979459131816505E-3</v>
      </c>
      <c r="J119" s="145">
        <f t="shared" si="19"/>
        <v>1.2979459131816505E-3</v>
      </c>
      <c r="K119" s="145">
        <f t="shared" si="19"/>
        <v>1.2979459131816499E-3</v>
      </c>
      <c r="L119" s="145">
        <f t="shared" si="19"/>
        <v>1.2979459131816507E-3</v>
      </c>
      <c r="M119" s="145">
        <f t="shared" si="19"/>
        <v>1.2979459131816503E-3</v>
      </c>
      <c r="N119" s="145">
        <f t="shared" si="19"/>
        <v>1.2979459131816507E-3</v>
      </c>
      <c r="O119" s="145">
        <f t="shared" si="19"/>
        <v>1.2979459131816507E-3</v>
      </c>
      <c r="P119" s="145">
        <f t="shared" si="19"/>
        <v>1.2979459131816505E-3</v>
      </c>
      <c r="Q119" s="145">
        <f t="shared" si="19"/>
        <v>1.2979459131816503E-3</v>
      </c>
    </row>
    <row r="120" spans="1:17" x14ac:dyDescent="0.25">
      <c r="A120" s="129" t="s">
        <v>79</v>
      </c>
      <c r="B120" s="144">
        <f t="shared" ref="B120:Q120" si="20">IF(B$58=0,0,B$58/B$53)</f>
        <v>1.8737133764953316E-3</v>
      </c>
      <c r="C120" s="144">
        <f t="shared" si="20"/>
        <v>1.8737133764953312E-3</v>
      </c>
      <c r="D120" s="144">
        <f t="shared" si="20"/>
        <v>1.8737133764953309E-3</v>
      </c>
      <c r="E120" s="144">
        <f t="shared" si="20"/>
        <v>1.8737133764953314E-3</v>
      </c>
      <c r="F120" s="144">
        <f t="shared" si="20"/>
        <v>1.8737133764953314E-3</v>
      </c>
      <c r="G120" s="144">
        <f t="shared" si="20"/>
        <v>1.8737133764953314E-3</v>
      </c>
      <c r="H120" s="144">
        <f t="shared" si="20"/>
        <v>1.8737133764953312E-3</v>
      </c>
      <c r="I120" s="144">
        <f t="shared" si="20"/>
        <v>1.8737133764953316E-3</v>
      </c>
      <c r="J120" s="144">
        <f t="shared" si="20"/>
        <v>1.8737133764953314E-3</v>
      </c>
      <c r="K120" s="144">
        <f t="shared" si="20"/>
        <v>1.8737133764953309E-3</v>
      </c>
      <c r="L120" s="144">
        <f t="shared" si="20"/>
        <v>1.8737133764953318E-3</v>
      </c>
      <c r="M120" s="144">
        <f t="shared" si="20"/>
        <v>1.8737133764953314E-3</v>
      </c>
      <c r="N120" s="144">
        <f t="shared" si="20"/>
        <v>1.8737133764953314E-3</v>
      </c>
      <c r="O120" s="144">
        <f t="shared" si="20"/>
        <v>1.8737133764953314E-3</v>
      </c>
      <c r="P120" s="144">
        <f t="shared" si="20"/>
        <v>1.8737133764953307E-3</v>
      </c>
      <c r="Q120" s="144">
        <f t="shared" si="20"/>
        <v>1.8737133764953314E-3</v>
      </c>
    </row>
    <row r="121" spans="1:17" x14ac:dyDescent="0.25">
      <c r="A121" s="127" t="s">
        <v>115</v>
      </c>
      <c r="B121" s="143">
        <f t="shared" ref="B121:Q121" si="21">IF(B$63=0,0,B$63/B$53)</f>
        <v>0.15862004499648774</v>
      </c>
      <c r="C121" s="143">
        <f t="shared" si="21"/>
        <v>0.15862004499648752</v>
      </c>
      <c r="D121" s="143">
        <f t="shared" si="21"/>
        <v>0.15862004499648819</v>
      </c>
      <c r="E121" s="143">
        <f t="shared" si="21"/>
        <v>0.1586200449964878</v>
      </c>
      <c r="F121" s="143">
        <f t="shared" si="21"/>
        <v>0.15862004499648791</v>
      </c>
      <c r="G121" s="143">
        <f t="shared" si="21"/>
        <v>0.15862004499648766</v>
      </c>
      <c r="H121" s="143">
        <f t="shared" si="21"/>
        <v>0.15862004499648791</v>
      </c>
      <c r="I121" s="143">
        <f t="shared" si="21"/>
        <v>0.15862004499648769</v>
      </c>
      <c r="J121" s="143">
        <f t="shared" si="21"/>
        <v>0.15862004499648802</v>
      </c>
      <c r="K121" s="143">
        <f t="shared" si="21"/>
        <v>0.15862004499648796</v>
      </c>
      <c r="L121" s="143">
        <f t="shared" si="21"/>
        <v>0.15862004499648771</v>
      </c>
      <c r="M121" s="143">
        <f t="shared" si="21"/>
        <v>0.1586200449964878</v>
      </c>
      <c r="N121" s="143">
        <f t="shared" si="21"/>
        <v>0.15862004499648774</v>
      </c>
      <c r="O121" s="143">
        <f t="shared" si="21"/>
        <v>0.15862004499648769</v>
      </c>
      <c r="P121" s="143">
        <f t="shared" si="21"/>
        <v>0.15862004499648799</v>
      </c>
      <c r="Q121" s="143">
        <f t="shared" si="21"/>
        <v>0.15862004499648791</v>
      </c>
    </row>
    <row r="122" spans="1:17" x14ac:dyDescent="0.25">
      <c r="A122" s="127" t="s">
        <v>114</v>
      </c>
      <c r="B122" s="143">
        <f t="shared" ref="B122:Q122" si="22">IF(B$69=0,0,B$69/B$53)</f>
        <v>0.38536828205833445</v>
      </c>
      <c r="C122" s="143">
        <f t="shared" si="22"/>
        <v>0.38536828205833434</v>
      </c>
      <c r="D122" s="143">
        <f t="shared" si="22"/>
        <v>0.38536828205833423</v>
      </c>
      <c r="E122" s="143">
        <f t="shared" si="22"/>
        <v>0.3853682820583344</v>
      </c>
      <c r="F122" s="143">
        <f t="shared" si="22"/>
        <v>0.38536828205833434</v>
      </c>
      <c r="G122" s="143">
        <f t="shared" si="22"/>
        <v>0.38536828205833445</v>
      </c>
      <c r="H122" s="143">
        <f t="shared" si="22"/>
        <v>0.38536828205833429</v>
      </c>
      <c r="I122" s="143">
        <f t="shared" si="22"/>
        <v>0.38536828205833434</v>
      </c>
      <c r="J122" s="143">
        <f t="shared" si="22"/>
        <v>0.38536828205833434</v>
      </c>
      <c r="K122" s="143">
        <f t="shared" si="22"/>
        <v>0.38536828205833412</v>
      </c>
      <c r="L122" s="143">
        <f t="shared" si="22"/>
        <v>0.38536828205833434</v>
      </c>
      <c r="M122" s="143">
        <f t="shared" si="22"/>
        <v>0.38536828205833429</v>
      </c>
      <c r="N122" s="143">
        <f t="shared" si="22"/>
        <v>0.38536828205833434</v>
      </c>
      <c r="O122" s="143">
        <f t="shared" si="22"/>
        <v>0.3853682820583344</v>
      </c>
      <c r="P122" s="143">
        <f t="shared" si="22"/>
        <v>0.38536828205833429</v>
      </c>
      <c r="Q122" s="143">
        <f t="shared" si="22"/>
        <v>0.38536828205833434</v>
      </c>
    </row>
    <row r="123" spans="1:17" x14ac:dyDescent="0.25">
      <c r="A123" s="127" t="s">
        <v>113</v>
      </c>
      <c r="B123" s="143">
        <f t="shared" ref="B123:Q123" si="23">IF(B$70=0,0,B$70/B$53)</f>
        <v>0.23793006749473197</v>
      </c>
      <c r="C123" s="143">
        <f t="shared" si="23"/>
        <v>0.237930067494732</v>
      </c>
      <c r="D123" s="143">
        <f t="shared" si="23"/>
        <v>0.23793006749473183</v>
      </c>
      <c r="E123" s="143">
        <f t="shared" si="23"/>
        <v>0.23793006749473192</v>
      </c>
      <c r="F123" s="143">
        <f t="shared" si="23"/>
        <v>0.23793006749473192</v>
      </c>
      <c r="G123" s="143">
        <f t="shared" si="23"/>
        <v>0.23793006749473208</v>
      </c>
      <c r="H123" s="143">
        <f t="shared" si="23"/>
        <v>0.23793006749473183</v>
      </c>
      <c r="I123" s="143">
        <f t="shared" si="23"/>
        <v>0.23793006749473189</v>
      </c>
      <c r="J123" s="143">
        <f t="shared" si="23"/>
        <v>0.23793006749473192</v>
      </c>
      <c r="K123" s="143">
        <f t="shared" si="23"/>
        <v>0.23793006749473183</v>
      </c>
      <c r="L123" s="143">
        <f t="shared" si="23"/>
        <v>0.23793006749473194</v>
      </c>
      <c r="M123" s="143">
        <f t="shared" si="23"/>
        <v>0.23793006749473181</v>
      </c>
      <c r="N123" s="143">
        <f t="shared" si="23"/>
        <v>0.23793006749473194</v>
      </c>
      <c r="O123" s="143">
        <f t="shared" si="23"/>
        <v>0.23793006749473192</v>
      </c>
      <c r="P123" s="143">
        <f t="shared" si="23"/>
        <v>0.23793006749473189</v>
      </c>
      <c r="Q123" s="143">
        <f t="shared" si="23"/>
        <v>0.23793006749473183</v>
      </c>
    </row>
    <row r="124" spans="1:17" x14ac:dyDescent="0.25">
      <c r="A124" s="142" t="s">
        <v>123</v>
      </c>
      <c r="B124" s="141">
        <f t="shared" ref="B124:Q124" si="24">IF(B$71=0,0,B$71/B$53)</f>
        <v>8.1986112904905387E-2</v>
      </c>
      <c r="C124" s="141">
        <f t="shared" si="24"/>
        <v>0.10441221665458027</v>
      </c>
      <c r="D124" s="141">
        <f t="shared" si="24"/>
        <v>8.7560229942447887E-2</v>
      </c>
      <c r="E124" s="141">
        <f t="shared" si="24"/>
        <v>9.1467126748848715E-2</v>
      </c>
      <c r="F124" s="141">
        <f t="shared" si="24"/>
        <v>0.11538918590594219</v>
      </c>
      <c r="G124" s="141">
        <f t="shared" si="24"/>
        <v>8.1740919725812419E-2</v>
      </c>
      <c r="H124" s="141">
        <f t="shared" si="24"/>
        <v>7.7803890996242422E-2</v>
      </c>
      <c r="I124" s="141">
        <f t="shared" si="24"/>
        <v>7.7326387713081993E-2</v>
      </c>
      <c r="J124" s="141">
        <f t="shared" si="24"/>
        <v>7.7060029175208294E-2</v>
      </c>
      <c r="K124" s="141">
        <f t="shared" si="24"/>
        <v>8.4281440322838755E-2</v>
      </c>
      <c r="L124" s="141">
        <f t="shared" si="24"/>
        <v>8.381801483472763E-2</v>
      </c>
      <c r="M124" s="141">
        <f t="shared" si="24"/>
        <v>7.7795343240914694E-2</v>
      </c>
      <c r="N124" s="141">
        <f t="shared" si="24"/>
        <v>7.7216356165870706E-2</v>
      </c>
      <c r="O124" s="141">
        <f t="shared" si="24"/>
        <v>7.2919196065333203E-2</v>
      </c>
      <c r="P124" s="141">
        <f t="shared" si="24"/>
        <v>6.8938028582783945E-2</v>
      </c>
      <c r="Q124" s="141">
        <f t="shared" si="24"/>
        <v>6.8816546312366181E-2</v>
      </c>
    </row>
    <row r="125" spans="1:17" x14ac:dyDescent="0.25">
      <c r="A125" s="142" t="s">
        <v>122</v>
      </c>
      <c r="B125" s="141">
        <f t="shared" ref="B125:Q125" si="25">IF(B$76=0,0,B$76/B$53)</f>
        <v>0.1559439545898266</v>
      </c>
      <c r="C125" s="141">
        <f t="shared" si="25"/>
        <v>0.13351785084015172</v>
      </c>
      <c r="D125" s="141">
        <f t="shared" si="25"/>
        <v>0.15036983755228395</v>
      </c>
      <c r="E125" s="141">
        <f t="shared" si="25"/>
        <v>0.1464629407458832</v>
      </c>
      <c r="F125" s="141">
        <f t="shared" si="25"/>
        <v>0.12254088158878973</v>
      </c>
      <c r="G125" s="141">
        <f t="shared" si="25"/>
        <v>0.15618914776891965</v>
      </c>
      <c r="H125" s="141">
        <f t="shared" si="25"/>
        <v>0.16012617649848943</v>
      </c>
      <c r="I125" s="141">
        <f t="shared" si="25"/>
        <v>0.16060367978164991</v>
      </c>
      <c r="J125" s="141">
        <f t="shared" si="25"/>
        <v>0.16087003831952362</v>
      </c>
      <c r="K125" s="141">
        <f t="shared" si="25"/>
        <v>0.15364862717189307</v>
      </c>
      <c r="L125" s="141">
        <f t="shared" si="25"/>
        <v>0.1541120526600043</v>
      </c>
      <c r="M125" s="141">
        <f t="shared" si="25"/>
        <v>0.16013472425381714</v>
      </c>
      <c r="N125" s="141">
        <f t="shared" si="25"/>
        <v>0.16071371132886123</v>
      </c>
      <c r="O125" s="141">
        <f t="shared" si="25"/>
        <v>0.16501087142939871</v>
      </c>
      <c r="P125" s="141">
        <f t="shared" si="25"/>
        <v>0.16899203891194794</v>
      </c>
      <c r="Q125" s="141">
        <f t="shared" si="25"/>
        <v>0.16911352118236567</v>
      </c>
    </row>
    <row r="126" spans="1:17" x14ac:dyDescent="0.25">
      <c r="A126" s="127" t="s">
        <v>112</v>
      </c>
      <c r="B126" s="143">
        <f t="shared" ref="B126:Q126" si="26">IF(B$77=0,0,B$77/B$53)</f>
        <v>0.15810482610766929</v>
      </c>
      <c r="C126" s="143">
        <f t="shared" si="26"/>
        <v>0.15810482610766929</v>
      </c>
      <c r="D126" s="143">
        <f t="shared" si="26"/>
        <v>0.15810482610766929</v>
      </c>
      <c r="E126" s="143">
        <f t="shared" si="26"/>
        <v>0.15810482610766929</v>
      </c>
      <c r="F126" s="143">
        <f t="shared" si="26"/>
        <v>0.15810482610766927</v>
      </c>
      <c r="G126" s="143">
        <f t="shared" si="26"/>
        <v>0.15810482610766932</v>
      </c>
      <c r="H126" s="143">
        <f t="shared" si="26"/>
        <v>0.15810482610766921</v>
      </c>
      <c r="I126" s="143">
        <f t="shared" si="26"/>
        <v>0.15810482610766927</v>
      </c>
      <c r="J126" s="143">
        <f t="shared" si="26"/>
        <v>0.15810482610766927</v>
      </c>
      <c r="K126" s="143">
        <f t="shared" si="26"/>
        <v>0.15810482610766918</v>
      </c>
      <c r="L126" s="143">
        <f t="shared" si="26"/>
        <v>0.15810482610766924</v>
      </c>
      <c r="M126" s="143">
        <f t="shared" si="26"/>
        <v>0.15810482610766924</v>
      </c>
      <c r="N126" s="143">
        <f t="shared" si="26"/>
        <v>0.15810482610766927</v>
      </c>
      <c r="O126" s="143">
        <f t="shared" si="26"/>
        <v>0.15810482610766932</v>
      </c>
      <c r="P126" s="143">
        <f t="shared" si="26"/>
        <v>0.15810482610766927</v>
      </c>
      <c r="Q126" s="143">
        <f t="shared" si="26"/>
        <v>0.15810482610766924</v>
      </c>
    </row>
    <row r="127" spans="1:17" x14ac:dyDescent="0.25">
      <c r="A127" s="142" t="s">
        <v>121</v>
      </c>
      <c r="B127" s="141">
        <f t="shared" ref="B127:Q127" si="27">IF(B$78=0,0,B$78/B$53)</f>
        <v>8.1407678075275922E-2</v>
      </c>
      <c r="C127" s="141">
        <f t="shared" si="27"/>
        <v>9.0000650491531997E-2</v>
      </c>
      <c r="D127" s="141">
        <f t="shared" si="27"/>
        <v>9.3237446031696938E-2</v>
      </c>
      <c r="E127" s="141">
        <f t="shared" si="27"/>
        <v>9.0937974162214302E-2</v>
      </c>
      <c r="F127" s="141">
        <f t="shared" si="27"/>
        <v>9.464323341329807E-2</v>
      </c>
      <c r="G127" s="141">
        <f t="shared" si="27"/>
        <v>5.8812413283309203E-2</v>
      </c>
      <c r="H127" s="141">
        <f t="shared" si="27"/>
        <v>7.2003129417105835E-2</v>
      </c>
      <c r="I127" s="141">
        <f t="shared" si="27"/>
        <v>6.2924256816104945E-2</v>
      </c>
      <c r="J127" s="141">
        <f t="shared" si="27"/>
        <v>4.5225258497148306E-2</v>
      </c>
      <c r="K127" s="141">
        <f t="shared" si="27"/>
        <v>2.5190206323068291E-2</v>
      </c>
      <c r="L127" s="141">
        <f t="shared" si="27"/>
        <v>1.5560689161321077E-2</v>
      </c>
      <c r="M127" s="141">
        <f t="shared" si="27"/>
        <v>6.1056757319689486E-2</v>
      </c>
      <c r="N127" s="141">
        <f t="shared" si="27"/>
        <v>2.6821538430977586E-2</v>
      </c>
      <c r="O127" s="141">
        <f t="shared" si="27"/>
        <v>7.3896877149314644E-2</v>
      </c>
      <c r="P127" s="141">
        <f t="shared" si="27"/>
        <v>3.6861749816954427E-2</v>
      </c>
      <c r="Q127" s="141">
        <f t="shared" si="27"/>
        <v>4.9366023350126097E-2</v>
      </c>
    </row>
    <row r="128" spans="1:17" x14ac:dyDescent="0.25">
      <c r="A128" s="142" t="s">
        <v>120</v>
      </c>
      <c r="B128" s="141">
        <f t="shared" ref="B128:Q128" si="28">IF(B$82=0,0,B$82/B$53)</f>
        <v>6.7102760573366102E-2</v>
      </c>
      <c r="C128" s="141">
        <f t="shared" si="28"/>
        <v>6.1819027068941303E-2</v>
      </c>
      <c r="D128" s="141">
        <f t="shared" si="28"/>
        <v>5.7787472395094353E-2</v>
      </c>
      <c r="E128" s="141">
        <f t="shared" si="28"/>
        <v>6.0247854571182001E-2</v>
      </c>
      <c r="F128" s="141">
        <f t="shared" si="28"/>
        <v>5.7680073889525958E-2</v>
      </c>
      <c r="G128" s="141">
        <f t="shared" si="28"/>
        <v>6.3150933347966481E-2</v>
      </c>
      <c r="H128" s="141">
        <f t="shared" si="28"/>
        <v>7.071784947991043E-2</v>
      </c>
      <c r="I128" s="141">
        <f t="shared" si="28"/>
        <v>6.0085191770917833E-2</v>
      </c>
      <c r="J128" s="141">
        <f t="shared" si="28"/>
        <v>5.6331637153195731E-2</v>
      </c>
      <c r="K128" s="141">
        <f t="shared" si="28"/>
        <v>7.4657038080660348E-2</v>
      </c>
      <c r="L128" s="141">
        <f t="shared" si="28"/>
        <v>0.10619471665514983</v>
      </c>
      <c r="M128" s="141">
        <f t="shared" si="28"/>
        <v>5.9975987276217252E-2</v>
      </c>
      <c r="N128" s="141">
        <f t="shared" si="28"/>
        <v>5.8836052742794291E-2</v>
      </c>
      <c r="O128" s="141">
        <f t="shared" si="28"/>
        <v>5.276738979980003E-2</v>
      </c>
      <c r="P128" s="141">
        <f t="shared" si="28"/>
        <v>4.2824387752261522E-2</v>
      </c>
      <c r="Q128" s="141">
        <f t="shared" si="28"/>
        <v>4.2208373704321039E-2</v>
      </c>
    </row>
    <row r="129" spans="1:17" x14ac:dyDescent="0.25">
      <c r="A129" s="140" t="s">
        <v>119</v>
      </c>
      <c r="B129" s="139">
        <f t="shared" ref="B129:Q129" si="29">IF(B$93=0,0,B$93/B$53)</f>
        <v>9.5943874590272721E-3</v>
      </c>
      <c r="C129" s="139">
        <f t="shared" si="29"/>
        <v>6.2851485471959708E-3</v>
      </c>
      <c r="D129" s="139">
        <f t="shared" si="29"/>
        <v>7.0799076808779867E-3</v>
      </c>
      <c r="E129" s="139">
        <f t="shared" si="29"/>
        <v>6.9189973742730055E-3</v>
      </c>
      <c r="F129" s="139">
        <f t="shared" si="29"/>
        <v>5.7815188048452289E-3</v>
      </c>
      <c r="G129" s="139">
        <f t="shared" si="29"/>
        <v>3.6141479476393623E-2</v>
      </c>
      <c r="H129" s="139">
        <f t="shared" si="29"/>
        <v>1.5383847210652942E-2</v>
      </c>
      <c r="I129" s="139">
        <f t="shared" si="29"/>
        <v>3.5095377520646467E-2</v>
      </c>
      <c r="J129" s="139">
        <f t="shared" si="29"/>
        <v>5.6547930457325243E-2</v>
      </c>
      <c r="K129" s="139">
        <f t="shared" si="29"/>
        <v>5.8257581703940527E-2</v>
      </c>
      <c r="L129" s="139">
        <f t="shared" si="29"/>
        <v>3.6349420291198344E-2</v>
      </c>
      <c r="M129" s="139">
        <f t="shared" si="29"/>
        <v>3.70720815117625E-2</v>
      </c>
      <c r="N129" s="139">
        <f t="shared" si="29"/>
        <v>7.2447234933897403E-2</v>
      </c>
      <c r="O129" s="139">
        <f t="shared" si="29"/>
        <v>3.1440559158554662E-2</v>
      </c>
      <c r="P129" s="139">
        <f t="shared" si="29"/>
        <v>7.8418688538453296E-2</v>
      </c>
      <c r="Q129" s="139">
        <f t="shared" si="29"/>
        <v>6.6530429053222123E-2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572.6949702486985</v>
      </c>
      <c r="C134" s="133">
        <f t="shared" si="30"/>
        <v>652.37881938486589</v>
      </c>
      <c r="D134" s="133">
        <f t="shared" si="30"/>
        <v>635.88996474612259</v>
      </c>
      <c r="E134" s="133">
        <f t="shared" si="30"/>
        <v>695.00052028035179</v>
      </c>
      <c r="F134" s="133">
        <f t="shared" si="30"/>
        <v>685.87963953376425</v>
      </c>
      <c r="G134" s="133">
        <f t="shared" si="30"/>
        <v>597.45234172807727</v>
      </c>
      <c r="H134" s="133">
        <f t="shared" si="30"/>
        <v>511.68885222911064</v>
      </c>
      <c r="I134" s="133">
        <f t="shared" si="30"/>
        <v>479.71067671878416</v>
      </c>
      <c r="J134" s="133">
        <f t="shared" si="30"/>
        <v>481.88229289960162</v>
      </c>
      <c r="K134" s="133">
        <f t="shared" si="30"/>
        <v>434.36727254023657</v>
      </c>
      <c r="L134" s="133">
        <f t="shared" si="30"/>
        <v>427.03686689190562</v>
      </c>
      <c r="M134" s="133">
        <f t="shared" si="30"/>
        <v>474.55218893192693</v>
      </c>
      <c r="N134" s="133">
        <f t="shared" si="30"/>
        <v>492.95833247934564</v>
      </c>
      <c r="O134" s="133">
        <f t="shared" si="30"/>
        <v>476.787610852245</v>
      </c>
      <c r="P134" s="133">
        <f t="shared" si="30"/>
        <v>409.05952454287387</v>
      </c>
      <c r="Q134" s="133">
        <f t="shared" si="30"/>
        <v>414.0781053882742</v>
      </c>
    </row>
    <row r="135" spans="1:17" x14ac:dyDescent="0.25">
      <c r="A135" s="132" t="s">
        <v>83</v>
      </c>
      <c r="B135" s="131">
        <f>IF(B$6=0,0,B$6/ISI!B$8*1000)</f>
        <v>0.77254387317977191</v>
      </c>
      <c r="C135" s="131">
        <f>IF(C$6=0,0,C$6/ISI!C$8*1000)</f>
        <v>0.88003437447541766</v>
      </c>
      <c r="D135" s="131">
        <f>IF(D$6=0,0,D$6/ISI!D$8*1000)</f>
        <v>0.85779153266840569</v>
      </c>
      <c r="E135" s="131">
        <f>IF(E$6=0,0,E$6/ISI!E$8*1000)</f>
        <v>0.93752943834337765</v>
      </c>
      <c r="F135" s="131">
        <f>IF(F$6=0,0,F$6/ISI!F$8*1000)</f>
        <v>0.92522571488703276</v>
      </c>
      <c r="G135" s="131">
        <f>IF(G$6=0,0,G$6/ISI!G$8*1000)</f>
        <v>0.80594063174415054</v>
      </c>
      <c r="H135" s="131">
        <f>IF(H$6=0,0,H$6/ISI!H$8*1000)</f>
        <v>0.6902489253438443</v>
      </c>
      <c r="I135" s="131">
        <f>IF(I$6=0,0,I$6/ISI!I$8*1000)</f>
        <v>0.64711157501013727</v>
      </c>
      <c r="J135" s="131">
        <f>IF(J$6=0,0,J$6/ISI!J$8*1000)</f>
        <v>0.65004100317441815</v>
      </c>
      <c r="K135" s="131">
        <f>IF(K$6=0,0,K$6/ISI!K$8*1000)</f>
        <v>0.58594503626432126</v>
      </c>
      <c r="L135" s="131">
        <f>IF(L$6=0,0,L$6/ISI!L$8*1000)</f>
        <v>0.57605659605490001</v>
      </c>
      <c r="M135" s="131">
        <f>IF(M$6=0,0,M$6/ISI!M$8*1000)</f>
        <v>0.64015296992080217</v>
      </c>
      <c r="N135" s="131">
        <f>IF(N$6=0,0,N$6/ISI!N$8*1000)</f>
        <v>0.66498216201279947</v>
      </c>
      <c r="O135" s="131">
        <f>IF(O$6=0,0,O$6/ISI!O$8*1000)</f>
        <v>0.64316846961650131</v>
      </c>
      <c r="P135" s="131">
        <f>IF(P$6=0,0,P$6/ISI!P$8*1000)</f>
        <v>0.55180584057547144</v>
      </c>
      <c r="Q135" s="131">
        <f>IF(Q$6=0,0,Q$6/ISI!Q$8*1000)</f>
        <v>0.55857571648775284</v>
      </c>
    </row>
    <row r="136" spans="1:17" x14ac:dyDescent="0.25">
      <c r="A136" s="76" t="s">
        <v>82</v>
      </c>
      <c r="B136" s="130">
        <f>IF(B$7=0,0,B$7/ISI!B$8*1000)</f>
        <v>0.4120233990292117</v>
      </c>
      <c r="C136" s="130">
        <f>IF(C$7=0,0,C$7/ISI!C$8*1000)</f>
        <v>0.46935166638688947</v>
      </c>
      <c r="D136" s="130">
        <f>IF(D$7=0,0,D$7/ISI!D$8*1000)</f>
        <v>0.45748881742314979</v>
      </c>
      <c r="E136" s="130">
        <f>IF(E$7=0,0,E$7/ISI!E$8*1000)</f>
        <v>0.50001570044980137</v>
      </c>
      <c r="F136" s="130">
        <f>IF(F$7=0,0,F$7/ISI!F$8*1000)</f>
        <v>0.49345371460641746</v>
      </c>
      <c r="G136" s="130">
        <f>IF(G$7=0,0,G$7/ISI!G$8*1000)</f>
        <v>0.42983500359688037</v>
      </c>
      <c r="H136" s="130">
        <f>IF(H$7=0,0,H$7/ISI!H$8*1000)</f>
        <v>0.3681327601833837</v>
      </c>
      <c r="I136" s="130">
        <f>IF(I$7=0,0,I$7/ISI!I$8*1000)</f>
        <v>0.34512617333873991</v>
      </c>
      <c r="J136" s="130">
        <f>IF(J$7=0,0,J$7/ISI!J$8*1000)</f>
        <v>0.34668853502635638</v>
      </c>
      <c r="K136" s="130">
        <f>IF(K$7=0,0,K$7/ISI!K$8*1000)</f>
        <v>0.31250401934097133</v>
      </c>
      <c r="L136" s="130">
        <f>IF(L$7=0,0,L$7/ISI!L$8*1000)</f>
        <v>0.30723018456261331</v>
      </c>
      <c r="M136" s="130">
        <f>IF(M$7=0,0,M$7/ISI!M$8*1000)</f>
        <v>0.34141491729109447</v>
      </c>
      <c r="N136" s="130">
        <f>IF(N$7=0,0,N$7/ISI!N$8*1000)</f>
        <v>0.3546571530734931</v>
      </c>
      <c r="O136" s="130">
        <f>IF(O$7=0,0,O$7/ISI!O$8*1000)</f>
        <v>0.34302318379546742</v>
      </c>
      <c r="P136" s="130">
        <f>IF(P$7=0,0,P$7/ISI!P$8*1000)</f>
        <v>0.2942964483069182</v>
      </c>
      <c r="Q136" s="130">
        <f>IF(Q$7=0,0,Q$7/ISI!Q$8*1000)</f>
        <v>0.29790704879346824</v>
      </c>
    </row>
    <row r="137" spans="1:17" x14ac:dyDescent="0.25">
      <c r="A137" s="76" t="s">
        <v>81</v>
      </c>
      <c r="B137" s="130">
        <f>IF(B$8=0,0,B$8/ISI!B$8*1000)</f>
        <v>10.300584975730292</v>
      </c>
      <c r="C137" s="130">
        <f>IF(C$8=0,0,C$8/ISI!C$8*1000)</f>
        <v>11.733791659672233</v>
      </c>
      <c r="D137" s="130">
        <f>IF(D$8=0,0,D$8/ISI!D$8*1000)</f>
        <v>11.437220435578743</v>
      </c>
      <c r="E137" s="130">
        <f>IF(E$8=0,0,E$8/ISI!E$8*1000)</f>
        <v>12.500392511245037</v>
      </c>
      <c r="F137" s="130">
        <f>IF(F$8=0,0,F$8/ISI!F$8*1000)</f>
        <v>12.336342865160434</v>
      </c>
      <c r="G137" s="130">
        <f>IF(G$8=0,0,G$8/ISI!G$8*1000)</f>
        <v>10.745875089922007</v>
      </c>
      <c r="H137" s="130">
        <f>IF(H$8=0,0,H$8/ISI!H$8*1000)</f>
        <v>9.203319004584591</v>
      </c>
      <c r="I137" s="130">
        <f>IF(I$8=0,0,I$8/ISI!I$8*1000)</f>
        <v>8.6281543334684958</v>
      </c>
      <c r="J137" s="130">
        <f>IF(J$8=0,0,J$8/ISI!J$8*1000)</f>
        <v>8.6672133756589087</v>
      </c>
      <c r="K137" s="130">
        <f>IF(K$8=0,0,K$8/ISI!K$8*1000)</f>
        <v>7.8126004835242826</v>
      </c>
      <c r="L137" s="130">
        <f>IF(L$8=0,0,L$8/ISI!L$8*1000)</f>
        <v>7.680754614065334</v>
      </c>
      <c r="M137" s="130">
        <f>IF(M$8=0,0,M$8/ISI!M$8*1000)</f>
        <v>8.5353729322773599</v>
      </c>
      <c r="N137" s="130">
        <f>IF(N$8=0,0,N$8/ISI!N$8*1000)</f>
        <v>8.8664288268373266</v>
      </c>
      <c r="O137" s="130">
        <f>IF(O$8=0,0,O$8/ISI!O$8*1000)</f>
        <v>8.5755795948866851</v>
      </c>
      <c r="P137" s="130">
        <f>IF(P$8=0,0,P$8/ISI!P$8*1000)</f>
        <v>7.3574112076729525</v>
      </c>
      <c r="Q137" s="130">
        <f>IF(Q$8=0,0,Q$8/ISI!Q$8*1000)</f>
        <v>7.4476762198367048</v>
      </c>
    </row>
    <row r="138" spans="1:17" x14ac:dyDescent="0.25">
      <c r="A138" s="76" t="s">
        <v>80</v>
      </c>
      <c r="B138" s="130">
        <f>IF(B$9=0,0,B$9/ISI!B$8*1000)</f>
        <v>0.25751462439325734</v>
      </c>
      <c r="C138" s="130">
        <f>IF(C$9=0,0,C$9/ISI!C$8*1000)</f>
        <v>0.29334479149180581</v>
      </c>
      <c r="D138" s="130">
        <f>IF(D$9=0,0,D$9/ISI!D$8*1000)</f>
        <v>0.28593051088946853</v>
      </c>
      <c r="E138" s="130">
        <f>IF(E$9=0,0,E$9/ISI!E$8*1000)</f>
        <v>0.31250981278112594</v>
      </c>
      <c r="F138" s="130">
        <f>IF(F$9=0,0,F$9/ISI!F$8*1000)</f>
        <v>0.30840857162901092</v>
      </c>
      <c r="G138" s="130">
        <f>IF(G$9=0,0,G$9/ISI!G$8*1000)</f>
        <v>0.26864687724805025</v>
      </c>
      <c r="H138" s="130">
        <f>IF(H$9=0,0,H$9/ISI!H$8*1000)</f>
        <v>0.23008297511461481</v>
      </c>
      <c r="I138" s="130">
        <f>IF(I$9=0,0,I$9/ISI!I$8*1000)</f>
        <v>0.21570385833671243</v>
      </c>
      <c r="J138" s="130">
        <f>IF(J$9=0,0,J$9/ISI!J$8*1000)</f>
        <v>0.21668033439147275</v>
      </c>
      <c r="K138" s="130">
        <f>IF(K$9=0,0,K$9/ISI!K$8*1000)</f>
        <v>0.19531501208810709</v>
      </c>
      <c r="L138" s="130">
        <f>IF(L$9=0,0,L$9/ISI!L$8*1000)</f>
        <v>0.19201886535163334</v>
      </c>
      <c r="M138" s="130">
        <f>IF(M$9=0,0,M$9/ISI!M$8*1000)</f>
        <v>0.21338432330693405</v>
      </c>
      <c r="N138" s="130">
        <f>IF(N$9=0,0,N$9/ISI!N$8*1000)</f>
        <v>0.2216607206709332</v>
      </c>
      <c r="O138" s="130">
        <f>IF(O$9=0,0,O$9/ISI!O$8*1000)</f>
        <v>0.21438948987216719</v>
      </c>
      <c r="P138" s="130">
        <f>IF(P$9=0,0,P$9/ISI!P$8*1000)</f>
        <v>0.18393528019182384</v>
      </c>
      <c r="Q138" s="130">
        <f>IF(Q$9=0,0,Q$9/ISI!Q$8*1000)</f>
        <v>0.18619190549591766</v>
      </c>
    </row>
    <row r="139" spans="1:17" x14ac:dyDescent="0.25">
      <c r="A139" s="129" t="s">
        <v>79</v>
      </c>
      <c r="B139" s="128">
        <f>IF(B$10=0,0,B$10/ISI!B$8*1000)</f>
        <v>0.51502924878651468</v>
      </c>
      <c r="C139" s="128">
        <f>IF(C$10=0,0,C$10/ISI!C$8*1000)</f>
        <v>0.58668958298361173</v>
      </c>
      <c r="D139" s="128">
        <f>IF(D$10=0,0,D$10/ISI!D$8*1000)</f>
        <v>0.57186102177893716</v>
      </c>
      <c r="E139" s="128">
        <f>IF(E$10=0,0,E$10/ISI!E$8*1000)</f>
        <v>0.62501962556225188</v>
      </c>
      <c r="F139" s="128">
        <f>IF(F$10=0,0,F$10/ISI!F$8*1000)</f>
        <v>0.61681714325802184</v>
      </c>
      <c r="G139" s="128">
        <f>IF(G$10=0,0,G$10/ISI!G$8*1000)</f>
        <v>0.53729375449610051</v>
      </c>
      <c r="H139" s="128">
        <f>IF(H$10=0,0,H$10/ISI!H$8*1000)</f>
        <v>0.46016595022922963</v>
      </c>
      <c r="I139" s="128">
        <f>IF(I$10=0,0,I$10/ISI!I$8*1000)</f>
        <v>0.43140771667342492</v>
      </c>
      <c r="J139" s="128">
        <f>IF(J$10=0,0,J$10/ISI!J$8*1000)</f>
        <v>0.43336066878294555</v>
      </c>
      <c r="K139" s="128">
        <f>IF(K$10=0,0,K$10/ISI!K$8*1000)</f>
        <v>0.39063002417621417</v>
      </c>
      <c r="L139" s="128">
        <f>IF(L$10=0,0,L$10/ISI!L$8*1000)</f>
        <v>0.38403773070326674</v>
      </c>
      <c r="M139" s="128">
        <f>IF(M$10=0,0,M$10/ISI!M$8*1000)</f>
        <v>0.42676864661386815</v>
      </c>
      <c r="N139" s="128">
        <f>IF(N$10=0,0,N$10/ISI!N$8*1000)</f>
        <v>0.44332144134186641</v>
      </c>
      <c r="O139" s="128">
        <f>IF(O$10=0,0,O$10/ISI!O$8*1000)</f>
        <v>0.42877897974433432</v>
      </c>
      <c r="P139" s="128">
        <f>IF(P$10=0,0,P$10/ISI!P$8*1000)</f>
        <v>0.36787056038364768</v>
      </c>
      <c r="Q139" s="128">
        <f>IF(Q$10=0,0,Q$10/ISI!Q$8*1000)</f>
        <v>0.37238381099183532</v>
      </c>
    </row>
    <row r="140" spans="1:17" x14ac:dyDescent="0.25">
      <c r="A140" s="127" t="s">
        <v>117</v>
      </c>
      <c r="B140" s="126">
        <f>IF(B$15=0,0,B$15/ISI!B$8*1000)</f>
        <v>57.866390058764395</v>
      </c>
      <c r="C140" s="126">
        <f>IF(C$15=0,0,C$15/ISI!C$8*1000)</f>
        <v>65.917825700838861</v>
      </c>
      <c r="D140" s="126">
        <f>IF(D$15=0,0,D$15/ISI!D$8*1000)</f>
        <v>64.251754679238545</v>
      </c>
      <c r="E140" s="126">
        <f>IF(E$15=0,0,E$15/ISI!E$8*1000)</f>
        <v>70.224418384750862</v>
      </c>
      <c r="F140" s="126">
        <f>IF(F$15=0,0,F$15/ISI!F$8*1000)</f>
        <v>69.302824045041064</v>
      </c>
      <c r="G140" s="126">
        <f>IF(G$15=0,0,G$15/ISI!G$8*1000)</f>
        <v>60.367930650666729</v>
      </c>
      <c r="H140" s="126">
        <f>IF(H$15=0,0,H$15/ISI!H$8*1000)</f>
        <v>51.702194449085091</v>
      </c>
      <c r="I140" s="126">
        <f>IF(I$15=0,0,I$15/ISI!I$8*1000)</f>
        <v>48.471047549637703</v>
      </c>
      <c r="J140" s="126">
        <f>IF(J$15=0,0,J$15/ISI!J$8*1000)</f>
        <v>48.690472541134575</v>
      </c>
      <c r="K140" s="126">
        <f>IF(K$15=0,0,K$15/ISI!K$8*1000)</f>
        <v>43.889447834088266</v>
      </c>
      <c r="L140" s="126">
        <f>IF(L$15=0,0,L$15/ISI!L$8*1000)</f>
        <v>43.148767132193683</v>
      </c>
      <c r="M140" s="126">
        <f>IF(M$15=0,0,M$15/ISI!M$8*1000)</f>
        <v>47.949822321733137</v>
      </c>
      <c r="N140" s="126">
        <f>IF(N$15=0,0,N$15/ISI!N$8*1000)</f>
        <v>49.809620534261576</v>
      </c>
      <c r="O140" s="126">
        <f>IF(O$15=0,0,O$15/ISI!O$8*1000)</f>
        <v>48.175694388901555</v>
      </c>
      <c r="P140" s="126">
        <f>IF(P$15=0,0,P$15/ISI!P$8*1000)</f>
        <v>41.332295958826755</v>
      </c>
      <c r="Q140" s="126">
        <f>IF(Q$15=0,0,Q$15/ISI!Q$8*1000)</f>
        <v>41.839384674160264</v>
      </c>
    </row>
    <row r="141" spans="1:17" x14ac:dyDescent="0.25">
      <c r="A141" s="127" t="s">
        <v>116</v>
      </c>
      <c r="B141" s="126">
        <f>IF(B$21=0,0,B$21/ISI!B$8*1000)</f>
        <v>350.78605653623009</v>
      </c>
      <c r="C141" s="126">
        <f>IF(C$21=0,0,C$21/ISI!C$8*1000)</f>
        <v>399.59385939848625</v>
      </c>
      <c r="D141" s="126">
        <f>IF(D$21=0,0,D$21/ISI!D$8*1000)</f>
        <v>389.49413686554306</v>
      </c>
      <c r="E141" s="126">
        <f>IF(E$21=0,0,E$21/ISI!E$8*1000)</f>
        <v>425.70042424835998</v>
      </c>
      <c r="F141" s="126">
        <f>IF(F$21=0,0,F$21/ISI!F$8*1000)</f>
        <v>420.11371936103876</v>
      </c>
      <c r="G141" s="126">
        <f>IF(G$21=0,0,G$21/ISI!G$8*1000)</f>
        <v>365.95039560434259</v>
      </c>
      <c r="H141" s="126">
        <f>IF(H$21=0,0,H$21/ISI!H$8*1000)</f>
        <v>313.41870275035365</v>
      </c>
      <c r="I141" s="126">
        <f>IF(I$21=0,0,I$21/ISI!I$8*1000)</f>
        <v>293.83149024590381</v>
      </c>
      <c r="J141" s="126">
        <f>IF(J$21=0,0,J$21/ISI!J$8*1000)</f>
        <v>295.16164454435773</v>
      </c>
      <c r="K141" s="126">
        <f>IF(K$21=0,0,K$21/ISI!K$8*1000)</f>
        <v>266.05783277024295</v>
      </c>
      <c r="L141" s="126">
        <f>IF(L$21=0,0,L$21/ISI!L$8*1000)</f>
        <v>261.56782635535814</v>
      </c>
      <c r="M141" s="126">
        <f>IF(M$21=0,0,M$21/ISI!M$8*1000)</f>
        <v>290.67182291434665</v>
      </c>
      <c r="N141" s="126">
        <f>IF(N$21=0,0,N$21/ISI!N$8*1000)</f>
        <v>301.94591967869377</v>
      </c>
      <c r="O141" s="126">
        <f>IF(O$21=0,0,O$21/ISI!O$8*1000)</f>
        <v>292.04105938552163</v>
      </c>
      <c r="P141" s="126">
        <f>IF(P$21=0,0,P$21/ISI!P$8*1000)</f>
        <v>250.55637810240756</v>
      </c>
      <c r="Q141" s="126">
        <f>IF(Q$21=0,0,Q$21/ISI!Q$8*1000)</f>
        <v>253.63034989475935</v>
      </c>
    </row>
    <row r="142" spans="1:17" x14ac:dyDescent="0.25">
      <c r="A142" s="127" t="s">
        <v>113</v>
      </c>
      <c r="B142" s="126">
        <f>IF(B$27=0,0,B$27/ISI!B$8*1000)</f>
        <v>86.799585088146657</v>
      </c>
      <c r="C142" s="126">
        <f>IF(C$27=0,0,C$27/ISI!C$8*1000)</f>
        <v>98.876738551258526</v>
      </c>
      <c r="D142" s="126">
        <f>IF(D$27=0,0,D$27/ISI!D$8*1000)</f>
        <v>96.377632018857526</v>
      </c>
      <c r="E142" s="126">
        <f>IF(E$27=0,0,E$27/ISI!E$8*1000)</f>
        <v>105.33662757712631</v>
      </c>
      <c r="F142" s="126">
        <f>IF(F$27=0,0,F$27/ISI!F$8*1000)</f>
        <v>103.95423606756151</v>
      </c>
      <c r="G142" s="126">
        <f>IF(G$27=0,0,G$27/ISI!G$8*1000)</f>
        <v>90.551895976000296</v>
      </c>
      <c r="H142" s="126">
        <f>IF(H$27=0,0,H$27/ISI!H$8*1000)</f>
        <v>77.553291673627584</v>
      </c>
      <c r="I142" s="126">
        <f>IF(I$27=0,0,I$27/ISI!I$8*1000)</f>
        <v>72.706571324456561</v>
      </c>
      <c r="J142" s="126">
        <f>IF(J$27=0,0,J$27/ISI!J$8*1000)</f>
        <v>73.035708811701809</v>
      </c>
      <c r="K142" s="126">
        <f>IF(K$27=0,0,K$27/ISI!K$8*1000)</f>
        <v>65.834171751132359</v>
      </c>
      <c r="L142" s="126">
        <f>IF(L$27=0,0,L$27/ISI!L$8*1000)</f>
        <v>64.72315069829051</v>
      </c>
      <c r="M142" s="126">
        <f>IF(M$27=0,0,M$27/ISI!M$8*1000)</f>
        <v>71.924733482599777</v>
      </c>
      <c r="N142" s="126">
        <f>IF(N$27=0,0,N$27/ISI!N$8*1000)</f>
        <v>74.714430801392368</v>
      </c>
      <c r="O142" s="126">
        <f>IF(O$27=0,0,O$27/ISI!O$8*1000)</f>
        <v>72.263541583352406</v>
      </c>
      <c r="P142" s="126">
        <f>IF(P$27=0,0,P$27/ISI!P$8*1000)</f>
        <v>61.998443938240051</v>
      </c>
      <c r="Q142" s="126">
        <f>IF(Q$27=0,0,Q$27/ISI!Q$8*1000)</f>
        <v>62.759077011240322</v>
      </c>
    </row>
    <row r="143" spans="1:17" x14ac:dyDescent="0.25">
      <c r="A143" s="72" t="s">
        <v>112</v>
      </c>
      <c r="B143" s="125">
        <f>IF(B$34=0,0,B$34/ISI!B$8*1000)</f>
        <v>64.985242444438256</v>
      </c>
      <c r="C143" s="125">
        <f>IF(C$34=0,0,C$34/ISI!C$8*1000)</f>
        <v>74.027183659272339</v>
      </c>
      <c r="D143" s="125">
        <f>IF(D$34=0,0,D$34/ISI!D$8*1000)</f>
        <v>72.156148864144797</v>
      </c>
      <c r="E143" s="125">
        <f>IF(E$34=0,0,E$34/ISI!E$8*1000)</f>
        <v>78.863582981733074</v>
      </c>
      <c r="F143" s="125">
        <f>IF(F$34=0,0,F$34/ISI!F$8*1000)</f>
        <v>77.828612050582066</v>
      </c>
      <c r="G143" s="125">
        <f>IF(G$34=0,0,G$34/ISI!G$8*1000)</f>
        <v>67.79452814006045</v>
      </c>
      <c r="H143" s="125">
        <f>IF(H$34=0,0,H$34/ISI!H$8*1000)</f>
        <v>58.062713740588599</v>
      </c>
      <c r="I143" s="125">
        <f>IF(I$34=0,0,I$34/ISI!I$8*1000)</f>
        <v>54.434063941958598</v>
      </c>
      <c r="J143" s="125">
        <f>IF(J$34=0,0,J$34/ISI!J$8*1000)</f>
        <v>54.680483085373467</v>
      </c>
      <c r="K143" s="125">
        <f>IF(K$34=0,0,K$34/ISI!K$8*1000)</f>
        <v>49.288825609379117</v>
      </c>
      <c r="L143" s="125">
        <f>IF(L$34=0,0,L$34/ISI!L$8*1000)</f>
        <v>48.457024715325524</v>
      </c>
      <c r="M143" s="125">
        <f>IF(M$34=0,0,M$34/ISI!M$8*1000)</f>
        <v>53.848716423837359</v>
      </c>
      <c r="N143" s="125">
        <f>IF(N$34=0,0,N$34/ISI!N$8*1000)</f>
        <v>55.937311161061452</v>
      </c>
      <c r="O143" s="125">
        <f>IF(O$34=0,0,O$34/ISI!O$8*1000)</f>
        <v>54.102375776554211</v>
      </c>
      <c r="P143" s="125">
        <f>IF(P$34=0,0,P$34/ISI!P$8*1000)</f>
        <v>46.41708720626869</v>
      </c>
      <c r="Q143" s="125">
        <f>IF(Q$34=0,0,Q$34/ISI!Q$8*1000)</f>
        <v>46.986559106508594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134.72281936381191</v>
      </c>
      <c r="C145" s="133">
        <f t="shared" si="31"/>
        <v>148.19117344105513</v>
      </c>
      <c r="D145" s="133">
        <f t="shared" si="31"/>
        <v>145.43985489070357</v>
      </c>
      <c r="E145" s="133">
        <f t="shared" si="31"/>
        <v>155.21637729776802</v>
      </c>
      <c r="F145" s="133">
        <f t="shared" si="31"/>
        <v>153.71843739888504</v>
      </c>
      <c r="G145" s="133">
        <f t="shared" si="31"/>
        <v>138.91494692608549</v>
      </c>
      <c r="H145" s="133">
        <f t="shared" si="31"/>
        <v>123.98449243563016</v>
      </c>
      <c r="I145" s="133">
        <f t="shared" si="31"/>
        <v>118.20895094525571</v>
      </c>
      <c r="J145" s="133">
        <f t="shared" si="31"/>
        <v>118.60296951741721</v>
      </c>
      <c r="K145" s="133">
        <f t="shared" si="31"/>
        <v>109.86494874851383</v>
      </c>
      <c r="L145" s="133">
        <f t="shared" si="31"/>
        <v>108.49395350066375</v>
      </c>
      <c r="M145" s="133">
        <f t="shared" si="31"/>
        <v>117.23436710628692</v>
      </c>
      <c r="N145" s="133">
        <f t="shared" si="31"/>
        <v>120.5540470938266</v>
      </c>
      <c r="O145" s="133">
        <f t="shared" si="31"/>
        <v>117.65449314326123</v>
      </c>
      <c r="P145" s="133">
        <f t="shared" si="31"/>
        <v>105.19873473124356</v>
      </c>
      <c r="Q145" s="133">
        <f t="shared" si="31"/>
        <v>106.13803764982136</v>
      </c>
    </row>
    <row r="146" spans="1:17" x14ac:dyDescent="0.25">
      <c r="A146" s="132" t="s">
        <v>83</v>
      </c>
      <c r="B146" s="131">
        <f>IF(B$54=0,0,B$54/ISI!B$9*1000)</f>
        <v>0.37864792314170803</v>
      </c>
      <c r="C146" s="131">
        <f>IF(C$54=0,0,C$54/ISI!C$9*1000)</f>
        <v>0.41650167593256721</v>
      </c>
      <c r="D146" s="131">
        <f>IF(D$54=0,0,D$54/ISI!D$9*1000)</f>
        <v>0.4087689023763767</v>
      </c>
      <c r="E146" s="131">
        <f>IF(E$54=0,0,E$54/ISI!E$9*1000)</f>
        <v>0.4362465035909614</v>
      </c>
      <c r="F146" s="131">
        <f>IF(F$54=0,0,F$54/ISI!F$9*1000)</f>
        <v>0.43203643855237661</v>
      </c>
      <c r="G146" s="131">
        <f>IF(G$54=0,0,G$54/ISI!G$9*1000)</f>
        <v>0.39043019137581825</v>
      </c>
      <c r="H146" s="131">
        <f>IF(H$54=0,0,H$54/ISI!H$9*1000)</f>
        <v>0.34846710293193678</v>
      </c>
      <c r="I146" s="131">
        <f>IF(I$54=0,0,I$54/ISI!I$9*1000)</f>
        <v>0.33223453891140914</v>
      </c>
      <c r="J146" s="131">
        <f>IF(J$54=0,0,J$54/ISI!J$9*1000)</f>
        <v>0.33334195571527908</v>
      </c>
      <c r="K146" s="131">
        <f>IF(K$54=0,0,K$54/ISI!K$9*1000)</f>
        <v>0.30878313611709646</v>
      </c>
      <c r="L146" s="131">
        <f>IF(L$54=0,0,L$54/ISI!L$9*1000)</f>
        <v>0.30492985791458427</v>
      </c>
      <c r="M146" s="131">
        <f>IF(M$54=0,0,M$54/ISI!M$9*1000)</f>
        <v>0.32949540274802119</v>
      </c>
      <c r="N146" s="131">
        <f>IF(N$54=0,0,N$54/ISI!N$9*1000)</f>
        <v>0.33882559594552653</v>
      </c>
      <c r="O146" s="131">
        <f>IF(O$54=0,0,O$54/ISI!O$9*1000)</f>
        <v>0.33067619641096035</v>
      </c>
      <c r="P146" s="131">
        <f>IF(P$54=0,0,P$54/ISI!P$9*1000)</f>
        <v>0.29566841468447258</v>
      </c>
      <c r="Q146" s="131">
        <f>IF(Q$54=0,0,Q$54/ISI!Q$9*1000)</f>
        <v>0.29830839134915316</v>
      </c>
    </row>
    <row r="147" spans="1:17" x14ac:dyDescent="0.25">
      <c r="A147" s="76" t="s">
        <v>82</v>
      </c>
      <c r="B147" s="130">
        <f>IF(B$55=0,0,B$55/ISI!B$9*1000)</f>
        <v>0.27978069248891096</v>
      </c>
      <c r="C147" s="130">
        <f>IF(C$55=0,0,C$55/ISI!C$9*1000)</f>
        <v>0.3077506046998571</v>
      </c>
      <c r="D147" s="130">
        <f>IF(D$55=0,0,D$55/ISI!D$9*1000)</f>
        <v>0.30203690443059339</v>
      </c>
      <c r="E147" s="130">
        <f>IF(E$55=0,0,E$55/ISI!E$9*1000)</f>
        <v>0.32233994011599859</v>
      </c>
      <c r="F147" s="130">
        <f>IF(F$55=0,0,F$55/ISI!F$9*1000)</f>
        <v>0.31922914816408349</v>
      </c>
      <c r="G147" s="130">
        <f>IF(G$55=0,0,G$55/ISI!G$9*1000)</f>
        <v>0.28848654022809372</v>
      </c>
      <c r="H147" s="130">
        <f>IF(H$55=0,0,H$55/ISI!H$9*1000)</f>
        <v>0.25748026440756389</v>
      </c>
      <c r="I147" s="130">
        <f>IF(I$55=0,0,I$55/ISI!I$9*1000)</f>
        <v>0.24548611964941575</v>
      </c>
      <c r="J147" s="130">
        <f>IF(J$55=0,0,J$55/ISI!J$9*1000)</f>
        <v>0.24630438332214316</v>
      </c>
      <c r="K147" s="130">
        <f>IF(K$55=0,0,K$55/ISI!K$9*1000)</f>
        <v>0.22815801796807189</v>
      </c>
      <c r="L147" s="130">
        <f>IF(L$55=0,0,L$55/ISI!L$9*1000)</f>
        <v>0.22531085368177042</v>
      </c>
      <c r="M147" s="130">
        <f>IF(M$55=0,0,M$55/ISI!M$9*1000)</f>
        <v>0.24346218827206784</v>
      </c>
      <c r="N147" s="130">
        <f>IF(N$55=0,0,N$55/ISI!N$9*1000)</f>
        <v>0.25035621238870465</v>
      </c>
      <c r="O147" s="130">
        <f>IF(O$55=0,0,O$55/ISI!O$9*1000)</f>
        <v>0.24433466966840711</v>
      </c>
      <c r="P147" s="130">
        <f>IF(P$55=0,0,P$55/ISI!P$9*1000)</f>
        <v>0.21846762850607693</v>
      </c>
      <c r="Q147" s="130">
        <f>IF(Q$55=0,0,Q$55/ISI!Q$9*1000)</f>
        <v>0.22041829152112924</v>
      </c>
    </row>
    <row r="148" spans="1:17" x14ac:dyDescent="0.25">
      <c r="A148" s="76" t="s">
        <v>81</v>
      </c>
      <c r="B148" s="130">
        <f>IF(B$56=0,0,B$56/ISI!B$9*1000)</f>
        <v>6.9945173122227766</v>
      </c>
      <c r="C148" s="130">
        <f>IF(C$56=0,0,C$56/ISI!C$9*1000)</f>
        <v>7.6937651174964286</v>
      </c>
      <c r="D148" s="130">
        <f>IF(D$56=0,0,D$56/ISI!D$9*1000)</f>
        <v>7.5509226107648368</v>
      </c>
      <c r="E148" s="130">
        <f>IF(E$56=0,0,E$56/ISI!E$9*1000)</f>
        <v>8.0584985028999654</v>
      </c>
      <c r="F148" s="130">
        <f>IF(F$56=0,0,F$56/ISI!F$9*1000)</f>
        <v>7.9807287041020905</v>
      </c>
      <c r="G148" s="130">
        <f>IF(G$56=0,0,G$56/ISI!G$9*1000)</f>
        <v>7.2121635057023434</v>
      </c>
      <c r="H148" s="130">
        <f>IF(H$56=0,0,H$56/ISI!H$9*1000)</f>
        <v>6.4370066101890977</v>
      </c>
      <c r="I148" s="130">
        <f>IF(I$56=0,0,I$56/ISI!I$9*1000)</f>
        <v>6.1371529912353955</v>
      </c>
      <c r="J148" s="130">
        <f>IF(J$56=0,0,J$56/ISI!J$9*1000)</f>
        <v>6.1576095830535822</v>
      </c>
      <c r="K148" s="130">
        <f>IF(K$56=0,0,K$56/ISI!K$9*1000)</f>
        <v>5.7039504492017992</v>
      </c>
      <c r="L148" s="130">
        <f>IF(L$56=0,0,L$56/ISI!L$9*1000)</f>
        <v>5.6327713420442622</v>
      </c>
      <c r="M148" s="130">
        <f>IF(M$56=0,0,M$56/ISI!M$9*1000)</f>
        <v>6.0865547068016967</v>
      </c>
      <c r="N148" s="130">
        <f>IF(N$56=0,0,N$56/ISI!N$9*1000)</f>
        <v>6.2589053097176182</v>
      </c>
      <c r="O148" s="130">
        <f>IF(O$56=0,0,O$56/ISI!O$9*1000)</f>
        <v>6.1083667417101806</v>
      </c>
      <c r="P148" s="130">
        <f>IF(P$56=0,0,P$56/ISI!P$9*1000)</f>
        <v>5.4616907126519241</v>
      </c>
      <c r="Q148" s="130">
        <f>IF(Q$56=0,0,Q$56/ISI!Q$9*1000)</f>
        <v>5.5104572880282312</v>
      </c>
    </row>
    <row r="149" spans="1:17" x14ac:dyDescent="0.25">
      <c r="A149" s="76" t="s">
        <v>80</v>
      </c>
      <c r="B149" s="130">
        <f>IF(B$57=0,0,B$57/ISI!B$9*1000)</f>
        <v>0.17486293280556942</v>
      </c>
      <c r="C149" s="130">
        <f>IF(C$57=0,0,C$57/ISI!C$9*1000)</f>
        <v>0.19234412793741074</v>
      </c>
      <c r="D149" s="130">
        <f>IF(D$57=0,0,D$57/ISI!D$9*1000)</f>
        <v>0.18877306526912094</v>
      </c>
      <c r="E149" s="130">
        <f>IF(E$57=0,0,E$57/ISI!E$9*1000)</f>
        <v>0.20146246257249908</v>
      </c>
      <c r="F149" s="130">
        <f>IF(F$57=0,0,F$57/ISI!F$9*1000)</f>
        <v>0.1995182176025522</v>
      </c>
      <c r="G149" s="130">
        <f>IF(G$57=0,0,G$57/ISI!G$9*1000)</f>
        <v>0.18030408764255862</v>
      </c>
      <c r="H149" s="130">
        <f>IF(H$57=0,0,H$57/ISI!H$9*1000)</f>
        <v>0.16092516525472747</v>
      </c>
      <c r="I149" s="130">
        <f>IF(I$57=0,0,I$57/ISI!I$9*1000)</f>
        <v>0.15342882478088485</v>
      </c>
      <c r="J149" s="130">
        <f>IF(J$57=0,0,J$57/ISI!J$9*1000)</f>
        <v>0.15394023957633951</v>
      </c>
      <c r="K149" s="130">
        <f>IF(K$57=0,0,K$57/ISI!K$9*1000)</f>
        <v>0.14259876123004497</v>
      </c>
      <c r="L149" s="130">
        <f>IF(L$57=0,0,L$57/ISI!L$9*1000)</f>
        <v>0.14081928355110654</v>
      </c>
      <c r="M149" s="130">
        <f>IF(M$57=0,0,M$57/ISI!M$9*1000)</f>
        <v>0.15216386767004245</v>
      </c>
      <c r="N149" s="130">
        <f>IF(N$57=0,0,N$57/ISI!N$9*1000)</f>
        <v>0.15647263274294049</v>
      </c>
      <c r="O149" s="130">
        <f>IF(O$57=0,0,O$57/ISI!O$9*1000)</f>
        <v>0.15270916854275446</v>
      </c>
      <c r="P149" s="130">
        <f>IF(P$57=0,0,P$57/ISI!P$9*1000)</f>
        <v>0.13654226781629814</v>
      </c>
      <c r="Q149" s="130">
        <f>IF(Q$57=0,0,Q$57/ISI!Q$9*1000)</f>
        <v>0.13776143220070575</v>
      </c>
    </row>
    <row r="150" spans="1:17" x14ac:dyDescent="0.25">
      <c r="A150" s="129" t="s">
        <v>79</v>
      </c>
      <c r="B150" s="128">
        <f>IF(B$58=0,0,B$58/ISI!B$9*1000)</f>
        <v>0.25243194876113856</v>
      </c>
      <c r="C150" s="128">
        <f>IF(C$58=0,0,C$58/ISI!C$9*1000)</f>
        <v>0.27766778395504471</v>
      </c>
      <c r="D150" s="128">
        <f>IF(D$58=0,0,D$58/ISI!D$9*1000)</f>
        <v>0.27251260158425111</v>
      </c>
      <c r="E150" s="128">
        <f>IF(E$58=0,0,E$58/ISI!E$9*1000)</f>
        <v>0.29083100239397419</v>
      </c>
      <c r="F150" s="128">
        <f>IF(F$58=0,0,F$58/ISI!F$9*1000)</f>
        <v>0.28802429236825111</v>
      </c>
      <c r="G150" s="128">
        <f>IF(G$58=0,0,G$58/ISI!G$9*1000)</f>
        <v>0.26028679425054535</v>
      </c>
      <c r="H150" s="128">
        <f>IF(H$58=0,0,H$58/ISI!H$9*1000)</f>
        <v>0.23231140195462446</v>
      </c>
      <c r="I150" s="128">
        <f>IF(I$58=0,0,I$58/ISI!I$9*1000)</f>
        <v>0.22148969260760612</v>
      </c>
      <c r="J150" s="128">
        <f>IF(J$58=0,0,J$58/ISI!J$9*1000)</f>
        <v>0.22222797047685261</v>
      </c>
      <c r="K150" s="128">
        <f>IF(K$58=0,0,K$58/ISI!K$9*1000)</f>
        <v>0.20585542407806437</v>
      </c>
      <c r="L150" s="128">
        <f>IF(L$58=0,0,L$58/ISI!L$9*1000)</f>
        <v>0.20328657194305619</v>
      </c>
      <c r="M150" s="128">
        <f>IF(M$58=0,0,M$58/ISI!M$9*1000)</f>
        <v>0.21966360183201411</v>
      </c>
      <c r="N150" s="128">
        <f>IF(N$58=0,0,N$58/ISI!N$9*1000)</f>
        <v>0.225883730630351</v>
      </c>
      <c r="O150" s="128">
        <f>IF(O$58=0,0,O$58/ISI!O$9*1000)</f>
        <v>0.22045079760730682</v>
      </c>
      <c r="P150" s="128">
        <f>IF(P$58=0,0,P$58/ISI!P$9*1000)</f>
        <v>0.19711227645631499</v>
      </c>
      <c r="Q150" s="128">
        <f>IF(Q$58=0,0,Q$58/ISI!Q$9*1000)</f>
        <v>0.19887226089943538</v>
      </c>
    </row>
    <row r="151" spans="1:17" x14ac:dyDescent="0.25">
      <c r="A151" s="127" t="s">
        <v>115</v>
      </c>
      <c r="B151" s="126">
        <f>IF(B$63=0,0,B$63/ISI!B$9*1000)</f>
        <v>21.369739669541527</v>
      </c>
      <c r="C151" s="126">
        <f>IF(C$63=0,0,C$63/ISI!C$9*1000)</f>
        <v>23.506090599302457</v>
      </c>
      <c r="D151" s="126">
        <f>IF(D$63=0,0,D$63/ISI!D$9*1000)</f>
        <v>23.06967632704611</v>
      </c>
      <c r="E151" s="126">
        <f>IF(E$63=0,0,E$63/ISI!E$9*1000)</f>
        <v>24.620428751163786</v>
      </c>
      <c r="F151" s="126">
        <f>IF(F$63=0,0,F$63/ISI!F$9*1000)</f>
        <v>24.382825457000951</v>
      </c>
      <c r="G151" s="126">
        <f>IF(G$63=0,0,G$63/ISI!G$9*1000)</f>
        <v>22.034695132100374</v>
      </c>
      <c r="H151" s="126">
        <f>IF(H$63=0,0,H$63/ISI!H$9*1000)</f>
        <v>19.666425769006374</v>
      </c>
      <c r="I151" s="126">
        <f>IF(I$63=0,0,I$63/ISI!I$9*1000)</f>
        <v>18.750309117924068</v>
      </c>
      <c r="J151" s="126">
        <f>IF(J$63=0,0,J$63/ISI!J$9*1000)</f>
        <v>18.812808361569807</v>
      </c>
      <c r="K151" s="126">
        <f>IF(K$63=0,0,K$63/ISI!K$9*1000)</f>
        <v>17.426783114026112</v>
      </c>
      <c r="L151" s="126">
        <f>IF(L$63=0,0,L$63/ISI!L$9*1000)</f>
        <v>17.209315786122129</v>
      </c>
      <c r="M151" s="126">
        <f>IF(M$63=0,0,M$63/ISI!M$9*1000)</f>
        <v>18.595720585534007</v>
      </c>
      <c r="N151" s="126">
        <f>IF(N$63=0,0,N$63/ISI!N$9*1000)</f>
        <v>19.122288374531472</v>
      </c>
      <c r="O151" s="126">
        <f>IF(O$63=0,0,O$63/ISI!O$9*1000)</f>
        <v>18.66236099642305</v>
      </c>
      <c r="P151" s="126">
        <f>IF(P$63=0,0,P$63/ISI!P$9*1000)</f>
        <v>16.686628036643459</v>
      </c>
      <c r="Q151" s="126">
        <f>IF(Q$63=0,0,Q$63/ISI!Q$9*1000)</f>
        <v>16.835620307853592</v>
      </c>
    </row>
    <row r="152" spans="1:17" x14ac:dyDescent="0.25">
      <c r="A152" s="127" t="s">
        <v>114</v>
      </c>
      <c r="B152" s="126">
        <f>IF(B$69=0,0,B$69/ISI!B$9*1000)</f>
        <v>51.917901452287502</v>
      </c>
      <c r="C152" s="126">
        <f>IF(C$69=0,0,C$69/ISI!C$9*1000)</f>
        <v>57.108177925188087</v>
      </c>
      <c r="D152" s="126">
        <f>IF(D$69=0,0,D$69/ISI!D$9*1000)</f>
        <v>56.047907022043844</v>
      </c>
      <c r="E152" s="126">
        <f>IF(E$69=0,0,E$69/ISI!E$9*1000)</f>
        <v>59.815468666559113</v>
      </c>
      <c r="F152" s="126">
        <f>IF(F$69=0,0,F$69/ISI!F$9*1000)</f>
        <v>59.238210141099934</v>
      </c>
      <c r="G152" s="126">
        <f>IF(G$69=0,0,G$69/ISI!G$9*1000)</f>
        <v>53.533414449130269</v>
      </c>
      <c r="H152" s="126">
        <f>IF(H$69=0,0,H$69/ISI!H$9*1000)</f>
        <v>47.779690851793347</v>
      </c>
      <c r="I152" s="126">
        <f>IF(I$69=0,0,I$69/ISI!I$9*1000)</f>
        <v>45.553980349691123</v>
      </c>
      <c r="J152" s="126">
        <f>IF(J$69=0,0,J$69/ISI!J$9*1000)</f>
        <v>45.705822609944057</v>
      </c>
      <c r="K152" s="126">
        <f>IF(K$69=0,0,K$69/ISI!K$9*1000)</f>
        <v>42.338466557641709</v>
      </c>
      <c r="L152" s="126">
        <f>IF(L$69=0,0,L$69/ISI!L$9*1000)</f>
        <v>41.8101284742676</v>
      </c>
      <c r="M152" s="126">
        <f>IF(M$69=0,0,M$69/ISI!M$9*1000)</f>
        <v>45.178406649945892</v>
      </c>
      <c r="N152" s="126">
        <f>IF(N$69=0,0,N$69/ISI!N$9*1000)</f>
        <v>46.457706023727489</v>
      </c>
      <c r="O152" s="126">
        <f>IF(O$69=0,0,O$69/ISI!O$9*1000)</f>
        <v>45.340309899062667</v>
      </c>
      <c r="P152" s="126">
        <f>IF(P$69=0,0,P$69/ISI!P$9*1000)</f>
        <v>40.540255678089757</v>
      </c>
      <c r="Q152" s="126">
        <f>IF(Q$69=0,0,Q$69/ISI!Q$9*1000)</f>
        <v>40.902233230154465</v>
      </c>
    </row>
    <row r="153" spans="1:17" x14ac:dyDescent="0.25">
      <c r="A153" s="127" t="s">
        <v>113</v>
      </c>
      <c r="B153" s="126">
        <f>IF(B$70=0,0,B$70/ISI!B$9*1000)</f>
        <v>32.054609504312346</v>
      </c>
      <c r="C153" s="126">
        <f>IF(C$70=0,0,C$70/ISI!C$9*1000)</f>
        <v>35.259135898953794</v>
      </c>
      <c r="D153" s="126">
        <f>IF(D$70=0,0,D$70/ISI!D$9*1000)</f>
        <v>34.604514490569102</v>
      </c>
      <c r="E153" s="126">
        <f>IF(E$70=0,0,E$70/ISI!E$9*1000)</f>
        <v>36.930643126745714</v>
      </c>
      <c r="F153" s="126">
        <f>IF(F$70=0,0,F$70/ISI!F$9*1000)</f>
        <v>36.574238185501436</v>
      </c>
      <c r="G153" s="126">
        <f>IF(G$70=0,0,G$70/ISI!G$9*1000)</f>
        <v>33.052042698150636</v>
      </c>
      <c r="H153" s="126">
        <f>IF(H$70=0,0,H$70/ISI!H$9*1000)</f>
        <v>29.49963865350956</v>
      </c>
      <c r="I153" s="126">
        <f>IF(I$70=0,0,I$70/ISI!I$9*1000)</f>
        <v>28.125463676886149</v>
      </c>
      <c r="J153" s="126">
        <f>IF(J$70=0,0,J$70/ISI!J$9*1000)</f>
        <v>28.219212542354704</v>
      </c>
      <c r="K153" s="126">
        <f>IF(K$70=0,0,K$70/ISI!K$9*1000)</f>
        <v>26.140174671039158</v>
      </c>
      <c r="L153" s="126">
        <f>IF(L$70=0,0,L$70/ISI!L$9*1000)</f>
        <v>25.813973679183235</v>
      </c>
      <c r="M153" s="126">
        <f>IF(M$70=0,0,M$70/ISI!M$9*1000)</f>
        <v>27.89358087830102</v>
      </c>
      <c r="N153" s="126">
        <f>IF(N$70=0,0,N$70/ISI!N$9*1000)</f>
        <v>28.683432561797254</v>
      </c>
      <c r="O153" s="126">
        <f>IF(O$70=0,0,O$70/ISI!O$9*1000)</f>
        <v>27.99354149463462</v>
      </c>
      <c r="P153" s="126">
        <f>IF(P$70=0,0,P$70/ISI!P$9*1000)</f>
        <v>25.029942054965179</v>
      </c>
      <c r="Q153" s="126">
        <f>IF(Q$70=0,0,Q$70/ISI!Q$9*1000)</f>
        <v>25.253430461780386</v>
      </c>
    </row>
    <row r="154" spans="1:17" x14ac:dyDescent="0.25">
      <c r="A154" s="72" t="s">
        <v>112</v>
      </c>
      <c r="B154" s="125">
        <f>IF(B$77=0,0,B$77/ISI!B$9*1000)</f>
        <v>21.300327928250418</v>
      </c>
      <c r="C154" s="125">
        <f>IF(C$77=0,0,C$77/ISI!C$9*1000)</f>
        <v>23.429739707589484</v>
      </c>
      <c r="D154" s="125">
        <f>IF(D$77=0,0,D$77/ISI!D$9*1000)</f>
        <v>22.994742966619338</v>
      </c>
      <c r="E154" s="125">
        <f>IF(E$77=0,0,E$77/ISI!E$9*1000)</f>
        <v>24.540458341725998</v>
      </c>
      <c r="F154" s="125">
        <f>IF(F$77=0,0,F$77/ISI!F$9*1000)</f>
        <v>24.303626814493359</v>
      </c>
      <c r="G154" s="125">
        <f>IF(G$77=0,0,G$77/ISI!G$9*1000)</f>
        <v>21.963123527504855</v>
      </c>
      <c r="H154" s="125">
        <f>IF(H$77=0,0,H$77/ISI!H$9*1000)</f>
        <v>19.602546616582938</v>
      </c>
      <c r="I154" s="125">
        <f>IF(I$77=0,0,I$77/ISI!I$9*1000)</f>
        <v>18.689405633569663</v>
      </c>
      <c r="J154" s="125">
        <f>IF(J$77=0,0,J$77/ISI!J$9*1000)</f>
        <v>18.751701871404443</v>
      </c>
      <c r="K154" s="125">
        <f>IF(K$77=0,0,K$77/ISI!K$9*1000)</f>
        <v>17.370178617211767</v>
      </c>
      <c r="L154" s="125">
        <f>IF(L$77=0,0,L$77/ISI!L$9*1000)</f>
        <v>17.153417651955998</v>
      </c>
      <c r="M154" s="125">
        <f>IF(M$77=0,0,M$77/ISI!M$9*1000)</f>
        <v>18.535319225182157</v>
      </c>
      <c r="N154" s="125">
        <f>IF(N$77=0,0,N$77/ISI!N$9*1000)</f>
        <v>19.060176652345223</v>
      </c>
      <c r="O154" s="125">
        <f>IF(O$77=0,0,O$77/ISI!O$9*1000)</f>
        <v>18.601743179201293</v>
      </c>
      <c r="P154" s="125">
        <f>IF(P$77=0,0,P$77/ISI!P$9*1000)</f>
        <v>16.632427661430089</v>
      </c>
      <c r="Q154" s="125">
        <f>IF(Q$77=0,0,Q$77/ISI!Q$9*1000)</f>
        <v>16.780935986034258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1152.4590597387735</v>
      </c>
      <c r="C5" s="96">
        <v>1314.4124978944806</v>
      </c>
      <c r="D5" s="96">
        <v>1276.2135856784669</v>
      </c>
      <c r="E5" s="96">
        <v>1255.7246265144981</v>
      </c>
      <c r="F5" s="96">
        <v>1399.6762447963911</v>
      </c>
      <c r="G5" s="96">
        <v>1270.4156391031927</v>
      </c>
      <c r="H5" s="96">
        <v>886.21787889405527</v>
      </c>
      <c r="I5" s="96">
        <v>981.50740605282886</v>
      </c>
      <c r="J5" s="96">
        <v>964.10123251145683</v>
      </c>
      <c r="K5" s="96">
        <v>662.4658306087307</v>
      </c>
      <c r="L5" s="96">
        <v>805.16787409511221</v>
      </c>
      <c r="M5" s="96">
        <v>887.76219250553663</v>
      </c>
      <c r="N5" s="96">
        <v>829.26752534254319</v>
      </c>
      <c r="O5" s="96">
        <v>1009.1455095031215</v>
      </c>
      <c r="P5" s="96">
        <v>871.71825188289256</v>
      </c>
      <c r="Q5" s="96">
        <v>1051.0023877943581</v>
      </c>
    </row>
    <row r="6" spans="1:17" x14ac:dyDescent="0.25">
      <c r="A6" s="132" t="s">
        <v>83</v>
      </c>
      <c r="B6" s="160">
        <v>1.4050882477491491</v>
      </c>
      <c r="C6" s="160">
        <v>1.6024881800701947</v>
      </c>
      <c r="D6" s="160">
        <v>1.5527340650869295</v>
      </c>
      <c r="E6" s="160">
        <v>1.5199228206533515</v>
      </c>
      <c r="F6" s="160">
        <v>1.6967423985953169</v>
      </c>
      <c r="G6" s="160">
        <v>1.5295592301723036</v>
      </c>
      <c r="H6" s="160">
        <v>1.0819460830318841</v>
      </c>
      <c r="I6" s="160">
        <v>1.198541865387043</v>
      </c>
      <c r="J6" s="160">
        <v>1.1686243783158985</v>
      </c>
      <c r="K6" s="160">
        <v>0.79982355250307602</v>
      </c>
      <c r="L6" s="160">
        <v>0.97781432562203252</v>
      </c>
      <c r="M6" s="160">
        <v>1.0877451640948406</v>
      </c>
      <c r="N6" s="160">
        <v>1.0061828536390338</v>
      </c>
      <c r="O6" s="160">
        <v>1.2330503330398559</v>
      </c>
      <c r="P6" s="160">
        <v>1.0571406387143079</v>
      </c>
      <c r="Q6" s="160">
        <v>1.2676974761392059</v>
      </c>
    </row>
    <row r="7" spans="1:17" x14ac:dyDescent="0.25">
      <c r="A7" s="76" t="s">
        <v>82</v>
      </c>
      <c r="B7" s="159">
        <v>0.19474862445799429</v>
      </c>
      <c r="C7" s="159">
        <v>0.22210873180300147</v>
      </c>
      <c r="D7" s="159">
        <v>0.21521269130900564</v>
      </c>
      <c r="E7" s="159">
        <v>0.21066497359061279</v>
      </c>
      <c r="F7" s="159">
        <v>0.23517259411665731</v>
      </c>
      <c r="G7" s="159">
        <v>0.21200060322208703</v>
      </c>
      <c r="H7" s="159">
        <v>0.14996034003253014</v>
      </c>
      <c r="I7" s="159">
        <v>0.16612079704841196</v>
      </c>
      <c r="J7" s="159">
        <v>0.16197416108894205</v>
      </c>
      <c r="K7" s="159">
        <v>0.11085747596893225</v>
      </c>
      <c r="L7" s="159">
        <v>0.13552742697497053</v>
      </c>
      <c r="M7" s="159">
        <v>0.15076410667276804</v>
      </c>
      <c r="N7" s="159">
        <v>0.13945937346876505</v>
      </c>
      <c r="O7" s="159">
        <v>0.17090375400382327</v>
      </c>
      <c r="P7" s="159">
        <v>0.14652224554440388</v>
      </c>
      <c r="Q7" s="159">
        <v>0.17570593171102902</v>
      </c>
    </row>
    <row r="8" spans="1:17" x14ac:dyDescent="0.25">
      <c r="A8" s="76" t="s">
        <v>81</v>
      </c>
      <c r="B8" s="159">
        <v>26.815481794660833</v>
      </c>
      <c r="C8" s="159">
        <v>30.582771358075714</v>
      </c>
      <c r="D8" s="159">
        <v>29.633236290310066</v>
      </c>
      <c r="E8" s="159">
        <v>29.007048341490314</v>
      </c>
      <c r="F8" s="159">
        <v>32.381571031319893</v>
      </c>
      <c r="G8" s="159">
        <v>29.190954914216487</v>
      </c>
      <c r="H8" s="159">
        <v>20.648457873605231</v>
      </c>
      <c r="I8" s="159">
        <v>22.87363631637389</v>
      </c>
      <c r="J8" s="159">
        <v>22.302674434667576</v>
      </c>
      <c r="K8" s="159">
        <v>15.264275354551428</v>
      </c>
      <c r="L8" s="159">
        <v>18.66114978136045</v>
      </c>
      <c r="M8" s="159">
        <v>20.759130746229825</v>
      </c>
      <c r="N8" s="159">
        <v>19.202550471174657</v>
      </c>
      <c r="O8" s="159">
        <v>23.532215012472172</v>
      </c>
      <c r="P8" s="159">
        <v>20.175057045171862</v>
      </c>
      <c r="Q8" s="159">
        <v>24.193440267544897</v>
      </c>
    </row>
    <row r="9" spans="1:17" x14ac:dyDescent="0.25">
      <c r="A9" s="76" t="s">
        <v>80</v>
      </c>
      <c r="B9" s="159">
        <v>0.46460508856643062</v>
      </c>
      <c r="C9" s="159">
        <v>0.52987715470600882</v>
      </c>
      <c r="D9" s="159">
        <v>0.51342550831627176</v>
      </c>
      <c r="E9" s="159">
        <v>0.50257617472426619</v>
      </c>
      <c r="F9" s="159">
        <v>0.56104316126522291</v>
      </c>
      <c r="G9" s="159">
        <v>0.50576254035303514</v>
      </c>
      <c r="H9" s="159">
        <v>0.35775522038305069</v>
      </c>
      <c r="I9" s="159">
        <v>0.39630866631384454</v>
      </c>
      <c r="J9" s="159">
        <v>0.38641617966566388</v>
      </c>
      <c r="K9" s="159">
        <v>0.26446886381939977</v>
      </c>
      <c r="L9" s="159">
        <v>0.32332311659776614</v>
      </c>
      <c r="M9" s="159">
        <v>0.35967273878459921</v>
      </c>
      <c r="N9" s="159">
        <v>0.33270342597901098</v>
      </c>
      <c r="O9" s="159">
        <v>0.40771920205479212</v>
      </c>
      <c r="P9" s="159">
        <v>0.34955307672939828</v>
      </c>
      <c r="Q9" s="159">
        <v>0.41917559208156363</v>
      </c>
    </row>
    <row r="10" spans="1:17" x14ac:dyDescent="0.25">
      <c r="A10" s="129" t="s">
        <v>79</v>
      </c>
      <c r="B10" s="158">
        <v>1.4685867509545307</v>
      </c>
      <c r="C10" s="158">
        <v>1.6749075466130279</v>
      </c>
      <c r="D10" s="158">
        <v>1.6229049523368737</v>
      </c>
      <c r="E10" s="158">
        <v>1.5886109078633868</v>
      </c>
      <c r="F10" s="158">
        <v>1.7734212853545679</v>
      </c>
      <c r="G10" s="158">
        <v>1.5986828043218302</v>
      </c>
      <c r="H10" s="158">
        <v>1.1308412018484466</v>
      </c>
      <c r="I10" s="158">
        <v>1.2527061604788132</v>
      </c>
      <c r="J10" s="158">
        <v>1.2214366475461422</v>
      </c>
      <c r="K10" s="158">
        <v>0.83596903908992504</v>
      </c>
      <c r="L10" s="158">
        <v>1.0220035402064132</v>
      </c>
      <c r="M10" s="158">
        <v>1.1369023539721024</v>
      </c>
      <c r="N10" s="158">
        <v>1.0516540937973282</v>
      </c>
      <c r="O10" s="158">
        <v>1.2887741287874568</v>
      </c>
      <c r="P10" s="158">
        <v>1.1049147542145064</v>
      </c>
      <c r="Q10" s="158">
        <v>1.3249870395392485</v>
      </c>
    </row>
    <row r="11" spans="1:17" x14ac:dyDescent="0.25">
      <c r="A11" s="92" t="s">
        <v>125</v>
      </c>
      <c r="B11" s="91">
        <v>0.23996527874605611</v>
      </c>
      <c r="C11" s="91">
        <v>0.27367784438722076</v>
      </c>
      <c r="D11" s="91">
        <v>0.26518068409152518</v>
      </c>
      <c r="E11" s="91">
        <v>0.25957707917267303</v>
      </c>
      <c r="F11" s="91">
        <v>0.28977486879661624</v>
      </c>
      <c r="G11" s="91">
        <v>0.2612228147341446</v>
      </c>
      <c r="H11" s="91">
        <v>0.18477806914893605</v>
      </c>
      <c r="I11" s="91">
        <v>0.20469065432519837</v>
      </c>
      <c r="J11" s="91">
        <v>0.19958125416054029</v>
      </c>
      <c r="K11" s="91">
        <v>0.13659631843873107</v>
      </c>
      <c r="L11" s="91">
        <v>0.16699412836571423</v>
      </c>
      <c r="M11" s="91">
        <v>0.1857684539920037</v>
      </c>
      <c r="N11" s="91">
        <v>0.1718389925542235</v>
      </c>
      <c r="O11" s="91">
        <v>0.21058411622887013</v>
      </c>
      <c r="P11" s="91">
        <v>0.1805417193185091</v>
      </c>
      <c r="Q11" s="91">
        <v>0.21650126155046018</v>
      </c>
    </row>
    <row r="12" spans="1:17" x14ac:dyDescent="0.25">
      <c r="A12" s="92" t="s">
        <v>26</v>
      </c>
      <c r="B12" s="91">
        <v>0.39933264917813655</v>
      </c>
      <c r="C12" s="91">
        <v>0.45543463284188512</v>
      </c>
      <c r="D12" s="91">
        <v>0.44129428074968835</v>
      </c>
      <c r="E12" s="91">
        <v>0.43196917168021781</v>
      </c>
      <c r="F12" s="91">
        <v>0.48222212241070539</v>
      </c>
      <c r="G12" s="91">
        <v>0.43470788431832647</v>
      </c>
      <c r="H12" s="91">
        <v>0.3074941351884154</v>
      </c>
      <c r="I12" s="91">
        <v>0.34063120165058908</v>
      </c>
      <c r="J12" s="91">
        <v>0.33212851195262105</v>
      </c>
      <c r="K12" s="91">
        <v>0.22731359301294474</v>
      </c>
      <c r="L12" s="91">
        <v>0.27789940288838749</v>
      </c>
      <c r="M12" s="91">
        <v>0.30914226113878096</v>
      </c>
      <c r="N12" s="91">
        <v>0.2859618711813654</v>
      </c>
      <c r="O12" s="91">
        <v>0.3504386694939442</v>
      </c>
      <c r="P12" s="91">
        <v>0.30044431194119459</v>
      </c>
      <c r="Q12" s="91">
        <v>0.36028554954755032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0.82928882303033802</v>
      </c>
      <c r="C14" s="157">
        <v>0.94579506938392199</v>
      </c>
      <c r="D14" s="157">
        <v>0.91642998749566018</v>
      </c>
      <c r="E14" s="157">
        <v>0.89706465701049587</v>
      </c>
      <c r="F14" s="157">
        <v>1.0014242941472462</v>
      </c>
      <c r="G14" s="157">
        <v>0.90275210526935923</v>
      </c>
      <c r="H14" s="157">
        <v>0.6385689975110953</v>
      </c>
      <c r="I14" s="157">
        <v>0.7073843045030257</v>
      </c>
      <c r="J14" s="157">
        <v>0.68972688143298078</v>
      </c>
      <c r="K14" s="157">
        <v>0.47205912763824925</v>
      </c>
      <c r="L14" s="157">
        <v>0.57711000895231135</v>
      </c>
      <c r="M14" s="157">
        <v>0.64199163884131782</v>
      </c>
      <c r="N14" s="157">
        <v>0.59385323006173918</v>
      </c>
      <c r="O14" s="157">
        <v>0.7277513430646424</v>
      </c>
      <c r="P14" s="157">
        <v>0.62392872295480273</v>
      </c>
      <c r="Q14" s="157">
        <v>0.7482002284412379</v>
      </c>
    </row>
    <row r="15" spans="1:17" x14ac:dyDescent="0.25">
      <c r="A15" s="156" t="s">
        <v>117</v>
      </c>
      <c r="B15" s="155">
        <v>99.534516317291519</v>
      </c>
      <c r="C15" s="155">
        <v>117.42805581207291</v>
      </c>
      <c r="D15" s="155">
        <v>112.08583376487714</v>
      </c>
      <c r="E15" s="155">
        <v>111.38355436337164</v>
      </c>
      <c r="F15" s="155">
        <v>124.32940833016654</v>
      </c>
      <c r="G15" s="155">
        <v>112.36760762625227</v>
      </c>
      <c r="H15" s="155">
        <v>67.169981253270876</v>
      </c>
      <c r="I15" s="155">
        <v>79.294373050094279</v>
      </c>
      <c r="J15" s="155">
        <v>80.456601693217777</v>
      </c>
      <c r="K15" s="155">
        <v>51.4930480395534</v>
      </c>
      <c r="L15" s="155">
        <v>70.241161375995404</v>
      </c>
      <c r="M15" s="155">
        <v>66.734296909764893</v>
      </c>
      <c r="N15" s="155">
        <v>68.190219485018432</v>
      </c>
      <c r="O15" s="155">
        <v>75.578821970658467</v>
      </c>
      <c r="P15" s="155">
        <v>70.337775630170924</v>
      </c>
      <c r="Q15" s="155">
        <v>93.373701965516389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35.248567785924159</v>
      </c>
      <c r="I16" s="153">
        <v>14.910785069989927</v>
      </c>
      <c r="J16" s="153">
        <v>2.3989482365076875</v>
      </c>
      <c r="K16" s="153">
        <v>21.914242856161689</v>
      </c>
      <c r="L16" s="153">
        <v>24.509723569188619</v>
      </c>
      <c r="M16" s="153">
        <v>65.446987575514285</v>
      </c>
      <c r="N16" s="153">
        <v>21.578242434583718</v>
      </c>
      <c r="O16" s="153">
        <v>74.332294471655317</v>
      </c>
      <c r="P16" s="153">
        <v>20.416689175969289</v>
      </c>
      <c r="Q16" s="153">
        <v>0</v>
      </c>
    </row>
    <row r="17" spans="1:17" x14ac:dyDescent="0.25">
      <c r="A17" s="84" t="s">
        <v>29</v>
      </c>
      <c r="B17" s="153">
        <v>21.391471341284763</v>
      </c>
      <c r="C17" s="153">
        <v>0</v>
      </c>
      <c r="D17" s="153">
        <v>10.542934740804469</v>
      </c>
      <c r="E17" s="153">
        <v>0</v>
      </c>
      <c r="F17" s="153">
        <v>0</v>
      </c>
      <c r="G17" s="153">
        <v>0</v>
      </c>
      <c r="H17" s="153">
        <v>31.394467270801751</v>
      </c>
      <c r="I17" s="153">
        <v>35.532345650353541</v>
      </c>
      <c r="J17" s="153">
        <v>31.293852527889815</v>
      </c>
      <c r="K17" s="153">
        <v>23.656153463910893</v>
      </c>
      <c r="L17" s="153">
        <v>14.966392778461879</v>
      </c>
      <c r="M17" s="153">
        <v>0</v>
      </c>
      <c r="N17" s="153">
        <v>9.9536283518032587</v>
      </c>
      <c r="O17" s="153">
        <v>0</v>
      </c>
      <c r="P17" s="153">
        <v>21.606177348298708</v>
      </c>
      <c r="Q17" s="153">
        <v>0</v>
      </c>
    </row>
    <row r="18" spans="1:17" x14ac:dyDescent="0.25">
      <c r="A18" s="84" t="s">
        <v>26</v>
      </c>
      <c r="B18" s="153">
        <v>77.71086951463829</v>
      </c>
      <c r="C18" s="153">
        <v>117.10532391361834</v>
      </c>
      <c r="D18" s="153">
        <v>101.19071833711008</v>
      </c>
      <c r="E18" s="153">
        <v>111.04777267364408</v>
      </c>
      <c r="F18" s="153">
        <v>124.01578768971616</v>
      </c>
      <c r="G18" s="153">
        <v>110.60062930591116</v>
      </c>
      <c r="H18" s="153">
        <v>0</v>
      </c>
      <c r="I18" s="153">
        <v>27.514395650187627</v>
      </c>
      <c r="J18" s="153">
        <v>44.664327112224875</v>
      </c>
      <c r="K18" s="153">
        <v>0</v>
      </c>
      <c r="L18" s="153">
        <v>0</v>
      </c>
      <c r="M18" s="153">
        <v>0</v>
      </c>
      <c r="N18" s="153">
        <v>34.32946461818176</v>
      </c>
      <c r="O18" s="153">
        <v>0</v>
      </c>
      <c r="P18" s="153">
        <v>25.652707157568191</v>
      </c>
      <c r="Q18" s="153">
        <v>90.656853771245608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0.43217546136847257</v>
      </c>
      <c r="C20" s="153">
        <v>0.32273189845457251</v>
      </c>
      <c r="D20" s="153">
        <v>0.35218068696258836</v>
      </c>
      <c r="E20" s="153">
        <v>0.33578168972757139</v>
      </c>
      <c r="F20" s="153">
        <v>0.31362064045038202</v>
      </c>
      <c r="G20" s="153">
        <v>1.7669783203411051</v>
      </c>
      <c r="H20" s="153">
        <v>0.52694619654496944</v>
      </c>
      <c r="I20" s="153">
        <v>1.336846679563185</v>
      </c>
      <c r="J20" s="153">
        <v>2.0994738165954052</v>
      </c>
      <c r="K20" s="153">
        <v>5.9226517194808217</v>
      </c>
      <c r="L20" s="153">
        <v>30.765045028344911</v>
      </c>
      <c r="M20" s="153">
        <v>1.287309334250615</v>
      </c>
      <c r="N20" s="153">
        <v>2.3288840804496975</v>
      </c>
      <c r="O20" s="153">
        <v>1.2465274990031556</v>
      </c>
      <c r="P20" s="153">
        <v>2.6622019483347463</v>
      </c>
      <c r="Q20" s="153">
        <v>2.7168481942707774</v>
      </c>
    </row>
    <row r="21" spans="1:17" x14ac:dyDescent="0.25">
      <c r="A21" s="156" t="s">
        <v>116</v>
      </c>
      <c r="B21" s="155">
        <v>721.27968916793611</v>
      </c>
      <c r="C21" s="155">
        <v>823.27167583981782</v>
      </c>
      <c r="D21" s="155">
        <v>798.76087761456506</v>
      </c>
      <c r="E21" s="155">
        <v>787.52927465234461</v>
      </c>
      <c r="F21" s="155">
        <v>882.01052749004054</v>
      </c>
      <c r="G21" s="155">
        <v>791.92220762366446</v>
      </c>
      <c r="H21" s="155">
        <v>562.11401489589798</v>
      </c>
      <c r="I21" s="155">
        <v>614.42963227555128</v>
      </c>
      <c r="J21" s="155">
        <v>599.82090760814503</v>
      </c>
      <c r="K21" s="155">
        <v>417.66802470325592</v>
      </c>
      <c r="L21" s="155">
        <v>501.46331297744871</v>
      </c>
      <c r="M21" s="155">
        <v>559.67177616457241</v>
      </c>
      <c r="N21" s="155">
        <v>514.73698553665849</v>
      </c>
      <c r="O21" s="155">
        <v>637.02880182780223</v>
      </c>
      <c r="P21" s="155">
        <v>539.05952754414693</v>
      </c>
      <c r="Q21" s="155">
        <v>644.3748433614528</v>
      </c>
    </row>
    <row r="22" spans="1:17" x14ac:dyDescent="0.25">
      <c r="A22" s="84" t="s">
        <v>33</v>
      </c>
      <c r="B22" s="153">
        <v>194.50819284996263</v>
      </c>
      <c r="C22" s="153">
        <v>218.21407948502494</v>
      </c>
      <c r="D22" s="153">
        <v>196.79011579514642</v>
      </c>
      <c r="E22" s="153">
        <v>154.79446518607165</v>
      </c>
      <c r="F22" s="153">
        <v>173.38831407049372</v>
      </c>
      <c r="G22" s="153">
        <v>191.51571227376829</v>
      </c>
      <c r="H22" s="153">
        <v>90.46504291787997</v>
      </c>
      <c r="I22" s="153">
        <v>189.05161366652061</v>
      </c>
      <c r="J22" s="153">
        <v>176.45821077701279</v>
      </c>
      <c r="K22" s="153">
        <v>44.492653836868492</v>
      </c>
      <c r="L22" s="153">
        <v>153.06236818740882</v>
      </c>
      <c r="M22" s="153">
        <v>150.900476753942</v>
      </c>
      <c r="N22" s="153">
        <v>171.26407288289425</v>
      </c>
      <c r="O22" s="153">
        <v>140.5745253460249</v>
      </c>
      <c r="P22" s="153">
        <v>196.96596332594874</v>
      </c>
      <c r="Q22" s="153">
        <v>259.98143484223021</v>
      </c>
    </row>
    <row r="23" spans="1:17" x14ac:dyDescent="0.25">
      <c r="A23" s="84" t="s">
        <v>47</v>
      </c>
      <c r="B23" s="153">
        <v>374.20793847332016</v>
      </c>
      <c r="C23" s="153">
        <v>351.96306553314082</v>
      </c>
      <c r="D23" s="153">
        <v>382.38787868684324</v>
      </c>
      <c r="E23" s="153">
        <v>357.54211031861092</v>
      </c>
      <c r="F23" s="153">
        <v>384.83083353360684</v>
      </c>
      <c r="G23" s="153">
        <v>332.40811512187764</v>
      </c>
      <c r="H23" s="153">
        <v>334.5342863179157</v>
      </c>
      <c r="I23" s="153">
        <v>275.50059513133516</v>
      </c>
      <c r="J23" s="153">
        <v>277.72236676543088</v>
      </c>
      <c r="K23" s="153">
        <v>263.02055184133957</v>
      </c>
      <c r="L23" s="153">
        <v>211.85835330056935</v>
      </c>
      <c r="M23" s="153">
        <v>251.04782495134071</v>
      </c>
      <c r="N23" s="153">
        <v>202.4465286282952</v>
      </c>
      <c r="O23" s="153">
        <v>359.7613744557342</v>
      </c>
      <c r="P23" s="153">
        <v>223.25922987467405</v>
      </c>
      <c r="Q23" s="153">
        <v>216.22189949674149</v>
      </c>
    </row>
    <row r="24" spans="1:17" x14ac:dyDescent="0.25">
      <c r="A24" s="84" t="s">
        <v>29</v>
      </c>
      <c r="B24" s="153">
        <v>33.821117948294443</v>
      </c>
      <c r="C24" s="153">
        <v>55.801342274549029</v>
      </c>
      <c r="D24" s="153">
        <v>44.100083944044577</v>
      </c>
      <c r="E24" s="153">
        <v>52.568785435241971</v>
      </c>
      <c r="F24" s="153">
        <v>34.924633580693978</v>
      </c>
      <c r="G24" s="153">
        <v>24.196491308554254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18.579904745185711</v>
      </c>
    </row>
    <row r="25" spans="1:17" x14ac:dyDescent="0.25">
      <c r="A25" s="84" t="s">
        <v>26</v>
      </c>
      <c r="B25" s="153">
        <v>0</v>
      </c>
      <c r="C25" s="153">
        <v>16.064505226120161</v>
      </c>
      <c r="D25" s="153">
        <v>0</v>
      </c>
      <c r="E25" s="153">
        <v>58.240146914105829</v>
      </c>
      <c r="F25" s="153">
        <v>113.53775908461269</v>
      </c>
      <c r="G25" s="153">
        <v>100.09106025805754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21.112483486877366</v>
      </c>
    </row>
    <row r="26" spans="1:17" x14ac:dyDescent="0.25">
      <c r="A26" s="84" t="s">
        <v>25</v>
      </c>
      <c r="B26" s="153">
        <v>118.74243989635902</v>
      </c>
      <c r="C26" s="153">
        <v>181.22868332098281</v>
      </c>
      <c r="D26" s="153">
        <v>175.48279918853072</v>
      </c>
      <c r="E26" s="153">
        <v>164.38376679831433</v>
      </c>
      <c r="F26" s="153">
        <v>175.32898722063331</v>
      </c>
      <c r="G26" s="153">
        <v>143.71082866140665</v>
      </c>
      <c r="H26" s="153">
        <v>137.11468566010225</v>
      </c>
      <c r="I26" s="153">
        <v>149.87742347769554</v>
      </c>
      <c r="J26" s="153">
        <v>145.64033006570133</v>
      </c>
      <c r="K26" s="153">
        <v>110.15481902504784</v>
      </c>
      <c r="L26" s="153">
        <v>136.54259148947048</v>
      </c>
      <c r="M26" s="153">
        <v>157.72347445928972</v>
      </c>
      <c r="N26" s="153">
        <v>141.02638402546904</v>
      </c>
      <c r="O26" s="153">
        <v>136.69290202604316</v>
      </c>
      <c r="P26" s="153">
        <v>118.83433434352413</v>
      </c>
      <c r="Q26" s="153">
        <v>128.47912079041808</v>
      </c>
    </row>
    <row r="27" spans="1:17" x14ac:dyDescent="0.25">
      <c r="A27" s="156" t="s">
        <v>113</v>
      </c>
      <c r="B27" s="155">
        <v>186.23224440273461</v>
      </c>
      <c r="C27" s="155">
        <v>208.38315427774057</v>
      </c>
      <c r="D27" s="155">
        <v>204.96382687668455</v>
      </c>
      <c r="E27" s="155">
        <v>199.88520674164494</v>
      </c>
      <c r="F27" s="155">
        <v>218.36980107757586</v>
      </c>
      <c r="G27" s="155">
        <v>202.72859351242951</v>
      </c>
      <c r="H27" s="155">
        <v>144.13380802437464</v>
      </c>
      <c r="I27" s="155">
        <v>159.75208936807405</v>
      </c>
      <c r="J27" s="155">
        <v>155.81173999676264</v>
      </c>
      <c r="K27" s="155">
        <v>105.73820207161867</v>
      </c>
      <c r="L27" s="155">
        <v>129.3291526681877</v>
      </c>
      <c r="M27" s="155">
        <v>144.89840220719907</v>
      </c>
      <c r="N27" s="155">
        <v>134.14120074841708</v>
      </c>
      <c r="O27" s="155">
        <v>165.19653147908568</v>
      </c>
      <c r="P27" s="155">
        <v>142.28641765873084</v>
      </c>
      <c r="Q27" s="155">
        <v>170.62893978027574</v>
      </c>
    </row>
    <row r="28" spans="1:17" x14ac:dyDescent="0.25">
      <c r="A28" s="152" t="s">
        <v>123</v>
      </c>
      <c r="B28" s="151">
        <v>54.627410054114165</v>
      </c>
      <c r="C28" s="151">
        <v>79.874058967498726</v>
      </c>
      <c r="D28" s="151">
        <v>64.728474610675477</v>
      </c>
      <c r="E28" s="151">
        <v>66.179795608588478</v>
      </c>
      <c r="F28" s="151">
        <v>93.488731162115371</v>
      </c>
      <c r="G28" s="151">
        <v>59.240173801235159</v>
      </c>
      <c r="H28" s="151">
        <v>40.077682565214985</v>
      </c>
      <c r="I28" s="151">
        <v>44.138629388137147</v>
      </c>
      <c r="J28" s="151">
        <v>42.897216731282342</v>
      </c>
      <c r="K28" s="151">
        <v>31.926950205850467</v>
      </c>
      <c r="L28" s="151">
        <v>38.819958372494682</v>
      </c>
      <c r="M28" s="151">
        <v>40.278965905093166</v>
      </c>
      <c r="N28" s="151">
        <v>37.01653420735849</v>
      </c>
      <c r="O28" s="151">
        <v>42.990381861195893</v>
      </c>
      <c r="P28" s="151">
        <v>34.986667095863041</v>
      </c>
      <c r="Q28" s="151">
        <v>41.86517792929984</v>
      </c>
    </row>
    <row r="29" spans="1:17" x14ac:dyDescent="0.25">
      <c r="A29" s="154" t="s">
        <v>30</v>
      </c>
      <c r="B29" s="153">
        <v>6.9317143906447418</v>
      </c>
      <c r="C29" s="153">
        <v>6.432371576153507</v>
      </c>
      <c r="D29" s="153">
        <v>6.3303325107803419</v>
      </c>
      <c r="E29" s="153">
        <v>5.870310739272437</v>
      </c>
      <c r="F29" s="153">
        <v>6.164063348690151</v>
      </c>
      <c r="G29" s="153">
        <v>6.0993500418516806</v>
      </c>
      <c r="H29" s="153">
        <v>4.8028432197553599</v>
      </c>
      <c r="I29" s="153">
        <v>5.0992618649528989</v>
      </c>
      <c r="J29" s="153">
        <v>4.8673743387971875</v>
      </c>
      <c r="K29" s="153">
        <v>4.7348217790367126</v>
      </c>
      <c r="L29" s="153">
        <v>5.4400413871708357</v>
      </c>
      <c r="M29" s="153">
        <v>4.6132102701927895</v>
      </c>
      <c r="N29" s="153">
        <v>4.5060362632378519</v>
      </c>
      <c r="O29" s="153">
        <v>3.8472785932907829</v>
      </c>
      <c r="P29" s="153">
        <v>2.2804844854415562</v>
      </c>
      <c r="Q29" s="153">
        <v>2.2088698160787943</v>
      </c>
    </row>
    <row r="30" spans="1:17" x14ac:dyDescent="0.25">
      <c r="A30" s="154" t="s">
        <v>125</v>
      </c>
      <c r="B30" s="153">
        <v>10.447180235969496</v>
      </c>
      <c r="C30" s="153">
        <v>10.314777834802339</v>
      </c>
      <c r="D30" s="153">
        <v>10.017928863545148</v>
      </c>
      <c r="E30" s="153">
        <v>10.595928751198425</v>
      </c>
      <c r="F30" s="153">
        <v>12.339042410774058</v>
      </c>
      <c r="G30" s="153">
        <v>12.528861123407307</v>
      </c>
      <c r="H30" s="153">
        <v>5.8235185510878509</v>
      </c>
      <c r="I30" s="153">
        <v>6.3169392856195179</v>
      </c>
      <c r="J30" s="153">
        <v>6.0713023991772914</v>
      </c>
      <c r="K30" s="153">
        <v>6.3011059392802542</v>
      </c>
      <c r="L30" s="153">
        <v>7.7628252064377596</v>
      </c>
      <c r="M30" s="153">
        <v>6.0549992641091421</v>
      </c>
      <c r="N30" s="153">
        <v>5.021008990682879</v>
      </c>
      <c r="O30" s="153">
        <v>4.5547260862651315</v>
      </c>
      <c r="P30" s="153">
        <v>2.3368087649251192</v>
      </c>
      <c r="Q30" s="153">
        <v>3.2119100517961896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37.248515427499932</v>
      </c>
      <c r="C32" s="153">
        <v>63.126909556542877</v>
      </c>
      <c r="D32" s="153">
        <v>48.380213236349981</v>
      </c>
      <c r="E32" s="153">
        <v>49.713556118117609</v>
      </c>
      <c r="F32" s="153">
        <v>74.985625402651166</v>
      </c>
      <c r="G32" s="153">
        <v>40.61196263597617</v>
      </c>
      <c r="H32" s="153">
        <v>29.451320794371778</v>
      </c>
      <c r="I32" s="153">
        <v>32.722428237564728</v>
      </c>
      <c r="J32" s="153">
        <v>31.958539993307859</v>
      </c>
      <c r="K32" s="153">
        <v>20.891022487533501</v>
      </c>
      <c r="L32" s="153">
        <v>25.617091778886088</v>
      </c>
      <c r="M32" s="153">
        <v>29.610756370791233</v>
      </c>
      <c r="N32" s="153">
        <v>27.489488953437757</v>
      </c>
      <c r="O32" s="153">
        <v>34.588377181639977</v>
      </c>
      <c r="P32" s="153">
        <v>30.369373845496366</v>
      </c>
      <c r="Q32" s="153">
        <v>36.444398061424856</v>
      </c>
    </row>
    <row r="33" spans="1:17" x14ac:dyDescent="0.25">
      <c r="A33" s="152" t="s">
        <v>122</v>
      </c>
      <c r="B33" s="151">
        <v>131.60483434862044</v>
      </c>
      <c r="C33" s="151">
        <v>128.50909531024183</v>
      </c>
      <c r="D33" s="151">
        <v>140.23535226600907</v>
      </c>
      <c r="E33" s="151">
        <v>133.70541113305646</v>
      </c>
      <c r="F33" s="151">
        <v>124.8810699154605</v>
      </c>
      <c r="G33" s="151">
        <v>143.48841971119435</v>
      </c>
      <c r="H33" s="151">
        <v>104.05612545915966</v>
      </c>
      <c r="I33" s="151">
        <v>115.61345997993689</v>
      </c>
      <c r="J33" s="151">
        <v>112.9145232654803</v>
      </c>
      <c r="K33" s="151">
        <v>73.811251865768199</v>
      </c>
      <c r="L33" s="151">
        <v>90.509194295693007</v>
      </c>
      <c r="M33" s="151">
        <v>104.61943630210591</v>
      </c>
      <c r="N33" s="151">
        <v>97.124666541058588</v>
      </c>
      <c r="O33" s="151">
        <v>122.20614961788979</v>
      </c>
      <c r="P33" s="151">
        <v>107.29975056286781</v>
      </c>
      <c r="Q33" s="151">
        <v>128.7637618509759</v>
      </c>
    </row>
    <row r="34" spans="1:17" x14ac:dyDescent="0.25">
      <c r="A34" s="156" t="s">
        <v>112</v>
      </c>
      <c r="B34" s="155">
        <v>115.06409934442233</v>
      </c>
      <c r="C34" s="155">
        <v>130.71745899358129</v>
      </c>
      <c r="D34" s="155">
        <v>126.86553391498099</v>
      </c>
      <c r="E34" s="155">
        <v>124.09776753881521</v>
      </c>
      <c r="F34" s="155">
        <v>138.31855742795642</v>
      </c>
      <c r="G34" s="155">
        <v>130.36027024856062</v>
      </c>
      <c r="H34" s="155">
        <v>89.431114001610723</v>
      </c>
      <c r="I34" s="155">
        <v>102.14399755350723</v>
      </c>
      <c r="J34" s="155">
        <v>102.77085741204716</v>
      </c>
      <c r="K34" s="155">
        <v>70.291161508369967</v>
      </c>
      <c r="L34" s="155">
        <v>83.014428882718846</v>
      </c>
      <c r="M34" s="155">
        <v>92.963502114246097</v>
      </c>
      <c r="N34" s="155">
        <v>90.466569354390444</v>
      </c>
      <c r="O34" s="155">
        <v>104.70869179521691</v>
      </c>
      <c r="P34" s="155">
        <v>97.201343289469236</v>
      </c>
      <c r="Q34" s="155">
        <v>115.24389638009724</v>
      </c>
    </row>
    <row r="35" spans="1:17" x14ac:dyDescent="0.25">
      <c r="A35" s="152" t="s">
        <v>121</v>
      </c>
      <c r="B35" s="151">
        <v>58.735333850610367</v>
      </c>
      <c r="C35" s="151">
        <v>74.16216740550469</v>
      </c>
      <c r="D35" s="151">
        <v>74.438847520194869</v>
      </c>
      <c r="E35" s="151">
        <v>71.045000075807295</v>
      </c>
      <c r="F35" s="151">
        <v>82.536268133475261</v>
      </c>
      <c r="G35" s="151">
        <v>46.014177298457987</v>
      </c>
      <c r="H35" s="151">
        <v>40.055711573223732</v>
      </c>
      <c r="I35" s="151">
        <v>38.715523925317385</v>
      </c>
      <c r="J35" s="151">
        <v>27.039828870342241</v>
      </c>
      <c r="K35" s="151">
        <v>10.167325562340356</v>
      </c>
      <c r="L35" s="151">
        <v>7.6786527497780019</v>
      </c>
      <c r="M35" s="151">
        <v>34.073556634328817</v>
      </c>
      <c r="N35" s="151">
        <v>13.708490092812387</v>
      </c>
      <c r="O35" s="151">
        <v>46.907025460327937</v>
      </c>
      <c r="P35" s="151">
        <v>20.022354599645489</v>
      </c>
      <c r="Q35" s="151">
        <v>32.203847328135588</v>
      </c>
    </row>
    <row r="36" spans="1:17" x14ac:dyDescent="0.25">
      <c r="A36" s="154" t="s">
        <v>30</v>
      </c>
      <c r="B36" s="153">
        <v>2.8354321397264211</v>
      </c>
      <c r="C36" s="153">
        <v>2.7839453831341383</v>
      </c>
      <c r="D36" s="153">
        <v>2.8544992798566522</v>
      </c>
      <c r="E36" s="153">
        <v>2.5821425233127537</v>
      </c>
      <c r="F36" s="153">
        <v>2.7825002373238616</v>
      </c>
      <c r="G36" s="153">
        <v>2.6032967727825977</v>
      </c>
      <c r="H36" s="153">
        <v>1.8865680364162789</v>
      </c>
      <c r="I36" s="153">
        <v>2.2467137383196145</v>
      </c>
      <c r="J36" s="153">
        <v>2.2266680566528452</v>
      </c>
      <c r="K36" s="153">
        <v>1.7760116637868293</v>
      </c>
      <c r="L36" s="153">
        <v>1.269350318136782</v>
      </c>
      <c r="M36" s="153">
        <v>2.0348259047740607</v>
      </c>
      <c r="N36" s="153">
        <v>2.0106417016156359</v>
      </c>
      <c r="O36" s="153">
        <v>1.8216449250239855</v>
      </c>
      <c r="P36" s="153">
        <v>1.1817077643805856</v>
      </c>
      <c r="Q36" s="153">
        <v>1.1507145669593375</v>
      </c>
    </row>
    <row r="37" spans="1:17" x14ac:dyDescent="0.25">
      <c r="A37" s="154" t="s">
        <v>125</v>
      </c>
      <c r="B37" s="153">
        <v>4.2734407307031725</v>
      </c>
      <c r="C37" s="153">
        <v>4.4642598443331938</v>
      </c>
      <c r="D37" s="153">
        <v>4.5173252239035593</v>
      </c>
      <c r="E37" s="153">
        <v>4.6607751135594331</v>
      </c>
      <c r="F37" s="153">
        <v>5.5699279021238119</v>
      </c>
      <c r="G37" s="153">
        <v>5.3475113750490246</v>
      </c>
      <c r="H37" s="153">
        <v>2.2874916909153638</v>
      </c>
      <c r="I37" s="153">
        <v>2.7832173857702749</v>
      </c>
      <c r="J37" s="153">
        <v>2.7774266315971454</v>
      </c>
      <c r="K37" s="153">
        <v>2.3635182410593174</v>
      </c>
      <c r="L37" s="153">
        <v>1.8113363381149876</v>
      </c>
      <c r="M37" s="153">
        <v>2.6707799199194664</v>
      </c>
      <c r="N37" s="153">
        <v>2.2404280549663964</v>
      </c>
      <c r="O37" s="153">
        <v>2.1566136838617371</v>
      </c>
      <c r="P37" s="153">
        <v>1.2108940354619171</v>
      </c>
      <c r="Q37" s="153">
        <v>1.6732501197948149</v>
      </c>
    </row>
    <row r="38" spans="1:17" x14ac:dyDescent="0.25">
      <c r="A38" s="154" t="s">
        <v>26</v>
      </c>
      <c r="B38" s="153">
        <v>51.626460980180774</v>
      </c>
      <c r="C38" s="153">
        <v>66.913962178037352</v>
      </c>
      <c r="D38" s="153">
        <v>67.067023016434661</v>
      </c>
      <c r="E38" s="153">
        <v>63.802082438935102</v>
      </c>
      <c r="F38" s="153">
        <v>74.183839994027593</v>
      </c>
      <c r="G38" s="153">
        <v>38.063369150626365</v>
      </c>
      <c r="H38" s="153">
        <v>35.881651845892087</v>
      </c>
      <c r="I38" s="153">
        <v>33.685592801227493</v>
      </c>
      <c r="J38" s="153">
        <v>22.035734182092249</v>
      </c>
      <c r="K38" s="153">
        <v>6.0277956574942078</v>
      </c>
      <c r="L38" s="153">
        <v>4.5979660935262325</v>
      </c>
      <c r="M38" s="153">
        <v>29.367950809635293</v>
      </c>
      <c r="N38" s="153">
        <v>9.4574203362303546</v>
      </c>
      <c r="O38" s="153">
        <v>42.928766851442212</v>
      </c>
      <c r="P38" s="153">
        <v>17.629752799802986</v>
      </c>
      <c r="Q38" s="153">
        <v>29.379882641381435</v>
      </c>
    </row>
    <row r="39" spans="1:17" x14ac:dyDescent="0.25">
      <c r="A39" s="152" t="s">
        <v>120</v>
      </c>
      <c r="B39" s="151">
        <v>47.669177528854888</v>
      </c>
      <c r="C39" s="151">
        <v>50.085552671785166</v>
      </c>
      <c r="D39" s="151">
        <v>45.365119955567486</v>
      </c>
      <c r="E39" s="151">
        <v>46.297522919403306</v>
      </c>
      <c r="F39" s="151">
        <v>49.480930210789467</v>
      </c>
      <c r="G39" s="151">
        <v>48.83626241405905</v>
      </c>
      <c r="H39" s="151">
        <v>38.683697838734162</v>
      </c>
      <c r="I39" s="151">
        <v>36.408837196428031</v>
      </c>
      <c r="J39" s="151">
        <v>33.281973110934253</v>
      </c>
      <c r="K39" s="151">
        <v>30.192712681230795</v>
      </c>
      <c r="L39" s="151">
        <v>52.504496220258865</v>
      </c>
      <c r="M39" s="151">
        <v>32.986919186913205</v>
      </c>
      <c r="N39" s="151">
        <v>29.933368794442138</v>
      </c>
      <c r="O39" s="151">
        <v>32.898908812321295</v>
      </c>
      <c r="P39" s="151">
        <v>23.927872284809549</v>
      </c>
      <c r="Q39" s="151">
        <v>28.863377006299267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9.7153259762270014</v>
      </c>
      <c r="Q40" s="87">
        <v>11.038517269749773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0.37066347580798314</v>
      </c>
      <c r="Q42" s="87">
        <v>0.33474697713882118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0.40395444533784985</v>
      </c>
      <c r="Q43" s="87">
        <v>0.5147291278016034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47.504443945606248</v>
      </c>
      <c r="C45" s="87">
        <v>49.919626183847157</v>
      </c>
      <c r="D45" s="87">
        <v>45.199750616703412</v>
      </c>
      <c r="E45" s="87">
        <v>46.141070371016689</v>
      </c>
      <c r="F45" s="87">
        <v>49.319621257163384</v>
      </c>
      <c r="G45" s="87">
        <v>48.677872139385713</v>
      </c>
      <c r="H45" s="87">
        <v>38.5489337617446</v>
      </c>
      <c r="I45" s="87">
        <v>36.261269355108347</v>
      </c>
      <c r="J45" s="87">
        <v>33.135454056910959</v>
      </c>
      <c r="K45" s="87">
        <v>30.192712681230795</v>
      </c>
      <c r="L45" s="87">
        <v>52.504496220258865</v>
      </c>
      <c r="M45" s="87">
        <v>32.986919186913205</v>
      </c>
      <c r="N45" s="87">
        <v>29.928534250255304</v>
      </c>
      <c r="O45" s="87">
        <v>32.893389723686624</v>
      </c>
      <c r="P45" s="87">
        <v>2.6742776732161535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10.758236356508206</v>
      </c>
      <c r="Q46" s="87">
        <v>16.96936892899409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0.16473358324864154</v>
      </c>
      <c r="C48" s="87">
        <v>0.16592648793801193</v>
      </c>
      <c r="D48" s="87">
        <v>0.16536933886407545</v>
      </c>
      <c r="E48" s="87">
        <v>0.15645254838661432</v>
      </c>
      <c r="F48" s="87">
        <v>0.16130895362608627</v>
      </c>
      <c r="G48" s="87">
        <v>0.15839027467333622</v>
      </c>
      <c r="H48" s="87">
        <v>0.1347640769895638</v>
      </c>
      <c r="I48" s="87">
        <v>0.14756784131968584</v>
      </c>
      <c r="J48" s="87">
        <v>0.14651905402329343</v>
      </c>
      <c r="K48" s="87">
        <v>0</v>
      </c>
      <c r="L48" s="87">
        <v>0</v>
      </c>
      <c r="M48" s="87">
        <v>0</v>
      </c>
      <c r="N48" s="87">
        <v>4.8345441868359266E-3</v>
      </c>
      <c r="O48" s="87">
        <v>5.5190886346706356E-3</v>
      </c>
      <c r="P48" s="87">
        <v>5.4143577123537609E-3</v>
      </c>
      <c r="Q48" s="87">
        <v>6.0147026149806188E-3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8.6595879649570779</v>
      </c>
      <c r="C50" s="148">
        <v>6.4697389162914352</v>
      </c>
      <c r="D50" s="148">
        <v>7.0615664392186215</v>
      </c>
      <c r="E50" s="148">
        <v>6.7552445436046007</v>
      </c>
      <c r="F50" s="148">
        <v>6.3013590836917022</v>
      </c>
      <c r="G50" s="148">
        <v>35.509830536043587</v>
      </c>
      <c r="H50" s="148">
        <v>10.691704589652835</v>
      </c>
      <c r="I50" s="148">
        <v>27.019636431761818</v>
      </c>
      <c r="J50" s="148">
        <v>42.44905543077067</v>
      </c>
      <c r="K50" s="148">
        <v>29.931123264798813</v>
      </c>
      <c r="L50" s="148">
        <v>22.831279912681985</v>
      </c>
      <c r="M50" s="148">
        <v>25.903026293004068</v>
      </c>
      <c r="N50" s="148">
        <v>46.824710467135915</v>
      </c>
      <c r="O50" s="148">
        <v>24.902757522567669</v>
      </c>
      <c r="P50" s="148">
        <v>53.251116405014209</v>
      </c>
      <c r="Q50" s="148">
        <v>54.176672045662386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881.84450223057365</v>
      </c>
      <c r="C53" s="96">
        <v>1022.2176442976348</v>
      </c>
      <c r="D53" s="96">
        <v>1001.1574378858863</v>
      </c>
      <c r="E53" s="96">
        <v>1095.4030642237547</v>
      </c>
      <c r="F53" s="96">
        <v>1176.9093789849699</v>
      </c>
      <c r="G53" s="96">
        <v>1082.0651798934507</v>
      </c>
      <c r="H53" s="96">
        <v>1069.5363343631238</v>
      </c>
      <c r="I53" s="96">
        <v>1026.9446922735592</v>
      </c>
      <c r="J53" s="96">
        <v>1034.5171334907177</v>
      </c>
      <c r="K53" s="96">
        <v>740.773928739609</v>
      </c>
      <c r="L53" s="96">
        <v>813.27953109426699</v>
      </c>
      <c r="M53" s="96">
        <v>811.11009262564858</v>
      </c>
      <c r="N53" s="96">
        <v>739.48514740195344</v>
      </c>
      <c r="O53" s="96">
        <v>702.60994883730359</v>
      </c>
      <c r="P53" s="96">
        <v>637.67405237185085</v>
      </c>
      <c r="Q53" s="96">
        <v>648.80093874264196</v>
      </c>
    </row>
    <row r="54" spans="1:17" x14ac:dyDescent="0.25">
      <c r="A54" s="132" t="s">
        <v>83</v>
      </c>
      <c r="B54" s="160">
        <v>1.9960553105694292</v>
      </c>
      <c r="C54" s="160">
        <v>2.3258173947335399</v>
      </c>
      <c r="D54" s="160">
        <v>2.2694418205793321</v>
      </c>
      <c r="E54" s="160">
        <v>2.4846665487209711</v>
      </c>
      <c r="F54" s="160">
        <v>2.6851050314493632</v>
      </c>
      <c r="G54" s="160">
        <v>2.4370189346422615</v>
      </c>
      <c r="H54" s="160">
        <v>2.4184543326582291</v>
      </c>
      <c r="I54" s="160">
        <v>2.3087581679987239</v>
      </c>
      <c r="J54" s="160">
        <v>2.3171384167951765</v>
      </c>
      <c r="K54" s="160">
        <v>1.6599328642730586</v>
      </c>
      <c r="L54" s="160">
        <v>1.8185582489918395</v>
      </c>
      <c r="M54" s="160">
        <v>1.8325715649806631</v>
      </c>
      <c r="N54" s="160">
        <v>1.6510876492977506</v>
      </c>
      <c r="O54" s="160">
        <v>1.583930728226165</v>
      </c>
      <c r="P54" s="160">
        <v>1.4162443274345398</v>
      </c>
      <c r="Q54" s="160">
        <v>1.4434034676060783</v>
      </c>
    </row>
    <row r="55" spans="1:17" x14ac:dyDescent="0.25">
      <c r="A55" s="76" t="s">
        <v>82</v>
      </c>
      <c r="B55" s="159">
        <v>0.38359657976789024</v>
      </c>
      <c r="C55" s="159">
        <v>0.44696937658001745</v>
      </c>
      <c r="D55" s="159">
        <v>0.43613526927172058</v>
      </c>
      <c r="E55" s="159">
        <v>0.4774965828382543</v>
      </c>
      <c r="F55" s="159">
        <v>0.51601631524313551</v>
      </c>
      <c r="G55" s="159">
        <v>0.46833979159208416</v>
      </c>
      <c r="H55" s="159">
        <v>0.46477209595353208</v>
      </c>
      <c r="I55" s="159">
        <v>0.44369097993724449</v>
      </c>
      <c r="J55" s="159">
        <v>0.44530147377421425</v>
      </c>
      <c r="K55" s="159">
        <v>0.31900146554446634</v>
      </c>
      <c r="L55" s="159">
        <v>0.34948566842215689</v>
      </c>
      <c r="M55" s="159">
        <v>0.35217871007088053</v>
      </c>
      <c r="N55" s="159">
        <v>0.31730161574878513</v>
      </c>
      <c r="O55" s="159">
        <v>0.30439557797799138</v>
      </c>
      <c r="P55" s="159">
        <v>0.2721700532259218</v>
      </c>
      <c r="Q55" s="159">
        <v>0.2773894242644262</v>
      </c>
    </row>
    <row r="56" spans="1:17" x14ac:dyDescent="0.25">
      <c r="A56" s="76" t="s">
        <v>81</v>
      </c>
      <c r="B56" s="159">
        <v>53.276549610721389</v>
      </c>
      <c r="C56" s="159">
        <v>62.078202522680108</v>
      </c>
      <c r="D56" s="159">
        <v>60.573486667685749</v>
      </c>
      <c r="E56" s="159">
        <v>66.318032345140423</v>
      </c>
      <c r="F56" s="159">
        <v>71.667919551387513</v>
      </c>
      <c r="G56" s="159">
        <v>65.046273761169772</v>
      </c>
      <c r="H56" s="159">
        <v>64.550767482677173</v>
      </c>
      <c r="I56" s="159">
        <v>61.622876092272421</v>
      </c>
      <c r="J56" s="159">
        <v>61.846552629886496</v>
      </c>
      <c r="K56" s="159">
        <v>44.30513279147651</v>
      </c>
      <c r="L56" s="159">
        <v>48.538990006625028</v>
      </c>
      <c r="M56" s="159">
        <v>48.913018281561094</v>
      </c>
      <c r="N56" s="159">
        <v>44.069045879478551</v>
      </c>
      <c r="O56" s="159">
        <v>42.276565972620176</v>
      </c>
      <c r="P56" s="159">
        <v>37.800861915967687</v>
      </c>
      <c r="Q56" s="159">
        <v>38.525764312745821</v>
      </c>
    </row>
    <row r="57" spans="1:17" x14ac:dyDescent="0.25">
      <c r="A57" s="76" t="s">
        <v>80</v>
      </c>
      <c r="B57" s="159">
        <v>0.91503244970703856</v>
      </c>
      <c r="C57" s="159">
        <v>1.0662021122386365</v>
      </c>
      <c r="D57" s="159">
        <v>1.0403583996677412</v>
      </c>
      <c r="E57" s="159">
        <v>1.1390218030244312</v>
      </c>
      <c r="F57" s="159">
        <v>1.2309068900234488</v>
      </c>
      <c r="G57" s="159">
        <v>1.1171791652967731</v>
      </c>
      <c r="H57" s="159">
        <v>1.1086687732543601</v>
      </c>
      <c r="I57" s="159">
        <v>1.0583818149018793</v>
      </c>
      <c r="J57" s="159">
        <v>1.0622234918057043</v>
      </c>
      <c r="K57" s="159">
        <v>0.76094706749969365</v>
      </c>
      <c r="L57" s="159">
        <v>0.83366417789055769</v>
      </c>
      <c r="M57" s="159">
        <v>0.84008816764168048</v>
      </c>
      <c r="N57" s="159">
        <v>0.75689224061980531</v>
      </c>
      <c r="O57" s="159">
        <v>0.72610613881314479</v>
      </c>
      <c r="P57" s="159">
        <v>0.64923527391955405</v>
      </c>
      <c r="Q57" s="159">
        <v>0.66168557749155754</v>
      </c>
    </row>
    <row r="58" spans="1:17" x14ac:dyDescent="0.25">
      <c r="A58" s="129" t="s">
        <v>79</v>
      </c>
      <c r="B58" s="158">
        <v>2.0866552521417683</v>
      </c>
      <c r="C58" s="158">
        <v>2.4313850706165665</v>
      </c>
      <c r="D58" s="158">
        <v>2.3724506376484618</v>
      </c>
      <c r="E58" s="158">
        <v>2.597444307407752</v>
      </c>
      <c r="F58" s="158">
        <v>2.8069805915487014</v>
      </c>
      <c r="G58" s="158">
        <v>2.5476339922111251</v>
      </c>
      <c r="H58" s="158">
        <v>2.52822675232715</v>
      </c>
      <c r="I58" s="158">
        <v>2.4135515342034282</v>
      </c>
      <c r="J58" s="158">
        <v>2.4223121582566676</v>
      </c>
      <c r="K58" s="158">
        <v>1.735276377912589</v>
      </c>
      <c r="L58" s="158">
        <v>1.9011016886611309</v>
      </c>
      <c r="M58" s="158">
        <v>1.9157510619791775</v>
      </c>
      <c r="N58" s="158">
        <v>1.7260296831006685</v>
      </c>
      <c r="O58" s="158">
        <v>1.6558245433284047</v>
      </c>
      <c r="P58" s="158">
        <v>1.4805269415676729</v>
      </c>
      <c r="Q58" s="158">
        <v>1.5089188213830815</v>
      </c>
    </row>
    <row r="59" spans="1:17" x14ac:dyDescent="0.25">
      <c r="A59" s="92" t="s">
        <v>125</v>
      </c>
      <c r="B59" s="91">
        <v>0.34095691582514109</v>
      </c>
      <c r="C59" s="91">
        <v>0.39728534649402397</v>
      </c>
      <c r="D59" s="91">
        <v>0.38765553223501603</v>
      </c>
      <c r="E59" s="91">
        <v>0.42441922266378651</v>
      </c>
      <c r="F59" s="91">
        <v>0.45865719518983211</v>
      </c>
      <c r="G59" s="91">
        <v>0.4162802780881128</v>
      </c>
      <c r="H59" s="91">
        <v>0.4131091588298037</v>
      </c>
      <c r="I59" s="91">
        <v>0.39437136845791188</v>
      </c>
      <c r="J59" s="91">
        <v>0.39580284371230767</v>
      </c>
      <c r="K59" s="91">
        <v>0.28354203757904756</v>
      </c>
      <c r="L59" s="91">
        <v>0.31063769051957807</v>
      </c>
      <c r="M59" s="91">
        <v>0.31303138020078702</v>
      </c>
      <c r="N59" s="91">
        <v>0.28203113895723986</v>
      </c>
      <c r="O59" s="91">
        <v>0.27055970499264287</v>
      </c>
      <c r="P59" s="91">
        <v>0.24191629128712758</v>
      </c>
      <c r="Q59" s="91">
        <v>0.24655548972031563</v>
      </c>
    </row>
    <row r="60" spans="1:17" x14ac:dyDescent="0.25">
      <c r="A60" s="92" t="s">
        <v>26</v>
      </c>
      <c r="B60" s="91">
        <v>0.56739553806926857</v>
      </c>
      <c r="C60" s="91">
        <v>0.66113318861852211</v>
      </c>
      <c r="D60" s="91">
        <v>0.64510795672148347</v>
      </c>
      <c r="E60" s="91">
        <v>0.70628739888578917</v>
      </c>
      <c r="F60" s="91">
        <v>0.76326372622264038</v>
      </c>
      <c r="G60" s="91">
        <v>0.69274316317009943</v>
      </c>
      <c r="H60" s="91">
        <v>0.68746601865611956</v>
      </c>
      <c r="I60" s="91">
        <v>0.65628395970137121</v>
      </c>
      <c r="J60" s="91">
        <v>0.65866611602231029</v>
      </c>
      <c r="K60" s="91">
        <v>0.47184990100018293</v>
      </c>
      <c r="L60" s="91">
        <v>0.51694050296766125</v>
      </c>
      <c r="M60" s="91">
        <v>0.52092390609457406</v>
      </c>
      <c r="N60" s="91">
        <v>0.4693355741257329</v>
      </c>
      <c r="O60" s="91">
        <v>0.45024565353850338</v>
      </c>
      <c r="P60" s="91">
        <v>0.4025793814165548</v>
      </c>
      <c r="Q60" s="91">
        <v>0.4102995958161913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1.1783027982473588</v>
      </c>
      <c r="C62" s="157">
        <v>1.3729665355040206</v>
      </c>
      <c r="D62" s="157">
        <v>1.3396871486919621</v>
      </c>
      <c r="E62" s="157">
        <v>1.4667376858581762</v>
      </c>
      <c r="F62" s="157">
        <v>1.5850596701362289</v>
      </c>
      <c r="G62" s="157">
        <v>1.4386105509529126</v>
      </c>
      <c r="H62" s="157">
        <v>1.4276515748412266</v>
      </c>
      <c r="I62" s="157">
        <v>1.3628962060441452</v>
      </c>
      <c r="J62" s="157">
        <v>1.3678431985220496</v>
      </c>
      <c r="K62" s="157">
        <v>0.97988443933335867</v>
      </c>
      <c r="L62" s="157">
        <v>1.0735234951738917</v>
      </c>
      <c r="M62" s="157">
        <v>1.0817957756838166</v>
      </c>
      <c r="N62" s="157">
        <v>0.97466297001769564</v>
      </c>
      <c r="O62" s="157">
        <v>0.93501918479725843</v>
      </c>
      <c r="P62" s="157">
        <v>0.8360312688639906</v>
      </c>
      <c r="Q62" s="157">
        <v>0.85206373584657469</v>
      </c>
    </row>
    <row r="63" spans="1:17" x14ac:dyDescent="0.25">
      <c r="A63" s="156" t="s">
        <v>115</v>
      </c>
      <c r="B63" s="155">
        <v>114.6773315401674</v>
      </c>
      <c r="C63" s="155">
        <v>133.58517746447953</v>
      </c>
      <c r="D63" s="155">
        <v>130.35599321512478</v>
      </c>
      <c r="E63" s="155">
        <v>142.71619938876594</v>
      </c>
      <c r="F63" s="155">
        <v>154.21437382172857</v>
      </c>
      <c r="G63" s="155">
        <v>140.32639254171821</v>
      </c>
      <c r="H63" s="155">
        <v>137.52908272821253</v>
      </c>
      <c r="I63" s="155">
        <v>132.92697439075536</v>
      </c>
      <c r="J63" s="155">
        <v>133.65000928846595</v>
      </c>
      <c r="K63" s="155">
        <v>96.876403820554017</v>
      </c>
      <c r="L63" s="155">
        <v>111.38005321037794</v>
      </c>
      <c r="M63" s="155">
        <v>101.88561416986133</v>
      </c>
      <c r="N63" s="155">
        <v>95.363286412810979</v>
      </c>
      <c r="O63" s="155">
        <v>89.288868075696229</v>
      </c>
      <c r="P63" s="155">
        <v>81.843213169155604</v>
      </c>
      <c r="Q63" s="155">
        <v>83.330179604283373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2.7215889173014105</v>
      </c>
      <c r="N64" s="153">
        <v>0</v>
      </c>
      <c r="O64" s="153">
        <v>0.69292311242256399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9.1697978769431057</v>
      </c>
      <c r="I65" s="153">
        <v>0</v>
      </c>
      <c r="J65" s="153">
        <v>0</v>
      </c>
      <c r="K65" s="153">
        <v>1.7667142387031753</v>
      </c>
      <c r="L65" s="153">
        <v>10.733183814557009</v>
      </c>
      <c r="M65" s="153">
        <v>19.153905652817677</v>
      </c>
      <c r="N65" s="153">
        <v>0</v>
      </c>
      <c r="O65" s="153">
        <v>10.773902051641789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114.19612148222582</v>
      </c>
      <c r="C66" s="153">
        <v>133.21804034694523</v>
      </c>
      <c r="D66" s="153">
        <v>129.95254004651514</v>
      </c>
      <c r="E66" s="153">
        <v>142.28596094956225</v>
      </c>
      <c r="F66" s="153">
        <v>153.82536842602855</v>
      </c>
      <c r="G66" s="153">
        <v>138.11976290324077</v>
      </c>
      <c r="H66" s="153">
        <v>127.43606705393661</v>
      </c>
      <c r="I66" s="153">
        <v>130.90855012029732</v>
      </c>
      <c r="J66" s="153">
        <v>130.38718925369739</v>
      </c>
      <c r="K66" s="153">
        <v>85.475434267421932</v>
      </c>
      <c r="L66" s="153">
        <v>55.79980736225599</v>
      </c>
      <c r="M66" s="153">
        <v>78.310223715235438</v>
      </c>
      <c r="N66" s="153">
        <v>92.36794238293389</v>
      </c>
      <c r="O66" s="153">
        <v>76.566987603654738</v>
      </c>
      <c r="P66" s="153">
        <v>79.047761206418556</v>
      </c>
      <c r="Q66" s="153">
        <v>80.905562787979292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0.48121005794158755</v>
      </c>
      <c r="C68" s="153">
        <v>0.36713711753430939</v>
      </c>
      <c r="D68" s="153">
        <v>0.40345316860964392</v>
      </c>
      <c r="E68" s="153">
        <v>0.43023843920369381</v>
      </c>
      <c r="F68" s="153">
        <v>0.38900539570001469</v>
      </c>
      <c r="G68" s="153">
        <v>2.2066296384774389</v>
      </c>
      <c r="H68" s="153">
        <v>0.92321779733281883</v>
      </c>
      <c r="I68" s="153">
        <v>2.018424270458028</v>
      </c>
      <c r="J68" s="153">
        <v>3.2628200347685641</v>
      </c>
      <c r="K68" s="153">
        <v>9.634255314428918</v>
      </c>
      <c r="L68" s="153">
        <v>44.847062033564939</v>
      </c>
      <c r="M68" s="153">
        <v>1.6998958845068008</v>
      </c>
      <c r="N68" s="153">
        <v>2.9953440298770837</v>
      </c>
      <c r="O68" s="153">
        <v>1.2550553079771267</v>
      </c>
      <c r="P68" s="153">
        <v>2.7954519627370473</v>
      </c>
      <c r="Q68" s="153">
        <v>2.424616816304086</v>
      </c>
    </row>
    <row r="69" spans="1:17" x14ac:dyDescent="0.25">
      <c r="A69" s="156" t="s">
        <v>114</v>
      </c>
      <c r="B69" s="155">
        <v>393.39469629184504</v>
      </c>
      <c r="C69" s="155">
        <v>458.38620943348127</v>
      </c>
      <c r="D69" s="155">
        <v>447.27536908991084</v>
      </c>
      <c r="E69" s="155">
        <v>489.69316488617125</v>
      </c>
      <c r="F69" s="155">
        <v>529.19679768662684</v>
      </c>
      <c r="G69" s="155">
        <v>480.30248389137574</v>
      </c>
      <c r="H69" s="155">
        <v>476.64365944867819</v>
      </c>
      <c r="I69" s="155">
        <v>455.02407348224767</v>
      </c>
      <c r="J69" s="155">
        <v>456.67570378160536</v>
      </c>
      <c r="K69" s="155">
        <v>327.1496443749665</v>
      </c>
      <c r="L69" s="155">
        <v>358.4124980219529</v>
      </c>
      <c r="M69" s="155">
        <v>361.17432739525435</v>
      </c>
      <c r="N69" s="155">
        <v>325.40637571882166</v>
      </c>
      <c r="O69" s="155">
        <v>312.17068208400195</v>
      </c>
      <c r="P69" s="155">
        <v>279.12202839069568</v>
      </c>
      <c r="Q69" s="155">
        <v>284.47471658663648</v>
      </c>
    </row>
    <row r="70" spans="1:17" x14ac:dyDescent="0.25">
      <c r="A70" s="156" t="s">
        <v>113</v>
      </c>
      <c r="B70" s="155">
        <v>203.04209676423719</v>
      </c>
      <c r="C70" s="155">
        <v>232.11629474919471</v>
      </c>
      <c r="D70" s="155">
        <v>229.91189240438607</v>
      </c>
      <c r="E70" s="155">
        <v>250.77802247022399</v>
      </c>
      <c r="F70" s="155">
        <v>265.21628470539247</v>
      </c>
      <c r="G70" s="155">
        <v>247.89619114516171</v>
      </c>
      <c r="H70" s="155">
        <v>247.2637066247205</v>
      </c>
      <c r="I70" s="155">
        <v>236.17505517234309</v>
      </c>
      <c r="J70" s="155">
        <v>237.10431390858304</v>
      </c>
      <c r="K70" s="155">
        <v>168.41877283302165</v>
      </c>
      <c r="L70" s="155">
        <v>184.59906416952356</v>
      </c>
      <c r="M70" s="155">
        <v>187.35255548170352</v>
      </c>
      <c r="N70" s="155">
        <v>168.93422677892471</v>
      </c>
      <c r="O70" s="155">
        <v>162.86154338966691</v>
      </c>
      <c r="P70" s="155">
        <v>146.2955454889443</v>
      </c>
      <c r="Q70" s="155">
        <v>149.10323053562661</v>
      </c>
    </row>
    <row r="71" spans="1:17" x14ac:dyDescent="0.25">
      <c r="A71" s="152" t="s">
        <v>123</v>
      </c>
      <c r="B71" s="151">
        <v>59.558235544865958</v>
      </c>
      <c r="C71" s="151">
        <v>88.971062360461346</v>
      </c>
      <c r="D71" s="151">
        <v>72.607183018412542</v>
      </c>
      <c r="E71" s="151">
        <v>83.029847684809482</v>
      </c>
      <c r="F71" s="151">
        <v>113.54470177783034</v>
      </c>
      <c r="G71" s="151">
        <v>72.438787216284865</v>
      </c>
      <c r="H71" s="151">
        <v>68.753864758281708</v>
      </c>
      <c r="I71" s="151">
        <v>65.25387725575618</v>
      </c>
      <c r="J71" s="151">
        <v>65.278233475024535</v>
      </c>
      <c r="K71" s="151">
        <v>50.852933647654652</v>
      </c>
      <c r="L71" s="151">
        <v>55.409997195667849</v>
      </c>
      <c r="M71" s="151">
        <v>52.080403092979587</v>
      </c>
      <c r="N71" s="151">
        <v>46.617739735936546</v>
      </c>
      <c r="O71" s="151">
        <v>42.382729698606965</v>
      </c>
      <c r="P71" s="151">
        <v>35.972467589321667</v>
      </c>
      <c r="Q71" s="151">
        <v>36.583672642200924</v>
      </c>
    </row>
    <row r="72" spans="1:17" x14ac:dyDescent="0.25">
      <c r="A72" s="154" t="s">
        <v>30</v>
      </c>
      <c r="B72" s="153">
        <v>7.55739065789124</v>
      </c>
      <c r="C72" s="153">
        <v>7.1649661983558799</v>
      </c>
      <c r="D72" s="153">
        <v>7.1008565232252545</v>
      </c>
      <c r="E72" s="153">
        <v>7.364951826491259</v>
      </c>
      <c r="F72" s="153">
        <v>7.4864288558266132</v>
      </c>
      <c r="G72" s="153">
        <v>7.4582752123883864</v>
      </c>
      <c r="H72" s="153">
        <v>8.2393494845656594</v>
      </c>
      <c r="I72" s="153">
        <v>7.5386710562431976</v>
      </c>
      <c r="J72" s="153">
        <v>7.4068581299504705</v>
      </c>
      <c r="K72" s="153">
        <v>7.5415777645652575</v>
      </c>
      <c r="L72" s="153">
        <v>7.7648892643076293</v>
      </c>
      <c r="M72" s="153">
        <v>5.9648465402616928</v>
      </c>
      <c r="N72" s="153">
        <v>5.6747945278614491</v>
      </c>
      <c r="O72" s="153">
        <v>3.792898821442201</v>
      </c>
      <c r="P72" s="153">
        <v>2.34474046972589</v>
      </c>
      <c r="Q72" s="153">
        <v>1.9302096457617191</v>
      </c>
    </row>
    <row r="73" spans="1:17" x14ac:dyDescent="0.25">
      <c r="A73" s="154" t="s">
        <v>125</v>
      </c>
      <c r="B73" s="153">
        <v>11.39017245476529</v>
      </c>
      <c r="C73" s="153">
        <v>11.489546842084586</v>
      </c>
      <c r="D73" s="153">
        <v>11.237304738537688</v>
      </c>
      <c r="E73" s="153">
        <v>13.293760462701185</v>
      </c>
      <c r="F73" s="153">
        <v>14.986115153556435</v>
      </c>
      <c r="G73" s="153">
        <v>15.32027080180448</v>
      </c>
      <c r="H73" s="153">
        <v>9.9903333040107594</v>
      </c>
      <c r="I73" s="153">
        <v>9.3388668042027128</v>
      </c>
      <c r="J73" s="153">
        <v>9.2389186457860983</v>
      </c>
      <c r="K73" s="153">
        <v>10.036339837381153</v>
      </c>
      <c r="L73" s="153">
        <v>11.080334471042196</v>
      </c>
      <c r="M73" s="153">
        <v>7.8290689772307207</v>
      </c>
      <c r="N73" s="153">
        <v>6.3233388903524528</v>
      </c>
      <c r="O73" s="153">
        <v>4.4903468219623548</v>
      </c>
      <c r="P73" s="153">
        <v>2.4026517681260153</v>
      </c>
      <c r="Q73" s="153">
        <v>2.8067112503269742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40.610672432209427</v>
      </c>
      <c r="C75" s="153">
        <v>70.316549320020883</v>
      </c>
      <c r="D75" s="153">
        <v>54.269021756649593</v>
      </c>
      <c r="E75" s="153">
        <v>62.371135395617046</v>
      </c>
      <c r="F75" s="153">
        <v>91.072157768447283</v>
      </c>
      <c r="G75" s="153">
        <v>49.660241202092003</v>
      </c>
      <c r="H75" s="153">
        <v>50.524181969705289</v>
      </c>
      <c r="I75" s="153">
        <v>48.376339395310275</v>
      </c>
      <c r="J75" s="153">
        <v>48.632456699287971</v>
      </c>
      <c r="K75" s="153">
        <v>33.275016045708242</v>
      </c>
      <c r="L75" s="153">
        <v>36.564773460318023</v>
      </c>
      <c r="M75" s="153">
        <v>38.286487575487172</v>
      </c>
      <c r="N75" s="153">
        <v>34.619606317722642</v>
      </c>
      <c r="O75" s="153">
        <v>34.09948405520241</v>
      </c>
      <c r="P75" s="153">
        <v>31.225075351469762</v>
      </c>
      <c r="Q75" s="153">
        <v>31.846751746112229</v>
      </c>
    </row>
    <row r="76" spans="1:17" x14ac:dyDescent="0.25">
      <c r="A76" s="152" t="s">
        <v>122</v>
      </c>
      <c r="B76" s="151">
        <v>143.48386121937122</v>
      </c>
      <c r="C76" s="151">
        <v>143.14523238873335</v>
      </c>
      <c r="D76" s="151">
        <v>157.30470938597352</v>
      </c>
      <c r="E76" s="151">
        <v>167.74817478541451</v>
      </c>
      <c r="F76" s="151">
        <v>151.6715829275621</v>
      </c>
      <c r="G76" s="151">
        <v>175.45740392887686</v>
      </c>
      <c r="H76" s="151">
        <v>178.50984186643879</v>
      </c>
      <c r="I76" s="151">
        <v>170.92117791658691</v>
      </c>
      <c r="J76" s="151">
        <v>171.8260804335585</v>
      </c>
      <c r="K76" s="151">
        <v>117.56583918536701</v>
      </c>
      <c r="L76" s="151">
        <v>129.18906697385572</v>
      </c>
      <c r="M76" s="151">
        <v>135.27215238872392</v>
      </c>
      <c r="N76" s="151">
        <v>122.31648704298816</v>
      </c>
      <c r="O76" s="151">
        <v>120.47881369105994</v>
      </c>
      <c r="P76" s="151">
        <v>110.32307789962263</v>
      </c>
      <c r="Q76" s="151">
        <v>112.5195578934257</v>
      </c>
    </row>
    <row r="77" spans="1:17" x14ac:dyDescent="0.25">
      <c r="A77" s="156" t="s">
        <v>112</v>
      </c>
      <c r="B77" s="155">
        <v>112.07248843141659</v>
      </c>
      <c r="C77" s="155">
        <v>129.78138617363035</v>
      </c>
      <c r="D77" s="155">
        <v>126.92231038161168</v>
      </c>
      <c r="E77" s="155">
        <v>139.19901589146161</v>
      </c>
      <c r="F77" s="155">
        <v>149.37499439157003</v>
      </c>
      <c r="G77" s="155">
        <v>141.92366667028296</v>
      </c>
      <c r="H77" s="155">
        <v>137.02899612464205</v>
      </c>
      <c r="I77" s="155">
        <v>134.97133063889953</v>
      </c>
      <c r="J77" s="155">
        <v>138.99357834154506</v>
      </c>
      <c r="K77" s="155">
        <v>99.548817144360555</v>
      </c>
      <c r="L77" s="155">
        <v>105.44611590182186</v>
      </c>
      <c r="M77" s="155">
        <v>106.84398779259601</v>
      </c>
      <c r="N77" s="155">
        <v>101.26090142315061</v>
      </c>
      <c r="O77" s="155">
        <v>91.74203232697252</v>
      </c>
      <c r="P77" s="155">
        <v>88.794226810939932</v>
      </c>
      <c r="Q77" s="155">
        <v>89.475650412604551</v>
      </c>
    </row>
    <row r="78" spans="1:17" x14ac:dyDescent="0.25">
      <c r="A78" s="152" t="s">
        <v>121</v>
      </c>
      <c r="B78" s="151">
        <v>57.371922095029845</v>
      </c>
      <c r="C78" s="151">
        <v>73.661380170399781</v>
      </c>
      <c r="D78" s="151">
        <v>74.537979865136933</v>
      </c>
      <c r="E78" s="151">
        <v>79.907174325819952</v>
      </c>
      <c r="F78" s="151">
        <v>89.020728417284246</v>
      </c>
      <c r="G78" s="151">
        <v>50.160784952466656</v>
      </c>
      <c r="H78" s="151">
        <v>61.602826856115463</v>
      </c>
      <c r="I78" s="151">
        <v>51.543692212412815</v>
      </c>
      <c r="J78" s="151">
        <v>36.520937852532171</v>
      </c>
      <c r="K78" s="151">
        <v>14.373548933800604</v>
      </c>
      <c r="L78" s="151">
        <v>9.7278484382591852</v>
      </c>
      <c r="M78" s="151">
        <v>39.103190840089489</v>
      </c>
      <c r="N78" s="151">
        <v>15.322999452359117</v>
      </c>
      <c r="O78" s="151">
        <v>41.044429173627421</v>
      </c>
      <c r="P78" s="151">
        <v>18.271807477753143</v>
      </c>
      <c r="Q78" s="151">
        <v>24.977031682481105</v>
      </c>
    </row>
    <row r="79" spans="1:17" x14ac:dyDescent="0.25">
      <c r="A79" s="154" t="s">
        <v>30</v>
      </c>
      <c r="B79" s="153">
        <v>2.7696138109962836</v>
      </c>
      <c r="C79" s="153">
        <v>2.7651465216677558</v>
      </c>
      <c r="D79" s="153">
        <v>2.8583006982917079</v>
      </c>
      <c r="E79" s="153">
        <v>2.9042397427588473</v>
      </c>
      <c r="F79" s="153">
        <v>3.0011073137843218</v>
      </c>
      <c r="G79" s="153">
        <v>2.8378951282776583</v>
      </c>
      <c r="H79" s="153">
        <v>2.9014070537027381</v>
      </c>
      <c r="I79" s="153">
        <v>2.9911495357968669</v>
      </c>
      <c r="J79" s="153">
        <v>3.0074156942772063</v>
      </c>
      <c r="K79" s="153">
        <v>2.5107478264485299</v>
      </c>
      <c r="L79" s="153">
        <v>1.6081007843788337</v>
      </c>
      <c r="M79" s="153">
        <v>2.3351887369624804</v>
      </c>
      <c r="N79" s="153">
        <v>2.2474438456865902</v>
      </c>
      <c r="O79" s="153">
        <v>1.5939696744974985</v>
      </c>
      <c r="P79" s="153">
        <v>1.0783914877878766</v>
      </c>
      <c r="Q79" s="153">
        <v>0.89248448806690572</v>
      </c>
    </row>
    <row r="80" spans="1:17" x14ac:dyDescent="0.25">
      <c r="A80" s="154" t="s">
        <v>125</v>
      </c>
      <c r="B80" s="153">
        <v>4.1742421913054644</v>
      </c>
      <c r="C80" s="153">
        <v>4.4341144963418184</v>
      </c>
      <c r="D80" s="153">
        <v>4.5233410752665169</v>
      </c>
      <c r="E80" s="153">
        <v>5.2421615749911012</v>
      </c>
      <c r="F80" s="153">
        <v>6.0075291782875508</v>
      </c>
      <c r="G80" s="153">
        <v>5.8294070189470126</v>
      </c>
      <c r="H80" s="153">
        <v>3.5179990327387114</v>
      </c>
      <c r="I80" s="153">
        <v>3.7054206103244205</v>
      </c>
      <c r="J80" s="153">
        <v>3.7512894733509925</v>
      </c>
      <c r="K80" s="153">
        <v>3.3413059201751962</v>
      </c>
      <c r="L80" s="153">
        <v>2.2947261638317236</v>
      </c>
      <c r="M80" s="153">
        <v>3.0650166057297179</v>
      </c>
      <c r="N80" s="153">
        <v>2.5042931516797746</v>
      </c>
      <c r="O80" s="153">
        <v>1.8870729220935749</v>
      </c>
      <c r="P80" s="153">
        <v>1.1050260138890697</v>
      </c>
      <c r="Q80" s="153">
        <v>1.2977586444560363</v>
      </c>
    </row>
    <row r="81" spans="1:17" x14ac:dyDescent="0.25">
      <c r="A81" s="154" t="s">
        <v>26</v>
      </c>
      <c r="B81" s="153">
        <v>50.428066092728095</v>
      </c>
      <c r="C81" s="153">
        <v>66.462119152390201</v>
      </c>
      <c r="D81" s="153">
        <v>67.156338091578704</v>
      </c>
      <c r="E81" s="153">
        <v>71.760773008070004</v>
      </c>
      <c r="F81" s="153">
        <v>80.012091925212374</v>
      </c>
      <c r="G81" s="153">
        <v>41.493482805241982</v>
      </c>
      <c r="H81" s="153">
        <v>55.183420769674015</v>
      </c>
      <c r="I81" s="153">
        <v>44.847122066291526</v>
      </c>
      <c r="J81" s="153">
        <v>29.762232684903971</v>
      </c>
      <c r="K81" s="153">
        <v>8.5214951871768783</v>
      </c>
      <c r="L81" s="153">
        <v>5.8250214900486279</v>
      </c>
      <c r="M81" s="153">
        <v>33.702985497397293</v>
      </c>
      <c r="N81" s="153">
        <v>10.571262454992752</v>
      </c>
      <c r="O81" s="153">
        <v>37.563386577036347</v>
      </c>
      <c r="P81" s="153">
        <v>16.088389976076197</v>
      </c>
      <c r="Q81" s="153">
        <v>22.786788549958164</v>
      </c>
    </row>
    <row r="82" spans="1:17" x14ac:dyDescent="0.25">
      <c r="A82" s="152" t="s">
        <v>120</v>
      </c>
      <c r="B82" s="151">
        <v>46.320891912339036</v>
      </c>
      <c r="C82" s="151">
        <v>49.72371105750215</v>
      </c>
      <c r="D82" s="151">
        <v>45.35386683209245</v>
      </c>
      <c r="E82" s="151">
        <v>51.769577072019274</v>
      </c>
      <c r="F82" s="151">
        <v>53.561595575031632</v>
      </c>
      <c r="G82" s="151">
        <v>53.223730007331106</v>
      </c>
      <c r="H82" s="151">
        <v>59.146702711176836</v>
      </c>
      <c r="I82" s="151">
        <v>47.973602186439827</v>
      </c>
      <c r="J82" s="151">
        <v>45.13946272669935</v>
      </c>
      <c r="K82" s="151">
        <v>42.861636936302347</v>
      </c>
      <c r="L82" s="151">
        <v>66.7940228233212</v>
      </c>
      <c r="M82" s="151">
        <v>38.014197192424085</v>
      </c>
      <c r="N82" s="151">
        <v>33.59843876316998</v>
      </c>
      <c r="O82" s="151">
        <v>28.907275215635348</v>
      </c>
      <c r="P82" s="151">
        <v>21.927028512115758</v>
      </c>
      <c r="Q82" s="151">
        <v>22.479649991761882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8.9029324107713421</v>
      </c>
      <c r="Q83" s="87">
        <v>8.5971230808452628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0.33966867198640549</v>
      </c>
      <c r="Q85" s="87">
        <v>0.2607108267420935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0.37017585747237874</v>
      </c>
      <c r="Q86" s="87">
        <v>0.40088623832961834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46.160817690387681</v>
      </c>
      <c r="C88" s="87">
        <v>49.558983300636179</v>
      </c>
      <c r="D88" s="87">
        <v>45.188538514206407</v>
      </c>
      <c r="E88" s="87">
        <v>51.594632890320511</v>
      </c>
      <c r="F88" s="87">
        <v>53.3869835598584</v>
      </c>
      <c r="G88" s="87">
        <v>53.05110989272189</v>
      </c>
      <c r="H88" s="87">
        <v>58.940650776041856</v>
      </c>
      <c r="I88" s="87">
        <v>47.779161455559333</v>
      </c>
      <c r="J88" s="87">
        <v>44.940742796369776</v>
      </c>
      <c r="K88" s="87">
        <v>42.861636936302347</v>
      </c>
      <c r="L88" s="87">
        <v>66.7940228233212</v>
      </c>
      <c r="M88" s="87">
        <v>38.014197192424085</v>
      </c>
      <c r="N88" s="87">
        <v>33.593012272823216</v>
      </c>
      <c r="O88" s="87">
        <v>28.902425759532957</v>
      </c>
      <c r="P88" s="87">
        <v>2.4506551226935356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9.8586348389611267</v>
      </c>
      <c r="Q89" s="87">
        <v>13.216245417908434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0.16007422195135845</v>
      </c>
      <c r="C91" s="87">
        <v>0.16472775686597521</v>
      </c>
      <c r="D91" s="87">
        <v>0.1653283178860411</v>
      </c>
      <c r="E91" s="87">
        <v>0.17494418169876119</v>
      </c>
      <c r="F91" s="87">
        <v>0.17461201517323122</v>
      </c>
      <c r="G91" s="87">
        <v>0.17262011460921683</v>
      </c>
      <c r="H91" s="87">
        <v>0.20605193513497633</v>
      </c>
      <c r="I91" s="87">
        <v>0.19444073088049132</v>
      </c>
      <c r="J91" s="87">
        <v>0.19871993032957672</v>
      </c>
      <c r="K91" s="87">
        <v>0</v>
      </c>
      <c r="L91" s="87">
        <v>0</v>
      </c>
      <c r="M91" s="87">
        <v>0</v>
      </c>
      <c r="N91" s="87">
        <v>5.4264903467666527E-3</v>
      </c>
      <c r="O91" s="87">
        <v>4.8494561023907758E-3</v>
      </c>
      <c r="P91" s="87">
        <v>4.9616102309666642E-3</v>
      </c>
      <c r="Q91" s="87">
        <v>4.6844279364743327E-3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8.3796744240477068</v>
      </c>
      <c r="C93" s="148">
        <v>6.3962949457284166</v>
      </c>
      <c r="D93" s="148">
        <v>7.030463684382303</v>
      </c>
      <c r="E93" s="148">
        <v>7.5222644936223926</v>
      </c>
      <c r="F93" s="148">
        <v>6.7926703992541588</v>
      </c>
      <c r="G93" s="148">
        <v>38.539151710485179</v>
      </c>
      <c r="H93" s="148">
        <v>16.279466557349746</v>
      </c>
      <c r="I93" s="148">
        <v>35.454036240046889</v>
      </c>
      <c r="J93" s="148">
        <v>57.333177762313532</v>
      </c>
      <c r="K93" s="148">
        <v>42.313631274257602</v>
      </c>
      <c r="L93" s="148">
        <v>28.924244640241465</v>
      </c>
      <c r="M93" s="148">
        <v>29.726599760082429</v>
      </c>
      <c r="N93" s="148">
        <v>52.339463207621513</v>
      </c>
      <c r="O93" s="148">
        <v>21.790327937709744</v>
      </c>
      <c r="P93" s="148">
        <v>48.595390821071028</v>
      </c>
      <c r="Q93" s="148">
        <v>42.018968738361572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</v>
      </c>
      <c r="C98" s="77">
        <f t="shared" si="0"/>
        <v>1</v>
      </c>
      <c r="D98" s="77">
        <f t="shared" si="0"/>
        <v>1</v>
      </c>
      <c r="E98" s="77">
        <f t="shared" si="0"/>
        <v>1</v>
      </c>
      <c r="F98" s="77">
        <f t="shared" si="0"/>
        <v>0.99999999999999989</v>
      </c>
      <c r="G98" s="77">
        <f t="shared" si="0"/>
        <v>0.99999999999999989</v>
      </c>
      <c r="H98" s="77">
        <f t="shared" si="0"/>
        <v>1.0000000000000002</v>
      </c>
      <c r="I98" s="77">
        <f t="shared" si="0"/>
        <v>1</v>
      </c>
      <c r="J98" s="77">
        <f t="shared" si="0"/>
        <v>1</v>
      </c>
      <c r="K98" s="77">
        <f t="shared" si="0"/>
        <v>1</v>
      </c>
      <c r="L98" s="77">
        <f t="shared" si="0"/>
        <v>1</v>
      </c>
      <c r="M98" s="77">
        <f t="shared" si="0"/>
        <v>1</v>
      </c>
      <c r="N98" s="77">
        <f t="shared" si="0"/>
        <v>1.0000000000000002</v>
      </c>
      <c r="O98" s="77">
        <f t="shared" si="0"/>
        <v>0.99999999999999989</v>
      </c>
      <c r="P98" s="77">
        <f t="shared" si="0"/>
        <v>0.99999999999999978</v>
      </c>
      <c r="Q98" s="77">
        <f t="shared" si="0"/>
        <v>1</v>
      </c>
    </row>
    <row r="99" spans="1:17" x14ac:dyDescent="0.25">
      <c r="A99" s="132" t="s">
        <v>83</v>
      </c>
      <c r="B99" s="146">
        <f t="shared" ref="B99:Q99" si="1">IF(B$6=0,0,B$6/B$5)</f>
        <v>1.2192088177671481E-3</v>
      </c>
      <c r="C99" s="146">
        <f t="shared" si="1"/>
        <v>1.2191668769409711E-3</v>
      </c>
      <c r="D99" s="146">
        <f t="shared" si="1"/>
        <v>1.2166725715127514E-3</v>
      </c>
      <c r="E99" s="146">
        <f t="shared" si="1"/>
        <v>1.2103950090332986E-3</v>
      </c>
      <c r="F99" s="146">
        <f t="shared" si="1"/>
        <v>1.2122391909581488E-3</v>
      </c>
      <c r="G99" s="146">
        <f t="shared" si="1"/>
        <v>1.2039833130927486E-3</v>
      </c>
      <c r="H99" s="146">
        <f t="shared" si="1"/>
        <v>1.2208578824680059E-3</v>
      </c>
      <c r="I99" s="146">
        <f t="shared" si="1"/>
        <v>1.221123608437176E-3</v>
      </c>
      <c r="J99" s="146">
        <f t="shared" si="1"/>
        <v>1.2121386623183382E-3</v>
      </c>
      <c r="K99" s="146">
        <f t="shared" si="1"/>
        <v>1.2073431044256715E-3</v>
      </c>
      <c r="L99" s="146">
        <f t="shared" si="1"/>
        <v>1.2144229260524695E-3</v>
      </c>
      <c r="M99" s="146">
        <f t="shared" si="1"/>
        <v>1.2252663757001082E-3</v>
      </c>
      <c r="N99" s="146">
        <f t="shared" si="1"/>
        <v>1.213339269765101E-3</v>
      </c>
      <c r="O99" s="146">
        <f t="shared" si="1"/>
        <v>1.2218756576016273E-3</v>
      </c>
      <c r="P99" s="146">
        <f t="shared" si="1"/>
        <v>1.2127090793738768E-3</v>
      </c>
      <c r="Q99" s="146">
        <f t="shared" si="1"/>
        <v>1.2061794443679675E-3</v>
      </c>
    </row>
    <row r="100" spans="1:17" x14ac:dyDescent="0.25">
      <c r="A100" s="76" t="s">
        <v>82</v>
      </c>
      <c r="B100" s="145">
        <f t="shared" ref="B100:Q100" si="2">IF(B$7=0,0,B$7/B$5)</f>
        <v>1.6898528655945289E-4</v>
      </c>
      <c r="C100" s="145">
        <f t="shared" si="2"/>
        <v>1.6897947345965672E-4</v>
      </c>
      <c r="D100" s="145">
        <f t="shared" si="2"/>
        <v>1.6863375670350133E-4</v>
      </c>
      <c r="E100" s="145">
        <f t="shared" si="2"/>
        <v>1.6776367138339349E-4</v>
      </c>
      <c r="F100" s="145">
        <f t="shared" si="2"/>
        <v>1.6801927945191893E-4</v>
      </c>
      <c r="G100" s="145">
        <f t="shared" si="2"/>
        <v>1.6687499484164232E-4</v>
      </c>
      <c r="H100" s="145">
        <f t="shared" si="2"/>
        <v>1.6921385090952048E-4</v>
      </c>
      <c r="I100" s="145">
        <f t="shared" si="2"/>
        <v>1.6925068117058166E-4</v>
      </c>
      <c r="J100" s="145">
        <f t="shared" si="2"/>
        <v>1.6800534593966224E-4</v>
      </c>
      <c r="K100" s="145">
        <f t="shared" si="2"/>
        <v>1.6734067003435762E-4</v>
      </c>
      <c r="L100" s="145">
        <f t="shared" si="2"/>
        <v>1.6832195040976145E-4</v>
      </c>
      <c r="M100" s="145">
        <f t="shared" si="2"/>
        <v>1.6982487871810084E-4</v>
      </c>
      <c r="N100" s="145">
        <f t="shared" si="2"/>
        <v>1.6817175303127777E-4</v>
      </c>
      <c r="O100" s="145">
        <f t="shared" si="2"/>
        <v>1.6935491700099036E-4</v>
      </c>
      <c r="P100" s="145">
        <f t="shared" si="2"/>
        <v>1.6808440712113003E-4</v>
      </c>
      <c r="Q100" s="145">
        <f t="shared" si="2"/>
        <v>1.6717938394009445E-4</v>
      </c>
    </row>
    <row r="101" spans="1:17" x14ac:dyDescent="0.25">
      <c r="A101" s="76" t="s">
        <v>81</v>
      </c>
      <c r="B101" s="145">
        <f t="shared" ref="B101:Q101" si="3">IF(B$8=0,0,B$8/B$5)</f>
        <v>2.3268055874140176E-2</v>
      </c>
      <c r="C101" s="145">
        <f t="shared" si="3"/>
        <v>2.326725545220041E-2</v>
      </c>
      <c r="D101" s="145">
        <f t="shared" si="3"/>
        <v>2.3219652746884294E-2</v>
      </c>
      <c r="E101" s="145">
        <f t="shared" si="3"/>
        <v>2.3099848270082015E-2</v>
      </c>
      <c r="F101" s="145">
        <f t="shared" si="3"/>
        <v>2.3135043658635782E-2</v>
      </c>
      <c r="G101" s="145">
        <f t="shared" si="3"/>
        <v>2.2977483916069283E-2</v>
      </c>
      <c r="H101" s="145">
        <f t="shared" si="3"/>
        <v>2.3299527537599694E-2</v>
      </c>
      <c r="I101" s="145">
        <f t="shared" si="3"/>
        <v>2.3304598799066763E-2</v>
      </c>
      <c r="J101" s="145">
        <f t="shared" si="3"/>
        <v>2.3133125114434022E-2</v>
      </c>
      <c r="K101" s="145">
        <f t="shared" si="3"/>
        <v>2.30416040334115E-2</v>
      </c>
      <c r="L101" s="145">
        <f t="shared" si="3"/>
        <v>2.3176719267808319E-2</v>
      </c>
      <c r="M101" s="145">
        <f t="shared" si="3"/>
        <v>2.3383661662411195E-2</v>
      </c>
      <c r="N101" s="145">
        <f t="shared" si="3"/>
        <v>2.3156038171448609E-2</v>
      </c>
      <c r="O101" s="145">
        <f t="shared" si="3"/>
        <v>2.3318951321558035E-2</v>
      </c>
      <c r="P101" s="145">
        <f t="shared" si="3"/>
        <v>2.3144011269230828E-2</v>
      </c>
      <c r="Q101" s="145">
        <f t="shared" si="3"/>
        <v>2.3019396100818993E-2</v>
      </c>
    </row>
    <row r="102" spans="1:17" x14ac:dyDescent="0.25">
      <c r="A102" s="76" t="s">
        <v>80</v>
      </c>
      <c r="B102" s="145">
        <f t="shared" ref="B102:Q102" si="4">IF(B$9=0,0,B$9/B$5)</f>
        <v>4.0314238032172881E-4</v>
      </c>
      <c r="C102" s="145">
        <f t="shared" si="4"/>
        <v>4.0312851220967826E-4</v>
      </c>
      <c r="D102" s="145">
        <f t="shared" si="4"/>
        <v>4.0230374764685021E-4</v>
      </c>
      <c r="E102" s="145">
        <f t="shared" si="4"/>
        <v>4.002280150539547E-4</v>
      </c>
      <c r="F102" s="145">
        <f t="shared" si="4"/>
        <v>4.0083781042296466E-4</v>
      </c>
      <c r="G102" s="145">
        <f t="shared" si="4"/>
        <v>3.9810793002364271E-4</v>
      </c>
      <c r="H102" s="145">
        <f t="shared" si="4"/>
        <v>4.0368765842267468E-4</v>
      </c>
      <c r="I102" s="145">
        <f t="shared" si="4"/>
        <v>4.0377552310849656E-4</v>
      </c>
      <c r="J102" s="145">
        <f t="shared" si="4"/>
        <v>4.0080456972247665E-4</v>
      </c>
      <c r="K102" s="145">
        <f t="shared" si="4"/>
        <v>3.9921887529864445E-4</v>
      </c>
      <c r="L102" s="145">
        <f t="shared" si="4"/>
        <v>4.0155988210673803E-4</v>
      </c>
      <c r="M102" s="145">
        <f t="shared" si="4"/>
        <v>4.051453664291477E-4</v>
      </c>
      <c r="N102" s="145">
        <f t="shared" si="4"/>
        <v>4.012015613918827E-4</v>
      </c>
      <c r="O102" s="145">
        <f t="shared" si="4"/>
        <v>4.04024194940473E-4</v>
      </c>
      <c r="P102" s="145">
        <f t="shared" si="4"/>
        <v>4.0099318326118697E-4</v>
      </c>
      <c r="Q102" s="145">
        <f t="shared" si="4"/>
        <v>3.9883410061631621E-4</v>
      </c>
    </row>
    <row r="103" spans="1:17" x14ac:dyDescent="0.25">
      <c r="A103" s="129" t="s">
        <v>79</v>
      </c>
      <c r="B103" s="144">
        <f t="shared" ref="B103:Q103" si="5">IF(B$10=0,0,B$10/B$5)</f>
        <v>1.2743070901689241E-3</v>
      </c>
      <c r="C103" s="144">
        <f t="shared" si="5"/>
        <v>1.2742632539602401E-3</v>
      </c>
      <c r="D103" s="144">
        <f t="shared" si="5"/>
        <v>1.2716562263158304E-3</v>
      </c>
      <c r="E103" s="144">
        <f t="shared" si="5"/>
        <v>1.2650949693268959E-3</v>
      </c>
      <c r="F103" s="144">
        <f t="shared" si="5"/>
        <v>1.2670224931998792E-3</v>
      </c>
      <c r="G103" s="144">
        <f t="shared" si="5"/>
        <v>1.2583935171408679E-3</v>
      </c>
      <c r="H103" s="144">
        <f t="shared" si="5"/>
        <v>1.2760306791143347E-3</v>
      </c>
      <c r="I103" s="144">
        <f t="shared" si="5"/>
        <v>1.2763084137251913E-3</v>
      </c>
      <c r="J103" s="144">
        <f t="shared" si="5"/>
        <v>1.2669174214872995E-3</v>
      </c>
      <c r="K103" s="144">
        <f t="shared" si="5"/>
        <v>1.2619051435781444E-3</v>
      </c>
      <c r="L103" s="144">
        <f t="shared" si="5"/>
        <v>1.2693049152699885E-3</v>
      </c>
      <c r="M103" s="144">
        <f t="shared" si="5"/>
        <v>1.2806384002042438E-3</v>
      </c>
      <c r="N103" s="144">
        <f t="shared" si="5"/>
        <v>1.2681722865765478E-3</v>
      </c>
      <c r="O103" s="144">
        <f t="shared" si="5"/>
        <v>1.2770944493644108E-3</v>
      </c>
      <c r="P103" s="144">
        <f t="shared" si="5"/>
        <v>1.2675136167309958E-3</v>
      </c>
      <c r="Q103" s="144">
        <f t="shared" si="5"/>
        <v>1.2606888955979223E-3</v>
      </c>
    </row>
    <row r="104" spans="1:17" x14ac:dyDescent="0.25">
      <c r="A104" s="127" t="s">
        <v>117</v>
      </c>
      <c r="B104" s="143">
        <f t="shared" ref="B104:Q104" si="6">IF(B$15=0,0,B$15/B$5)</f>
        <v>8.6367073499212105E-2</v>
      </c>
      <c r="C104" s="143">
        <f t="shared" si="6"/>
        <v>8.9338815630692445E-2</v>
      </c>
      <c r="D104" s="143">
        <f t="shared" si="6"/>
        <v>8.7826861445993401E-2</v>
      </c>
      <c r="E104" s="143">
        <f t="shared" si="6"/>
        <v>8.8700621148553746E-2</v>
      </c>
      <c r="F104" s="143">
        <f t="shared" si="6"/>
        <v>8.8827261870299559E-2</v>
      </c>
      <c r="G104" s="143">
        <f t="shared" si="6"/>
        <v>8.8449483907152154E-2</v>
      </c>
      <c r="H104" s="143">
        <f t="shared" si="6"/>
        <v>7.5793981201434157E-2</v>
      </c>
      <c r="I104" s="143">
        <f t="shared" si="6"/>
        <v>8.0788359375686999E-2</v>
      </c>
      <c r="J104" s="143">
        <f t="shared" si="6"/>
        <v>8.3452441486492626E-2</v>
      </c>
      <c r="K104" s="143">
        <f t="shared" si="6"/>
        <v>7.7729364535280482E-2</v>
      </c>
      <c r="L104" s="143">
        <f t="shared" si="6"/>
        <v>8.723790856029362E-2</v>
      </c>
      <c r="M104" s="143">
        <f t="shared" si="6"/>
        <v>7.5171366243273197E-2</v>
      </c>
      <c r="N104" s="143">
        <f t="shared" si="6"/>
        <v>8.2229458408914893E-2</v>
      </c>
      <c r="O104" s="143">
        <f t="shared" si="6"/>
        <v>7.489387928592342E-2</v>
      </c>
      <c r="P104" s="143">
        <f t="shared" si="6"/>
        <v>8.0688657692141758E-2</v>
      </c>
      <c r="Q104" s="143">
        <f t="shared" si="6"/>
        <v>8.8842521244381925E-2</v>
      </c>
    </row>
    <row r="105" spans="1:17" x14ac:dyDescent="0.25">
      <c r="A105" s="127" t="s">
        <v>116</v>
      </c>
      <c r="B105" s="143">
        <f t="shared" ref="B105:Q105" si="7">IF(B$21=0,0,B$21/B$5)</f>
        <v>0.62586144216821704</v>
      </c>
      <c r="C105" s="143">
        <f t="shared" si="7"/>
        <v>0.62634194148229183</v>
      </c>
      <c r="D105" s="143">
        <f t="shared" si="7"/>
        <v>0.6258833839242699</v>
      </c>
      <c r="E105" s="143">
        <f t="shared" si="7"/>
        <v>0.62715125436241659</v>
      </c>
      <c r="F105" s="143">
        <f t="shared" si="7"/>
        <v>0.63015324491582358</v>
      </c>
      <c r="G105" s="143">
        <f t="shared" si="7"/>
        <v>0.62335678438490838</v>
      </c>
      <c r="H105" s="143">
        <f t="shared" si="7"/>
        <v>0.63428421868150675</v>
      </c>
      <c r="I105" s="143">
        <f t="shared" si="7"/>
        <v>0.6260061090588247</v>
      </c>
      <c r="J105" s="143">
        <f t="shared" si="7"/>
        <v>0.62215552410987829</v>
      </c>
      <c r="K105" s="143">
        <f t="shared" si="7"/>
        <v>0.63047481908533543</v>
      </c>
      <c r="L105" s="143">
        <f t="shared" si="7"/>
        <v>0.62280591304144883</v>
      </c>
      <c r="M105" s="143">
        <f t="shared" si="7"/>
        <v>0.6304298390822517</v>
      </c>
      <c r="N105" s="143">
        <f t="shared" si="7"/>
        <v>0.62071282162416475</v>
      </c>
      <c r="O105" s="143">
        <f t="shared" si="7"/>
        <v>0.63125564730646189</v>
      </c>
      <c r="P105" s="143">
        <f t="shared" si="7"/>
        <v>0.6183873360226082</v>
      </c>
      <c r="Q105" s="143">
        <f t="shared" si="7"/>
        <v>0.61310502320907467</v>
      </c>
    </row>
    <row r="106" spans="1:17" x14ac:dyDescent="0.25">
      <c r="A106" s="127" t="s">
        <v>113</v>
      </c>
      <c r="B106" s="143">
        <f t="shared" ref="B106:Q106" si="8">IF(B$27=0,0,B$27/B$5)</f>
        <v>0.16159554027450454</v>
      </c>
      <c r="C106" s="143">
        <f t="shared" si="8"/>
        <v>0.15853710658681619</v>
      </c>
      <c r="D106" s="143">
        <f t="shared" si="8"/>
        <v>0.16060307551711314</v>
      </c>
      <c r="E106" s="143">
        <f t="shared" si="8"/>
        <v>0.15917917234486692</v>
      </c>
      <c r="F106" s="143">
        <f t="shared" si="8"/>
        <v>0.1560145082760491</v>
      </c>
      <c r="G106" s="143">
        <f t="shared" si="8"/>
        <v>0.15957658837979904</v>
      </c>
      <c r="H106" s="143">
        <f t="shared" si="8"/>
        <v>0.16263924646187986</v>
      </c>
      <c r="I106" s="143">
        <f t="shared" si="8"/>
        <v>0.16276198058507113</v>
      </c>
      <c r="J106" s="143">
        <f t="shared" si="8"/>
        <v>0.1616134641700202</v>
      </c>
      <c r="K106" s="143">
        <f t="shared" si="8"/>
        <v>0.15961306558929583</v>
      </c>
      <c r="L106" s="143">
        <f t="shared" si="8"/>
        <v>0.16062383613297321</v>
      </c>
      <c r="M106" s="143">
        <f t="shared" si="8"/>
        <v>0.16321758623021715</v>
      </c>
      <c r="N106" s="143">
        <f t="shared" si="8"/>
        <v>0.16175865646373619</v>
      </c>
      <c r="O106" s="143">
        <f t="shared" si="8"/>
        <v>0.16369941690611536</v>
      </c>
      <c r="P106" s="143">
        <f t="shared" si="8"/>
        <v>0.16322523630931812</v>
      </c>
      <c r="Q106" s="143">
        <f t="shared" si="8"/>
        <v>0.16234876510448182</v>
      </c>
    </row>
    <row r="107" spans="1:17" x14ac:dyDescent="0.25">
      <c r="A107" s="142" t="s">
        <v>123</v>
      </c>
      <c r="B107" s="141">
        <f t="shared" ref="B107:Q107" si="9">IF(B$28=0,0,B$28/B$5)</f>
        <v>4.7400738093461209E-2</v>
      </c>
      <c r="C107" s="141">
        <f t="shared" si="9"/>
        <v>6.076787849738699E-2</v>
      </c>
      <c r="D107" s="141">
        <f t="shared" si="9"/>
        <v>5.0719154957329662E-2</v>
      </c>
      <c r="E107" s="141">
        <f t="shared" si="9"/>
        <v>5.2702474898722859E-2</v>
      </c>
      <c r="F107" s="141">
        <f t="shared" si="9"/>
        <v>6.6793111271038999E-2</v>
      </c>
      <c r="G107" s="141">
        <f t="shared" si="9"/>
        <v>4.6630545136435643E-2</v>
      </c>
      <c r="H107" s="141">
        <f t="shared" si="9"/>
        <v>4.5223283709001041E-2</v>
      </c>
      <c r="I107" s="141">
        <f t="shared" si="9"/>
        <v>4.4970245884992766E-2</v>
      </c>
      <c r="J107" s="141">
        <f t="shared" si="9"/>
        <v>4.4494514979030043E-2</v>
      </c>
      <c r="K107" s="141">
        <f t="shared" si="9"/>
        <v>4.8194108632762592E-2</v>
      </c>
      <c r="L107" s="141">
        <f t="shared" si="9"/>
        <v>4.8213496366981218E-2</v>
      </c>
      <c r="M107" s="141">
        <f t="shared" si="9"/>
        <v>4.5371346341539505E-2</v>
      </c>
      <c r="N107" s="141">
        <f t="shared" si="9"/>
        <v>4.4637626671885137E-2</v>
      </c>
      <c r="O107" s="141">
        <f t="shared" si="9"/>
        <v>4.2600776058908794E-2</v>
      </c>
      <c r="P107" s="141">
        <f t="shared" si="9"/>
        <v>4.0135292590573385E-2</v>
      </c>
      <c r="Q107" s="141">
        <f t="shared" si="9"/>
        <v>3.9833570708776821E-2</v>
      </c>
    </row>
    <row r="108" spans="1:17" x14ac:dyDescent="0.25">
      <c r="A108" s="142" t="s">
        <v>122</v>
      </c>
      <c r="B108" s="141">
        <f t="shared" ref="B108:Q108" si="10">IF(B$33=0,0,B$33/B$5)</f>
        <v>0.11419480218104333</v>
      </c>
      <c r="C108" s="141">
        <f t="shared" si="10"/>
        <v>9.7769228089429186E-2</v>
      </c>
      <c r="D108" s="141">
        <f t="shared" si="10"/>
        <v>0.10988392055978348</v>
      </c>
      <c r="E108" s="141">
        <f t="shared" si="10"/>
        <v>0.10647669744614405</v>
      </c>
      <c r="F108" s="141">
        <f t="shared" si="10"/>
        <v>8.9221397005010097E-2</v>
      </c>
      <c r="G108" s="141">
        <f t="shared" si="10"/>
        <v>0.11294604324336339</v>
      </c>
      <c r="H108" s="141">
        <f t="shared" si="10"/>
        <v>0.11741596275287881</v>
      </c>
      <c r="I108" s="141">
        <f t="shared" si="10"/>
        <v>0.11779173470007835</v>
      </c>
      <c r="J108" s="141">
        <f t="shared" si="10"/>
        <v>0.11711894919099015</v>
      </c>
      <c r="K108" s="141">
        <f t="shared" si="10"/>
        <v>0.11141895695653323</v>
      </c>
      <c r="L108" s="141">
        <f t="shared" si="10"/>
        <v>0.11241033976599196</v>
      </c>
      <c r="M108" s="141">
        <f t="shared" si="10"/>
        <v>0.11784623988867766</v>
      </c>
      <c r="N108" s="141">
        <f t="shared" si="10"/>
        <v>0.11712102979185104</v>
      </c>
      <c r="O108" s="141">
        <f t="shared" si="10"/>
        <v>0.12109864084720656</v>
      </c>
      <c r="P108" s="141">
        <f t="shared" si="10"/>
        <v>0.12308994371874477</v>
      </c>
      <c r="Q108" s="141">
        <f t="shared" si="10"/>
        <v>0.12251519439570498</v>
      </c>
    </row>
    <row r="109" spans="1:17" x14ac:dyDescent="0.25">
      <c r="A109" s="127" t="s">
        <v>112</v>
      </c>
      <c r="B109" s="143">
        <f t="shared" ref="B109:Q109" si="11">IF(B$34=0,0,B$34/B$5)</f>
        <v>9.9842244609108954E-2</v>
      </c>
      <c r="C109" s="143">
        <f t="shared" si="11"/>
        <v>9.9449342731428539E-2</v>
      </c>
      <c r="D109" s="143">
        <f t="shared" si="11"/>
        <v>9.9407760063560294E-2</v>
      </c>
      <c r="E109" s="143">
        <f t="shared" si="11"/>
        <v>9.8825622209283329E-2</v>
      </c>
      <c r="F109" s="143">
        <f t="shared" si="11"/>
        <v>9.8821822505158988E-2</v>
      </c>
      <c r="G109" s="143">
        <f t="shared" si="11"/>
        <v>0.10261229965697218</v>
      </c>
      <c r="H109" s="143">
        <f t="shared" si="11"/>
        <v>0.10091323604666516</v>
      </c>
      <c r="I109" s="143">
        <f t="shared" si="11"/>
        <v>0.104068493954909</v>
      </c>
      <c r="J109" s="143">
        <f t="shared" si="11"/>
        <v>0.10659757911970712</v>
      </c>
      <c r="K109" s="143">
        <f t="shared" si="11"/>
        <v>0.10610533896334003</v>
      </c>
      <c r="L109" s="143">
        <f t="shared" si="11"/>
        <v>0.10310201332363714</v>
      </c>
      <c r="M109" s="143">
        <f t="shared" si="11"/>
        <v>0.10471667176079513</v>
      </c>
      <c r="N109" s="143">
        <f t="shared" si="11"/>
        <v>0.10909214046097088</v>
      </c>
      <c r="O109" s="143">
        <f t="shared" si="11"/>
        <v>0.10375975596103371</v>
      </c>
      <c r="P109" s="143">
        <f t="shared" si="11"/>
        <v>0.11150545842021369</v>
      </c>
      <c r="Q109" s="143">
        <f t="shared" si="11"/>
        <v>0.10965141251672034</v>
      </c>
    </row>
    <row r="110" spans="1:17" x14ac:dyDescent="0.25">
      <c r="A110" s="142" t="s">
        <v>121</v>
      </c>
      <c r="B110" s="141">
        <f t="shared" ref="B110:Q110" si="12">IF(B$35=0,0,B$35/B$5)</f>
        <v>5.0965223757209938E-2</v>
      </c>
      <c r="C110" s="141">
        <f t="shared" si="12"/>
        <v>5.6422293248354627E-2</v>
      </c>
      <c r="D110" s="141">
        <f t="shared" si="12"/>
        <v>5.8327891471725186E-2</v>
      </c>
      <c r="E110" s="141">
        <f t="shared" si="12"/>
        <v>5.6576894787041143E-2</v>
      </c>
      <c r="F110" s="141">
        <f t="shared" si="12"/>
        <v>5.8968113833697086E-2</v>
      </c>
      <c r="G110" s="141">
        <f t="shared" si="12"/>
        <v>3.6219781843161311E-2</v>
      </c>
      <c r="H110" s="141">
        <f t="shared" si="12"/>
        <v>4.5198491846283634E-2</v>
      </c>
      <c r="I110" s="141">
        <f t="shared" si="12"/>
        <v>3.9444963620818112E-2</v>
      </c>
      <c r="J110" s="141">
        <f t="shared" si="12"/>
        <v>2.8046669746396073E-2</v>
      </c>
      <c r="K110" s="141">
        <f t="shared" si="12"/>
        <v>1.5347698088817261E-2</v>
      </c>
      <c r="L110" s="141">
        <f t="shared" si="12"/>
        <v>9.5367102896494159E-3</v>
      </c>
      <c r="M110" s="141">
        <f t="shared" si="12"/>
        <v>3.8381400922428123E-2</v>
      </c>
      <c r="N110" s="141">
        <f t="shared" si="12"/>
        <v>1.6530841584746561E-2</v>
      </c>
      <c r="O110" s="141">
        <f t="shared" si="12"/>
        <v>4.6481924577382108E-2</v>
      </c>
      <c r="P110" s="141">
        <f t="shared" si="12"/>
        <v>2.2968837186094975E-2</v>
      </c>
      <c r="Q110" s="141">
        <f t="shared" si="12"/>
        <v>3.0641079128011152E-2</v>
      </c>
    </row>
    <row r="111" spans="1:17" x14ac:dyDescent="0.25">
      <c r="A111" s="142" t="s">
        <v>120</v>
      </c>
      <c r="B111" s="141">
        <f t="shared" ref="B111:Q111" si="13">IF(B$39=0,0,B$39/B$5)</f>
        <v>4.1363011662783063E-2</v>
      </c>
      <c r="C111" s="141">
        <f t="shared" si="13"/>
        <v>3.8104896866102356E-2</v>
      </c>
      <c r="D111" s="141">
        <f t="shared" si="13"/>
        <v>3.5546651802370731E-2</v>
      </c>
      <c r="E111" s="141">
        <f t="shared" si="13"/>
        <v>3.6869168559599617E-2</v>
      </c>
      <c r="F111" s="141">
        <f t="shared" si="13"/>
        <v>3.5351696790415547E-2</v>
      </c>
      <c r="G111" s="141">
        <f t="shared" si="13"/>
        <v>3.8441169103155384E-2</v>
      </c>
      <c r="H111" s="141">
        <f t="shared" si="13"/>
        <v>4.3650324327702585E-2</v>
      </c>
      <c r="I111" s="141">
        <f t="shared" si="13"/>
        <v>3.7094816576929993E-2</v>
      </c>
      <c r="J111" s="141">
        <f t="shared" si="13"/>
        <v>3.4521243193762589E-2</v>
      </c>
      <c r="K111" s="141">
        <f t="shared" si="13"/>
        <v>4.5576256594981102E-2</v>
      </c>
      <c r="L111" s="141">
        <f t="shared" si="13"/>
        <v>6.5209377956449183E-2</v>
      </c>
      <c r="M111" s="141">
        <f t="shared" si="13"/>
        <v>3.7157382309573266E-2</v>
      </c>
      <c r="N111" s="141">
        <f t="shared" si="13"/>
        <v>3.609615459387204E-2</v>
      </c>
      <c r="O111" s="141">
        <f t="shared" si="13"/>
        <v>3.26007582677744E-2</v>
      </c>
      <c r="P111" s="141">
        <f t="shared" si="13"/>
        <v>2.7449089465691308E-2</v>
      </c>
      <c r="Q111" s="141">
        <f t="shared" si="13"/>
        <v>2.7462713064688823E-2</v>
      </c>
    </row>
    <row r="112" spans="1:17" x14ac:dyDescent="0.25">
      <c r="A112" s="140" t="s">
        <v>119</v>
      </c>
      <c r="B112" s="139">
        <f t="shared" ref="B112:Q112" si="14">IF(B$50=0,0,B$50/B$5)</f>
        <v>7.5140091891159558E-3</v>
      </c>
      <c r="C112" s="139">
        <f t="shared" si="14"/>
        <v>4.9221526169715545E-3</v>
      </c>
      <c r="D112" s="139">
        <f t="shared" si="14"/>
        <v>5.5332167894643729E-3</v>
      </c>
      <c r="E112" s="139">
        <f t="shared" si="14"/>
        <v>5.3795588626425707E-3</v>
      </c>
      <c r="F112" s="139">
        <f t="shared" si="14"/>
        <v>4.5020118810463576E-3</v>
      </c>
      <c r="G112" s="139">
        <f t="shared" si="14"/>
        <v>2.7951348710655483E-2</v>
      </c>
      <c r="H112" s="139">
        <f t="shared" si="14"/>
        <v>1.2064419872678958E-2</v>
      </c>
      <c r="I112" s="139">
        <f t="shared" si="14"/>
        <v>2.75287137571609E-2</v>
      </c>
      <c r="J112" s="139">
        <f t="shared" si="14"/>
        <v>4.4029666179548455E-2</v>
      </c>
      <c r="K112" s="139">
        <f t="shared" si="14"/>
        <v>4.5181384279541659E-2</v>
      </c>
      <c r="L112" s="139">
        <f t="shared" si="14"/>
        <v>2.8355925077538539E-2</v>
      </c>
      <c r="M112" s="139">
        <f t="shared" si="14"/>
        <v>2.917788852879373E-2</v>
      </c>
      <c r="N112" s="139">
        <f t="shared" si="14"/>
        <v>5.6465144282352268E-2</v>
      </c>
      <c r="O112" s="139">
        <f t="shared" si="14"/>
        <v>2.4677073115877191E-2</v>
      </c>
      <c r="P112" s="139">
        <f t="shared" si="14"/>
        <v>6.1087531768427412E-2</v>
      </c>
      <c r="Q112" s="139">
        <f t="shared" si="14"/>
        <v>5.1547620324020361E-2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0.99999999999999989</v>
      </c>
      <c r="D115" s="77">
        <f t="shared" si="15"/>
        <v>1</v>
      </c>
      <c r="E115" s="77">
        <f t="shared" si="15"/>
        <v>1</v>
      </c>
      <c r="F115" s="77">
        <f t="shared" si="15"/>
        <v>1.0000000000000002</v>
      </c>
      <c r="G115" s="77">
        <f t="shared" si="15"/>
        <v>0.99999999999999989</v>
      </c>
      <c r="H115" s="77">
        <f t="shared" si="15"/>
        <v>0.99999999999999978</v>
      </c>
      <c r="I115" s="77">
        <f t="shared" si="15"/>
        <v>1</v>
      </c>
      <c r="J115" s="77">
        <f t="shared" si="15"/>
        <v>1</v>
      </c>
      <c r="K115" s="77">
        <f t="shared" si="15"/>
        <v>1</v>
      </c>
      <c r="L115" s="77">
        <f t="shared" si="15"/>
        <v>1</v>
      </c>
      <c r="M115" s="77">
        <f t="shared" si="15"/>
        <v>1</v>
      </c>
      <c r="N115" s="77">
        <f t="shared" si="15"/>
        <v>1.0000000000000002</v>
      </c>
      <c r="O115" s="77">
        <f t="shared" si="15"/>
        <v>1</v>
      </c>
      <c r="P115" s="77">
        <f t="shared" si="15"/>
        <v>1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2.263500317256075E-3</v>
      </c>
      <c r="C116" s="146">
        <f t="shared" si="16"/>
        <v>2.2752663365849138E-3</v>
      </c>
      <c r="D116" s="146">
        <f t="shared" si="16"/>
        <v>2.2668181194075163E-3</v>
      </c>
      <c r="E116" s="146">
        <f t="shared" si="16"/>
        <v>2.268266932849693E-3</v>
      </c>
      <c r="F116" s="146">
        <f t="shared" si="16"/>
        <v>2.2814883451478165E-3</v>
      </c>
      <c r="G116" s="146">
        <f t="shared" si="16"/>
        <v>2.2521923632014764E-3</v>
      </c>
      <c r="H116" s="146">
        <f t="shared" si="16"/>
        <v>2.2612175528364305E-3</v>
      </c>
      <c r="I116" s="146">
        <f t="shared" si="16"/>
        <v>2.2481816064381715E-3</v>
      </c>
      <c r="J116" s="146">
        <f t="shared" si="16"/>
        <v>2.2398260422972177E-3</v>
      </c>
      <c r="K116" s="146">
        <f t="shared" si="16"/>
        <v>2.240808970015122E-3</v>
      </c>
      <c r="L116" s="146">
        <f t="shared" si="16"/>
        <v>2.236080190712498E-3</v>
      </c>
      <c r="M116" s="146">
        <f t="shared" si="16"/>
        <v>2.2593376431162835E-3</v>
      </c>
      <c r="N116" s="146">
        <f t="shared" si="16"/>
        <v>2.2327529567004109E-3</v>
      </c>
      <c r="O116" s="146">
        <f t="shared" si="16"/>
        <v>2.2543528323891414E-3</v>
      </c>
      <c r="P116" s="146">
        <f t="shared" si="16"/>
        <v>2.220953357231284E-3</v>
      </c>
      <c r="Q116" s="146">
        <f t="shared" si="16"/>
        <v>2.224724690447202E-3</v>
      </c>
    </row>
    <row r="117" spans="1:17" x14ac:dyDescent="0.25">
      <c r="A117" s="76" t="s">
        <v>82</v>
      </c>
      <c r="B117" s="145">
        <f t="shared" ref="B117:Q117" si="17">IF(B$55=0,0,B$55/B$53)</f>
        <v>4.3499344702791176E-4</v>
      </c>
      <c r="C117" s="145">
        <f t="shared" si="17"/>
        <v>4.3725460920519512E-4</v>
      </c>
      <c r="D117" s="145">
        <f t="shared" si="17"/>
        <v>4.3563105338626277E-4</v>
      </c>
      <c r="E117" s="145">
        <f t="shared" si="17"/>
        <v>4.3590948248499472E-4</v>
      </c>
      <c r="F117" s="145">
        <f t="shared" si="17"/>
        <v>4.3845033819696111E-4</v>
      </c>
      <c r="G117" s="145">
        <f t="shared" si="17"/>
        <v>4.3282031461191724E-4</v>
      </c>
      <c r="H117" s="145">
        <f t="shared" si="17"/>
        <v>4.3455475145712523E-4</v>
      </c>
      <c r="I117" s="145">
        <f t="shared" si="17"/>
        <v>4.3204953808656852E-4</v>
      </c>
      <c r="J117" s="145">
        <f t="shared" si="17"/>
        <v>4.3044378808077975E-4</v>
      </c>
      <c r="K117" s="145">
        <f t="shared" si="17"/>
        <v>4.3063268450501747E-4</v>
      </c>
      <c r="L117" s="145">
        <f t="shared" si="17"/>
        <v>4.2972392032530833E-4</v>
      </c>
      <c r="M117" s="145">
        <f t="shared" si="17"/>
        <v>4.3419347542679568E-4</v>
      </c>
      <c r="N117" s="145">
        <f t="shared" si="17"/>
        <v>4.2908450137716308E-4</v>
      </c>
      <c r="O117" s="145">
        <f t="shared" si="17"/>
        <v>4.3323550781157135E-4</v>
      </c>
      <c r="P117" s="145">
        <f t="shared" si="17"/>
        <v>4.2681688585818385E-4</v>
      </c>
      <c r="Q117" s="145">
        <f t="shared" si="17"/>
        <v>4.2754165060549871E-4</v>
      </c>
    </row>
    <row r="118" spans="1:17" x14ac:dyDescent="0.25">
      <c r="A118" s="76" t="s">
        <v>81</v>
      </c>
      <c r="B118" s="145">
        <f t="shared" ref="B118:Q118" si="18">IF(B$56=0,0,B$56/B$53)</f>
        <v>6.041490248673264E-2</v>
      </c>
      <c r="C118" s="145">
        <f t="shared" si="18"/>
        <v>6.0728948349677535E-2</v>
      </c>
      <c r="D118" s="145">
        <f t="shared" si="18"/>
        <v>6.0503457673547263E-2</v>
      </c>
      <c r="E118" s="145">
        <f t="shared" si="18"/>
        <v>6.0542127835050349E-2</v>
      </c>
      <c r="F118" s="145">
        <f t="shared" si="18"/>
        <v>6.0895019473120177E-2</v>
      </c>
      <c r="G118" s="145">
        <f t="shared" si="18"/>
        <v>6.0113082806688943E-2</v>
      </c>
      <c r="H118" s="145">
        <f t="shared" si="18"/>
        <v>6.0353973407659106E-2</v>
      </c>
      <c r="I118" s="145">
        <f t="shared" si="18"/>
        <v>6.0006032024806664E-2</v>
      </c>
      <c r="J118" s="145">
        <f t="shared" si="18"/>
        <v>5.978301434332061E-2</v>
      </c>
      <c r="K118" s="145">
        <f t="shared" si="18"/>
        <v>5.9809249586928022E-2</v>
      </c>
      <c r="L118" s="145">
        <f t="shared" si="18"/>
        <v>5.9683034123969469E-2</v>
      </c>
      <c r="M118" s="145">
        <f t="shared" si="18"/>
        <v>6.0303796890536172E-2</v>
      </c>
      <c r="N118" s="145">
        <f t="shared" si="18"/>
        <v>5.9594227192131075E-2</v>
      </c>
      <c r="O118" s="145">
        <f t="shared" si="18"/>
        <v>6.0170747713693053E-2</v>
      </c>
      <c r="P118" s="145">
        <f t="shared" si="18"/>
        <v>5.9279285044398569E-2</v>
      </c>
      <c r="Q118" s="145">
        <f t="shared" si="18"/>
        <v>5.937994539189119E-2</v>
      </c>
    </row>
    <row r="119" spans="1:17" x14ac:dyDescent="0.25">
      <c r="A119" s="76" t="s">
        <v>80</v>
      </c>
      <c r="B119" s="145">
        <f t="shared" ref="B119:Q119" si="19">IF(B$57=0,0,B$57/B$53)</f>
        <v>1.0376346934096862E-3</v>
      </c>
      <c r="C119" s="145">
        <f t="shared" si="19"/>
        <v>1.0430284765542502E-3</v>
      </c>
      <c r="D119" s="145">
        <f t="shared" si="19"/>
        <v>1.0391556415588685E-3</v>
      </c>
      <c r="E119" s="145">
        <f t="shared" si="19"/>
        <v>1.0398198071790009E-3</v>
      </c>
      <c r="F119" s="145">
        <f t="shared" si="19"/>
        <v>1.045880772133067E-3</v>
      </c>
      <c r="G119" s="145">
        <f t="shared" si="19"/>
        <v>1.0324508967258146E-3</v>
      </c>
      <c r="H119" s="145">
        <f t="shared" si="19"/>
        <v>1.0365882276589869E-3</v>
      </c>
      <c r="I119" s="145">
        <f t="shared" si="19"/>
        <v>1.030612284054676E-3</v>
      </c>
      <c r="J119" s="145">
        <f t="shared" si="19"/>
        <v>1.026781923100199E-3</v>
      </c>
      <c r="K119" s="145">
        <f t="shared" si="19"/>
        <v>1.0272325172059015E-3</v>
      </c>
      <c r="L119" s="145">
        <f t="shared" si="19"/>
        <v>1.0250647483637798E-3</v>
      </c>
      <c r="M119" s="145">
        <f t="shared" si="19"/>
        <v>1.0357264387158922E-3</v>
      </c>
      <c r="N119" s="145">
        <f t="shared" si="19"/>
        <v>1.023539476457382E-3</v>
      </c>
      <c r="O119" s="145">
        <f t="shared" si="19"/>
        <v>1.0334412998488326E-3</v>
      </c>
      <c r="P119" s="145">
        <f t="shared" si="19"/>
        <v>1.0181302994918813E-3</v>
      </c>
      <c r="Q119" s="145">
        <f t="shared" si="19"/>
        <v>1.0198591555275578E-3</v>
      </c>
    </row>
    <row r="120" spans="1:17" x14ac:dyDescent="0.25">
      <c r="A120" s="129" t="s">
        <v>79</v>
      </c>
      <c r="B120" s="144">
        <f t="shared" ref="B120:Q120" si="20">IF(B$58=0,0,B$58/B$53)</f>
        <v>2.3662394524926978E-3</v>
      </c>
      <c r="C120" s="144">
        <f t="shared" si="20"/>
        <v>2.3785395254913347E-3</v>
      </c>
      <c r="D120" s="144">
        <f t="shared" si="20"/>
        <v>2.3697078480066965E-3</v>
      </c>
      <c r="E120" s="144">
        <f t="shared" si="20"/>
        <v>2.3712224223586616E-3</v>
      </c>
      <c r="F120" s="144">
        <f t="shared" si="20"/>
        <v>2.3850439478777822E-3</v>
      </c>
      <c r="G120" s="144">
        <f t="shared" si="20"/>
        <v>2.3544182361195532E-3</v>
      </c>
      <c r="H120" s="144">
        <f t="shared" si="20"/>
        <v>2.3638530745499465E-3</v>
      </c>
      <c r="I120" s="144">
        <f t="shared" si="20"/>
        <v>2.3502254331341363E-3</v>
      </c>
      <c r="J120" s="144">
        <f t="shared" si="20"/>
        <v>2.3414906141604294E-3</v>
      </c>
      <c r="K120" s="144">
        <f t="shared" si="20"/>
        <v>2.3425181564705952E-3</v>
      </c>
      <c r="L120" s="144">
        <f t="shared" si="20"/>
        <v>2.3375747402657487E-3</v>
      </c>
      <c r="M120" s="144">
        <f t="shared" si="20"/>
        <v>2.3618878366778672E-3</v>
      </c>
      <c r="N120" s="144">
        <f t="shared" si="20"/>
        <v>2.3340964847837174E-3</v>
      </c>
      <c r="O120" s="144">
        <f t="shared" si="20"/>
        <v>2.3566767679115623E-3</v>
      </c>
      <c r="P120" s="144">
        <f t="shared" si="20"/>
        <v>2.3217613074591973E-3</v>
      </c>
      <c r="Q120" s="144">
        <f t="shared" si="20"/>
        <v>2.3257038195834364E-3</v>
      </c>
    </row>
    <row r="121" spans="1:17" x14ac:dyDescent="0.25">
      <c r="A121" s="127" t="s">
        <v>115</v>
      </c>
      <c r="B121" s="143">
        <f t="shared" ref="B121:Q121" si="21">IF(B$63=0,0,B$63/B$53)</f>
        <v>0.13004257695103599</v>
      </c>
      <c r="C121" s="143">
        <f t="shared" si="21"/>
        <v>0.13068173711310357</v>
      </c>
      <c r="D121" s="143">
        <f t="shared" si="21"/>
        <v>0.13020528868106254</v>
      </c>
      <c r="E121" s="143">
        <f t="shared" si="21"/>
        <v>0.13028647084340614</v>
      </c>
      <c r="F121" s="143">
        <f t="shared" si="21"/>
        <v>0.13103334596137842</v>
      </c>
      <c r="G121" s="143">
        <f t="shared" si="21"/>
        <v>0.12968386299569859</v>
      </c>
      <c r="H121" s="143">
        <f t="shared" si="21"/>
        <v>0.12858757417540834</v>
      </c>
      <c r="I121" s="143">
        <f t="shared" si="21"/>
        <v>0.12943927301135127</v>
      </c>
      <c r="J121" s="143">
        <f t="shared" si="21"/>
        <v>0.12919071609524496</v>
      </c>
      <c r="K121" s="143">
        <f t="shared" si="21"/>
        <v>0.13077728583858847</v>
      </c>
      <c r="L121" s="143">
        <f t="shared" si="21"/>
        <v>0.13695174777178537</v>
      </c>
      <c r="M121" s="143">
        <f t="shared" si="21"/>
        <v>0.12561255875888178</v>
      </c>
      <c r="N121" s="143">
        <f t="shared" si="21"/>
        <v>0.12895902878895207</v>
      </c>
      <c r="O121" s="143">
        <f t="shared" si="21"/>
        <v>0.12708170190794149</v>
      </c>
      <c r="P121" s="143">
        <f t="shared" si="21"/>
        <v>0.12834646927334886</v>
      </c>
      <c r="Q121" s="143">
        <f t="shared" si="21"/>
        <v>0.12843720566399755</v>
      </c>
    </row>
    <row r="122" spans="1:17" x14ac:dyDescent="0.25">
      <c r="A122" s="127" t="s">
        <v>114</v>
      </c>
      <c r="B122" s="143">
        <f t="shared" ref="B122:Q122" si="22">IF(B$69=0,0,B$69/B$53)</f>
        <v>0.44610438155114235</v>
      </c>
      <c r="C122" s="143">
        <f t="shared" si="22"/>
        <v>0.44842330005802061</v>
      </c>
      <c r="D122" s="143">
        <f t="shared" si="22"/>
        <v>0.44675827413759078</v>
      </c>
      <c r="E122" s="143">
        <f t="shared" si="22"/>
        <v>0.44704381508480345</v>
      </c>
      <c r="F122" s="143">
        <f t="shared" si="22"/>
        <v>0.44964957127203348</v>
      </c>
      <c r="G122" s="143">
        <f t="shared" si="22"/>
        <v>0.44387574132888225</v>
      </c>
      <c r="H122" s="143">
        <f t="shared" si="22"/>
        <v>0.44565448048336281</v>
      </c>
      <c r="I122" s="143">
        <f t="shared" si="22"/>
        <v>0.44308527704142181</v>
      </c>
      <c r="J122" s="143">
        <f t="shared" si="22"/>
        <v>0.44143851174380083</v>
      </c>
      <c r="K122" s="143">
        <f t="shared" si="22"/>
        <v>0.44163223310463395</v>
      </c>
      <c r="L122" s="143">
        <f t="shared" si="22"/>
        <v>0.44070025657686129</v>
      </c>
      <c r="M122" s="143">
        <f t="shared" si="22"/>
        <v>0.44528397646501366</v>
      </c>
      <c r="N122" s="143">
        <f t="shared" si="22"/>
        <v>0.440044505102067</v>
      </c>
      <c r="O122" s="143">
        <f t="shared" si="22"/>
        <v>0.44430153971003367</v>
      </c>
      <c r="P122" s="143">
        <f t="shared" si="22"/>
        <v>0.43771896841731534</v>
      </c>
      <c r="Q122" s="143">
        <f t="shared" si="22"/>
        <v>0.43846224565880021</v>
      </c>
    </row>
    <row r="123" spans="1:17" x14ac:dyDescent="0.25">
      <c r="A123" s="127" t="s">
        <v>113</v>
      </c>
      <c r="B123" s="143">
        <f t="shared" ref="B123:Q123" si="23">IF(B$70=0,0,B$70/B$53)</f>
        <v>0.23024705177687696</v>
      </c>
      <c r="C123" s="143">
        <f t="shared" si="23"/>
        <v>0.22707130525875602</v>
      </c>
      <c r="D123" s="143">
        <f t="shared" si="23"/>
        <v>0.22964609131794897</v>
      </c>
      <c r="E123" s="143">
        <f t="shared" si="23"/>
        <v>0.22893675457073426</v>
      </c>
      <c r="F123" s="143">
        <f t="shared" si="23"/>
        <v>0.22534979280573778</v>
      </c>
      <c r="G123" s="143">
        <f t="shared" si="23"/>
        <v>0.22909543320631726</v>
      </c>
      <c r="H123" s="143">
        <f t="shared" si="23"/>
        <v>0.23118775742383588</v>
      </c>
      <c r="I123" s="143">
        <f t="shared" si="23"/>
        <v>0.22997835905794856</v>
      </c>
      <c r="J123" s="143">
        <f t="shared" si="23"/>
        <v>0.22919322090735628</v>
      </c>
      <c r="K123" s="143">
        <f t="shared" si="23"/>
        <v>0.22735515694994562</v>
      </c>
      <c r="L123" s="143">
        <f t="shared" si="23"/>
        <v>0.22698107736849796</v>
      </c>
      <c r="M123" s="143">
        <f t="shared" si="23"/>
        <v>0.23098289268627348</v>
      </c>
      <c r="N123" s="143">
        <f t="shared" si="23"/>
        <v>0.228448437906352</v>
      </c>
      <c r="O123" s="143">
        <f t="shared" si="23"/>
        <v>0.23179510005398335</v>
      </c>
      <c r="P123" s="143">
        <f t="shared" si="23"/>
        <v>0.22942057144209166</v>
      </c>
      <c r="Q123" s="143">
        <f t="shared" si="23"/>
        <v>0.22981352466071411</v>
      </c>
    </row>
    <row r="124" spans="1:17" x14ac:dyDescent="0.25">
      <c r="A124" s="142" t="s">
        <v>123</v>
      </c>
      <c r="B124" s="141">
        <f t="shared" ref="B124:Q124" si="24">IF(B$71=0,0,B$71/B$53)</f>
        <v>6.7538251238417793E-2</v>
      </c>
      <c r="C124" s="141">
        <f t="shared" si="24"/>
        <v>8.7037298619114828E-2</v>
      </c>
      <c r="D124" s="141">
        <f t="shared" si="24"/>
        <v>7.252324187066414E-2</v>
      </c>
      <c r="E124" s="141">
        <f t="shared" si="24"/>
        <v>7.5798443875677551E-2</v>
      </c>
      <c r="F124" s="141">
        <f t="shared" si="24"/>
        <v>9.6477013273322212E-2</v>
      </c>
      <c r="G124" s="141">
        <f t="shared" si="24"/>
        <v>6.6944938772928453E-2</v>
      </c>
      <c r="H124" s="141">
        <f t="shared" si="24"/>
        <v>6.4283804625695606E-2</v>
      </c>
      <c r="I124" s="141">
        <f t="shared" si="24"/>
        <v>6.3541763978827548E-2</v>
      </c>
      <c r="J124" s="141">
        <f t="shared" si="24"/>
        <v>6.3100195600201969E-2</v>
      </c>
      <c r="K124" s="141">
        <f t="shared" si="24"/>
        <v>6.8648384715939523E-2</v>
      </c>
      <c r="L124" s="141">
        <f t="shared" si="24"/>
        <v>6.8131552654612793E-2</v>
      </c>
      <c r="M124" s="141">
        <f t="shared" si="24"/>
        <v>6.4208796766897391E-2</v>
      </c>
      <c r="N124" s="141">
        <f t="shared" si="24"/>
        <v>6.3040806025272442E-2</v>
      </c>
      <c r="O124" s="141">
        <f t="shared" si="24"/>
        <v>6.032184680667127E-2</v>
      </c>
      <c r="P124" s="141">
        <f t="shared" si="24"/>
        <v>5.6411998348561969E-2</v>
      </c>
      <c r="Q124" s="141">
        <f t="shared" si="24"/>
        <v>5.6386590181418443E-2</v>
      </c>
    </row>
    <row r="125" spans="1:17" x14ac:dyDescent="0.25">
      <c r="A125" s="142" t="s">
        <v>122</v>
      </c>
      <c r="B125" s="141">
        <f t="shared" ref="B125:Q125" si="25">IF(B$76=0,0,B$76/B$53)</f>
        <v>0.16270880053845918</v>
      </c>
      <c r="C125" s="141">
        <f t="shared" si="25"/>
        <v>0.14003400663964116</v>
      </c>
      <c r="D125" s="141">
        <f t="shared" si="25"/>
        <v>0.15712284944728483</v>
      </c>
      <c r="E125" s="141">
        <f t="shared" si="25"/>
        <v>0.15313831069505671</v>
      </c>
      <c r="F125" s="141">
        <f t="shared" si="25"/>
        <v>0.12887277953241552</v>
      </c>
      <c r="G125" s="141">
        <f t="shared" si="25"/>
        <v>0.16215049443338883</v>
      </c>
      <c r="H125" s="141">
        <f t="shared" si="25"/>
        <v>0.16690395279814027</v>
      </c>
      <c r="I125" s="141">
        <f t="shared" si="25"/>
        <v>0.16643659507912101</v>
      </c>
      <c r="J125" s="141">
        <f t="shared" si="25"/>
        <v>0.16609302530715431</v>
      </c>
      <c r="K125" s="141">
        <f t="shared" si="25"/>
        <v>0.15870677223400612</v>
      </c>
      <c r="L125" s="141">
        <f t="shared" si="25"/>
        <v>0.15884952471388519</v>
      </c>
      <c r="M125" s="141">
        <f t="shared" si="25"/>
        <v>0.16677409591937606</v>
      </c>
      <c r="N125" s="141">
        <f t="shared" si="25"/>
        <v>0.16540763188107954</v>
      </c>
      <c r="O125" s="141">
        <f t="shared" si="25"/>
        <v>0.17147325324731208</v>
      </c>
      <c r="P125" s="141">
        <f t="shared" si="25"/>
        <v>0.17300857309352968</v>
      </c>
      <c r="Q125" s="141">
        <f t="shared" si="25"/>
        <v>0.17342693447929569</v>
      </c>
    </row>
    <row r="126" spans="1:17" x14ac:dyDescent="0.25">
      <c r="A126" s="127" t="s">
        <v>112</v>
      </c>
      <c r="B126" s="143">
        <f t="shared" ref="B126:Q126" si="26">IF(B$77=0,0,B$77/B$53)</f>
        <v>0.12708871932402577</v>
      </c>
      <c r="C126" s="143">
        <f t="shared" si="26"/>
        <v>0.12696062027260649</v>
      </c>
      <c r="D126" s="143">
        <f t="shared" si="26"/>
        <v>0.12677557552749111</v>
      </c>
      <c r="E126" s="143">
        <f t="shared" si="26"/>
        <v>0.12707561302113343</v>
      </c>
      <c r="F126" s="143">
        <f t="shared" si="26"/>
        <v>0.12692140708437474</v>
      </c>
      <c r="G126" s="143">
        <f t="shared" si="26"/>
        <v>0.13115999785175414</v>
      </c>
      <c r="H126" s="143">
        <f t="shared" si="26"/>
        <v>0.12812000090323122</v>
      </c>
      <c r="I126" s="143">
        <f t="shared" si="26"/>
        <v>0.13142999000275823</v>
      </c>
      <c r="J126" s="143">
        <f t="shared" si="26"/>
        <v>0.13435599454263866</v>
      </c>
      <c r="K126" s="143">
        <f t="shared" si="26"/>
        <v>0.13438488219170733</v>
      </c>
      <c r="L126" s="143">
        <f t="shared" si="26"/>
        <v>0.12965544055921854</v>
      </c>
      <c r="M126" s="143">
        <f t="shared" si="26"/>
        <v>0.13172562980535824</v>
      </c>
      <c r="N126" s="143">
        <f t="shared" si="26"/>
        <v>0.13693432759117932</v>
      </c>
      <c r="O126" s="143">
        <f t="shared" si="26"/>
        <v>0.13057320420638721</v>
      </c>
      <c r="P126" s="143">
        <f t="shared" si="26"/>
        <v>0.1392470439728051</v>
      </c>
      <c r="Q126" s="143">
        <f t="shared" si="26"/>
        <v>0.13790924930843326</v>
      </c>
    </row>
    <row r="127" spans="1:17" x14ac:dyDescent="0.25">
      <c r="A127" s="142" t="s">
        <v>121</v>
      </c>
      <c r="B127" s="141">
        <f t="shared" ref="B127:Q127" si="27">IF(B$78=0,0,B$78/B$53)</f>
        <v>6.5059000708073758E-2</v>
      </c>
      <c r="C127" s="141">
        <f t="shared" si="27"/>
        <v>7.2060368534347177E-2</v>
      </c>
      <c r="D127" s="141">
        <f t="shared" si="27"/>
        <v>7.4451806523593844E-2</v>
      </c>
      <c r="E127" s="141">
        <f t="shared" si="27"/>
        <v>7.2947736715019404E-2</v>
      </c>
      <c r="F127" s="141">
        <f t="shared" si="27"/>
        <v>7.5639407763119809E-2</v>
      </c>
      <c r="G127" s="141">
        <f t="shared" si="27"/>
        <v>4.6356528132072333E-2</v>
      </c>
      <c r="H127" s="141">
        <f t="shared" si="27"/>
        <v>5.759769432498809E-2</v>
      </c>
      <c r="I127" s="141">
        <f t="shared" si="27"/>
        <v>5.0191302998314265E-2</v>
      </c>
      <c r="J127" s="141">
        <f t="shared" si="27"/>
        <v>3.5302400192543409E-2</v>
      </c>
      <c r="K127" s="141">
        <f t="shared" si="27"/>
        <v>1.9403421713634687E-2</v>
      </c>
      <c r="L127" s="141">
        <f t="shared" si="27"/>
        <v>1.1961260632208918E-2</v>
      </c>
      <c r="M127" s="141">
        <f t="shared" si="27"/>
        <v>4.8209473899539772E-2</v>
      </c>
      <c r="N127" s="141">
        <f t="shared" si="27"/>
        <v>2.0721172705352755E-2</v>
      </c>
      <c r="O127" s="141">
        <f t="shared" si="27"/>
        <v>5.8417090793474763E-2</v>
      </c>
      <c r="P127" s="141">
        <f t="shared" si="27"/>
        <v>2.8653835623059332E-2</v>
      </c>
      <c r="Q127" s="141">
        <f t="shared" si="27"/>
        <v>3.8497218778514551E-2</v>
      </c>
    </row>
    <row r="128" spans="1:17" x14ac:dyDescent="0.25">
      <c r="A128" s="142" t="s">
        <v>120</v>
      </c>
      <c r="B128" s="141">
        <f t="shared" ref="B128:Q128" si="28">IF(B$82=0,0,B$82/B$53)</f>
        <v>5.2527278670075138E-2</v>
      </c>
      <c r="C128" s="141">
        <f t="shared" si="28"/>
        <v>4.8642978660055597E-2</v>
      </c>
      <c r="D128" s="141">
        <f t="shared" si="28"/>
        <v>4.5301433236979022E-2</v>
      </c>
      <c r="E128" s="141">
        <f t="shared" si="28"/>
        <v>4.7260756120583995E-2</v>
      </c>
      <c r="F128" s="141">
        <f t="shared" si="28"/>
        <v>4.5510382134286362E-2</v>
      </c>
      <c r="G128" s="141">
        <f t="shared" si="28"/>
        <v>4.9187175593777048E-2</v>
      </c>
      <c r="H128" s="141">
        <f t="shared" si="28"/>
        <v>5.5301256077846937E-2</v>
      </c>
      <c r="I128" s="141">
        <f t="shared" si="28"/>
        <v>4.6714884012137761E-2</v>
      </c>
      <c r="J128" s="141">
        <f t="shared" si="28"/>
        <v>4.3633364074297729E-2</v>
      </c>
      <c r="K128" s="141">
        <f t="shared" si="28"/>
        <v>5.7860617488562735E-2</v>
      </c>
      <c r="L128" s="141">
        <f t="shared" si="28"/>
        <v>8.2129231426063182E-2</v>
      </c>
      <c r="M128" s="141">
        <f t="shared" si="28"/>
        <v>4.6866877305604883E-2</v>
      </c>
      <c r="N128" s="141">
        <f t="shared" si="28"/>
        <v>4.5434906814845417E-2</v>
      </c>
      <c r="O128" s="141">
        <f t="shared" si="28"/>
        <v>4.1142706936432974E-2</v>
      </c>
      <c r="P128" s="141">
        <f t="shared" si="28"/>
        <v>3.4385950675831035E-2</v>
      </c>
      <c r="Q128" s="141">
        <f t="shared" si="28"/>
        <v>3.4647992395520903E-2</v>
      </c>
    </row>
    <row r="129" spans="1:17" x14ac:dyDescent="0.25">
      <c r="A129" s="140" t="s">
        <v>119</v>
      </c>
      <c r="B129" s="139">
        <f t="shared" ref="B129:Q129" si="29">IF(B$93=0,0,B$93/B$53)</f>
        <v>9.5024399458768696E-3</v>
      </c>
      <c r="C129" s="139">
        <f t="shared" si="29"/>
        <v>6.2572730782037202E-3</v>
      </c>
      <c r="D129" s="139">
        <f t="shared" si="29"/>
        <v>7.0223357669182574E-3</v>
      </c>
      <c r="E129" s="139">
        <f t="shared" si="29"/>
        <v>6.8671201855300288E-3</v>
      </c>
      <c r="F129" s="139">
        <f t="shared" si="29"/>
        <v>5.7716171869685706E-3</v>
      </c>
      <c r="G129" s="139">
        <f t="shared" si="29"/>
        <v>3.5616294125904752E-2</v>
      </c>
      <c r="H129" s="139">
        <f t="shared" si="29"/>
        <v>1.5221050500396202E-2</v>
      </c>
      <c r="I129" s="139">
        <f t="shared" si="29"/>
        <v>3.4523802992306216E-2</v>
      </c>
      <c r="J129" s="139">
        <f t="shared" si="29"/>
        <v>5.5420230275797518E-2</v>
      </c>
      <c r="K129" s="139">
        <f t="shared" si="29"/>
        <v>5.7120842989509903E-2</v>
      </c>
      <c r="L129" s="139">
        <f t="shared" si="29"/>
        <v>3.5564948500946429E-2</v>
      </c>
      <c r="M129" s="139">
        <f t="shared" si="29"/>
        <v>3.6649278600213574E-2</v>
      </c>
      <c r="N129" s="139">
        <f t="shared" si="29"/>
        <v>7.077824807098114E-2</v>
      </c>
      <c r="O129" s="139">
        <f t="shared" si="29"/>
        <v>3.1013406476479474E-2</v>
      </c>
      <c r="P129" s="139">
        <f t="shared" si="29"/>
        <v>7.6207257673914716E-2</v>
      </c>
      <c r="Q129" s="139">
        <f t="shared" si="29"/>
        <v>6.4764038134397822E-2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0.47731110123466769</v>
      </c>
      <c r="C134" s="170">
        <f>IF(C$5=0,0,C$5/ISI_fec!C$5)</f>
        <v>0.47732752131817546</v>
      </c>
      <c r="D134" s="170">
        <f>IF(D$5=0,0,D$5/ISI_fec!D$5)</f>
        <v>0.47830609242706634</v>
      </c>
      <c r="E134" s="170">
        <f>IF(E$5=0,0,E$5/ISI_fec!E$5)</f>
        <v>0.48078676721265728</v>
      </c>
      <c r="F134" s="170">
        <f>IF(F$5=0,0,F$5/ISI_fec!F$5)</f>
        <v>0.48438225175993266</v>
      </c>
      <c r="G134" s="170">
        <f>IF(G$5=0,0,G$5/ISI_fec!G$5)</f>
        <v>0.48770372695581832</v>
      </c>
      <c r="H134" s="170">
        <f>IF(H$5=0,0,H$5/ISI_fec!H$5)</f>
        <v>0.48096273728513605</v>
      </c>
      <c r="I134" s="170">
        <f>IF(I$5=0,0,I$5/ISI_fec!I$5)</f>
        <v>0.48831512189911647</v>
      </c>
      <c r="J134" s="170">
        <f>IF(J$5=0,0,J$5/ISI_fec!J$5)</f>
        <v>0.49193474496343298</v>
      </c>
      <c r="K134" s="170">
        <f>IF(K$5=0,0,K$5/ISI_fec!K$5)</f>
        <v>0.49388870613672248</v>
      </c>
      <c r="L134" s="170">
        <f>IF(L$5=0,0,L$5/ISI_fec!L$5)</f>
        <v>0.49100944235807809</v>
      </c>
      <c r="M134" s="170">
        <f>IF(M$5=0,0,M$5/ISI_fec!M$5)</f>
        <v>0.48666407202039735</v>
      </c>
      <c r="N134" s="170">
        <f>IF(N$5=0,0,N$5/ISI_fec!N$5)</f>
        <v>0.49144797219274805</v>
      </c>
      <c r="O134" s="170">
        <f>IF(O$5=0,0,O$5/ISI_fec!O$5)</f>
        <v>0.50274381255668099</v>
      </c>
      <c r="P134" s="170">
        <f>IF(P$5=0,0,P$5/ISI_fec!P$5)</f>
        <v>0.50654393293567401</v>
      </c>
      <c r="Q134" s="170">
        <f>IF(Q$5=0,0,Q$5/ISI_fec!Q$5)</f>
        <v>0.53995746111262266</v>
      </c>
    </row>
    <row r="135" spans="1:17" x14ac:dyDescent="0.25">
      <c r="A135" s="132" t="s">
        <v>83</v>
      </c>
      <c r="B135" s="169">
        <f>IF(B$6=0,0,B$6/ISI_fec!B$6)</f>
        <v>0.43139970770497155</v>
      </c>
      <c r="C135" s="169">
        <f>IF(C$6=0,0,C$6/ISI_fec!C$6)</f>
        <v>0.4313997077049716</v>
      </c>
      <c r="D135" s="169">
        <f>IF(D$6=0,0,D$6/ISI_fec!D$6)</f>
        <v>0.4313997077049716</v>
      </c>
      <c r="E135" s="169">
        <f>IF(E$6=0,0,E$6/ISI_fec!E$6)</f>
        <v>0.4313997077049716</v>
      </c>
      <c r="F135" s="169">
        <f>IF(F$6=0,0,F$6/ISI_fec!F$6)</f>
        <v>0.43528806388167146</v>
      </c>
      <c r="G135" s="169">
        <f>IF(G$6=0,0,G$6/ISI_fec!G$6)</f>
        <v>0.43528806388167146</v>
      </c>
      <c r="H135" s="169">
        <f>IF(H$6=0,0,H$6/ISI_fec!H$6)</f>
        <v>0.43528806388167141</v>
      </c>
      <c r="I135" s="169">
        <f>IF(I$6=0,0,I$6/ISI_fec!I$6)</f>
        <v>0.44203841956031759</v>
      </c>
      <c r="J135" s="169">
        <f>IF(J$6=0,0,J$6/ISI_fec!J$6)</f>
        <v>0.44203841956031759</v>
      </c>
      <c r="K135" s="169">
        <f>IF(K$6=0,0,K$6/ISI_fec!K$6)</f>
        <v>0.44203841956031759</v>
      </c>
      <c r="L135" s="169">
        <f>IF(L$6=0,0,L$6/ISI_fec!L$6)</f>
        <v>0.44203841956031764</v>
      </c>
      <c r="M135" s="169">
        <f>IF(M$6=0,0,M$6/ISI_fec!M$6)</f>
        <v>0.44203841956031764</v>
      </c>
      <c r="N135" s="169">
        <f>IF(N$6=0,0,N$6/ISI_fec!N$6)</f>
        <v>0.44203841956031759</v>
      </c>
      <c r="O135" s="169">
        <f>IF(O$6=0,0,O$6/ISI_fec!O$6)</f>
        <v>0.45538001113411275</v>
      </c>
      <c r="P135" s="169">
        <f>IF(P$6=0,0,P$6/ISI_fec!P$6)</f>
        <v>0.45538001113411275</v>
      </c>
      <c r="Q135" s="169">
        <f>IF(Q$6=0,0,Q$6/ISI_fec!Q$6)</f>
        <v>0.48280491863572716</v>
      </c>
    </row>
    <row r="136" spans="1:17" x14ac:dyDescent="0.25">
      <c r="A136" s="76" t="s">
        <v>82</v>
      </c>
      <c r="B136" s="168">
        <f>IF(B$7=0,0,B$7/ISI_fec!B$7)</f>
        <v>0.11211195248996267</v>
      </c>
      <c r="C136" s="168">
        <f>IF(C$7=0,0,C$7/ISI_fec!C$7)</f>
        <v>0.11211195248996265</v>
      </c>
      <c r="D136" s="168">
        <f>IF(D$7=0,0,D$7/ISI_fec!D$7)</f>
        <v>0.11211195248996267</v>
      </c>
      <c r="E136" s="168">
        <f>IF(E$7=0,0,E$7/ISI_fec!E$7)</f>
        <v>0.11211195248996267</v>
      </c>
      <c r="F136" s="168">
        <f>IF(F$7=0,0,F$7/ISI_fec!F$7)</f>
        <v>0.11312245665851062</v>
      </c>
      <c r="G136" s="168">
        <f>IF(G$7=0,0,G$7/ISI_fec!G$7)</f>
        <v>0.11312245665851063</v>
      </c>
      <c r="H136" s="168">
        <f>IF(H$7=0,0,H$7/ISI_fec!H$7)</f>
        <v>0.1131224566585106</v>
      </c>
      <c r="I136" s="168">
        <f>IF(I$7=0,0,I$7/ISI_fec!I$7)</f>
        <v>0.1148767359072399</v>
      </c>
      <c r="J136" s="168">
        <f>IF(J$7=0,0,J$7/ISI_fec!J$7)</f>
        <v>0.11487673590723993</v>
      </c>
      <c r="K136" s="168">
        <f>IF(K$7=0,0,K$7/ISI_fec!K$7)</f>
        <v>0.11487673590723992</v>
      </c>
      <c r="L136" s="168">
        <f>IF(L$7=0,0,L$7/ISI_fec!L$7)</f>
        <v>0.1148767359072399</v>
      </c>
      <c r="M136" s="168">
        <f>IF(M$7=0,0,M$7/ISI_fec!M$7)</f>
        <v>0.1148767359072399</v>
      </c>
      <c r="N136" s="168">
        <f>IF(N$7=0,0,N$7/ISI_fec!N$7)</f>
        <v>0.11487673590723993</v>
      </c>
      <c r="O136" s="168">
        <f>IF(O$7=0,0,O$7/ISI_fec!O$7)</f>
        <v>0.1183439424304412</v>
      </c>
      <c r="P136" s="168">
        <f>IF(P$7=0,0,P$7/ISI_fec!P$7)</f>
        <v>0.11834394243044123</v>
      </c>
      <c r="Q136" s="168">
        <f>IF(Q$7=0,0,Q$7/ISI_fec!Q$7)</f>
        <v>0.12547111445199796</v>
      </c>
    </row>
    <row r="137" spans="1:17" x14ac:dyDescent="0.25">
      <c r="A137" s="76" t="s">
        <v>81</v>
      </c>
      <c r="B137" s="168">
        <f>IF(B$8=0,0,B$8/ISI_fec!B$8)</f>
        <v>0.61748030915759655</v>
      </c>
      <c r="C137" s="168">
        <f>IF(C$8=0,0,C$8/ISI_fec!C$8)</f>
        <v>0.61748030915759655</v>
      </c>
      <c r="D137" s="168">
        <f>IF(D$8=0,0,D$8/ISI_fec!D$8)</f>
        <v>0.61748030915759666</v>
      </c>
      <c r="E137" s="168">
        <f>IF(E$8=0,0,E$8/ISI_fec!E$8)</f>
        <v>0.61748030915759655</v>
      </c>
      <c r="F137" s="168">
        <f>IF(F$8=0,0,F$8/ISI_fec!F$8)</f>
        <v>0.62304587476003215</v>
      </c>
      <c r="G137" s="168">
        <f>IF(G$8=0,0,G$8/ISI_fec!G$8)</f>
        <v>0.62304587476003215</v>
      </c>
      <c r="H137" s="168">
        <f>IF(H$8=0,0,H$8/ISI_fec!H$8)</f>
        <v>0.62304587476003215</v>
      </c>
      <c r="I137" s="168">
        <f>IF(I$8=0,0,I$8/ISI_fec!I$8)</f>
        <v>0.63270793905198275</v>
      </c>
      <c r="J137" s="168">
        <f>IF(J$8=0,0,J$8/ISI_fec!J$8)</f>
        <v>0.63270793905198264</v>
      </c>
      <c r="K137" s="168">
        <f>IF(K$8=0,0,K$8/ISI_fec!K$8)</f>
        <v>0.63270793905198275</v>
      </c>
      <c r="L137" s="168">
        <f>IF(L$8=0,0,L$8/ISI_fec!L$8)</f>
        <v>0.63270793905198264</v>
      </c>
      <c r="M137" s="168">
        <f>IF(M$8=0,0,M$8/ISI_fec!M$8)</f>
        <v>0.63270793905198264</v>
      </c>
      <c r="N137" s="168">
        <f>IF(N$8=0,0,N$8/ISI_fec!N$8)</f>
        <v>0.63270793905198264</v>
      </c>
      <c r="O137" s="168">
        <f>IF(O$8=0,0,O$8/ISI_fec!O$8)</f>
        <v>0.65180431288465923</v>
      </c>
      <c r="P137" s="168">
        <f>IF(P$8=0,0,P$8/ISI_fec!P$8)</f>
        <v>0.65180431288465923</v>
      </c>
      <c r="Q137" s="168">
        <f>IF(Q$8=0,0,Q$8/ISI_fec!Q$8)</f>
        <v>0.69105872140710656</v>
      </c>
    </row>
    <row r="138" spans="1:17" x14ac:dyDescent="0.25">
      <c r="A138" s="76" t="s">
        <v>80</v>
      </c>
      <c r="B138" s="168">
        <f>IF(B$9=0,0,B$9/ISI_fec!B$9)</f>
        <v>0.42793860042643417</v>
      </c>
      <c r="C138" s="168">
        <f>IF(C$9=0,0,C$9/ISI_fec!C$9)</f>
        <v>0.42793860042643417</v>
      </c>
      <c r="D138" s="168">
        <f>IF(D$9=0,0,D$9/ISI_fec!D$9)</f>
        <v>0.42793860042643417</v>
      </c>
      <c r="E138" s="168">
        <f>IF(E$9=0,0,E$9/ISI_fec!E$9)</f>
        <v>0.42793860042643417</v>
      </c>
      <c r="F138" s="168">
        <f>IF(F$9=0,0,F$9/ISI_fec!F$9)</f>
        <v>0.43179576043488382</v>
      </c>
      <c r="G138" s="168">
        <f>IF(G$9=0,0,G$9/ISI_fec!G$9)</f>
        <v>0.43179576043488371</v>
      </c>
      <c r="H138" s="168">
        <f>IF(H$9=0,0,H$9/ISI_fec!H$9)</f>
        <v>0.43179576043488382</v>
      </c>
      <c r="I138" s="168">
        <f>IF(I$9=0,0,I$9/ISI_fec!I$9)</f>
        <v>0.43849195820670983</v>
      </c>
      <c r="J138" s="168">
        <f>IF(J$9=0,0,J$9/ISI_fec!J$9)</f>
        <v>0.43849195820670989</v>
      </c>
      <c r="K138" s="168">
        <f>IF(K$9=0,0,K$9/ISI_fec!K$9)</f>
        <v>0.43849195820670978</v>
      </c>
      <c r="L138" s="168">
        <f>IF(L$9=0,0,L$9/ISI_fec!L$9)</f>
        <v>0.43849195820670983</v>
      </c>
      <c r="M138" s="168">
        <f>IF(M$9=0,0,M$9/ISI_fec!M$9)</f>
        <v>0.43849195820670983</v>
      </c>
      <c r="N138" s="168">
        <f>IF(N$9=0,0,N$9/ISI_fec!N$9)</f>
        <v>0.43849195820670983</v>
      </c>
      <c r="O138" s="168">
        <f>IF(O$9=0,0,O$9/ISI_fec!O$9)</f>
        <v>0.45172651058024921</v>
      </c>
      <c r="P138" s="168">
        <f>IF(P$9=0,0,P$9/ISI_fec!P$9)</f>
        <v>0.45172651058024926</v>
      </c>
      <c r="Q138" s="168">
        <f>IF(Q$9=0,0,Q$9/ISI_fec!Q$9)</f>
        <v>0.4789313888484828</v>
      </c>
    </row>
    <row r="139" spans="1:17" x14ac:dyDescent="0.25">
      <c r="A139" s="129" t="s">
        <v>79</v>
      </c>
      <c r="B139" s="167">
        <f>IF(B$10=0,0,B$10/ISI_fec!B$10)</f>
        <v>0.67634317216311146</v>
      </c>
      <c r="C139" s="167">
        <f>IF(C$10=0,0,C$10/ISI_fec!C$10)</f>
        <v>0.67634317216311146</v>
      </c>
      <c r="D139" s="167">
        <f>IF(D$10=0,0,D$10/ISI_fec!D$10)</f>
        <v>0.67634317216311157</v>
      </c>
      <c r="E139" s="167">
        <f>IF(E$10=0,0,E$10/ISI_fec!E$10)</f>
        <v>0.67634317216311146</v>
      </c>
      <c r="F139" s="167">
        <f>IF(F$10=0,0,F$10/ISI_fec!F$10)</f>
        <v>0.68243928930013975</v>
      </c>
      <c r="G139" s="167">
        <f>IF(G$10=0,0,G$10/ISI_fec!G$10)</f>
        <v>0.68243928930013975</v>
      </c>
      <c r="H139" s="167">
        <f>IF(H$10=0,0,H$10/ISI_fec!H$10)</f>
        <v>0.68243928930013975</v>
      </c>
      <c r="I139" s="167">
        <f>IF(I$10=0,0,I$10/ISI_fec!I$10)</f>
        <v>0.69302241416411647</v>
      </c>
      <c r="J139" s="167">
        <f>IF(J$10=0,0,J$10/ISI_fec!J$10)</f>
        <v>0.69302241416411647</v>
      </c>
      <c r="K139" s="167">
        <f>IF(K$10=0,0,K$10/ISI_fec!K$10)</f>
        <v>0.69302241416411647</v>
      </c>
      <c r="L139" s="167">
        <f>IF(L$10=0,0,L$10/ISI_fec!L$10)</f>
        <v>0.69302241416411636</v>
      </c>
      <c r="M139" s="167">
        <f>IF(M$10=0,0,M$10/ISI_fec!M$10)</f>
        <v>0.69302241416411625</v>
      </c>
      <c r="N139" s="167">
        <f>IF(N$10=0,0,N$10/ISI_fec!N$10)</f>
        <v>0.6930224141641167</v>
      </c>
      <c r="O139" s="167">
        <f>IF(O$10=0,0,O$10/ISI_fec!O$10)</f>
        <v>0.71393919784653914</v>
      </c>
      <c r="P139" s="167">
        <f>IF(P$10=0,0,P$10/ISI_fec!P$10)</f>
        <v>0.71393919784653914</v>
      </c>
      <c r="Q139" s="167">
        <f>IF(Q$10=0,0,Q$10/ISI_fec!Q$10)</f>
        <v>0.75693563155902333</v>
      </c>
    </row>
    <row r="140" spans="1:17" x14ac:dyDescent="0.25">
      <c r="A140" s="127" t="s">
        <v>117</v>
      </c>
      <c r="B140" s="166">
        <f>IF(B$15=0,0,B$15/ISI_fec!B$15)</f>
        <v>0.4079873691492884</v>
      </c>
      <c r="C140" s="166">
        <f>IF(C$15=0,0,C$15/ISI_fec!C$15)</f>
        <v>0.42204002948130837</v>
      </c>
      <c r="D140" s="166">
        <f>IF(D$15=0,0,D$15/ISI_fec!D$15)</f>
        <v>0.41574808234588922</v>
      </c>
      <c r="E140" s="166">
        <f>IF(E$15=0,0,E$15/ISI_fec!E$15)</f>
        <v>0.42206189626676577</v>
      </c>
      <c r="F140" s="166">
        <f>IF(F$15=0,0,F$15/ISI_fec!F$15)</f>
        <v>0.42582531423754599</v>
      </c>
      <c r="G140" s="166">
        <f>IF(G$15=0,0,G$15/ISI_fec!G$15)</f>
        <v>0.42692182409530222</v>
      </c>
      <c r="H140" s="166">
        <f>IF(H$15=0,0,H$15/ISI_fec!H$15)</f>
        <v>0.36078056057446134</v>
      </c>
      <c r="I140" s="166">
        <f>IF(I$15=0,0,I$15/ISI_fec!I$15)</f>
        <v>0.39043248143043258</v>
      </c>
      <c r="J140" s="166">
        <f>IF(J$15=0,0,J$15/ISI_fec!J$15)</f>
        <v>0.4062969135421588</v>
      </c>
      <c r="K140" s="166">
        <f>IF(K$15=0,0,K$15/ISI_fec!K$15)</f>
        <v>0.37993665175292879</v>
      </c>
      <c r="L140" s="166">
        <f>IF(L$15=0,0,L$15/ISI_fec!L$15)</f>
        <v>0.42392796652315784</v>
      </c>
      <c r="M140" s="166">
        <f>IF(M$15=0,0,M$15/ISI_fec!M$15)</f>
        <v>0.3620584668276593</v>
      </c>
      <c r="N140" s="166">
        <f>IF(N$15=0,0,N$15/ISI_fec!N$15)</f>
        <v>0.39994655108683863</v>
      </c>
      <c r="O140" s="166">
        <f>IF(O$15=0,0,O$15/ISI_fec!O$15)</f>
        <v>0.37264048754318979</v>
      </c>
      <c r="P140" s="166">
        <f>IF(P$15=0,0,P$15/ISI_fec!P$15)</f>
        <v>0.40450750858294138</v>
      </c>
      <c r="Q140" s="166">
        <f>IF(Q$15=0,0,Q$15/ISI_fec!Q$15)</f>
        <v>0.47476358453722611</v>
      </c>
    </row>
    <row r="141" spans="1:17" x14ac:dyDescent="0.25">
      <c r="A141" s="127" t="s">
        <v>116</v>
      </c>
      <c r="B141" s="166">
        <f>IF(B$21=0,0,B$21/ISI_fec!B$21)</f>
        <v>0.48770900956108448</v>
      </c>
      <c r="C141" s="166">
        <f>IF(C$21=0,0,C$21/ISI_fec!C$21)</f>
        <v>0.48810023429232674</v>
      </c>
      <c r="D141" s="166">
        <f>IF(D$21=0,0,D$21/ISI_fec!D$21)</f>
        <v>0.48874280996542124</v>
      </c>
      <c r="E141" s="166">
        <f>IF(E$21=0,0,E$21/ISI_fec!E$21)</f>
        <v>0.49227280903977239</v>
      </c>
      <c r="F141" s="166">
        <f>IF(F$21=0,0,F$21/ISI_fec!F$21)</f>
        <v>0.49832817844153926</v>
      </c>
      <c r="G141" s="166">
        <f>IF(G$21=0,0,G$21/ISI_fec!G$21)</f>
        <v>0.4963337546300039</v>
      </c>
      <c r="H141" s="166">
        <f>IF(H$21=0,0,H$21/ISI_fec!H$21)</f>
        <v>0.498053943799252</v>
      </c>
      <c r="I141" s="166">
        <f>IF(I$21=0,0,I$21/ISI_fec!I$21)</f>
        <v>0.49906807772083472</v>
      </c>
      <c r="J141" s="166">
        <f>IF(J$21=0,0,J$21/ISI_fec!J$21)</f>
        <v>0.49967486730496891</v>
      </c>
      <c r="K141" s="166">
        <f>IF(K$21=0,0,K$21/ISI_fec!K$21)</f>
        <v>0.50836762796497081</v>
      </c>
      <c r="L141" s="166">
        <f>IF(L$21=0,0,L$21/ISI_fec!L$21)</f>
        <v>0.49925637354112418</v>
      </c>
      <c r="M141" s="166">
        <f>IF(M$21=0,0,M$21/ISI_fec!M$21)</f>
        <v>0.50089545733254215</v>
      </c>
      <c r="N141" s="166">
        <f>IF(N$21=0,0,N$21/ISI_fec!N$21)</f>
        <v>0.49802289731846694</v>
      </c>
      <c r="O141" s="166">
        <f>IF(O$21=0,0,O$21/ISI_fec!O$21)</f>
        <v>0.51812322181443393</v>
      </c>
      <c r="P141" s="166">
        <f>IF(P$21=0,0,P$21/ISI_fec!P$21)</f>
        <v>0.51139767802066427</v>
      </c>
      <c r="Q141" s="166">
        <f>IF(Q$21=0,0,Q$21/ISI_fec!Q$21)</f>
        <v>0.5404748226312015</v>
      </c>
    </row>
    <row r="142" spans="1:17" x14ac:dyDescent="0.25">
      <c r="A142" s="127" t="s">
        <v>113</v>
      </c>
      <c r="B142" s="166">
        <f>IF(B$27=0,0,B$27/ISI_fec!B$27)</f>
        <v>0.5089048921979461</v>
      </c>
      <c r="C142" s="166">
        <f>IF(C$27=0,0,C$27/ISI_fec!C$27)</f>
        <v>0.49929029291790772</v>
      </c>
      <c r="D142" s="166">
        <f>IF(D$27=0,0,D$27/ISI_fec!D$27)</f>
        <v>0.50683370718080789</v>
      </c>
      <c r="E142" s="166">
        <f>IF(E$27=0,0,E$27/ISI_fec!E$27)</f>
        <v>0.50494545551927639</v>
      </c>
      <c r="F142" s="166">
        <f>IF(F$27=0,0,F$27/ISI_fec!F$27)</f>
        <v>0.49860763924232571</v>
      </c>
      <c r="G142" s="166">
        <f>IF(G$27=0,0,G$27/ISI_fec!G$27)</f>
        <v>0.51348879371282974</v>
      </c>
      <c r="H142" s="166">
        <f>IF(H$27=0,0,H$27/ISI_fec!H$27)</f>
        <v>0.51611027313617142</v>
      </c>
      <c r="I142" s="166">
        <f>IF(I$27=0,0,I$27/ISI_fec!I$27)</f>
        <v>0.52439538281209075</v>
      </c>
      <c r="J142" s="166">
        <f>IF(J$27=0,0,J$27/ISI_fec!J$27)</f>
        <v>0.52455466857941713</v>
      </c>
      <c r="K142" s="166">
        <f>IF(K$27=0,0,K$27/ISI_fec!K$27)</f>
        <v>0.52011964057240856</v>
      </c>
      <c r="L142" s="166">
        <f>IF(L$27=0,0,L$27/ISI_fec!L$27)</f>
        <v>0.52036197986825494</v>
      </c>
      <c r="M142" s="166">
        <f>IF(M$27=0,0,M$27/ISI_fec!M$27)</f>
        <v>0.52408527327262522</v>
      </c>
      <c r="N142" s="166">
        <f>IF(N$27=0,0,N$27/ISI_fec!N$27)</f>
        <v>0.52450640774335255</v>
      </c>
      <c r="O142" s="166">
        <f>IF(O$27=0,0,O$27/ISI_fec!O$27)</f>
        <v>0.54299969599692877</v>
      </c>
      <c r="P142" s="166">
        <f>IF(P$27=0,0,P$27/ISI_fec!P$27)</f>
        <v>0.54551932961266303</v>
      </c>
      <c r="Q142" s="166">
        <f>IF(Q$27=0,0,Q$27/ISI_fec!Q$27)</f>
        <v>0.57838131701355855</v>
      </c>
    </row>
    <row r="143" spans="1:17" x14ac:dyDescent="0.25">
      <c r="A143" s="72" t="s">
        <v>112</v>
      </c>
      <c r="B143" s="165">
        <f>IF(B$34=0,0,B$34/ISI_fec!B$34)</f>
        <v>0.41997602303098475</v>
      </c>
      <c r="C143" s="165">
        <f>IF(C$34=0,0,C$34/ISI_fec!C$34)</f>
        <v>0.41833771295794259</v>
      </c>
      <c r="D143" s="165">
        <f>IF(D$34=0,0,D$34/ISI_fec!D$34)</f>
        <v>0.41902007102930089</v>
      </c>
      <c r="E143" s="165">
        <f>IF(E$34=0,0,E$34/ISI_fec!E$34)</f>
        <v>0.41872673303499081</v>
      </c>
      <c r="F143" s="165">
        <f>IF(F$34=0,0,F$34/ISI_fec!F$34)</f>
        <v>0.42184189200930489</v>
      </c>
      <c r="G143" s="165">
        <f>IF(G$34=0,0,G$34/ISI_fec!G$34)</f>
        <v>0.44102592602535512</v>
      </c>
      <c r="H143" s="165">
        <f>IF(H$34=0,0,H$34/ISI_fec!H$34)</f>
        <v>0.42772850042599025</v>
      </c>
      <c r="I143" s="165">
        <f>IF(I$34=0,0,I$34/ISI_fec!I$34)</f>
        <v>0.44784534921978797</v>
      </c>
      <c r="J143" s="165">
        <f>IF(J$34=0,0,J$34/ISI_fec!J$34)</f>
        <v>0.46212925749951606</v>
      </c>
      <c r="K143" s="165">
        <f>IF(K$34=0,0,K$34/ISI_fec!K$34)</f>
        <v>0.4618223614417088</v>
      </c>
      <c r="L143" s="165">
        <f>IF(L$34=0,0,L$34/ISI_fec!L$34)</f>
        <v>0.4461343011024253</v>
      </c>
      <c r="M143" s="165">
        <f>IF(M$34=0,0,M$34/ISI_fec!M$34)</f>
        <v>0.44911105084438768</v>
      </c>
      <c r="N143" s="165">
        <f>IF(N$34=0,0,N$34/ISI_fec!N$34)</f>
        <v>0.47247587260418911</v>
      </c>
      <c r="O143" s="165">
        <f>IF(O$34=0,0,O$34/ISI_fec!O$34)</f>
        <v>0.45971037079754168</v>
      </c>
      <c r="P143" s="165">
        <f>IF(P$34=0,0,P$34/ISI_fec!P$34)</f>
        <v>0.49776215144703595</v>
      </c>
      <c r="Q143" s="165">
        <f>IF(Q$34=0,0,Q$34/ISI_fec!Q$34)</f>
        <v>0.52177396174391744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0.56147031229299171</v>
      </c>
      <c r="C145" s="170">
        <f>IF(C$53=0,0,C$53/ISI_fec!C$53)</f>
        <v>0.56158640289583783</v>
      </c>
      <c r="D145" s="170">
        <f>IF(D$53=0,0,D$53/ISI_fec!D$53)</f>
        <v>0.56367938241409621</v>
      </c>
      <c r="E145" s="170">
        <f>IF(E$53=0,0,E$53/ISI_fec!E$53)</f>
        <v>0.56331934266106187</v>
      </c>
      <c r="F145" s="170">
        <f>IF(F$53=0,0,F$53/ISI_fec!F$53)</f>
        <v>0.57102229014208161</v>
      </c>
      <c r="G145" s="170">
        <f>IF(G$53=0,0,G$53/ISI_fec!G$53)</f>
        <v>0.57845001211480906</v>
      </c>
      <c r="H145" s="170">
        <f>IF(H$53=0,0,H$53/ISI_fec!H$53)</f>
        <v>0.58325705488655044</v>
      </c>
      <c r="I145" s="170">
        <f>IF(I$53=0,0,I$53/ISI_fec!I$53)</f>
        <v>0.58663903598724687</v>
      </c>
      <c r="J145" s="170">
        <f>IF(J$53=0,0,J$53/ISI_fec!J$53)</f>
        <v>0.59853997349776011</v>
      </c>
      <c r="K145" s="170">
        <f>IF(K$53=0,0,K$53/ISI_fec!K$53)</f>
        <v>0.59827742477625023</v>
      </c>
      <c r="L145" s="170">
        <f>IF(L$53=0,0,L$53/ISI_fec!L$53)</f>
        <v>0.59954263964433074</v>
      </c>
      <c r="M145" s="170">
        <f>IF(M$53=0,0,M$53/ISI_fec!M$53)</f>
        <v>0.59337099263616799</v>
      </c>
      <c r="N145" s="170">
        <f>IF(N$53=0,0,N$53/ISI_fec!N$53)</f>
        <v>0.6004360742074043</v>
      </c>
      <c r="O145" s="170">
        <f>IF(O$53=0,0,O$53/ISI_fec!O$53)</f>
        <v>0.59468305082278894</v>
      </c>
      <c r="P145" s="170">
        <f>IF(P$53=0,0,P$53/ISI_fec!P$53)</f>
        <v>0.60362610301165376</v>
      </c>
      <c r="Q145" s="170">
        <f>IF(Q$53=0,0,Q$53/ISI_fec!Q$53)</f>
        <v>0.60260284148987642</v>
      </c>
    </row>
    <row r="146" spans="1:17" x14ac:dyDescent="0.25">
      <c r="A146" s="132" t="s">
        <v>83</v>
      </c>
      <c r="B146" s="169">
        <f>IF(B$54=0,0,B$54/ISI_fec!B$54)</f>
        <v>0.45218165736112537</v>
      </c>
      <c r="C146" s="169">
        <f>IF(C$54=0,0,C$54/ISI_fec!C$54)</f>
        <v>0.45462614635424586</v>
      </c>
      <c r="D146" s="169">
        <f>IF(D$54=0,0,D$54/ISI_fec!D$54)</f>
        <v>0.45462614635424581</v>
      </c>
      <c r="E146" s="169">
        <f>IF(E$54=0,0,E$54/ISI_fec!E$54)</f>
        <v>0.45462614635424575</v>
      </c>
      <c r="F146" s="169">
        <f>IF(F$54=0,0,F$54/ISI_fec!F$54)</f>
        <v>0.46352898869927384</v>
      </c>
      <c r="G146" s="169">
        <f>IF(G$54=0,0,G$54/ISI_fec!G$54)</f>
        <v>0.46352898869927378</v>
      </c>
      <c r="H146" s="169">
        <f>IF(H$54=0,0,H$54/ISI_fec!H$54)</f>
        <v>0.46925394490948186</v>
      </c>
      <c r="I146" s="169">
        <f>IF(I$54=0,0,I$54/ISI_fec!I$54)</f>
        <v>0.4692539449094818</v>
      </c>
      <c r="J146" s="169">
        <f>IF(J$54=0,0,J$54/ISI_fec!J$54)</f>
        <v>0.47699412898954291</v>
      </c>
      <c r="K146" s="169">
        <f>IF(K$54=0,0,K$54/ISI_fec!K$54)</f>
        <v>0.47699412898954308</v>
      </c>
      <c r="L146" s="169">
        <f>IF(L$54=0,0,L$54/ISI_fec!L$54)</f>
        <v>0.47699412898954296</v>
      </c>
      <c r="M146" s="169">
        <f>IF(M$54=0,0,M$54/ISI_fec!M$54)</f>
        <v>0.47699412898954296</v>
      </c>
      <c r="N146" s="169">
        <f>IF(N$54=0,0,N$54/ISI_fec!N$54)</f>
        <v>0.47699412898954296</v>
      </c>
      <c r="O146" s="169">
        <f>IF(O$54=0,0,O$54/ISI_fec!O$54)</f>
        <v>0.47699412898954302</v>
      </c>
      <c r="P146" s="169">
        <f>IF(P$54=0,0,P$54/ISI_fec!P$54)</f>
        <v>0.47699412898954291</v>
      </c>
      <c r="Q146" s="169">
        <f>IF(Q$54=0,0,Q$54/ISI_fec!Q$54)</f>
        <v>0.47699412898954296</v>
      </c>
    </row>
    <row r="147" spans="1:17" x14ac:dyDescent="0.25">
      <c r="A147" s="76" t="s">
        <v>82</v>
      </c>
      <c r="B147" s="168">
        <f>IF(B$55=0,0,B$55/ISI_fec!B$55)</f>
        <v>0.11760693573002587</v>
      </c>
      <c r="C147" s="168">
        <f>IF(C$55=0,0,C$55/ISI_fec!C$55)</f>
        <v>0.11824271751203005</v>
      </c>
      <c r="D147" s="168">
        <f>IF(D$55=0,0,D$55/ISI_fec!D$55)</f>
        <v>0.11824271751203007</v>
      </c>
      <c r="E147" s="168">
        <f>IF(E$55=0,0,E$55/ISI_fec!E$55)</f>
        <v>0.11824271751203005</v>
      </c>
      <c r="F147" s="168">
        <f>IF(F$55=0,0,F$55/ISI_fec!F$55)</f>
        <v>0.12055823825561049</v>
      </c>
      <c r="G147" s="168">
        <f>IF(G$55=0,0,G$55/ISI_fec!G$55)</f>
        <v>0.12055823825561048</v>
      </c>
      <c r="H147" s="168">
        <f>IF(H$55=0,0,H$55/ISI_fec!H$55)</f>
        <v>0.12204722956277761</v>
      </c>
      <c r="I147" s="168">
        <f>IF(I$55=0,0,I$55/ISI_fec!I$55)</f>
        <v>0.12204722956277761</v>
      </c>
      <c r="J147" s="168">
        <f>IF(J$55=0,0,J$55/ISI_fec!J$55)</f>
        <v>0.12406035706767181</v>
      </c>
      <c r="K147" s="168">
        <f>IF(K$55=0,0,K$55/ISI_fec!K$55)</f>
        <v>0.12406035706767182</v>
      </c>
      <c r="L147" s="168">
        <f>IF(L$55=0,0,L$55/ISI_fec!L$55)</f>
        <v>0.12406035706767181</v>
      </c>
      <c r="M147" s="168">
        <f>IF(M$55=0,0,M$55/ISI_fec!M$55)</f>
        <v>0.12406035706767182</v>
      </c>
      <c r="N147" s="168">
        <f>IF(N$55=0,0,N$55/ISI_fec!N$55)</f>
        <v>0.12406035706767181</v>
      </c>
      <c r="O147" s="168">
        <f>IF(O$55=0,0,O$55/ISI_fec!O$55)</f>
        <v>0.12406035706767179</v>
      </c>
      <c r="P147" s="168">
        <f>IF(P$55=0,0,P$55/ISI_fec!P$55)</f>
        <v>0.12406035706767179</v>
      </c>
      <c r="Q147" s="168">
        <f>IF(Q$55=0,0,Q$55/ISI_fec!Q$55)</f>
        <v>0.12406035706767182</v>
      </c>
    </row>
    <row r="148" spans="1:17" x14ac:dyDescent="0.25">
      <c r="A148" s="76" t="s">
        <v>81</v>
      </c>
      <c r="B148" s="168">
        <f>IF(B$56=0,0,B$56/ISI_fec!B$56)</f>
        <v>0.65336262901790609</v>
      </c>
      <c r="C148" s="168">
        <f>IF(C$56=0,0,C$56/ISI_fec!C$56)</f>
        <v>0.65689470009852258</v>
      </c>
      <c r="D148" s="168">
        <f>IF(D$56=0,0,D$56/ISI_fec!D$56)</f>
        <v>0.65689470009852269</v>
      </c>
      <c r="E148" s="168">
        <f>IF(E$56=0,0,E$56/ISI_fec!E$56)</f>
        <v>0.65689470009852269</v>
      </c>
      <c r="F148" s="168">
        <f>IF(F$56=0,0,F$56/ISI_fec!F$56)</f>
        <v>0.6697585223823046</v>
      </c>
      <c r="G148" s="168">
        <f>IF(G$56=0,0,G$56/ISI_fec!G$56)</f>
        <v>0.6697585223823046</v>
      </c>
      <c r="H148" s="168">
        <f>IF(H$56=0,0,H$56/ISI_fec!H$56)</f>
        <v>0.67803057937449385</v>
      </c>
      <c r="I148" s="168">
        <f>IF(I$56=0,0,I$56/ISI_fec!I$56)</f>
        <v>0.67803057937449396</v>
      </c>
      <c r="J148" s="168">
        <f>IF(J$56=0,0,J$56/ISI_fec!J$56)</f>
        <v>0.68921446296929545</v>
      </c>
      <c r="K148" s="168">
        <f>IF(K$56=0,0,K$56/ISI_fec!K$56)</f>
        <v>0.68921446296929545</v>
      </c>
      <c r="L148" s="168">
        <f>IF(L$56=0,0,L$56/ISI_fec!L$56)</f>
        <v>0.68921446296929545</v>
      </c>
      <c r="M148" s="168">
        <f>IF(M$56=0,0,M$56/ISI_fec!M$56)</f>
        <v>0.68921446296929545</v>
      </c>
      <c r="N148" s="168">
        <f>IF(N$56=0,0,N$56/ISI_fec!N$56)</f>
        <v>0.68921446296929556</v>
      </c>
      <c r="O148" s="168">
        <f>IF(O$56=0,0,O$56/ISI_fec!O$56)</f>
        <v>0.68921446296929545</v>
      </c>
      <c r="P148" s="168">
        <f>IF(P$56=0,0,P$56/ISI_fec!P$56)</f>
        <v>0.68921446296929545</v>
      </c>
      <c r="Q148" s="168">
        <f>IF(Q$56=0,0,Q$56/ISI_fec!Q$56)</f>
        <v>0.68921446296929545</v>
      </c>
    </row>
    <row r="149" spans="1:17" x14ac:dyDescent="0.25">
      <c r="A149" s="76" t="s">
        <v>80</v>
      </c>
      <c r="B149" s="168">
        <f>IF(B$57=0,0,B$57/ISI_fec!B$57)</f>
        <v>0.44886390830158013</v>
      </c>
      <c r="C149" s="168">
        <f>IF(C$57=0,0,C$57/ISI_fec!C$57)</f>
        <v>0.45129046158031222</v>
      </c>
      <c r="D149" s="168">
        <f>IF(D$57=0,0,D$57/ISI_fec!D$57)</f>
        <v>0.45129046158031227</v>
      </c>
      <c r="E149" s="168">
        <f>IF(E$57=0,0,E$57/ISI_fec!E$57)</f>
        <v>0.45129046158031222</v>
      </c>
      <c r="F149" s="168">
        <f>IF(F$57=0,0,F$57/ISI_fec!F$57)</f>
        <v>0.46012798195498467</v>
      </c>
      <c r="G149" s="168">
        <f>IF(G$57=0,0,G$57/ISI_fec!G$57)</f>
        <v>0.46012798195498467</v>
      </c>
      <c r="H149" s="168">
        <f>IF(H$57=0,0,H$57/ISI_fec!H$57)</f>
        <v>0.46581093299365778</v>
      </c>
      <c r="I149" s="168">
        <f>IF(I$57=0,0,I$57/ISI_fec!I$57)</f>
        <v>0.46581093299365783</v>
      </c>
      <c r="J149" s="168">
        <f>IF(J$57=0,0,J$57/ISI_fec!J$57)</f>
        <v>0.4734943257642214</v>
      </c>
      <c r="K149" s="168">
        <f>IF(K$57=0,0,K$57/ISI_fec!K$57)</f>
        <v>0.47349432576422135</v>
      </c>
      <c r="L149" s="168">
        <f>IF(L$57=0,0,L$57/ISI_fec!L$57)</f>
        <v>0.47349432576422135</v>
      </c>
      <c r="M149" s="168">
        <f>IF(M$57=0,0,M$57/ISI_fec!M$57)</f>
        <v>0.47349432576422146</v>
      </c>
      <c r="N149" s="168">
        <f>IF(N$57=0,0,N$57/ISI_fec!N$57)</f>
        <v>0.4734943257642214</v>
      </c>
      <c r="O149" s="168">
        <f>IF(O$57=0,0,O$57/ISI_fec!O$57)</f>
        <v>0.4734943257642214</v>
      </c>
      <c r="P149" s="168">
        <f>IF(P$57=0,0,P$57/ISI_fec!P$57)</f>
        <v>0.47349432576422135</v>
      </c>
      <c r="Q149" s="168">
        <f>IF(Q$57=0,0,Q$57/ISI_fec!Q$57)</f>
        <v>0.47349432576422135</v>
      </c>
    </row>
    <row r="150" spans="1:17" x14ac:dyDescent="0.25">
      <c r="A150" s="129" t="s">
        <v>79</v>
      </c>
      <c r="B150" s="167">
        <f>IF(B$58=0,0,B$58/ISI_fec!B$58)</f>
        <v>0.70905893132710052</v>
      </c>
      <c r="C150" s="167">
        <f>IF(C$58=0,0,C$58/ISI_fec!C$58)</f>
        <v>0.7128920959964018</v>
      </c>
      <c r="D150" s="167">
        <f>IF(D$58=0,0,D$58/ISI_fec!D$58)</f>
        <v>0.71289209599640191</v>
      </c>
      <c r="E150" s="167">
        <f>IF(E$58=0,0,E$58/ISI_fec!E$58)</f>
        <v>0.71289209599640191</v>
      </c>
      <c r="F150" s="167">
        <f>IF(F$58=0,0,F$58/ISI_fec!F$58)</f>
        <v>0.72685250278463598</v>
      </c>
      <c r="G150" s="167">
        <f>IF(G$58=0,0,G$58/ISI_fec!G$58)</f>
        <v>0.72685250278463609</v>
      </c>
      <c r="H150" s="167">
        <f>IF(H$58=0,0,H$58/ISI_fec!H$58)</f>
        <v>0.73582971640270767</v>
      </c>
      <c r="I150" s="167">
        <f>IF(I$58=0,0,I$58/ISI_fec!I$58)</f>
        <v>0.73582971640270756</v>
      </c>
      <c r="J150" s="167">
        <f>IF(J$58=0,0,J$58/ISI_fec!J$58)</f>
        <v>0.74796697708707938</v>
      </c>
      <c r="K150" s="167">
        <f>IF(K$58=0,0,K$58/ISI_fec!K$58)</f>
        <v>0.74796697708707915</v>
      </c>
      <c r="L150" s="167">
        <f>IF(L$58=0,0,L$58/ISI_fec!L$58)</f>
        <v>0.74796697708707927</v>
      </c>
      <c r="M150" s="167">
        <f>IF(M$58=0,0,M$58/ISI_fec!M$58)</f>
        <v>0.74796697708707938</v>
      </c>
      <c r="N150" s="167">
        <f>IF(N$58=0,0,N$58/ISI_fec!N$58)</f>
        <v>0.74796697708707938</v>
      </c>
      <c r="O150" s="167">
        <f>IF(O$58=0,0,O$58/ISI_fec!O$58)</f>
        <v>0.74796697708707927</v>
      </c>
      <c r="P150" s="167">
        <f>IF(P$58=0,0,P$58/ISI_fec!P$58)</f>
        <v>0.74796697708707938</v>
      </c>
      <c r="Q150" s="167">
        <f>IF(Q$58=0,0,Q$58/ISI_fec!Q$58)</f>
        <v>0.74796697708707938</v>
      </c>
    </row>
    <row r="151" spans="1:17" x14ac:dyDescent="0.25">
      <c r="A151" s="127" t="s">
        <v>115</v>
      </c>
      <c r="B151" s="166">
        <f>IF(B$63=0,0,B$63/ISI_fec!B$63)</f>
        <v>0.46031411914994941</v>
      </c>
      <c r="C151" s="166">
        <f>IF(C$63=0,0,C$63/ISI_fec!C$63)</f>
        <v>0.46267220937399473</v>
      </c>
      <c r="D151" s="166">
        <f>IF(D$63=0,0,D$63/ISI_fec!D$63)</f>
        <v>0.46270341628269857</v>
      </c>
      <c r="E151" s="166">
        <f>IF(E$63=0,0,E$63/ISI_fec!E$63)</f>
        <v>0.4626961813985252</v>
      </c>
      <c r="F151" s="166">
        <f>IF(F$63=0,0,F$63/ISI_fec!F$63)</f>
        <v>0.47171189049595008</v>
      </c>
      <c r="G151" s="166">
        <f>IF(G$63=0,0,G$63/ISI_fec!G$63)</f>
        <v>0.47292655932998984</v>
      </c>
      <c r="H151" s="166">
        <f>IF(H$63=0,0,H$63/ISI_fec!H$63)</f>
        <v>0.47282554868910254</v>
      </c>
      <c r="I151" s="166">
        <f>IF(I$63=0,0,I$63/ISI_fec!I$63)</f>
        <v>0.4787171151032682</v>
      </c>
      <c r="J151" s="166">
        <f>IF(J$63=0,0,J$63/ISI_fec!J$63)</f>
        <v>0.48749076946432995</v>
      </c>
      <c r="K151" s="166">
        <f>IF(K$63=0,0,K$63/ISI_fec!K$63)</f>
        <v>0.49326109945606583</v>
      </c>
      <c r="L151" s="166">
        <f>IF(L$63=0,0,L$63/ISI_fec!L$63)</f>
        <v>0.51764209476058909</v>
      </c>
      <c r="M151" s="166">
        <f>IF(M$63=0,0,M$63/ISI_fec!M$63)</f>
        <v>0.46989552096002135</v>
      </c>
      <c r="N151" s="166">
        <f>IF(N$63=0,0,N$63/ISI_fec!N$63)</f>
        <v>0.48815805708132637</v>
      </c>
      <c r="O151" s="166">
        <f>IF(O$63=0,0,O$63/ISI_fec!O$63)</f>
        <v>0.47644252147350158</v>
      </c>
      <c r="P151" s="166">
        <f>IF(P$63=0,0,P$63/ISI_fec!P$63)</f>
        <v>0.48842048358069667</v>
      </c>
      <c r="Q151" s="166">
        <f>IF(Q$63=0,0,Q$63/ISI_fec!Q$63)</f>
        <v>0.48793722815964552</v>
      </c>
    </row>
    <row r="152" spans="1:17" x14ac:dyDescent="0.25">
      <c r="A152" s="127" t="s">
        <v>114</v>
      </c>
      <c r="B152" s="166">
        <f>IF(B$69=0,0,B$69/ISI_fec!B$69)</f>
        <v>0.64996103230643332</v>
      </c>
      <c r="C152" s="166">
        <f>IF(C$69=0,0,C$69/ISI_fec!C$69)</f>
        <v>0.65347471439319105</v>
      </c>
      <c r="D152" s="166">
        <f>IF(D$69=0,0,D$69/ISI_fec!D$69)</f>
        <v>0.65347471439319105</v>
      </c>
      <c r="E152" s="166">
        <f>IF(E$69=0,0,E$69/ISI_fec!E$69)</f>
        <v>0.65347471439319116</v>
      </c>
      <c r="F152" s="166">
        <f>IF(F$69=0,0,F$69/ISI_fec!F$69)</f>
        <v>0.66627156386029496</v>
      </c>
      <c r="G152" s="166">
        <f>IF(G$69=0,0,G$69/ISI_fec!G$69)</f>
        <v>0.66627156386029496</v>
      </c>
      <c r="H152" s="166">
        <f>IF(H$69=0,0,H$69/ISI_fec!H$69)</f>
        <v>0.67450055410729259</v>
      </c>
      <c r="I152" s="166">
        <f>IF(I$69=0,0,I$69/ISI_fec!I$69)</f>
        <v>0.67450055410729248</v>
      </c>
      <c r="J152" s="166">
        <f>IF(J$69=0,0,J$69/ISI_fec!J$69)</f>
        <v>0.6856262111369863</v>
      </c>
      <c r="K152" s="166">
        <f>IF(K$69=0,0,K$69/ISI_fec!K$69)</f>
        <v>0.68562621113698619</v>
      </c>
      <c r="L152" s="166">
        <f>IF(L$69=0,0,L$69/ISI_fec!L$69)</f>
        <v>0.6856262111369863</v>
      </c>
      <c r="M152" s="166">
        <f>IF(M$69=0,0,M$69/ISI_fec!M$69)</f>
        <v>0.68562621113698641</v>
      </c>
      <c r="N152" s="166">
        <f>IF(N$69=0,0,N$69/ISI_fec!N$69)</f>
        <v>0.6856262111369863</v>
      </c>
      <c r="O152" s="166">
        <f>IF(O$69=0,0,O$69/ISI_fec!O$69)</f>
        <v>0.68562621113698641</v>
      </c>
      <c r="P152" s="166">
        <f>IF(P$69=0,0,P$69/ISI_fec!P$69)</f>
        <v>0.6856262111369863</v>
      </c>
      <c r="Q152" s="166">
        <f>IF(Q$69=0,0,Q$69/ISI_fec!Q$69)</f>
        <v>0.6856262111369863</v>
      </c>
    </row>
    <row r="153" spans="1:17" x14ac:dyDescent="0.25">
      <c r="A153" s="127" t="s">
        <v>113</v>
      </c>
      <c r="B153" s="166">
        <f>IF(B$70=0,0,B$70/ISI_fec!B$70)</f>
        <v>0.54333983689794096</v>
      </c>
      <c r="C153" s="166">
        <f>IF(C$70=0,0,C$70/ISI_fec!C$70)</f>
        <v>0.53595646344256576</v>
      </c>
      <c r="D153" s="166">
        <f>IF(D$70=0,0,D$70/ISI_fec!D$70)</f>
        <v>0.54405384023513037</v>
      </c>
      <c r="E153" s="166">
        <f>IF(E$70=0,0,E$70/ISI_fec!E$70)</f>
        <v>0.54202692183323287</v>
      </c>
      <c r="F153" s="166">
        <f>IF(F$70=0,0,F$70/ISI_fec!F$70)</f>
        <v>0.5408301528507955</v>
      </c>
      <c r="G153" s="166">
        <f>IF(G$70=0,0,G$70/ISI_fec!G$70)</f>
        <v>0.55697145597865949</v>
      </c>
      <c r="H153" s="166">
        <f>IF(H$70=0,0,H$70/ISI_fec!H$70)</f>
        <v>0.56672908952055157</v>
      </c>
      <c r="I153" s="166">
        <f>IF(I$70=0,0,I$70/ISI_fec!I$70)</f>
        <v>0.56703334839625119</v>
      </c>
      <c r="J153" s="166">
        <f>IF(J$70=0,0,J$70/ISI_fec!J$70)</f>
        <v>0.57656144854745062</v>
      </c>
      <c r="K153" s="166">
        <f>IF(K$70=0,0,K$70/ISI_fec!K$70)</f>
        <v>0.57168671131749837</v>
      </c>
      <c r="L153" s="166">
        <f>IF(L$70=0,0,L$70/ISI_fec!L$70)</f>
        <v>0.57195307725382971</v>
      </c>
      <c r="M153" s="166">
        <f>IF(M$70=0,0,M$70/ISI_fec!M$70)</f>
        <v>0.57604551521535752</v>
      </c>
      <c r="N153" s="166">
        <f>IF(N$70=0,0,N$70/ISI_fec!N$70)</f>
        <v>0.57650840290851868</v>
      </c>
      <c r="O153" s="166">
        <f>IF(O$70=0,0,O$70/ISI_fec!O$70)</f>
        <v>0.57934929669588098</v>
      </c>
      <c r="P153" s="166">
        <f>IF(P$70=0,0,P$70/ISI_fec!P$70)</f>
        <v>0.5820376001589741</v>
      </c>
      <c r="Q153" s="166">
        <f>IF(Q$70=0,0,Q$70/ISI_fec!Q$70)</f>
        <v>0.58204616352835026</v>
      </c>
    </row>
    <row r="154" spans="1:17" x14ac:dyDescent="0.25">
      <c r="A154" s="72" t="s">
        <v>112</v>
      </c>
      <c r="B154" s="165">
        <f>IF(B$77=0,0,B$77/ISI_fec!B$77)</f>
        <v>0.4513242554606357</v>
      </c>
      <c r="C154" s="165">
        <f>IF(C$77=0,0,C$77/ISI_fec!C$77)</f>
        <v>0.45096256580910854</v>
      </c>
      <c r="D154" s="165">
        <f>IF(D$77=0,0,D$77/ISI_fec!D$77)</f>
        <v>0.4519835344549385</v>
      </c>
      <c r="E154" s="165">
        <f>IF(E$77=0,0,E$77/ISI_fec!E$77)</f>
        <v>0.4527638564718296</v>
      </c>
      <c r="F154" s="165">
        <f>IF(F$77=0,0,F$77/ISI_fec!F$77)</f>
        <v>0.45839810412883725</v>
      </c>
      <c r="G154" s="165">
        <f>IF(G$77=0,0,G$77/ISI_fec!G$77)</f>
        <v>0.47986835199235739</v>
      </c>
      <c r="H154" s="165">
        <f>IF(H$77=0,0,H$77/ISI_fec!H$77)</f>
        <v>0.47264145085610421</v>
      </c>
      <c r="I154" s="165">
        <f>IF(I$77=0,0,I$77/ISI_fec!I$77)</f>
        <v>0.4876635617847947</v>
      </c>
      <c r="J154" s="165">
        <f>IF(J$77=0,0,J$77/ISI_fec!J$77)</f>
        <v>0.50863364131624889</v>
      </c>
      <c r="K154" s="165">
        <f>IF(K$77=0,0,K$77/ISI_fec!K$77)</f>
        <v>0.50851984234663727</v>
      </c>
      <c r="L154" s="165">
        <f>IF(L$77=0,0,L$77/ISI_fec!L$77)</f>
        <v>0.49166092516483806</v>
      </c>
      <c r="M154" s="165">
        <f>IF(M$77=0,0,M$77/ISI_fec!M$77)</f>
        <v>0.49436927156165017</v>
      </c>
      <c r="N154" s="165">
        <f>IF(N$77=0,0,N$77/ISI_fec!N$77)</f>
        <v>0.52003668772948386</v>
      </c>
      <c r="O154" s="165">
        <f>IF(O$77=0,0,O$77/ISI_fec!O$77)</f>
        <v>0.49112777481113684</v>
      </c>
      <c r="P154" s="165">
        <f>IF(P$77=0,0,P$77/ISI_fec!P$77)</f>
        <v>0.53162925243000858</v>
      </c>
      <c r="Q154" s="165">
        <f>IF(Q$77=0,0,Q$77/ISI_fec!Q$77)</f>
        <v>0.52562915090525808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9148.8793088185539</v>
      </c>
      <c r="C5" s="96">
        <v>10350.25635165835</v>
      </c>
      <c r="D5" s="96">
        <v>10069.757816960715</v>
      </c>
      <c r="E5" s="96">
        <v>9447.3278199817414</v>
      </c>
      <c r="F5" s="96">
        <v>10338.709336094613</v>
      </c>
      <c r="G5" s="96">
        <v>9288.2267776363769</v>
      </c>
      <c r="H5" s="96">
        <v>7486.2604778626219</v>
      </c>
      <c r="I5" s="96">
        <v>7796.4021186939108</v>
      </c>
      <c r="J5" s="96">
        <v>7624.4897898843274</v>
      </c>
      <c r="K5" s="96">
        <v>6283.7785563657799</v>
      </c>
      <c r="L5" s="96">
        <v>7803.6019170255295</v>
      </c>
      <c r="M5" s="96">
        <v>7358.591744244357</v>
      </c>
      <c r="N5" s="96">
        <v>7025.6761334903194</v>
      </c>
      <c r="O5" s="96">
        <v>7998.7929043061094</v>
      </c>
      <c r="P5" s="96">
        <v>7252.8304584787556</v>
      </c>
      <c r="Q5" s="96">
        <v>8180.0151166859678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2.8773217301680631</v>
      </c>
      <c r="C10" s="158">
        <v>3.2815547850746971</v>
      </c>
      <c r="D10" s="158">
        <v>3.1796689452095075</v>
      </c>
      <c r="E10" s="158">
        <v>3.1124784988059995</v>
      </c>
      <c r="F10" s="158">
        <v>3.443529632629831</v>
      </c>
      <c r="G10" s="158">
        <v>3.1042322855380178</v>
      </c>
      <c r="H10" s="158">
        <v>2.1958037949145828</v>
      </c>
      <c r="I10" s="158">
        <v>2.3952886795579627</v>
      </c>
      <c r="J10" s="158">
        <v>2.3354985127128582</v>
      </c>
      <c r="K10" s="158">
        <v>1.5984492125652892</v>
      </c>
      <c r="L10" s="158">
        <v>1.9541641827552785</v>
      </c>
      <c r="M10" s="158">
        <v>2.1738612167368156</v>
      </c>
      <c r="N10" s="158">
        <v>2.0108587513616936</v>
      </c>
      <c r="O10" s="158">
        <v>2.3920569342503102</v>
      </c>
      <c r="P10" s="158">
        <v>2.0508007885454465</v>
      </c>
      <c r="Q10" s="158">
        <v>2.3195760215296812</v>
      </c>
    </row>
    <row r="11" spans="1:17" x14ac:dyDescent="0.25">
      <c r="A11" s="92" t="s">
        <v>125</v>
      </c>
      <c r="B11" s="91">
        <v>1.3472956727042873</v>
      </c>
      <c r="C11" s="91">
        <v>1.5365763638169672</v>
      </c>
      <c r="D11" s="91">
        <v>1.4888686814535514</v>
      </c>
      <c r="E11" s="91">
        <v>1.4574069937537095</v>
      </c>
      <c r="F11" s="91">
        <v>1.6124205104446792</v>
      </c>
      <c r="G11" s="91">
        <v>1.453545733702162</v>
      </c>
      <c r="H11" s="91">
        <v>1.0281773219789612</v>
      </c>
      <c r="I11" s="91">
        <v>1.1215854101437286</v>
      </c>
      <c r="J11" s="91">
        <v>1.0935888770427982</v>
      </c>
      <c r="K11" s="91">
        <v>0.74846816209218281</v>
      </c>
      <c r="L11" s="91">
        <v>0.91503043249394089</v>
      </c>
      <c r="M11" s="91">
        <v>1.0179027877421678</v>
      </c>
      <c r="N11" s="91">
        <v>0.94157746272291631</v>
      </c>
      <c r="O11" s="91">
        <v>1.1200721568906666</v>
      </c>
      <c r="P11" s="91">
        <v>0.96028017966014267</v>
      </c>
      <c r="Q11" s="91">
        <v>1.0861332271428079</v>
      </c>
    </row>
    <row r="12" spans="1:17" x14ac:dyDescent="0.25">
      <c r="A12" s="92" t="s">
        <v>26</v>
      </c>
      <c r="B12" s="91">
        <v>1.5300260574637756</v>
      </c>
      <c r="C12" s="91">
        <v>1.74497842125773</v>
      </c>
      <c r="D12" s="91">
        <v>1.6908002637559563</v>
      </c>
      <c r="E12" s="91">
        <v>1.6550715050522897</v>
      </c>
      <c r="F12" s="91">
        <v>1.8311091221851516</v>
      </c>
      <c r="G12" s="91">
        <v>1.650686551835856</v>
      </c>
      <c r="H12" s="91">
        <v>1.1676264729356218</v>
      </c>
      <c r="I12" s="91">
        <v>1.2737032694142338</v>
      </c>
      <c r="J12" s="91">
        <v>1.2419096356700601</v>
      </c>
      <c r="K12" s="91">
        <v>0.84998105047310635</v>
      </c>
      <c r="L12" s="91">
        <v>1.0391337502613376</v>
      </c>
      <c r="M12" s="91">
        <v>1.1559584289946478</v>
      </c>
      <c r="N12" s="91">
        <v>1.0692812886387772</v>
      </c>
      <c r="O12" s="91">
        <v>1.2719847773596438</v>
      </c>
      <c r="P12" s="91">
        <v>1.0905206088853037</v>
      </c>
      <c r="Q12" s="91">
        <v>1.2334427943868733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623.61917269560865</v>
      </c>
      <c r="C15" s="155">
        <v>652.07900923220245</v>
      </c>
      <c r="D15" s="155">
        <v>657.54829022756178</v>
      </c>
      <c r="E15" s="155">
        <v>618.34867248124999</v>
      </c>
      <c r="F15" s="155">
        <v>684.38998344646302</v>
      </c>
      <c r="G15" s="155">
        <v>610.35747359219272</v>
      </c>
      <c r="H15" s="155">
        <v>671.75011969487866</v>
      </c>
      <c r="I15" s="155">
        <v>623.14471700900879</v>
      </c>
      <c r="J15" s="155">
        <v>541.68006421844063</v>
      </c>
      <c r="K15" s="155">
        <v>447.29301376362582</v>
      </c>
      <c r="L15" s="155">
        <v>400.18534234989221</v>
      </c>
      <c r="M15" s="155">
        <v>726.06993272685838</v>
      </c>
      <c r="N15" s="155">
        <v>512.33849415241048</v>
      </c>
      <c r="O15" s="155">
        <v>798.09503664190652</v>
      </c>
      <c r="P15" s="155">
        <v>537.16846584772361</v>
      </c>
      <c r="Q15" s="155">
        <v>451.05799396236324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394.08376023889417</v>
      </c>
      <c r="I16" s="153">
        <v>164.15885491996136</v>
      </c>
      <c r="J16" s="153">
        <v>26.410990009503809</v>
      </c>
      <c r="K16" s="153">
        <v>241.2627502052697</v>
      </c>
      <c r="L16" s="153">
        <v>269.83744562321101</v>
      </c>
      <c r="M16" s="153">
        <v>726.06993272685838</v>
      </c>
      <c r="N16" s="153">
        <v>239.09210890692967</v>
      </c>
      <c r="O16" s="153">
        <v>798.09503664190652</v>
      </c>
      <c r="P16" s="153">
        <v>219.18513103166356</v>
      </c>
      <c r="Q16" s="153">
        <v>0</v>
      </c>
    </row>
    <row r="17" spans="1:17" x14ac:dyDescent="0.25">
      <c r="A17" s="84" t="s">
        <v>29</v>
      </c>
      <c r="B17" s="153">
        <v>190.9007863218412</v>
      </c>
      <c r="C17" s="153">
        <v>0</v>
      </c>
      <c r="D17" s="153">
        <v>94.086774118948981</v>
      </c>
      <c r="E17" s="153">
        <v>0</v>
      </c>
      <c r="F17" s="153">
        <v>0</v>
      </c>
      <c r="G17" s="153">
        <v>0</v>
      </c>
      <c r="H17" s="153">
        <v>277.66635945598449</v>
      </c>
      <c r="I17" s="153">
        <v>309.46445077629573</v>
      </c>
      <c r="J17" s="153">
        <v>272.54983334097608</v>
      </c>
      <c r="K17" s="153">
        <v>206.03026355835615</v>
      </c>
      <c r="L17" s="153">
        <v>130.3478967266812</v>
      </c>
      <c r="M17" s="153">
        <v>0</v>
      </c>
      <c r="N17" s="153">
        <v>86.689861722976687</v>
      </c>
      <c r="O17" s="153">
        <v>0</v>
      </c>
      <c r="P17" s="153">
        <v>182.66312355329666</v>
      </c>
      <c r="Q17" s="153">
        <v>0</v>
      </c>
    </row>
    <row r="18" spans="1:17" x14ac:dyDescent="0.25">
      <c r="A18" s="84" t="s">
        <v>26</v>
      </c>
      <c r="B18" s="153">
        <v>432.71838637376743</v>
      </c>
      <c r="C18" s="153">
        <v>652.07900923220245</v>
      </c>
      <c r="D18" s="153">
        <v>563.46151610861284</v>
      </c>
      <c r="E18" s="153">
        <v>618.34867248124999</v>
      </c>
      <c r="F18" s="153">
        <v>684.38998344646302</v>
      </c>
      <c r="G18" s="153">
        <v>610.35747359219272</v>
      </c>
      <c r="H18" s="153">
        <v>0</v>
      </c>
      <c r="I18" s="153">
        <v>149.52141131275172</v>
      </c>
      <c r="J18" s="153">
        <v>242.71924086796079</v>
      </c>
      <c r="K18" s="153">
        <v>0</v>
      </c>
      <c r="L18" s="153">
        <v>0</v>
      </c>
      <c r="M18" s="153">
        <v>0</v>
      </c>
      <c r="N18" s="153">
        <v>186.55652352250408</v>
      </c>
      <c r="O18" s="153">
        <v>0</v>
      </c>
      <c r="P18" s="153">
        <v>135.32021126276345</v>
      </c>
      <c r="Q18" s="153">
        <v>451.05799396236324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7105.3065663754078</v>
      </c>
      <c r="C21" s="155">
        <v>8037.0522968879868</v>
      </c>
      <c r="D21" s="155">
        <v>7858.1278423298863</v>
      </c>
      <c r="E21" s="155">
        <v>7297.3788555171086</v>
      </c>
      <c r="F21" s="155">
        <v>7866.5293683235996</v>
      </c>
      <c r="G21" s="155">
        <v>7222.5931058313599</v>
      </c>
      <c r="H21" s="155">
        <v>5603.2432025685457</v>
      </c>
      <c r="I21" s="155">
        <v>6004.0195165831992</v>
      </c>
      <c r="J21" s="155">
        <v>5867.3548885621994</v>
      </c>
      <c r="K21" s="155">
        <v>4115.7461182493698</v>
      </c>
      <c r="L21" s="155">
        <v>5079.3395947093841</v>
      </c>
      <c r="M21" s="155">
        <v>5599.2454819744053</v>
      </c>
      <c r="N21" s="155">
        <v>5266.1546989201579</v>
      </c>
      <c r="O21" s="155">
        <v>6142.6439872135179</v>
      </c>
      <c r="P21" s="155">
        <v>5463.7825475552363</v>
      </c>
      <c r="Q21" s="155">
        <v>5885.9542801728594</v>
      </c>
    </row>
    <row r="22" spans="1:17" x14ac:dyDescent="0.25">
      <c r="A22" s="84" t="s">
        <v>33</v>
      </c>
      <c r="B22" s="153">
        <v>1682.8302025373109</v>
      </c>
      <c r="C22" s="153">
        <v>1887.9268692786486</v>
      </c>
      <c r="D22" s="153">
        <v>1702.572758343073</v>
      </c>
      <c r="E22" s="153">
        <v>1339.2381954916805</v>
      </c>
      <c r="F22" s="153">
        <v>1486.7067418529036</v>
      </c>
      <c r="G22" s="153">
        <v>1642.1389303803471</v>
      </c>
      <c r="H22" s="153">
        <v>775.68658492949771</v>
      </c>
      <c r="I22" s="153">
        <v>1596.256271975695</v>
      </c>
      <c r="J22" s="153">
        <v>1489.9239431580556</v>
      </c>
      <c r="K22" s="153">
        <v>375.67348073116221</v>
      </c>
      <c r="L22" s="153">
        <v>1292.3812734737458</v>
      </c>
      <c r="M22" s="153">
        <v>1283.9195952880968</v>
      </c>
      <c r="N22" s="153">
        <v>1455.3715018866374</v>
      </c>
      <c r="O22" s="153">
        <v>1157.5562951434538</v>
      </c>
      <c r="P22" s="153">
        <v>1621.7181632125746</v>
      </c>
      <c r="Q22" s="153">
        <v>2016.5198225450006</v>
      </c>
    </row>
    <row r="23" spans="1:17" x14ac:dyDescent="0.25">
      <c r="A23" s="84" t="s">
        <v>47</v>
      </c>
      <c r="B23" s="153">
        <v>3350.770178099508</v>
      </c>
      <c r="C23" s="153">
        <v>3151.5829102727998</v>
      </c>
      <c r="D23" s="153">
        <v>3424.0158175104002</v>
      </c>
      <c r="E23" s="153">
        <v>3201.5393515115998</v>
      </c>
      <c r="F23" s="153">
        <v>3415.10919683976</v>
      </c>
      <c r="G23" s="153">
        <v>2949.893595149666</v>
      </c>
      <c r="H23" s="153">
        <v>2968.7619034371601</v>
      </c>
      <c r="I23" s="153">
        <v>2407.5427944103199</v>
      </c>
      <c r="J23" s="153">
        <v>2426.9583977992797</v>
      </c>
      <c r="K23" s="153">
        <v>2298.4822739332799</v>
      </c>
      <c r="L23" s="153">
        <v>1851.3863887708462</v>
      </c>
      <c r="M23" s="153">
        <v>2193.8550866863043</v>
      </c>
      <c r="N23" s="153">
        <v>1769.1383970335335</v>
      </c>
      <c r="O23" s="153">
        <v>3051.7718453602097</v>
      </c>
      <c r="P23" s="153">
        <v>1893.8559843426615</v>
      </c>
      <c r="Q23" s="153">
        <v>1729.973633318963</v>
      </c>
    </row>
    <row r="24" spans="1:17" x14ac:dyDescent="0.25">
      <c r="A24" s="84" t="s">
        <v>29</v>
      </c>
      <c r="B24" s="153">
        <v>227.05801334311772</v>
      </c>
      <c r="C24" s="153">
        <v>374.62220906205653</v>
      </c>
      <c r="D24" s="153">
        <v>296.06583271161333</v>
      </c>
      <c r="E24" s="153">
        <v>352.92044464747181</v>
      </c>
      <c r="F24" s="153">
        <v>232.37201343492052</v>
      </c>
      <c r="G24" s="153">
        <v>160.99202273484761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111.45524694054065</v>
      </c>
    </row>
    <row r="25" spans="1:17" x14ac:dyDescent="0.25">
      <c r="A25" s="84" t="s">
        <v>26</v>
      </c>
      <c r="B25" s="153">
        <v>0</v>
      </c>
      <c r="C25" s="153">
        <v>72.157514178129816</v>
      </c>
      <c r="D25" s="153">
        <v>0</v>
      </c>
      <c r="E25" s="153">
        <v>261.59935631618066</v>
      </c>
      <c r="F25" s="153">
        <v>505.42604243292766</v>
      </c>
      <c r="G25" s="153">
        <v>445.56655756650196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84.734777368346982</v>
      </c>
    </row>
    <row r="26" spans="1:17" x14ac:dyDescent="0.25">
      <c r="A26" s="84" t="s">
        <v>25</v>
      </c>
      <c r="B26" s="153">
        <v>1844.648172395471</v>
      </c>
      <c r="C26" s="153">
        <v>2550.7627940963521</v>
      </c>
      <c r="D26" s="153">
        <v>2435.4734337648001</v>
      </c>
      <c r="E26" s="153">
        <v>2142.081507550176</v>
      </c>
      <c r="F26" s="153">
        <v>2226.9153737630877</v>
      </c>
      <c r="G26" s="153">
        <v>2024.0019999999981</v>
      </c>
      <c r="H26" s="153">
        <v>1858.7947142018882</v>
      </c>
      <c r="I26" s="153">
        <v>2000.2204501971842</v>
      </c>
      <c r="J26" s="153">
        <v>1950.4725476048643</v>
      </c>
      <c r="K26" s="153">
        <v>1441.5903635849281</v>
      </c>
      <c r="L26" s="153">
        <v>1935.5719324647921</v>
      </c>
      <c r="M26" s="153">
        <v>2121.4708000000046</v>
      </c>
      <c r="N26" s="153">
        <v>2041.6447999999868</v>
      </c>
      <c r="O26" s="153">
        <v>1933.3158467098551</v>
      </c>
      <c r="P26" s="153">
        <v>1948.2084000000007</v>
      </c>
      <c r="Q26" s="153">
        <v>1943.2708000000084</v>
      </c>
    </row>
    <row r="27" spans="1:17" x14ac:dyDescent="0.25">
      <c r="A27" s="156" t="s">
        <v>113</v>
      </c>
      <c r="B27" s="155">
        <v>320.22482378453702</v>
      </c>
      <c r="C27" s="155">
        <v>453.64490494411285</v>
      </c>
      <c r="D27" s="155">
        <v>372.39461281602024</v>
      </c>
      <c r="E27" s="155">
        <v>381.02685744855808</v>
      </c>
      <c r="F27" s="155">
        <v>525.64869718863974</v>
      </c>
      <c r="G27" s="155">
        <v>345.6544098307678</v>
      </c>
      <c r="H27" s="155">
        <v>228.41927275260736</v>
      </c>
      <c r="I27" s="155">
        <v>247.34488800432109</v>
      </c>
      <c r="J27" s="155">
        <v>240.16118684574337</v>
      </c>
      <c r="K27" s="155">
        <v>183.66893442717031</v>
      </c>
      <c r="L27" s="155">
        <v>223.27893372362286</v>
      </c>
      <c r="M27" s="155">
        <v>226.3299430144385</v>
      </c>
      <c r="N27" s="155">
        <v>207.01220950549157</v>
      </c>
      <c r="O27" s="155">
        <v>229.46530356180784</v>
      </c>
      <c r="P27" s="155">
        <v>183.07384971447971</v>
      </c>
      <c r="Q27" s="155">
        <v>207.066820886383</v>
      </c>
    </row>
    <row r="28" spans="1:17" x14ac:dyDescent="0.25">
      <c r="A28" s="152" t="s">
        <v>123</v>
      </c>
      <c r="B28" s="151">
        <v>320.22482378453702</v>
      </c>
      <c r="C28" s="151">
        <v>453.64490494411285</v>
      </c>
      <c r="D28" s="151">
        <v>372.39461281602024</v>
      </c>
      <c r="E28" s="151">
        <v>381.02685744855808</v>
      </c>
      <c r="F28" s="151">
        <v>525.64869718863974</v>
      </c>
      <c r="G28" s="151">
        <v>345.6544098307678</v>
      </c>
      <c r="H28" s="151">
        <v>228.41927275260736</v>
      </c>
      <c r="I28" s="151">
        <v>247.34488800432109</v>
      </c>
      <c r="J28" s="151">
        <v>240.16118684574337</v>
      </c>
      <c r="K28" s="151">
        <v>183.66893442717031</v>
      </c>
      <c r="L28" s="151">
        <v>223.27893372362286</v>
      </c>
      <c r="M28" s="151">
        <v>226.3299430144385</v>
      </c>
      <c r="N28" s="151">
        <v>207.01220950549157</v>
      </c>
      <c r="O28" s="151">
        <v>229.46530356180784</v>
      </c>
      <c r="P28" s="151">
        <v>183.07384971447971</v>
      </c>
      <c r="Q28" s="151">
        <v>207.066820886383</v>
      </c>
    </row>
    <row r="29" spans="1:17" x14ac:dyDescent="0.25">
      <c r="A29" s="154" t="s">
        <v>30</v>
      </c>
      <c r="B29" s="153">
        <v>42.885717189067492</v>
      </c>
      <c r="C29" s="153">
        <v>39.796340807437282</v>
      </c>
      <c r="D29" s="153">
        <v>39.165036882720429</v>
      </c>
      <c r="E29" s="153">
        <v>36.318935257366704</v>
      </c>
      <c r="F29" s="153">
        <v>37.795683073309782</v>
      </c>
      <c r="G29" s="153">
        <v>37.398885782702372</v>
      </c>
      <c r="H29" s="153">
        <v>29.449200943601966</v>
      </c>
      <c r="I29" s="153">
        <v>30.789253640946818</v>
      </c>
      <c r="J29" s="153">
        <v>29.389120827990009</v>
      </c>
      <c r="K29" s="153">
        <v>28.588770798651062</v>
      </c>
      <c r="L29" s="153">
        <v>32.846874414910666</v>
      </c>
      <c r="M29" s="153">
        <v>27.854482642714515</v>
      </c>
      <c r="N29" s="153">
        <v>27.207367869784012</v>
      </c>
      <c r="O29" s="153">
        <v>22.549220655416832</v>
      </c>
      <c r="P29" s="153">
        <v>13.366109736152849</v>
      </c>
      <c r="Q29" s="153">
        <v>12.210973775145167</v>
      </c>
    </row>
    <row r="30" spans="1:17" x14ac:dyDescent="0.25">
      <c r="A30" s="154" t="s">
        <v>125</v>
      </c>
      <c r="B30" s="153">
        <v>79.40338808998645</v>
      </c>
      <c r="C30" s="153">
        <v>78.397068776405035</v>
      </c>
      <c r="D30" s="153">
        <v>76.140879686482592</v>
      </c>
      <c r="E30" s="153">
        <v>80.53394540935443</v>
      </c>
      <c r="F30" s="153">
        <v>92.944670392393562</v>
      </c>
      <c r="G30" s="153">
        <v>94.374492666494888</v>
      </c>
      <c r="H30" s="153">
        <v>43.866046832145933</v>
      </c>
      <c r="I30" s="153">
        <v>46.856136736222297</v>
      </c>
      <c r="J30" s="153">
        <v>45.034115814666436</v>
      </c>
      <c r="K30" s="153">
        <v>46.738692289233008</v>
      </c>
      <c r="L30" s="153">
        <v>57.581050392598193</v>
      </c>
      <c r="M30" s="153">
        <v>44.913186691962771</v>
      </c>
      <c r="N30" s="153">
        <v>37.243524622251527</v>
      </c>
      <c r="O30" s="153">
        <v>32.795034648746288</v>
      </c>
      <c r="P30" s="153">
        <v>16.825539661827282</v>
      </c>
      <c r="Q30" s="153">
        <v>21.812803235448303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197.93571850548309</v>
      </c>
      <c r="C32" s="153">
        <v>335.45149536027054</v>
      </c>
      <c r="D32" s="153">
        <v>257.08869624681722</v>
      </c>
      <c r="E32" s="153">
        <v>264.17397678183693</v>
      </c>
      <c r="F32" s="153">
        <v>394.90834372293637</v>
      </c>
      <c r="G32" s="153">
        <v>213.88103138157058</v>
      </c>
      <c r="H32" s="153">
        <v>155.10402497685945</v>
      </c>
      <c r="I32" s="153">
        <v>169.69949762715197</v>
      </c>
      <c r="J32" s="153">
        <v>165.73795020308691</v>
      </c>
      <c r="K32" s="153">
        <v>108.34147133928623</v>
      </c>
      <c r="L32" s="153">
        <v>132.85100891611401</v>
      </c>
      <c r="M32" s="153">
        <v>153.5622736797612</v>
      </c>
      <c r="N32" s="153">
        <v>142.56131701345603</v>
      </c>
      <c r="O32" s="153">
        <v>174.12104825764473</v>
      </c>
      <c r="P32" s="153">
        <v>152.88220031649959</v>
      </c>
      <c r="Q32" s="153">
        <v>173.04304387578952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814.69556658459044</v>
      </c>
      <c r="C34" s="155">
        <v>925.51594821769618</v>
      </c>
      <c r="D34" s="155">
        <v>880.26306168378846</v>
      </c>
      <c r="E34" s="155">
        <v>870.73152962120707</v>
      </c>
      <c r="F34" s="155">
        <v>960.42619418171728</v>
      </c>
      <c r="G34" s="155">
        <v>750.77167774232544</v>
      </c>
      <c r="H34" s="155">
        <v>609.80508728860764</v>
      </c>
      <c r="I34" s="155">
        <v>572.43001960589788</v>
      </c>
      <c r="J34" s="155">
        <v>478.23609534766717</v>
      </c>
      <c r="K34" s="155">
        <v>356.08319568173596</v>
      </c>
      <c r="L34" s="155">
        <v>557.53940019659967</v>
      </c>
      <c r="M34" s="155">
        <v>514.79765146941008</v>
      </c>
      <c r="N34" s="155">
        <v>372.78401794446972</v>
      </c>
      <c r="O34" s="155">
        <v>565.53367415353205</v>
      </c>
      <c r="P34" s="155">
        <v>284.13462179034389</v>
      </c>
      <c r="Q34" s="155">
        <v>346.06321485125392</v>
      </c>
    </row>
    <row r="35" spans="1:17" x14ac:dyDescent="0.25">
      <c r="A35" s="152" t="s">
        <v>121</v>
      </c>
      <c r="B35" s="151">
        <v>341.70715767208725</v>
      </c>
      <c r="C35" s="151">
        <v>428.48024795267617</v>
      </c>
      <c r="D35" s="151">
        <v>430.22183707928838</v>
      </c>
      <c r="E35" s="151">
        <v>411.31784854967924</v>
      </c>
      <c r="F35" s="151">
        <v>473.75114660054658</v>
      </c>
      <c r="G35" s="151">
        <v>270.42926764839547</v>
      </c>
      <c r="H35" s="151">
        <v>229.41278713533836</v>
      </c>
      <c r="I35" s="151">
        <v>220.07611297187719</v>
      </c>
      <c r="J35" s="151">
        <v>156.25600770355118</v>
      </c>
      <c r="K35" s="151">
        <v>62.697981807211306</v>
      </c>
      <c r="L35" s="151">
        <v>47.348646037212937</v>
      </c>
      <c r="M35" s="151">
        <v>194.26089006968306</v>
      </c>
      <c r="N35" s="151">
        <v>81.965848849626852</v>
      </c>
      <c r="O35" s="151">
        <v>255.27011305343689</v>
      </c>
      <c r="P35" s="151">
        <v>109.97717518852701</v>
      </c>
      <c r="Q35" s="151">
        <v>165.63221995073479</v>
      </c>
    </row>
    <row r="36" spans="1:17" x14ac:dyDescent="0.25">
      <c r="A36" s="154" t="s">
        <v>30</v>
      </c>
      <c r="B36" s="153">
        <v>18.48059266109864</v>
      </c>
      <c r="C36" s="153">
        <v>18.145015673488242</v>
      </c>
      <c r="D36" s="153">
        <v>18.604867209948498</v>
      </c>
      <c r="E36" s="153">
        <v>16.829718298547842</v>
      </c>
      <c r="F36" s="153">
        <v>17.973594316848015</v>
      </c>
      <c r="G36" s="153">
        <v>16.816027345735684</v>
      </c>
      <c r="H36" s="153">
        <v>12.186309306586438</v>
      </c>
      <c r="I36" s="153">
        <v>14.291052242802374</v>
      </c>
      <c r="J36" s="153">
        <v>14.163544283485471</v>
      </c>
      <c r="K36" s="153">
        <v>11.29697790960553</v>
      </c>
      <c r="L36" s="153">
        <v>8.0741713559281862</v>
      </c>
      <c r="M36" s="153">
        <v>12.943261446330668</v>
      </c>
      <c r="N36" s="153">
        <v>12.789428893080649</v>
      </c>
      <c r="O36" s="153">
        <v>11.247765367150071</v>
      </c>
      <c r="P36" s="153">
        <v>7.2964667722592971</v>
      </c>
      <c r="Q36" s="153">
        <v>6.701505963355519</v>
      </c>
    </row>
    <row r="37" spans="1:17" x14ac:dyDescent="0.25">
      <c r="A37" s="154" t="s">
        <v>125</v>
      </c>
      <c r="B37" s="153">
        <v>34.217025326470434</v>
      </c>
      <c r="C37" s="153">
        <v>35.744895456256621</v>
      </c>
      <c r="D37" s="153">
        <v>36.169784802134878</v>
      </c>
      <c r="E37" s="153">
        <v>37.318374151267328</v>
      </c>
      <c r="F37" s="153">
        <v>44.199486917746192</v>
      </c>
      <c r="G37" s="153">
        <v>42.434527558939379</v>
      </c>
      <c r="H37" s="153">
        <v>18.152112710204932</v>
      </c>
      <c r="I37" s="153">
        <v>21.748610921269879</v>
      </c>
      <c r="J37" s="153">
        <v>21.703360823273222</v>
      </c>
      <c r="K37" s="153">
        <v>18.468998825938652</v>
      </c>
      <c r="L37" s="153">
        <v>14.154140264655625</v>
      </c>
      <c r="M37" s="153">
        <v>20.870002333142651</v>
      </c>
      <c r="N37" s="153">
        <v>17.507147775694243</v>
      </c>
      <c r="O37" s="153">
        <v>16.358474670744066</v>
      </c>
      <c r="P37" s="153">
        <v>9.1849456192770678</v>
      </c>
      <c r="Q37" s="153">
        <v>11.9710871263516</v>
      </c>
    </row>
    <row r="38" spans="1:17" x14ac:dyDescent="0.25">
      <c r="A38" s="154" t="s">
        <v>26</v>
      </c>
      <c r="B38" s="153">
        <v>289.00953968451819</v>
      </c>
      <c r="C38" s="153">
        <v>374.59033682293131</v>
      </c>
      <c r="D38" s="153">
        <v>375.447185067205</v>
      </c>
      <c r="E38" s="153">
        <v>357.16975609986406</v>
      </c>
      <c r="F38" s="153">
        <v>411.5780653659524</v>
      </c>
      <c r="G38" s="153">
        <v>211.17871274372041</v>
      </c>
      <c r="H38" s="153">
        <v>199.07436511854698</v>
      </c>
      <c r="I38" s="153">
        <v>184.03644980780493</v>
      </c>
      <c r="J38" s="153">
        <v>120.3891025967925</v>
      </c>
      <c r="K38" s="153">
        <v>32.93200507166712</v>
      </c>
      <c r="L38" s="153">
        <v>25.120334416629127</v>
      </c>
      <c r="M38" s="153">
        <v>160.44762629020974</v>
      </c>
      <c r="N38" s="153">
        <v>51.669272180851962</v>
      </c>
      <c r="O38" s="153">
        <v>227.66387301554275</v>
      </c>
      <c r="P38" s="153">
        <v>93.495762796990647</v>
      </c>
      <c r="Q38" s="153">
        <v>146.95962686102766</v>
      </c>
    </row>
    <row r="39" spans="1:17" x14ac:dyDescent="0.25">
      <c r="A39" s="152" t="s">
        <v>120</v>
      </c>
      <c r="B39" s="151">
        <v>472.98840891250319</v>
      </c>
      <c r="C39" s="151">
        <v>497.03570026502001</v>
      </c>
      <c r="D39" s="151">
        <v>450.04122460450014</v>
      </c>
      <c r="E39" s="151">
        <v>459.41368107152778</v>
      </c>
      <c r="F39" s="151">
        <v>486.6750475811707</v>
      </c>
      <c r="G39" s="151">
        <v>480.34241009392997</v>
      </c>
      <c r="H39" s="151">
        <v>380.39230015326922</v>
      </c>
      <c r="I39" s="151">
        <v>352.35390663402069</v>
      </c>
      <c r="J39" s="151">
        <v>321.980087644116</v>
      </c>
      <c r="K39" s="151">
        <v>293.38521387452465</v>
      </c>
      <c r="L39" s="151">
        <v>510.1907541593867</v>
      </c>
      <c r="M39" s="151">
        <v>320.53676139972708</v>
      </c>
      <c r="N39" s="151">
        <v>290.81816909484286</v>
      </c>
      <c r="O39" s="151">
        <v>310.26356110009516</v>
      </c>
      <c r="P39" s="151">
        <v>174.1574466018169</v>
      </c>
      <c r="Q39" s="151">
        <v>180.43099490051912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93.665792851033117</v>
      </c>
      <c r="Q40" s="87">
        <v>100.25599255189236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2.0242143011647418</v>
      </c>
      <c r="Q42" s="87">
        <v>1.7242317436414316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2.6594734125904913</v>
      </c>
      <c r="Q43" s="87">
        <v>3.1962760734627778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472.98840891250319</v>
      </c>
      <c r="C45" s="87">
        <v>497.03570026502001</v>
      </c>
      <c r="D45" s="87">
        <v>450.04122460450014</v>
      </c>
      <c r="E45" s="87">
        <v>459.41368107152778</v>
      </c>
      <c r="F45" s="87">
        <v>486.6750475811707</v>
      </c>
      <c r="G45" s="87">
        <v>480.34241009392997</v>
      </c>
      <c r="H45" s="87">
        <v>380.39230015326922</v>
      </c>
      <c r="I45" s="87">
        <v>352.35390663402069</v>
      </c>
      <c r="J45" s="87">
        <v>321.980087644116</v>
      </c>
      <c r="K45" s="87">
        <v>293.38521387452465</v>
      </c>
      <c r="L45" s="87">
        <v>510.1907541593867</v>
      </c>
      <c r="M45" s="87">
        <v>320.53676139972708</v>
      </c>
      <c r="N45" s="87">
        <v>290.81816909484286</v>
      </c>
      <c r="O45" s="87">
        <v>310.26356110009516</v>
      </c>
      <c r="P45" s="87">
        <v>25.224852811841053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50.583113225187496</v>
      </c>
      <c r="Q46" s="87">
        <v>75.254494531522568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282.1558576482422</v>
      </c>
      <c r="C51" s="176">
        <v>278.68263759127746</v>
      </c>
      <c r="D51" s="176">
        <v>298.2443409582479</v>
      </c>
      <c r="E51" s="176">
        <v>276.72942641481154</v>
      </c>
      <c r="F51" s="176">
        <v>298.27156332156329</v>
      </c>
      <c r="G51" s="176">
        <v>355.74587835419368</v>
      </c>
      <c r="H51" s="176">
        <v>370.84699176306833</v>
      </c>
      <c r="I51" s="176">
        <v>347.0676888119263</v>
      </c>
      <c r="J51" s="176">
        <v>494.72205639756459</v>
      </c>
      <c r="K51" s="176">
        <v>1179.3888450313134</v>
      </c>
      <c r="L51" s="176">
        <v>1541.3044818632757</v>
      </c>
      <c r="M51" s="176">
        <v>289.97487384250763</v>
      </c>
      <c r="N51" s="176">
        <v>665.37585421642757</v>
      </c>
      <c r="O51" s="176">
        <v>260.66284580109522</v>
      </c>
      <c r="P51" s="176">
        <v>782.62017278242763</v>
      </c>
      <c r="Q51" s="176">
        <v>1287.5532307915794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1695.2233099119007</v>
      </c>
      <c r="C53" s="96">
        <v>2048.7629692893211</v>
      </c>
      <c r="D53" s="96">
        <v>1917.6147063110116</v>
      </c>
      <c r="E53" s="96">
        <v>2126.692366978617</v>
      </c>
      <c r="F53" s="96">
        <v>2366.5075326458004</v>
      </c>
      <c r="G53" s="96">
        <v>1893.8012025663952</v>
      </c>
      <c r="H53" s="96">
        <v>1989.870651806114</v>
      </c>
      <c r="I53" s="96">
        <v>1748.5702200224277</v>
      </c>
      <c r="J53" s="96">
        <v>1652.8007149134808</v>
      </c>
      <c r="K53" s="96">
        <v>1390.5762843009315</v>
      </c>
      <c r="L53" s="96">
        <v>1564.3307492271415</v>
      </c>
      <c r="M53" s="96">
        <v>1409.9492414366371</v>
      </c>
      <c r="N53" s="96">
        <v>1175.326414302494</v>
      </c>
      <c r="O53" s="96">
        <v>1173.9223302456867</v>
      </c>
      <c r="P53" s="96">
        <v>907.10977302619676</v>
      </c>
      <c r="Q53" s="96">
        <v>993.11219403829625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3.8996380641936819</v>
      </c>
      <c r="C58" s="158">
        <v>4.519453016686052</v>
      </c>
      <c r="D58" s="158">
        <v>4.4099058272740344</v>
      </c>
      <c r="E58" s="158">
        <v>4.8281235468025292</v>
      </c>
      <c r="F58" s="158">
        <v>5.1173962840882181</v>
      </c>
      <c r="G58" s="158">
        <v>4.6445824257605466</v>
      </c>
      <c r="H58" s="158">
        <v>4.5529683314788736</v>
      </c>
      <c r="I58" s="158">
        <v>4.3464549576123277</v>
      </c>
      <c r="J58" s="158">
        <v>4.2914456313786253</v>
      </c>
      <c r="K58" s="158">
        <v>3.0742710867566228</v>
      </c>
      <c r="L58" s="158">
        <v>3.368052506693842</v>
      </c>
      <c r="M58" s="158">
        <v>3.3940058046260999</v>
      </c>
      <c r="N58" s="158">
        <v>3.0578893467236341</v>
      </c>
      <c r="O58" s="158">
        <v>2.9335116775000118</v>
      </c>
      <c r="P58" s="158">
        <v>2.6229488440918454</v>
      </c>
      <c r="Q58" s="158">
        <v>2.6732488057153505</v>
      </c>
    </row>
    <row r="59" spans="1:17" x14ac:dyDescent="0.25">
      <c r="A59" s="92" t="s">
        <v>125</v>
      </c>
      <c r="B59" s="91">
        <v>1.8259916622859516</v>
      </c>
      <c r="C59" s="91">
        <v>2.1162178106567859</v>
      </c>
      <c r="D59" s="91">
        <v>2.0649227286003535</v>
      </c>
      <c r="E59" s="91">
        <v>2.2607516892136958</v>
      </c>
      <c r="F59" s="91">
        <v>2.3962026202270899</v>
      </c>
      <c r="G59" s="91">
        <v>2.174809211683137</v>
      </c>
      <c r="H59" s="91">
        <v>2.1319112376782594</v>
      </c>
      <c r="I59" s="91">
        <v>2.0352120844175259</v>
      </c>
      <c r="J59" s="91">
        <v>2.0094541629393756</v>
      </c>
      <c r="K59" s="91">
        <v>1.4395165088699258</v>
      </c>
      <c r="L59" s="91">
        <v>1.5770786145087752</v>
      </c>
      <c r="M59" s="91">
        <v>1.5892311540144961</v>
      </c>
      <c r="N59" s="91">
        <v>1.4318458173284125</v>
      </c>
      <c r="O59" s="91">
        <v>1.3736064158151717</v>
      </c>
      <c r="P59" s="91">
        <v>1.2281864729681247</v>
      </c>
      <c r="Q59" s="91">
        <v>1.2517392512069982</v>
      </c>
    </row>
    <row r="60" spans="1:17" x14ac:dyDescent="0.25">
      <c r="A60" s="92" t="s">
        <v>26</v>
      </c>
      <c r="B60" s="91">
        <v>2.0736464019077303</v>
      </c>
      <c r="C60" s="91">
        <v>2.4032352060292657</v>
      </c>
      <c r="D60" s="91">
        <v>2.3449830986736808</v>
      </c>
      <c r="E60" s="91">
        <v>2.5673718575888334</v>
      </c>
      <c r="F60" s="91">
        <v>2.7211936638611283</v>
      </c>
      <c r="G60" s="91">
        <v>2.4697732140774091</v>
      </c>
      <c r="H60" s="91">
        <v>2.4210570938006142</v>
      </c>
      <c r="I60" s="91">
        <v>2.3112428731948018</v>
      </c>
      <c r="J60" s="91">
        <v>2.2819914684392502</v>
      </c>
      <c r="K60" s="91">
        <v>1.6347545778866972</v>
      </c>
      <c r="L60" s="91">
        <v>1.7909738921850669</v>
      </c>
      <c r="M60" s="91">
        <v>1.8047746506116038</v>
      </c>
      <c r="N60" s="91">
        <v>1.6260435293952216</v>
      </c>
      <c r="O60" s="91">
        <v>1.5599052616848403</v>
      </c>
      <c r="P60" s="91">
        <v>1.3947623711237205</v>
      </c>
      <c r="Q60" s="91">
        <v>1.4215095545083525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583.17195832390155</v>
      </c>
      <c r="C63" s="155">
        <v>676.6543092468039</v>
      </c>
      <c r="D63" s="155">
        <v>660.06785560750563</v>
      </c>
      <c r="E63" s="155">
        <v>722.71299270805889</v>
      </c>
      <c r="F63" s="155">
        <v>766.31845466174877</v>
      </c>
      <c r="G63" s="155">
        <v>688.07716405474866</v>
      </c>
      <c r="H63" s="155">
        <v>699.42762891996813</v>
      </c>
      <c r="I63" s="155">
        <v>644.19641081124928</v>
      </c>
      <c r="J63" s="155">
        <v>631.21906850638413</v>
      </c>
      <c r="K63" s="155">
        <v>427.50360077105915</v>
      </c>
      <c r="L63" s="155">
        <v>353.40864909176821</v>
      </c>
      <c r="M63" s="155">
        <v>554.61549342198339</v>
      </c>
      <c r="N63" s="155">
        <v>447.16361234969679</v>
      </c>
      <c r="O63" s="155">
        <v>461.08858161844876</v>
      </c>
      <c r="P63" s="155">
        <v>382.67911504055752</v>
      </c>
      <c r="Q63" s="155">
        <v>391.67294173852201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26.897573065479023</v>
      </c>
      <c r="N64" s="153">
        <v>0</v>
      </c>
      <c r="O64" s="153">
        <v>6.8277536265966292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72.319186204742991</v>
      </c>
      <c r="I65" s="153">
        <v>0</v>
      </c>
      <c r="J65" s="153">
        <v>0</v>
      </c>
      <c r="K65" s="153">
        <v>13.707396502235383</v>
      </c>
      <c r="L65" s="153">
        <v>83.275496995768762</v>
      </c>
      <c r="M65" s="153">
        <v>148.60930737859439</v>
      </c>
      <c r="N65" s="153">
        <v>0</v>
      </c>
      <c r="O65" s="153">
        <v>83.591417368382494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583.17195832390155</v>
      </c>
      <c r="C66" s="153">
        <v>676.6543092468039</v>
      </c>
      <c r="D66" s="153">
        <v>660.06785560750563</v>
      </c>
      <c r="E66" s="153">
        <v>722.71299270805889</v>
      </c>
      <c r="F66" s="153">
        <v>766.31845466174877</v>
      </c>
      <c r="G66" s="153">
        <v>688.07716405474866</v>
      </c>
      <c r="H66" s="153">
        <v>627.10844271522512</v>
      </c>
      <c r="I66" s="153">
        <v>644.19641081124928</v>
      </c>
      <c r="J66" s="153">
        <v>631.21906850638413</v>
      </c>
      <c r="K66" s="153">
        <v>413.79620426882377</v>
      </c>
      <c r="L66" s="153">
        <v>270.13315209599944</v>
      </c>
      <c r="M66" s="153">
        <v>379.10861297790996</v>
      </c>
      <c r="N66" s="153">
        <v>447.16361234969679</v>
      </c>
      <c r="O66" s="153">
        <v>370.66941062346962</v>
      </c>
      <c r="P66" s="153">
        <v>382.67911504055752</v>
      </c>
      <c r="Q66" s="153">
        <v>391.67294173852201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327.00266004659107</v>
      </c>
      <c r="C70" s="155">
        <v>470.74169763526845</v>
      </c>
      <c r="D70" s="155">
        <v>389.14478487008739</v>
      </c>
      <c r="E70" s="155">
        <v>445.33622000643112</v>
      </c>
      <c r="F70" s="155">
        <v>588.57421509306869</v>
      </c>
      <c r="G70" s="155">
        <v>389.66821305489924</v>
      </c>
      <c r="H70" s="155">
        <v>356.8570307748505</v>
      </c>
      <c r="I70" s="155">
        <v>338.17435887787246</v>
      </c>
      <c r="J70" s="155">
        <v>332.49663602913637</v>
      </c>
      <c r="K70" s="155">
        <v>266.157948180093</v>
      </c>
      <c r="L70" s="155">
        <v>289.95190657844478</v>
      </c>
      <c r="M70" s="155">
        <v>266.24606342176122</v>
      </c>
      <c r="N70" s="155">
        <v>237.19010973304069</v>
      </c>
      <c r="O70" s="155">
        <v>212.02826085890075</v>
      </c>
      <c r="P70" s="155">
        <v>176.4221351219548</v>
      </c>
      <c r="Q70" s="155">
        <v>179.80497399139458</v>
      </c>
    </row>
    <row r="71" spans="1:17" x14ac:dyDescent="0.25">
      <c r="A71" s="152" t="s">
        <v>123</v>
      </c>
      <c r="B71" s="151">
        <v>327.00266004659107</v>
      </c>
      <c r="C71" s="151">
        <v>470.74169763526845</v>
      </c>
      <c r="D71" s="151">
        <v>389.14478487008739</v>
      </c>
      <c r="E71" s="151">
        <v>445.33622000643112</v>
      </c>
      <c r="F71" s="151">
        <v>588.57421509306869</v>
      </c>
      <c r="G71" s="151">
        <v>389.66821305489924</v>
      </c>
      <c r="H71" s="151">
        <v>356.8570307748505</v>
      </c>
      <c r="I71" s="151">
        <v>338.17435887787246</v>
      </c>
      <c r="J71" s="151">
        <v>332.49663602913637</v>
      </c>
      <c r="K71" s="151">
        <v>266.157948180093</v>
      </c>
      <c r="L71" s="151">
        <v>289.95190657844478</v>
      </c>
      <c r="M71" s="151">
        <v>266.24606342176122</v>
      </c>
      <c r="N71" s="151">
        <v>237.19010973304069</v>
      </c>
      <c r="O71" s="151">
        <v>212.02826085890075</v>
      </c>
      <c r="P71" s="151">
        <v>176.4221351219548</v>
      </c>
      <c r="Q71" s="151">
        <v>179.80497399139458</v>
      </c>
    </row>
    <row r="72" spans="1:17" x14ac:dyDescent="0.25">
      <c r="A72" s="154" t="s">
        <v>30</v>
      </c>
      <c r="B72" s="153">
        <v>43.793430606325344</v>
      </c>
      <c r="C72" s="153">
        <v>41.2961698173876</v>
      </c>
      <c r="D72" s="153">
        <v>40.926665767007101</v>
      </c>
      <c r="E72" s="153">
        <v>42.448811746446609</v>
      </c>
      <c r="F72" s="153">
        <v>42.320212373315201</v>
      </c>
      <c r="G72" s="153">
        <v>42.161061970321512</v>
      </c>
      <c r="H72" s="153">
        <v>46.008177334527325</v>
      </c>
      <c r="I72" s="153">
        <v>42.095618770877913</v>
      </c>
      <c r="J72" s="153">
        <v>40.688439041721452</v>
      </c>
      <c r="K72" s="153">
        <v>41.428500690611628</v>
      </c>
      <c r="L72" s="153">
        <v>42.65522816198601</v>
      </c>
      <c r="M72" s="153">
        <v>32.766969555589952</v>
      </c>
      <c r="N72" s="153">
        <v>31.173613314871076</v>
      </c>
      <c r="O72" s="153">
        <v>20.83570790476314</v>
      </c>
      <c r="P72" s="153">
        <v>12.880472124249689</v>
      </c>
      <c r="Q72" s="153">
        <v>10.603310625289868</v>
      </c>
    </row>
    <row r="73" spans="1:17" x14ac:dyDescent="0.25">
      <c r="A73" s="154" t="s">
        <v>125</v>
      </c>
      <c r="B73" s="153">
        <v>81.084029699109109</v>
      </c>
      <c r="C73" s="153">
        <v>81.351667004791594</v>
      </c>
      <c r="D73" s="153">
        <v>79.565668314471409</v>
      </c>
      <c r="E73" s="153">
        <v>94.12639064596182</v>
      </c>
      <c r="F73" s="153">
        <v>104.07109675315162</v>
      </c>
      <c r="G73" s="153">
        <v>106.39164109990858</v>
      </c>
      <c r="H73" s="153">
        <v>68.531464248659589</v>
      </c>
      <c r="I73" s="153">
        <v>64.062548970040112</v>
      </c>
      <c r="J73" s="153">
        <v>62.34850939731902</v>
      </c>
      <c r="K73" s="153">
        <v>67.729877559973218</v>
      </c>
      <c r="L73" s="153">
        <v>74.775237706883345</v>
      </c>
      <c r="M73" s="153">
        <v>52.834189737320244</v>
      </c>
      <c r="N73" s="153">
        <v>42.672824530973855</v>
      </c>
      <c r="O73" s="153">
        <v>30.302943640924376</v>
      </c>
      <c r="P73" s="153">
        <v>16.214208836205646</v>
      </c>
      <c r="Q73" s="153">
        <v>18.940989684586931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202.12519974115662</v>
      </c>
      <c r="C75" s="153">
        <v>348.09386081308929</v>
      </c>
      <c r="D75" s="153">
        <v>268.65245078860886</v>
      </c>
      <c r="E75" s="153">
        <v>308.76101761402271</v>
      </c>
      <c r="F75" s="153">
        <v>442.18290596660188</v>
      </c>
      <c r="G75" s="153">
        <v>241.11550998466913</v>
      </c>
      <c r="H75" s="153">
        <v>242.31738919166361</v>
      </c>
      <c r="I75" s="153">
        <v>232.01619113695443</v>
      </c>
      <c r="J75" s="153">
        <v>229.45968759009588</v>
      </c>
      <c r="K75" s="153">
        <v>156.99956992950817</v>
      </c>
      <c r="L75" s="153">
        <v>172.52144070957542</v>
      </c>
      <c r="M75" s="153">
        <v>180.64490412885101</v>
      </c>
      <c r="N75" s="153">
        <v>163.34367188719574</v>
      </c>
      <c r="O75" s="153">
        <v>160.88960931321324</v>
      </c>
      <c r="P75" s="153">
        <v>147.32745416149945</v>
      </c>
      <c r="Q75" s="153">
        <v>150.26067368151777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738.39772145487029</v>
      </c>
      <c r="C77" s="155">
        <v>852.41138813729026</v>
      </c>
      <c r="D77" s="155">
        <v>816.43009970367598</v>
      </c>
      <c r="E77" s="155">
        <v>903.26546334142836</v>
      </c>
      <c r="F77" s="155">
        <v>954.48331444232247</v>
      </c>
      <c r="G77" s="155">
        <v>751.2067187389473</v>
      </c>
      <c r="H77" s="155">
        <v>845.57329975831908</v>
      </c>
      <c r="I77" s="155">
        <v>694.63848720404167</v>
      </c>
      <c r="J77" s="155">
        <v>587.65913456335988</v>
      </c>
      <c r="K77" s="155">
        <v>457.98780822812148</v>
      </c>
      <c r="L77" s="155">
        <v>642.61741021780699</v>
      </c>
      <c r="M77" s="155">
        <v>537.49749289452495</v>
      </c>
      <c r="N77" s="155">
        <v>379.10246207328538</v>
      </c>
      <c r="O77" s="155">
        <v>463.80336843737552</v>
      </c>
      <c r="P77" s="155">
        <v>243.02425482124229</v>
      </c>
      <c r="Q77" s="155">
        <v>266.71370262251406</v>
      </c>
    </row>
    <row r="78" spans="1:17" x14ac:dyDescent="0.25">
      <c r="A78" s="152" t="s">
        <v>121</v>
      </c>
      <c r="B78" s="151">
        <v>309.70560903830716</v>
      </c>
      <c r="C78" s="151">
        <v>394.63549347810965</v>
      </c>
      <c r="D78" s="151">
        <v>399.02396525587494</v>
      </c>
      <c r="E78" s="151">
        <v>426.68629125265659</v>
      </c>
      <c r="F78" s="151">
        <v>470.81969168219524</v>
      </c>
      <c r="G78" s="151">
        <v>270.58597017407851</v>
      </c>
      <c r="H78" s="151">
        <v>318.11037898569032</v>
      </c>
      <c r="I78" s="151">
        <v>267.0603094676614</v>
      </c>
      <c r="J78" s="151">
        <v>192.008238505376</v>
      </c>
      <c r="K78" s="151">
        <v>80.641017651044862</v>
      </c>
      <c r="L78" s="151">
        <v>54.573836903767173</v>
      </c>
      <c r="M78" s="151">
        <v>202.82676325713192</v>
      </c>
      <c r="N78" s="151">
        <v>83.355116123698863</v>
      </c>
      <c r="O78" s="151">
        <v>209.35117342531859</v>
      </c>
      <c r="P78" s="151">
        <v>94.064992429040558</v>
      </c>
      <c r="Q78" s="151">
        <v>127.65408388070132</v>
      </c>
    </row>
    <row r="79" spans="1:17" x14ac:dyDescent="0.25">
      <c r="A79" s="154" t="s">
        <v>30</v>
      </c>
      <c r="B79" s="153">
        <v>16.749848743253171</v>
      </c>
      <c r="C79" s="153">
        <v>16.711779011260127</v>
      </c>
      <c r="D79" s="153">
        <v>17.255720763900879</v>
      </c>
      <c r="E79" s="153">
        <v>17.458542363174448</v>
      </c>
      <c r="F79" s="153">
        <v>17.862378160773993</v>
      </c>
      <c r="G79" s="153">
        <v>16.825771534964705</v>
      </c>
      <c r="H79" s="153">
        <v>16.897887516915628</v>
      </c>
      <c r="I79" s="153">
        <v>17.342058540760519</v>
      </c>
      <c r="J79" s="153">
        <v>17.40424082781124</v>
      </c>
      <c r="K79" s="153">
        <v>14.529970004667415</v>
      </c>
      <c r="L79" s="153">
        <v>9.3062536648921359</v>
      </c>
      <c r="M79" s="153">
        <v>13.513990511463097</v>
      </c>
      <c r="N79" s="153">
        <v>13.006201308233997</v>
      </c>
      <c r="O79" s="153">
        <v>9.2244753992513004</v>
      </c>
      <c r="P79" s="153">
        <v>6.2407685095999534</v>
      </c>
      <c r="Q79" s="153">
        <v>5.1649045374604983</v>
      </c>
    </row>
    <row r="80" spans="1:17" x14ac:dyDescent="0.25">
      <c r="A80" s="154" t="s">
        <v>125</v>
      </c>
      <c r="B80" s="153">
        <v>31.012533481616771</v>
      </c>
      <c r="C80" s="153">
        <v>32.921481270383424</v>
      </c>
      <c r="D80" s="153">
        <v>33.546904667090764</v>
      </c>
      <c r="E80" s="153">
        <v>38.712734490684369</v>
      </c>
      <c r="F80" s="153">
        <v>43.925991424926039</v>
      </c>
      <c r="G80" s="153">
        <v>42.459116604727491</v>
      </c>
      <c r="H80" s="153">
        <v>25.170242364161492</v>
      </c>
      <c r="I80" s="153">
        <v>26.391736407432393</v>
      </c>
      <c r="J80" s="153">
        <v>26.669208707989863</v>
      </c>
      <c r="K80" s="153">
        <v>23.754494441292284</v>
      </c>
      <c r="L80" s="153">
        <v>16.313998539879432</v>
      </c>
      <c r="M80" s="153">
        <v>21.790258558383535</v>
      </c>
      <c r="N80" s="153">
        <v>17.803882425654809</v>
      </c>
      <c r="O80" s="153">
        <v>13.415851259687892</v>
      </c>
      <c r="P80" s="153">
        <v>7.8560104736039671</v>
      </c>
      <c r="Q80" s="153">
        <v>9.2262131161739092</v>
      </c>
    </row>
    <row r="81" spans="1:17" x14ac:dyDescent="0.25">
      <c r="A81" s="154" t="s">
        <v>26</v>
      </c>
      <c r="B81" s="153">
        <v>261.94322681343721</v>
      </c>
      <c r="C81" s="153">
        <v>345.00223319646608</v>
      </c>
      <c r="D81" s="153">
        <v>348.22133982488333</v>
      </c>
      <c r="E81" s="153">
        <v>370.51501439879775</v>
      </c>
      <c r="F81" s="153">
        <v>409.03132209649522</v>
      </c>
      <c r="G81" s="153">
        <v>211.3010820343863</v>
      </c>
      <c r="H81" s="153">
        <v>276.04224910461318</v>
      </c>
      <c r="I81" s="153">
        <v>223.3265145194685</v>
      </c>
      <c r="J81" s="153">
        <v>147.9347889695749</v>
      </c>
      <c r="K81" s="153">
        <v>42.356553205085163</v>
      </c>
      <c r="L81" s="153">
        <v>28.953584698995602</v>
      </c>
      <c r="M81" s="153">
        <v>167.52251418728528</v>
      </c>
      <c r="N81" s="153">
        <v>52.545032389810061</v>
      </c>
      <c r="O81" s="153">
        <v>186.7108467663794</v>
      </c>
      <c r="P81" s="153">
        <v>79.968213445836639</v>
      </c>
      <c r="Q81" s="153">
        <v>113.26296622706691</v>
      </c>
    </row>
    <row r="82" spans="1:17" x14ac:dyDescent="0.25">
      <c r="A82" s="152" t="s">
        <v>120</v>
      </c>
      <c r="B82" s="151">
        <v>428.69211241656313</v>
      </c>
      <c r="C82" s="151">
        <v>457.77589465918061</v>
      </c>
      <c r="D82" s="151">
        <v>417.40613444780098</v>
      </c>
      <c r="E82" s="151">
        <v>476.57917208877171</v>
      </c>
      <c r="F82" s="151">
        <v>483.66362276012723</v>
      </c>
      <c r="G82" s="151">
        <v>480.62074856486885</v>
      </c>
      <c r="H82" s="151">
        <v>527.46292077262876</v>
      </c>
      <c r="I82" s="151">
        <v>427.57817773638021</v>
      </c>
      <c r="J82" s="151">
        <v>395.65089605798386</v>
      </c>
      <c r="K82" s="151">
        <v>377.3467905770766</v>
      </c>
      <c r="L82" s="151">
        <v>588.0435733140398</v>
      </c>
      <c r="M82" s="151">
        <v>334.67072963739304</v>
      </c>
      <c r="N82" s="151">
        <v>295.74734594958653</v>
      </c>
      <c r="O82" s="151">
        <v>254.45219501205693</v>
      </c>
      <c r="P82" s="151">
        <v>148.95926239220174</v>
      </c>
      <c r="Q82" s="151">
        <v>139.05961874181276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80.113642492534638</v>
      </c>
      <c r="Q83" s="87">
        <v>77.268099688387082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1.7313383671422087</v>
      </c>
      <c r="Q85" s="87">
        <v>1.3288792705793513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2.2746842332667634</v>
      </c>
      <c r="Q86" s="87">
        <v>2.4633956733119664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428.69211241656313</v>
      </c>
      <c r="C88" s="87">
        <v>457.77589465918061</v>
      </c>
      <c r="D88" s="87">
        <v>417.40613444780098</v>
      </c>
      <c r="E88" s="87">
        <v>476.57917208877171</v>
      </c>
      <c r="F88" s="87">
        <v>483.66362276012723</v>
      </c>
      <c r="G88" s="87">
        <v>480.62074856486885</v>
      </c>
      <c r="H88" s="87">
        <v>527.46292077262876</v>
      </c>
      <c r="I88" s="87">
        <v>427.57817773638021</v>
      </c>
      <c r="J88" s="87">
        <v>395.65089605798386</v>
      </c>
      <c r="K88" s="87">
        <v>377.3467905770766</v>
      </c>
      <c r="L88" s="87">
        <v>588.0435733140398</v>
      </c>
      <c r="M88" s="87">
        <v>334.67072963739304</v>
      </c>
      <c r="N88" s="87">
        <v>295.74734594958653</v>
      </c>
      <c r="O88" s="87">
        <v>254.45219501205693</v>
      </c>
      <c r="P88" s="87">
        <v>21.575163980180331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43.264433319077774</v>
      </c>
      <c r="Q89" s="87">
        <v>57.999244109534374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42.751332022344201</v>
      </c>
      <c r="C94" s="176">
        <v>44.436121253272596</v>
      </c>
      <c r="D94" s="176">
        <v>47.562060302468417</v>
      </c>
      <c r="E94" s="176">
        <v>50.54956737589594</v>
      </c>
      <c r="F94" s="176">
        <v>52.014152164572415</v>
      </c>
      <c r="G94" s="176">
        <v>60.204524292039359</v>
      </c>
      <c r="H94" s="176">
        <v>83.459724021497536</v>
      </c>
      <c r="I94" s="176">
        <v>67.214508171652227</v>
      </c>
      <c r="J94" s="176">
        <v>97.134430183221568</v>
      </c>
      <c r="K94" s="176">
        <v>235.8526560349014</v>
      </c>
      <c r="L94" s="176">
        <v>274.98473083242772</v>
      </c>
      <c r="M94" s="176">
        <v>48.196185893741394</v>
      </c>
      <c r="N94" s="176">
        <v>108.81234079974745</v>
      </c>
      <c r="O94" s="176">
        <v>34.068607653461726</v>
      </c>
      <c r="P94" s="176">
        <v>102.36131919835027</v>
      </c>
      <c r="Q94" s="176">
        <v>152.24732688015038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1</v>
      </c>
      <c r="C98" s="77">
        <f t="shared" si="0"/>
        <v>1</v>
      </c>
      <c r="D98" s="77">
        <f t="shared" si="0"/>
        <v>0.99999999999999989</v>
      </c>
      <c r="E98" s="77">
        <f t="shared" si="0"/>
        <v>1</v>
      </c>
      <c r="F98" s="77">
        <f t="shared" si="0"/>
        <v>1</v>
      </c>
      <c r="G98" s="77">
        <f t="shared" si="0"/>
        <v>1.0000000000000002</v>
      </c>
      <c r="H98" s="77">
        <f t="shared" si="0"/>
        <v>1</v>
      </c>
      <c r="I98" s="77">
        <f t="shared" si="0"/>
        <v>1.0000000000000002</v>
      </c>
      <c r="J98" s="77">
        <f t="shared" si="0"/>
        <v>1</v>
      </c>
      <c r="K98" s="77">
        <f t="shared" si="0"/>
        <v>1</v>
      </c>
      <c r="L98" s="77">
        <f t="shared" si="0"/>
        <v>1</v>
      </c>
      <c r="M98" s="77">
        <f t="shared" si="0"/>
        <v>0.99999999999999989</v>
      </c>
      <c r="N98" s="77">
        <f t="shared" si="0"/>
        <v>0.99999999999999989</v>
      </c>
      <c r="O98" s="77">
        <f t="shared" si="0"/>
        <v>1</v>
      </c>
      <c r="P98" s="77">
        <f t="shared" si="0"/>
        <v>1.0000000000000002</v>
      </c>
      <c r="Q98" s="77">
        <f t="shared" si="0"/>
        <v>1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3.1449991119618647E-4</v>
      </c>
      <c r="C103" s="145">
        <f t="shared" si="5"/>
        <v>3.1705058054421197E-4</v>
      </c>
      <c r="D103" s="145">
        <f t="shared" si="5"/>
        <v>3.1576419244700414E-4</v>
      </c>
      <c r="E103" s="145">
        <f t="shared" si="5"/>
        <v>3.2945596449219172E-4</v>
      </c>
      <c r="F103" s="145">
        <f t="shared" si="5"/>
        <v>3.3307151992442068E-4</v>
      </c>
      <c r="G103" s="145">
        <f t="shared" si="5"/>
        <v>3.3421150881158477E-4</v>
      </c>
      <c r="H103" s="145">
        <f t="shared" si="5"/>
        <v>2.9331116669099655E-4</v>
      </c>
      <c r="I103" s="145">
        <f t="shared" si="5"/>
        <v>3.0723000726381626E-4</v>
      </c>
      <c r="J103" s="145">
        <f t="shared" si="5"/>
        <v>3.0631538333377329E-4</v>
      </c>
      <c r="K103" s="145">
        <f t="shared" si="5"/>
        <v>2.5437707554891166E-4</v>
      </c>
      <c r="L103" s="145">
        <f t="shared" si="5"/>
        <v>2.5041823039329767E-4</v>
      </c>
      <c r="M103" s="145">
        <f t="shared" si="5"/>
        <v>2.9541810339419044E-4</v>
      </c>
      <c r="N103" s="145">
        <f t="shared" si="5"/>
        <v>2.8621569129499703E-4</v>
      </c>
      <c r="O103" s="145">
        <f t="shared" si="5"/>
        <v>2.9905223986516246E-4</v>
      </c>
      <c r="P103" s="145">
        <f t="shared" si="5"/>
        <v>2.8275868301154135E-4</v>
      </c>
      <c r="Q103" s="145">
        <f t="shared" si="5"/>
        <v>2.8356622676626897E-4</v>
      </c>
    </row>
    <row r="104" spans="1:17" x14ac:dyDescent="0.25">
      <c r="A104" s="175" t="s">
        <v>117</v>
      </c>
      <c r="B104" s="174">
        <f t="shared" ref="B104:Q104" si="6">IF(B$15=0,0,B$15/B$5)</f>
        <v>6.8163449494246311E-2</v>
      </c>
      <c r="C104" s="174">
        <f t="shared" si="6"/>
        <v>6.3001242392196816E-2</v>
      </c>
      <c r="D104" s="174">
        <f t="shared" si="6"/>
        <v>6.5299315254636878E-2</v>
      </c>
      <c r="E104" s="174">
        <f t="shared" si="6"/>
        <v>6.5452229907106696E-2</v>
      </c>
      <c r="F104" s="174">
        <f t="shared" si="6"/>
        <v>6.619684925826412E-2</v>
      </c>
      <c r="G104" s="174">
        <f t="shared" si="6"/>
        <v>6.571302447758641E-2</v>
      </c>
      <c r="H104" s="174">
        <f t="shared" si="6"/>
        <v>8.9731064218415743E-2</v>
      </c>
      <c r="I104" s="174">
        <f t="shared" si="6"/>
        <v>7.9927216108422183E-2</v>
      </c>
      <c r="J104" s="174">
        <f t="shared" si="6"/>
        <v>7.1044762226202499E-2</v>
      </c>
      <c r="K104" s="174">
        <f t="shared" si="6"/>
        <v>7.1182173234048129E-2</v>
      </c>
      <c r="L104" s="174">
        <f t="shared" si="6"/>
        <v>5.128213184180843E-2</v>
      </c>
      <c r="M104" s="174">
        <f t="shared" si="6"/>
        <v>9.8669685445556335E-2</v>
      </c>
      <c r="N104" s="174">
        <f t="shared" si="6"/>
        <v>7.2923727826019691E-2</v>
      </c>
      <c r="O104" s="174">
        <f t="shared" si="6"/>
        <v>9.9776934618754295E-2</v>
      </c>
      <c r="P104" s="174">
        <f t="shared" si="6"/>
        <v>7.4063287281141268E-2</v>
      </c>
      <c r="Q104" s="174">
        <f t="shared" si="6"/>
        <v>5.5141462152346707E-2</v>
      </c>
    </row>
    <row r="105" spans="1:17" x14ac:dyDescent="0.25">
      <c r="A105" s="127" t="s">
        <v>116</v>
      </c>
      <c r="B105" s="143">
        <f t="shared" ref="B105:Q105" si="7">IF(B$21=0,0,B$21/B$5)</f>
        <v>0.77663135850165188</v>
      </c>
      <c r="C105" s="143">
        <f t="shared" si="7"/>
        <v>0.77650755921617975</v>
      </c>
      <c r="D105" s="143">
        <f t="shared" si="7"/>
        <v>0.7803690997507674</v>
      </c>
      <c r="E105" s="143">
        <f t="shared" si="7"/>
        <v>0.7724278224031409</v>
      </c>
      <c r="F105" s="143">
        <f t="shared" si="7"/>
        <v>0.76088118087040979</v>
      </c>
      <c r="G105" s="143">
        <f t="shared" si="7"/>
        <v>0.77760731717075182</v>
      </c>
      <c r="H105" s="143">
        <f t="shared" si="7"/>
        <v>0.74847024347305502</v>
      </c>
      <c r="I105" s="143">
        <f t="shared" si="7"/>
        <v>0.77010131406472659</v>
      </c>
      <c r="J105" s="143">
        <f t="shared" si="7"/>
        <v>0.76954065783478665</v>
      </c>
      <c r="K105" s="143">
        <f t="shared" si="7"/>
        <v>0.65497949702252234</v>
      </c>
      <c r="L105" s="143">
        <f t="shared" si="7"/>
        <v>0.65089681005222999</v>
      </c>
      <c r="M105" s="143">
        <f t="shared" si="7"/>
        <v>0.76091264151920734</v>
      </c>
      <c r="N105" s="143">
        <f t="shared" si="7"/>
        <v>0.74955841955441227</v>
      </c>
      <c r="O105" s="143">
        <f t="shared" si="7"/>
        <v>0.76794637149646128</v>
      </c>
      <c r="P105" s="143">
        <f t="shared" si="7"/>
        <v>0.75333107244605813</v>
      </c>
      <c r="Q105" s="143">
        <f t="shared" si="7"/>
        <v>0.71955298324161054</v>
      </c>
    </row>
    <row r="106" spans="1:17" x14ac:dyDescent="0.25">
      <c r="A106" s="127" t="s">
        <v>113</v>
      </c>
      <c r="B106" s="143">
        <f t="shared" ref="B106:Q106" si="8">IF(B$27=0,0,B$27/B$5)</f>
        <v>3.5001535485977404E-2</v>
      </c>
      <c r="C106" s="143">
        <f t="shared" si="8"/>
        <v>4.3829340021267052E-2</v>
      </c>
      <c r="D106" s="143">
        <f t="shared" si="8"/>
        <v>3.69814865049473E-2</v>
      </c>
      <c r="E106" s="143">
        <f t="shared" si="8"/>
        <v>4.0331706987309188E-2</v>
      </c>
      <c r="F106" s="143">
        <f t="shared" si="8"/>
        <v>5.0842777381649502E-2</v>
      </c>
      <c r="G106" s="143">
        <f t="shared" si="8"/>
        <v>3.7214251773332374E-2</v>
      </c>
      <c r="H106" s="143">
        <f t="shared" si="8"/>
        <v>3.0511798704848513E-2</v>
      </c>
      <c r="I106" s="143">
        <f t="shared" si="8"/>
        <v>3.1725517006267176E-2</v>
      </c>
      <c r="J106" s="143">
        <f t="shared" si="8"/>
        <v>3.1498656757908375E-2</v>
      </c>
      <c r="K106" s="143">
        <f t="shared" si="8"/>
        <v>2.9229059041411407E-2</v>
      </c>
      <c r="L106" s="143">
        <f t="shared" si="8"/>
        <v>2.8612291618372209E-2</v>
      </c>
      <c r="M106" s="143">
        <f t="shared" si="8"/>
        <v>3.07572360148212E-2</v>
      </c>
      <c r="N106" s="143">
        <f t="shared" si="8"/>
        <v>2.9465094258856617E-2</v>
      </c>
      <c r="O106" s="143">
        <f t="shared" si="8"/>
        <v>2.8687491513660315E-2</v>
      </c>
      <c r="P106" s="143">
        <f t="shared" si="8"/>
        <v>2.5241710910319352E-2</v>
      </c>
      <c r="Q106" s="143">
        <f t="shared" si="8"/>
        <v>2.5313745504454956E-2</v>
      </c>
    </row>
    <row r="107" spans="1:17" x14ac:dyDescent="0.25">
      <c r="A107" s="142" t="s">
        <v>123</v>
      </c>
      <c r="B107" s="141">
        <f t="shared" ref="B107:Q107" si="9">IF(B$28=0,0,B$28/B$5)</f>
        <v>3.5001535485977404E-2</v>
      </c>
      <c r="C107" s="141">
        <f t="shared" si="9"/>
        <v>4.3829340021267052E-2</v>
      </c>
      <c r="D107" s="141">
        <f t="shared" si="9"/>
        <v>3.69814865049473E-2</v>
      </c>
      <c r="E107" s="141">
        <f t="shared" si="9"/>
        <v>4.0331706987309188E-2</v>
      </c>
      <c r="F107" s="141">
        <f t="shared" si="9"/>
        <v>5.0842777381649502E-2</v>
      </c>
      <c r="G107" s="141">
        <f t="shared" si="9"/>
        <v>3.7214251773332374E-2</v>
      </c>
      <c r="H107" s="141">
        <f t="shared" si="9"/>
        <v>3.0511798704848513E-2</v>
      </c>
      <c r="I107" s="141">
        <f t="shared" si="9"/>
        <v>3.1725517006267176E-2</v>
      </c>
      <c r="J107" s="141">
        <f t="shared" si="9"/>
        <v>3.1498656757908375E-2</v>
      </c>
      <c r="K107" s="141">
        <f t="shared" si="9"/>
        <v>2.9229059041411407E-2</v>
      </c>
      <c r="L107" s="141">
        <f t="shared" si="9"/>
        <v>2.8612291618372209E-2</v>
      </c>
      <c r="M107" s="141">
        <f t="shared" si="9"/>
        <v>3.07572360148212E-2</v>
      </c>
      <c r="N107" s="141">
        <f t="shared" si="9"/>
        <v>2.9465094258856617E-2</v>
      </c>
      <c r="O107" s="141">
        <f t="shared" si="9"/>
        <v>2.8687491513660315E-2</v>
      </c>
      <c r="P107" s="141">
        <f t="shared" si="9"/>
        <v>2.5241710910319352E-2</v>
      </c>
      <c r="Q107" s="141">
        <f t="shared" si="9"/>
        <v>2.5313745504454956E-2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8.9048673513411628E-2</v>
      </c>
      <c r="C109" s="143">
        <f t="shared" si="11"/>
        <v>8.9419615975927694E-2</v>
      </c>
      <c r="D109" s="143">
        <f t="shared" si="11"/>
        <v>8.741650769407204E-2</v>
      </c>
      <c r="E109" s="143">
        <f t="shared" si="11"/>
        <v>9.2166964692338788E-2</v>
      </c>
      <c r="F109" s="143">
        <f t="shared" si="11"/>
        <v>9.2896140413645939E-2</v>
      </c>
      <c r="G109" s="143">
        <f t="shared" si="11"/>
        <v>8.0830463738244152E-2</v>
      </c>
      <c r="H109" s="143">
        <f t="shared" si="11"/>
        <v>8.1456568214777259E-2</v>
      </c>
      <c r="I109" s="143">
        <f t="shared" si="11"/>
        <v>7.342233133836791E-2</v>
      </c>
      <c r="J109" s="143">
        <f t="shared" si="11"/>
        <v>6.272368493196219E-2</v>
      </c>
      <c r="K109" s="143">
        <f t="shared" si="11"/>
        <v>5.6667050324522655E-2</v>
      </c>
      <c r="L109" s="143">
        <f t="shared" si="11"/>
        <v>7.1446417452457001E-2</v>
      </c>
      <c r="M109" s="143">
        <f t="shared" si="11"/>
        <v>6.9958718918204349E-2</v>
      </c>
      <c r="N109" s="143">
        <f t="shared" si="11"/>
        <v>5.30602337570708E-2</v>
      </c>
      <c r="O109" s="143">
        <f t="shared" si="11"/>
        <v>7.0702377336095287E-2</v>
      </c>
      <c r="P109" s="143">
        <f t="shared" si="11"/>
        <v>3.9175687811395452E-2</v>
      </c>
      <c r="Q109" s="143">
        <f t="shared" si="11"/>
        <v>4.2305938303871637E-2</v>
      </c>
    </row>
    <row r="110" spans="1:17" x14ac:dyDescent="0.25">
      <c r="A110" s="142" t="s">
        <v>121</v>
      </c>
      <c r="B110" s="141">
        <f t="shared" ref="B110:Q110" si="12">IF(B$35=0,0,B$35/B$5)</f>
        <v>3.7349619132336524E-2</v>
      </c>
      <c r="C110" s="141">
        <f t="shared" si="12"/>
        <v>4.1398032415305708E-2</v>
      </c>
      <c r="D110" s="141">
        <f t="shared" si="12"/>
        <v>4.2724149368781862E-2</v>
      </c>
      <c r="E110" s="141">
        <f t="shared" si="12"/>
        <v>4.3538009518386142E-2</v>
      </c>
      <c r="F110" s="141">
        <f t="shared" si="12"/>
        <v>4.5823045333771163E-2</v>
      </c>
      <c r="G110" s="141">
        <f t="shared" si="12"/>
        <v>2.9115274004669921E-2</v>
      </c>
      <c r="H110" s="141">
        <f t="shared" si="12"/>
        <v>3.064451040859819E-2</v>
      </c>
      <c r="I110" s="141">
        <f t="shared" si="12"/>
        <v>2.8227906875684005E-2</v>
      </c>
      <c r="J110" s="141">
        <f t="shared" si="12"/>
        <v>2.0493962482691155E-2</v>
      </c>
      <c r="K110" s="141">
        <f t="shared" si="12"/>
        <v>9.9777516417562384E-3</v>
      </c>
      <c r="L110" s="141">
        <f t="shared" si="12"/>
        <v>6.0675373424559113E-3</v>
      </c>
      <c r="M110" s="141">
        <f t="shared" si="12"/>
        <v>2.6399193870434164E-2</v>
      </c>
      <c r="N110" s="141">
        <f t="shared" si="12"/>
        <v>1.1666613617287059E-2</v>
      </c>
      <c r="O110" s="141">
        <f t="shared" si="12"/>
        <v>3.1913579474724681E-2</v>
      </c>
      <c r="P110" s="141">
        <f t="shared" si="12"/>
        <v>1.5163345650794954E-2</v>
      </c>
      <c r="Q110" s="141">
        <f t="shared" si="12"/>
        <v>2.0248400227631688E-2</v>
      </c>
    </row>
    <row r="111" spans="1:17" x14ac:dyDescent="0.25">
      <c r="A111" s="142" t="s">
        <v>120</v>
      </c>
      <c r="B111" s="141">
        <f t="shared" ref="B111:Q111" si="13">IF(B$39=0,0,B$39/B$5)</f>
        <v>5.1699054381075096E-2</v>
      </c>
      <c r="C111" s="141">
        <f t="shared" si="13"/>
        <v>4.8021583560621993E-2</v>
      </c>
      <c r="D111" s="141">
        <f t="shared" si="13"/>
        <v>4.4692358325290185E-2</v>
      </c>
      <c r="E111" s="141">
        <f t="shared" si="13"/>
        <v>4.8628955173952639E-2</v>
      </c>
      <c r="F111" s="141">
        <f t="shared" si="13"/>
        <v>4.7073095079874776E-2</v>
      </c>
      <c r="G111" s="141">
        <f t="shared" si="13"/>
        <v>5.1715189733574224E-2</v>
      </c>
      <c r="H111" s="141">
        <f t="shared" si="13"/>
        <v>5.0812057806179062E-2</v>
      </c>
      <c r="I111" s="141">
        <f t="shared" si="13"/>
        <v>4.5194424462683902E-2</v>
      </c>
      <c r="J111" s="141">
        <f t="shared" si="13"/>
        <v>4.2229722449271034E-2</v>
      </c>
      <c r="K111" s="141">
        <f t="shared" si="13"/>
        <v>4.6689298682766417E-2</v>
      </c>
      <c r="L111" s="141">
        <f t="shared" si="13"/>
        <v>6.5378880110001078E-2</v>
      </c>
      <c r="M111" s="141">
        <f t="shared" si="13"/>
        <v>4.3559525047770199E-2</v>
      </c>
      <c r="N111" s="141">
        <f t="shared" si="13"/>
        <v>4.1393620139783739E-2</v>
      </c>
      <c r="O111" s="141">
        <f t="shared" si="13"/>
        <v>3.87887978613706E-2</v>
      </c>
      <c r="P111" s="141">
        <f t="shared" si="13"/>
        <v>2.4012342160600504E-2</v>
      </c>
      <c r="Q111" s="141">
        <f t="shared" si="13"/>
        <v>2.205753807623995E-2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3.0840483093516575E-2</v>
      </c>
      <c r="C113" s="171">
        <f t="shared" si="15"/>
        <v>2.6925191813884499E-2</v>
      </c>
      <c r="D113" s="171">
        <f t="shared" si="15"/>
        <v>2.9617826603129262E-2</v>
      </c>
      <c r="E113" s="171">
        <f t="shared" si="15"/>
        <v>2.929182004561226E-2</v>
      </c>
      <c r="F113" s="171">
        <f t="shared" si="15"/>
        <v>2.8849980556106207E-2</v>
      </c>
      <c r="G113" s="171">
        <f t="shared" si="15"/>
        <v>3.8300731331273777E-2</v>
      </c>
      <c r="H113" s="171">
        <f t="shared" si="15"/>
        <v>4.9537014222212537E-2</v>
      </c>
      <c r="I113" s="171">
        <f t="shared" si="15"/>
        <v>4.4516391474952385E-2</v>
      </c>
      <c r="J113" s="171">
        <f t="shared" si="15"/>
        <v>6.4885922865806619E-2</v>
      </c>
      <c r="K113" s="171">
        <f t="shared" si="15"/>
        <v>0.18768784330194671</v>
      </c>
      <c r="L113" s="171">
        <f t="shared" si="15"/>
        <v>0.19751193080473908</v>
      </c>
      <c r="M113" s="171">
        <f t="shared" si="15"/>
        <v>3.9406299998816514E-2</v>
      </c>
      <c r="N113" s="171">
        <f t="shared" si="15"/>
        <v>9.4706308912345535E-2</v>
      </c>
      <c r="O113" s="171">
        <f t="shared" si="15"/>
        <v>3.2587772795163721E-2</v>
      </c>
      <c r="P113" s="171">
        <f t="shared" si="15"/>
        <v>0.10790548286807441</v>
      </c>
      <c r="Q113" s="171">
        <f t="shared" si="15"/>
        <v>0.15740230457094995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1</v>
      </c>
      <c r="C115" s="77">
        <f t="shared" si="16"/>
        <v>1</v>
      </c>
      <c r="D115" s="77">
        <f t="shared" si="16"/>
        <v>0.99999999999999978</v>
      </c>
      <c r="E115" s="77">
        <f t="shared" si="16"/>
        <v>0.99999999999999989</v>
      </c>
      <c r="F115" s="77">
        <f t="shared" si="16"/>
        <v>1</v>
      </c>
      <c r="G115" s="77">
        <f t="shared" si="16"/>
        <v>1</v>
      </c>
      <c r="H115" s="77">
        <f t="shared" si="16"/>
        <v>1</v>
      </c>
      <c r="I115" s="77">
        <f t="shared" si="16"/>
        <v>1.0000000000000002</v>
      </c>
      <c r="J115" s="77">
        <f t="shared" si="16"/>
        <v>0.99999999999999989</v>
      </c>
      <c r="K115" s="77">
        <f t="shared" si="16"/>
        <v>1</v>
      </c>
      <c r="L115" s="77">
        <f t="shared" si="16"/>
        <v>1</v>
      </c>
      <c r="M115" s="77">
        <f t="shared" si="16"/>
        <v>1</v>
      </c>
      <c r="N115" s="77">
        <f t="shared" si="16"/>
        <v>0.99999999999999989</v>
      </c>
      <c r="O115" s="77">
        <f t="shared" si="16"/>
        <v>1</v>
      </c>
      <c r="P115" s="77">
        <f t="shared" si="16"/>
        <v>1</v>
      </c>
      <c r="Q115" s="77">
        <f t="shared" si="16"/>
        <v>1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2.3003683593734578E-3</v>
      </c>
      <c r="C120" s="145">
        <f t="shared" si="21"/>
        <v>2.2059423585998185E-3</v>
      </c>
      <c r="D120" s="145">
        <f t="shared" si="21"/>
        <v>2.2996829408747799E-3</v>
      </c>
      <c r="E120" s="145">
        <f t="shared" si="21"/>
        <v>2.270250094357476E-3</v>
      </c>
      <c r="F120" s="145">
        <f t="shared" si="21"/>
        <v>2.1624255209392348E-3</v>
      </c>
      <c r="G120" s="145">
        <f t="shared" si="21"/>
        <v>2.4525184689218778E-3</v>
      </c>
      <c r="H120" s="145">
        <f t="shared" si="21"/>
        <v>2.288072507299082E-3</v>
      </c>
      <c r="I120" s="145">
        <f t="shared" si="21"/>
        <v>2.4857194225557486E-3</v>
      </c>
      <c r="J120" s="145">
        <f t="shared" si="21"/>
        <v>2.5964688862100778E-3</v>
      </c>
      <c r="K120" s="145">
        <f t="shared" si="21"/>
        <v>2.2107892400179368E-3</v>
      </c>
      <c r="L120" s="145">
        <f t="shared" si="21"/>
        <v>2.1530309420548246E-3</v>
      </c>
      <c r="M120" s="145">
        <f t="shared" si="21"/>
        <v>2.4071829714719739E-3</v>
      </c>
      <c r="N120" s="145">
        <f t="shared" si="21"/>
        <v>2.6017362577002586E-3</v>
      </c>
      <c r="O120" s="145">
        <f t="shared" si="21"/>
        <v>2.4988975862534841E-3</v>
      </c>
      <c r="P120" s="145">
        <f t="shared" si="21"/>
        <v>2.8915451272688432E-3</v>
      </c>
      <c r="Q120" s="145">
        <f t="shared" si="21"/>
        <v>2.6917893282984552E-3</v>
      </c>
    </row>
    <row r="121" spans="1:17" x14ac:dyDescent="0.25">
      <c r="A121" s="175" t="s">
        <v>115</v>
      </c>
      <c r="B121" s="174">
        <f t="shared" ref="B121:Q121" si="22">IF(B$63=0,0,B$63/B$53)</f>
        <v>0.34400893080818273</v>
      </c>
      <c r="C121" s="174">
        <f t="shared" si="22"/>
        <v>0.33027457026008389</v>
      </c>
      <c r="D121" s="174">
        <f t="shared" si="22"/>
        <v>0.3442129711642144</v>
      </c>
      <c r="E121" s="174">
        <f t="shared" si="22"/>
        <v>0.33982958886282844</v>
      </c>
      <c r="F121" s="174">
        <f t="shared" si="22"/>
        <v>0.32381830359313929</v>
      </c>
      <c r="G121" s="174">
        <f t="shared" si="22"/>
        <v>0.36333125310211922</v>
      </c>
      <c r="H121" s="174">
        <f t="shared" si="22"/>
        <v>0.35149401710363931</v>
      </c>
      <c r="I121" s="174">
        <f t="shared" si="22"/>
        <v>0.36841323467294701</v>
      </c>
      <c r="J121" s="174">
        <f t="shared" si="22"/>
        <v>0.38190875815262859</v>
      </c>
      <c r="K121" s="174">
        <f t="shared" si="22"/>
        <v>0.30742908936202168</v>
      </c>
      <c r="L121" s="174">
        <f t="shared" si="22"/>
        <v>0.2259168332952414</v>
      </c>
      <c r="M121" s="174">
        <f t="shared" si="22"/>
        <v>0.39335848208044</v>
      </c>
      <c r="N121" s="174">
        <f t="shared" si="22"/>
        <v>0.38045908515981858</v>
      </c>
      <c r="O121" s="174">
        <f t="shared" si="22"/>
        <v>0.39277605488767636</v>
      </c>
      <c r="P121" s="174">
        <f t="shared" si="22"/>
        <v>0.42186637871170413</v>
      </c>
      <c r="Q121" s="174">
        <f t="shared" si="22"/>
        <v>0.39438941953361856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0.19289650993743421</v>
      </c>
      <c r="C123" s="143">
        <f t="shared" si="24"/>
        <v>0.22976874567318067</v>
      </c>
      <c r="D123" s="143">
        <f t="shared" si="24"/>
        <v>0.20293168569754039</v>
      </c>
      <c r="E123" s="143">
        <f t="shared" si="24"/>
        <v>0.20940321549144339</v>
      </c>
      <c r="F123" s="143">
        <f t="shared" si="24"/>
        <v>0.24871005351714706</v>
      </c>
      <c r="G123" s="143">
        <f t="shared" si="24"/>
        <v>0.20575982976821336</v>
      </c>
      <c r="H123" s="143">
        <f t="shared" si="24"/>
        <v>0.17933679782198295</v>
      </c>
      <c r="I123" s="143">
        <f t="shared" si="24"/>
        <v>0.19340050231070213</v>
      </c>
      <c r="J123" s="143">
        <f t="shared" si="24"/>
        <v>0.20117164339836432</v>
      </c>
      <c r="K123" s="143">
        <f t="shared" si="24"/>
        <v>0.1914011846634473</v>
      </c>
      <c r="L123" s="143">
        <f t="shared" si="24"/>
        <v>0.1853520470154382</v>
      </c>
      <c r="M123" s="143">
        <f t="shared" si="24"/>
        <v>0.188833793158735</v>
      </c>
      <c r="N123" s="143">
        <f t="shared" si="24"/>
        <v>0.20180786107304743</v>
      </c>
      <c r="O123" s="143">
        <f t="shared" si="24"/>
        <v>0.18061523781946118</v>
      </c>
      <c r="P123" s="143">
        <f t="shared" si="24"/>
        <v>0.19448818695161366</v>
      </c>
      <c r="Q123" s="143">
        <f t="shared" si="24"/>
        <v>0.18105202521001465</v>
      </c>
    </row>
    <row r="124" spans="1:17" x14ac:dyDescent="0.25">
      <c r="A124" s="142" t="s">
        <v>123</v>
      </c>
      <c r="B124" s="141">
        <f t="shared" ref="B124:Q124" si="25">IF(B$71=0,0,B$71/B$53)</f>
        <v>0.19289650993743421</v>
      </c>
      <c r="C124" s="141">
        <f t="shared" si="25"/>
        <v>0.22976874567318067</v>
      </c>
      <c r="D124" s="141">
        <f t="shared" si="25"/>
        <v>0.20293168569754039</v>
      </c>
      <c r="E124" s="141">
        <f t="shared" si="25"/>
        <v>0.20940321549144339</v>
      </c>
      <c r="F124" s="141">
        <f t="shared" si="25"/>
        <v>0.24871005351714706</v>
      </c>
      <c r="G124" s="141">
        <f t="shared" si="25"/>
        <v>0.20575982976821336</v>
      </c>
      <c r="H124" s="141">
        <f t="shared" si="25"/>
        <v>0.17933679782198295</v>
      </c>
      <c r="I124" s="141">
        <f t="shared" si="25"/>
        <v>0.19340050231070213</v>
      </c>
      <c r="J124" s="141">
        <f t="shared" si="25"/>
        <v>0.20117164339836432</v>
      </c>
      <c r="K124" s="141">
        <f t="shared" si="25"/>
        <v>0.1914011846634473</v>
      </c>
      <c r="L124" s="141">
        <f t="shared" si="25"/>
        <v>0.1853520470154382</v>
      </c>
      <c r="M124" s="141">
        <f t="shared" si="25"/>
        <v>0.188833793158735</v>
      </c>
      <c r="N124" s="141">
        <f t="shared" si="25"/>
        <v>0.20180786107304743</v>
      </c>
      <c r="O124" s="141">
        <f t="shared" si="25"/>
        <v>0.18061523781946118</v>
      </c>
      <c r="P124" s="141">
        <f t="shared" si="25"/>
        <v>0.19448818695161366</v>
      </c>
      <c r="Q124" s="141">
        <f t="shared" si="25"/>
        <v>0.18105202521001465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0.43557548857279704</v>
      </c>
      <c r="C126" s="143">
        <f t="shared" si="27"/>
        <v>0.41606149706667939</v>
      </c>
      <c r="D126" s="143">
        <f t="shared" si="27"/>
        <v>0.42575294036739719</v>
      </c>
      <c r="E126" s="143">
        <f t="shared" si="27"/>
        <v>0.42472784374765676</v>
      </c>
      <c r="F126" s="143">
        <f t="shared" si="27"/>
        <v>0.40332992871363987</v>
      </c>
      <c r="G126" s="143">
        <f t="shared" si="27"/>
        <v>0.39666609025326699</v>
      </c>
      <c r="H126" s="143">
        <f t="shared" si="27"/>
        <v>0.42493882654675624</v>
      </c>
      <c r="I126" s="143">
        <f t="shared" si="27"/>
        <v>0.39726084731966438</v>
      </c>
      <c r="J126" s="143">
        <f t="shared" si="27"/>
        <v>0.35555353362375702</v>
      </c>
      <c r="K126" s="143">
        <f t="shared" si="27"/>
        <v>0.32935108515701489</v>
      </c>
      <c r="L126" s="143">
        <f t="shared" si="27"/>
        <v>0.41079382383507612</v>
      </c>
      <c r="M126" s="143">
        <f t="shared" si="27"/>
        <v>0.38121761911574459</v>
      </c>
      <c r="N126" s="143">
        <f t="shared" si="27"/>
        <v>0.32255078883619448</v>
      </c>
      <c r="O126" s="143">
        <f t="shared" si="27"/>
        <v>0.39508863277207401</v>
      </c>
      <c r="P126" s="143">
        <f t="shared" si="27"/>
        <v>0.2679105242251909</v>
      </c>
      <c r="Q126" s="143">
        <f t="shared" si="27"/>
        <v>0.26856351600917822</v>
      </c>
    </row>
    <row r="127" spans="1:17" x14ac:dyDescent="0.25">
      <c r="A127" s="142" t="s">
        <v>121</v>
      </c>
      <c r="B127" s="141">
        <f t="shared" ref="B127:Q127" si="28">IF(B$78=0,0,B$78/B$53)</f>
        <v>0.18269310434057345</v>
      </c>
      <c r="C127" s="141">
        <f t="shared" si="28"/>
        <v>0.19262135219820065</v>
      </c>
      <c r="D127" s="141">
        <f t="shared" si="28"/>
        <v>0.20808349244645319</v>
      </c>
      <c r="E127" s="141">
        <f t="shared" si="28"/>
        <v>0.20063376249327872</v>
      </c>
      <c r="F127" s="141">
        <f t="shared" si="28"/>
        <v>0.19895127532334955</v>
      </c>
      <c r="G127" s="141">
        <f t="shared" si="28"/>
        <v>0.14287981748421769</v>
      </c>
      <c r="H127" s="141">
        <f t="shared" si="28"/>
        <v>0.15986485287219859</v>
      </c>
      <c r="I127" s="141">
        <f t="shared" si="28"/>
        <v>0.15273067470189214</v>
      </c>
      <c r="J127" s="141">
        <f t="shared" si="28"/>
        <v>0.11617143964959324</v>
      </c>
      <c r="K127" s="141">
        <f t="shared" si="28"/>
        <v>5.7991077916005593E-2</v>
      </c>
      <c r="L127" s="141">
        <f t="shared" si="28"/>
        <v>3.4886379961992953E-2</v>
      </c>
      <c r="M127" s="141">
        <f t="shared" si="28"/>
        <v>0.14385394686298494</v>
      </c>
      <c r="N127" s="141">
        <f t="shared" si="28"/>
        <v>7.0920822598177169E-2</v>
      </c>
      <c r="O127" s="141">
        <f t="shared" si="28"/>
        <v>0.17833477397223044</v>
      </c>
      <c r="P127" s="141">
        <f t="shared" si="28"/>
        <v>0.10369747435884369</v>
      </c>
      <c r="Q127" s="141">
        <f t="shared" si="28"/>
        <v>0.12853943859215039</v>
      </c>
    </row>
    <row r="128" spans="1:17" x14ac:dyDescent="0.25">
      <c r="A128" s="142" t="s">
        <v>120</v>
      </c>
      <c r="B128" s="141">
        <f t="shared" ref="B128:Q128" si="29">IF(B$82=0,0,B$82/B$53)</f>
        <v>0.25288238423222359</v>
      </c>
      <c r="C128" s="141">
        <f t="shared" si="29"/>
        <v>0.22344014486847877</v>
      </c>
      <c r="D128" s="141">
        <f t="shared" si="29"/>
        <v>0.21766944792094395</v>
      </c>
      <c r="E128" s="141">
        <f t="shared" si="29"/>
        <v>0.22409408125437802</v>
      </c>
      <c r="F128" s="141">
        <f t="shared" si="29"/>
        <v>0.20437865339029032</v>
      </c>
      <c r="G128" s="141">
        <f t="shared" si="29"/>
        <v>0.25378627276904936</v>
      </c>
      <c r="H128" s="141">
        <f t="shared" si="29"/>
        <v>0.26507397367455765</v>
      </c>
      <c r="I128" s="141">
        <f t="shared" si="29"/>
        <v>0.24453017261777221</v>
      </c>
      <c r="J128" s="141">
        <f t="shared" si="29"/>
        <v>0.23938209397416374</v>
      </c>
      <c r="K128" s="141">
        <f t="shared" si="29"/>
        <v>0.27136000724100928</v>
      </c>
      <c r="L128" s="141">
        <f t="shared" si="29"/>
        <v>0.37590744387308317</v>
      </c>
      <c r="M128" s="141">
        <f t="shared" si="29"/>
        <v>0.23736367225275967</v>
      </c>
      <c r="N128" s="141">
        <f t="shared" si="29"/>
        <v>0.25162996623801731</v>
      </c>
      <c r="O128" s="141">
        <f t="shared" si="29"/>
        <v>0.2167538587998436</v>
      </c>
      <c r="P128" s="141">
        <f t="shared" si="29"/>
        <v>0.16421304986634719</v>
      </c>
      <c r="Q128" s="141">
        <f t="shared" si="29"/>
        <v>0.14002407741702783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2.521870232221261E-2</v>
      </c>
      <c r="C130" s="171">
        <f t="shared" si="31"/>
        <v>2.1689244641456343E-2</v>
      </c>
      <c r="D130" s="171">
        <f t="shared" si="31"/>
        <v>2.480271982997323E-2</v>
      </c>
      <c r="E130" s="171">
        <f t="shared" si="31"/>
        <v>2.376910180371386E-2</v>
      </c>
      <c r="F130" s="171">
        <f t="shared" si="31"/>
        <v>2.1979288655134599E-2</v>
      </c>
      <c r="G130" s="171">
        <f t="shared" si="31"/>
        <v>3.1790308407478499E-2</v>
      </c>
      <c r="H130" s="171">
        <f t="shared" si="31"/>
        <v>4.1942286020322468E-2</v>
      </c>
      <c r="I130" s="171">
        <f t="shared" si="31"/>
        <v>3.8439696274130825E-2</v>
      </c>
      <c r="J130" s="171">
        <f t="shared" si="31"/>
        <v>5.8769595939039916E-2</v>
      </c>
      <c r="K130" s="171">
        <f t="shared" si="31"/>
        <v>0.16960785157749825</v>
      </c>
      <c r="L130" s="171">
        <f t="shared" si="31"/>
        <v>0.17578426491218949</v>
      </c>
      <c r="M130" s="171">
        <f t="shared" si="31"/>
        <v>3.4182922673608403E-2</v>
      </c>
      <c r="N130" s="171">
        <f t="shared" si="31"/>
        <v>9.2580528673239196E-2</v>
      </c>
      <c r="O130" s="171">
        <f t="shared" si="31"/>
        <v>2.9021176934535022E-2</v>
      </c>
      <c r="P130" s="171">
        <f t="shared" si="31"/>
        <v>0.11284336498422241</v>
      </c>
      <c r="Q130" s="171">
        <f t="shared" si="31"/>
        <v>0.15330324991889027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3.672308789676797</v>
      </c>
      <c r="C134" s="133">
        <f>IF(C$5=0,0,(C$5-C$51)/ISI_fec!C$5)</f>
        <v>3.657481440879347</v>
      </c>
      <c r="D134" s="133">
        <f>IF(D$5=0,0,(D$5-D$51)/ISI_fec!D$5)</f>
        <v>3.6622196161001259</v>
      </c>
      <c r="E134" s="133">
        <f>IF(E$5=0,0,(E$5-E$51)/ISI_fec!E$5)</f>
        <v>3.5112016296812878</v>
      </c>
      <c r="F134" s="133">
        <f>IF(F$5=0,0,(F$5-F$51)/ISI_fec!F$5)</f>
        <v>3.4746677134173742</v>
      </c>
      <c r="G134" s="133">
        <f>IF(G$5=0,0,(G$5-G$51)/ISI_fec!G$5)</f>
        <v>3.4291172837079036</v>
      </c>
      <c r="H134" s="133">
        <f>IF(H$5=0,0,(H$5-H$51)/ISI_fec!H$5)</f>
        <v>3.8616336103044628</v>
      </c>
      <c r="I134" s="133">
        <f>IF(I$5=0,0,(I$5-I$51)/ISI_fec!I$5)</f>
        <v>3.7061591463929457</v>
      </c>
      <c r="J134" s="133">
        <f>IF(J$5=0,0,(J$5-J$51)/ISI_fec!J$5)</f>
        <v>3.6379794500259024</v>
      </c>
      <c r="K134" s="133">
        <f>IF(K$5=0,0,(K$5-K$51)/ISI_fec!K$5)</f>
        <v>3.8054799412553333</v>
      </c>
      <c r="L134" s="133">
        <f>IF(L$5=0,0,(L$5-L$51)/ISI_fec!L$5)</f>
        <v>3.818889538998445</v>
      </c>
      <c r="M134" s="133">
        <f>IF(M$5=0,0,(M$5-M$51)/ISI_fec!M$5)</f>
        <v>3.8749587431663319</v>
      </c>
      <c r="N134" s="133">
        <f>IF(N$5=0,0,(N$5-N$51)/ISI_fec!N$5)</f>
        <v>3.7692983015281776</v>
      </c>
      <c r="O134" s="133">
        <f>IF(O$5=0,0,(O$5-O$51)/ISI_fec!O$5)</f>
        <v>3.8550406963488846</v>
      </c>
      <c r="P134" s="133">
        <f>IF(P$5=0,0,(P$5-P$51)/ISI_fec!P$5)</f>
        <v>3.7597535189360287</v>
      </c>
      <c r="Q134" s="133">
        <f>IF(Q$5=0,0,(Q$5-Q$51)/ISI_fec!Q$5)</f>
        <v>3.5410349814078996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1.3251222000000002</v>
      </c>
      <c r="C139" s="128">
        <f>IF(C$10=0,0,C$10/ISI_fec!C$10)</f>
        <v>1.3251222</v>
      </c>
      <c r="D139" s="128">
        <f>IF(D$10=0,0,D$10/ISI_fec!D$10)</f>
        <v>1.3251222</v>
      </c>
      <c r="E139" s="128">
        <f>IF(E$10=0,0,E$10/ISI_fec!E$10)</f>
        <v>1.3251222000000002</v>
      </c>
      <c r="F139" s="128">
        <f>IF(F$10=0,0,F$10/ISI_fec!F$10)</f>
        <v>1.3251222000000002</v>
      </c>
      <c r="G139" s="128">
        <f>IF(G$10=0,0,G$10/ISI_fec!G$10)</f>
        <v>1.3251222</v>
      </c>
      <c r="H139" s="128">
        <f>IF(H$10=0,0,H$10/ISI_fec!H$10)</f>
        <v>1.3251222</v>
      </c>
      <c r="I139" s="128">
        <f>IF(I$10=0,0,I$10/ISI_fec!I$10)</f>
        <v>1.3251222</v>
      </c>
      <c r="J139" s="128">
        <f>IF(J$10=0,0,J$10/ISI_fec!J$10)</f>
        <v>1.3251222</v>
      </c>
      <c r="K139" s="128">
        <f>IF(K$10=0,0,K$10/ISI_fec!K$10)</f>
        <v>1.3251222000000002</v>
      </c>
      <c r="L139" s="128">
        <f>IF(L$10=0,0,L$10/ISI_fec!L$10)</f>
        <v>1.3251222</v>
      </c>
      <c r="M139" s="128">
        <f>IF(M$10=0,0,M$10/ISI_fec!M$10)</f>
        <v>1.3251222000000002</v>
      </c>
      <c r="N139" s="128">
        <f>IF(N$10=0,0,N$10/ISI_fec!N$10)</f>
        <v>1.3251222000000002</v>
      </c>
      <c r="O139" s="128">
        <f>IF(O$10=0,0,O$10/ISI_fec!O$10)</f>
        <v>1.3251222</v>
      </c>
      <c r="P139" s="128">
        <f>IF(P$10=0,0,P$10/ISI_fec!P$10)</f>
        <v>1.3251222</v>
      </c>
      <c r="Q139" s="128">
        <f>IF(Q$10=0,0,Q$10/ISI_fec!Q$10)</f>
        <v>1.3251222</v>
      </c>
    </row>
    <row r="140" spans="1:17" x14ac:dyDescent="0.25">
      <c r="A140" s="127" t="s">
        <v>117</v>
      </c>
      <c r="B140" s="126">
        <f>IF(B$15=0,0,B$15/ISI_fec!B$15)</f>
        <v>2.5561860853181919</v>
      </c>
      <c r="C140" s="126">
        <f>IF(C$15=0,0,C$15/ISI_fec!C$15)</f>
        <v>2.3435919327569001</v>
      </c>
      <c r="D140" s="126">
        <f>IF(D$15=0,0,D$15/ISI_fec!D$15)</f>
        <v>2.4389740570194229</v>
      </c>
      <c r="E140" s="126">
        <f>IF(E$15=0,0,E$15/ISI_fec!E$15)</f>
        <v>2.3430874939585973</v>
      </c>
      <c r="F140" s="126">
        <f>IF(F$15=0,0,F$15/ISI_fec!F$15)</f>
        <v>2.3440196786604353</v>
      </c>
      <c r="G140" s="126">
        <f>IF(G$15=0,0,G$15/ISI_fec!G$15)</f>
        <v>2.3189505541746667</v>
      </c>
      <c r="H140" s="126">
        <f>IF(H$15=0,0,H$15/ISI_fec!H$15)</f>
        <v>3.6080758134449868</v>
      </c>
      <c r="I140" s="126">
        <f>IF(I$15=0,0,I$15/ISI_fec!I$15)</f>
        <v>3.0682623343069957</v>
      </c>
      <c r="J140" s="126">
        <f>IF(J$15=0,0,J$15/ISI_fec!J$15)</f>
        <v>2.7354242360179506</v>
      </c>
      <c r="K140" s="126">
        <f>IF(K$15=0,0,K$15/ISI_fec!K$15)</f>
        <v>3.3003097791237801</v>
      </c>
      <c r="L140" s="126">
        <f>IF(L$15=0,0,L$15/ISI_fec!L$15)</f>
        <v>2.4152470587244674</v>
      </c>
      <c r="M140" s="126">
        <f>IF(M$15=0,0,M$15/ISI_fec!M$15)</f>
        <v>3.9392003636181592</v>
      </c>
      <c r="N140" s="126">
        <f>IF(N$15=0,0,N$15/ISI_fec!N$15)</f>
        <v>3.0049472676987032</v>
      </c>
      <c r="O140" s="126">
        <f>IF(O$15=0,0,O$15/ISI_fec!O$15)</f>
        <v>3.9349981357938981</v>
      </c>
      <c r="P140" s="126">
        <f>IF(P$15=0,0,P$15/ISI_fec!P$15)</f>
        <v>3.0892173638226192</v>
      </c>
      <c r="Q140" s="126">
        <f>IF(Q$15=0,0,Q$15/ISI_fec!Q$15)</f>
        <v>2.2934285086696868</v>
      </c>
    </row>
    <row r="141" spans="1:17" x14ac:dyDescent="0.25">
      <c r="A141" s="127" t="s">
        <v>116</v>
      </c>
      <c r="B141" s="126">
        <f>IF(B$21=0,0,B$21/ISI_fec!B$21)</f>
        <v>4.8044081653157251</v>
      </c>
      <c r="C141" s="126">
        <f>IF(C$21=0,0,C$21/ISI_fec!C$21)</f>
        <v>4.7649970529217827</v>
      </c>
      <c r="D141" s="126">
        <f>IF(D$21=0,0,D$21/ISI_fec!D$21)</f>
        <v>4.8082017915016992</v>
      </c>
      <c r="E141" s="126">
        <f>IF(E$21=0,0,E$21/ISI_fec!E$21)</f>
        <v>4.5614827327132321</v>
      </c>
      <c r="F141" s="126">
        <f>IF(F$21=0,0,F$21/ISI_fec!F$21)</f>
        <v>4.4445197972059773</v>
      </c>
      <c r="G141" s="126">
        <f>IF(G$21=0,0,G$21/ISI_fec!G$21)</f>
        <v>4.5267284082600554</v>
      </c>
      <c r="H141" s="126">
        <f>IF(H$21=0,0,H$21/ISI_fec!H$21)</f>
        <v>4.9646820772160405</v>
      </c>
      <c r="I141" s="126">
        <f>IF(I$21=0,0,I$21/ISI_fec!I$21)</f>
        <v>4.8767414872916808</v>
      </c>
      <c r="J141" s="126">
        <f>IF(J$21=0,0,J$21/ISI_fec!J$21)</f>
        <v>4.887741887931595</v>
      </c>
      <c r="K141" s="126">
        <f>IF(K$21=0,0,K$21/ISI_fec!K$21)</f>
        <v>5.0095098683386423</v>
      </c>
      <c r="L141" s="126">
        <f>IF(L$21=0,0,L$21/ISI_fec!L$21)</f>
        <v>5.0569854272719095</v>
      </c>
      <c r="M141" s="126">
        <f>IF(M$21=0,0,M$21/ISI_fec!M$21)</f>
        <v>5.0112168343218935</v>
      </c>
      <c r="N141" s="126">
        <f>IF(N$21=0,0,N$21/ISI_fec!N$21)</f>
        <v>5.0951567394154065</v>
      </c>
      <c r="O141" s="126">
        <f>IF(O$21=0,0,O$21/ISI_fec!O$21)</f>
        <v>4.996079429975981</v>
      </c>
      <c r="P141" s="126">
        <f>IF(P$21=0,0,P$21/ISI_fec!P$21)</f>
        <v>5.183408446112189</v>
      </c>
      <c r="Q141" s="126">
        <f>IF(Q$21=0,0,Q$21/ISI_fec!Q$21)</f>
        <v>4.9368936859742263</v>
      </c>
    </row>
    <row r="142" spans="1:17" x14ac:dyDescent="0.25">
      <c r="A142" s="127" t="s">
        <v>113</v>
      </c>
      <c r="B142" s="126">
        <f>IF(B$27=0,0,B$27/ISI_fec!B$27)</f>
        <v>0.87505780725468818</v>
      </c>
      <c r="C142" s="126">
        <f>IF(C$27=0,0,C$27/ISI_fec!C$27)</f>
        <v>1.0869424558588574</v>
      </c>
      <c r="D142" s="126">
        <f>IF(D$27=0,0,D$27/ISI_fec!D$27)</f>
        <v>0.92085586527061136</v>
      </c>
      <c r="E142" s="126">
        <f>IF(E$27=0,0,E$27/ISI_fec!E$27)</f>
        <v>0.96254136679618307</v>
      </c>
      <c r="F142" s="126">
        <f>IF(F$27=0,0,F$27/ISI_fec!F$27)</f>
        <v>1.2002229918363274</v>
      </c>
      <c r="G142" s="126">
        <f>IF(G$27=0,0,G$27/ISI_fec!G$27)</f>
        <v>0.87550385897901939</v>
      </c>
      <c r="H142" s="126">
        <f>IF(H$27=0,0,H$27/ISI_fec!H$27)</f>
        <v>0.81791728717787981</v>
      </c>
      <c r="I142" s="126">
        <f>IF(I$27=0,0,I$27/ISI_fec!I$27)</f>
        <v>0.81192376102694719</v>
      </c>
      <c r="J142" s="126">
        <f>IF(J$27=0,0,J$27/ISI_fec!J$27)</f>
        <v>0.80852490174441205</v>
      </c>
      <c r="K142" s="126">
        <f>IF(K$27=0,0,K$27/ISI_fec!K$27)</f>
        <v>0.90345606684207447</v>
      </c>
      <c r="L142" s="126">
        <f>IF(L$27=0,0,L$27/ISI_fec!L$27)</f>
        <v>0.89837338000186706</v>
      </c>
      <c r="M142" s="126">
        <f>IF(M$27=0,0,M$27/ISI_fec!M$27)</f>
        <v>0.81861627338639098</v>
      </c>
      <c r="N142" s="126">
        <f>IF(N$27=0,0,N$27/ISI_fec!N$27)</f>
        <v>0.80943982729348696</v>
      </c>
      <c r="O142" s="126">
        <f>IF(O$27=0,0,O$27/ISI_fec!O$27)</f>
        <v>0.75425064291788269</v>
      </c>
      <c r="P142" s="126">
        <f>IF(P$27=0,0,P$27/ISI_fec!P$27)</f>
        <v>0.70189639608039034</v>
      </c>
      <c r="Q142" s="126">
        <f>IF(Q$27=0,0,Q$27/ISI_fec!Q$27)</f>
        <v>0.7018948879850051</v>
      </c>
    </row>
    <row r="143" spans="1:17" x14ac:dyDescent="0.25">
      <c r="A143" s="72" t="s">
        <v>112</v>
      </c>
      <c r="B143" s="125">
        <f>IF(B$34=0,0,B$34/ISI_fec!B$34)</f>
        <v>2.9735826029542269</v>
      </c>
      <c r="C143" s="125">
        <f>IF(C$34=0,0,C$34/ISI_fec!C$34)</f>
        <v>2.9619473027126739</v>
      </c>
      <c r="D143" s="125">
        <f>IF(D$34=0,0,D$34/ISI_fec!D$34)</f>
        <v>2.9073924118617951</v>
      </c>
      <c r="E143" s="125">
        <f>IF(E$34=0,0,E$34/ISI_fec!E$34)</f>
        <v>2.9379945826568514</v>
      </c>
      <c r="F143" s="125">
        <f>IF(F$34=0,0,F$34/ISI_fec!F$34)</f>
        <v>2.9290936113177297</v>
      </c>
      <c r="G143" s="125">
        <f>IF(G$34=0,0,G$34/ISI_fec!G$34)</f>
        <v>2.5399592512242015</v>
      </c>
      <c r="H143" s="125">
        <f>IF(H$34=0,0,H$34/ISI_fec!H$34)</f>
        <v>2.916557827216582</v>
      </c>
      <c r="I143" s="125">
        <f>IF(I$34=0,0,I$34/ISI_fec!I$34)</f>
        <v>2.5097913550916338</v>
      </c>
      <c r="J143" s="125">
        <f>IF(J$34=0,0,J$34/ISI_fec!J$34)</f>
        <v>2.1504821232188918</v>
      </c>
      <c r="K143" s="125">
        <f>IF(K$34=0,0,K$34/ISI_fec!K$34)</f>
        <v>2.3395143681025634</v>
      </c>
      <c r="L143" s="125">
        <f>IF(L$34=0,0,L$34/ISI_fec!L$34)</f>
        <v>2.9963158693193779</v>
      </c>
      <c r="M143" s="125">
        <f>IF(M$34=0,0,M$34/ISI_fec!M$34)</f>
        <v>2.4870116654976941</v>
      </c>
      <c r="N143" s="125">
        <f>IF(N$34=0,0,N$34/ISI_fec!N$34)</f>
        <v>1.9469231057191754</v>
      </c>
      <c r="O143" s="125">
        <f>IF(O$34=0,0,O$34/ISI_fec!O$34)</f>
        <v>2.4829046241172912</v>
      </c>
      <c r="P143" s="125">
        <f>IF(P$34=0,0,P$34/ISI_fec!P$34)</f>
        <v>1.4550360710732491</v>
      </c>
      <c r="Q143" s="125">
        <f>IF(Q$34=0,0,Q$34/ISI_fec!Q$34)</f>
        <v>1.566822888660673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1.0521287541445417</v>
      </c>
      <c r="C145" s="133">
        <f>IF(C$53=0,0,(C$53-C$94)/ISI_fec!C$53)</f>
        <v>1.1011380121397905</v>
      </c>
      <c r="D145" s="133">
        <f>IF(D$53=0,0,(D$53-D$94)/ISI_fec!D$53)</f>
        <v>1.0528914641136506</v>
      </c>
      <c r="E145" s="133">
        <f>IF(E$53=0,0,(E$53-E$94)/ISI_fec!E$53)</f>
        <v>1.0676721978785746</v>
      </c>
      <c r="F145" s="133">
        <f>IF(F$53=0,0,(F$53-F$94)/ISI_fec!F$53)</f>
        <v>1.1229643796202233</v>
      </c>
      <c r="G145" s="133">
        <f>IF(G$53=0,0,(G$53-G$94)/ISI_fec!G$53)</f>
        <v>0.98020344843359131</v>
      </c>
      <c r="H145" s="133">
        <f>IF(H$53=0,0,(H$53-H$94)/ISI_fec!H$53)</f>
        <v>1.039635202113363</v>
      </c>
      <c r="I145" s="133">
        <f>IF(I$53=0,0,(I$53-I$94)/ISI_fec!I$53)</f>
        <v>0.96046934306472365</v>
      </c>
      <c r="J145" s="133">
        <f>IF(J$53=0,0,(J$53-J$94)/ISI_fec!J$53)</f>
        <v>0.90006093344433036</v>
      </c>
      <c r="K145" s="133">
        <f>IF(K$53=0,0,(K$53-K$94)/ISI_fec!K$53)</f>
        <v>0.93259907219295368</v>
      </c>
      <c r="L145" s="133">
        <f>IF(L$53=0,0,(L$53-L$94)/ISI_fec!L$53)</f>
        <v>0.95049473855954492</v>
      </c>
      <c r="M145" s="133">
        <f>IF(M$53=0,0,(M$53-M$94)/ISI_fec!M$53)</f>
        <v>0.99619616330646543</v>
      </c>
      <c r="N145" s="133">
        <f>IF(N$53=0,0,(N$53-N$94)/ISI_fec!N$53)</f>
        <v>0.86597212348452446</v>
      </c>
      <c r="O145" s="133">
        <f>IF(O$53=0,0,(O$53-O$94)/ISI_fec!O$53)</f>
        <v>0.96476244090278418</v>
      </c>
      <c r="P145" s="133">
        <f>IF(P$53=0,0,(P$53-P$94)/ISI_fec!P$53)</f>
        <v>0.76177973885236316</v>
      </c>
      <c r="Q145" s="133">
        <f>IF(Q$53=0,0,(Q$53-Q$94)/ISI_fec!Q$53)</f>
        <v>0.78099079085873591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1.3251222</v>
      </c>
      <c r="C150" s="128">
        <f>IF(C$58=0,0,C$58/ISI_fec!C$58)</f>
        <v>1.3251222000000002</v>
      </c>
      <c r="D150" s="128">
        <f>IF(D$58=0,0,D$58/ISI_fec!D$58)</f>
        <v>1.3251222000000002</v>
      </c>
      <c r="E150" s="128">
        <f>IF(E$58=0,0,E$58/ISI_fec!E$58)</f>
        <v>1.3251222</v>
      </c>
      <c r="F150" s="128">
        <f>IF(F$58=0,0,F$58/ISI_fec!F$58)</f>
        <v>1.3251222000000002</v>
      </c>
      <c r="G150" s="128">
        <f>IF(G$58=0,0,G$58/ISI_fec!G$58)</f>
        <v>1.3251222000000002</v>
      </c>
      <c r="H150" s="128">
        <f>IF(H$58=0,0,H$58/ISI_fec!H$58)</f>
        <v>1.3251222000000002</v>
      </c>
      <c r="I150" s="128">
        <f>IF(I$58=0,0,I$58/ISI_fec!I$58)</f>
        <v>1.3251221999999998</v>
      </c>
      <c r="J150" s="128">
        <f>IF(J$58=0,0,J$58/ISI_fec!J$58)</f>
        <v>1.3251221999999998</v>
      </c>
      <c r="K150" s="128">
        <f>IF(K$58=0,0,K$58/ISI_fec!K$58)</f>
        <v>1.3251221999999998</v>
      </c>
      <c r="L150" s="128">
        <f>IF(L$58=0,0,L$58/ISI_fec!L$58)</f>
        <v>1.3251222</v>
      </c>
      <c r="M150" s="128">
        <f>IF(M$58=0,0,M$58/ISI_fec!M$58)</f>
        <v>1.3251222000000002</v>
      </c>
      <c r="N150" s="128">
        <f>IF(N$58=0,0,N$58/ISI_fec!N$58)</f>
        <v>1.3251222</v>
      </c>
      <c r="O150" s="128">
        <f>IF(O$58=0,0,O$58/ISI_fec!O$58)</f>
        <v>1.3251222</v>
      </c>
      <c r="P150" s="128">
        <f>IF(P$58=0,0,P$58/ISI_fec!P$58)</f>
        <v>1.3251222000000002</v>
      </c>
      <c r="Q150" s="128">
        <f>IF(Q$58=0,0,Q$58/ISI_fec!Q$58)</f>
        <v>1.3251221999999998</v>
      </c>
    </row>
    <row r="151" spans="1:17" x14ac:dyDescent="0.25">
      <c r="A151" s="127" t="s">
        <v>115</v>
      </c>
      <c r="B151" s="126">
        <f>IF(B$63=0,0,B$63/ISI_fec!B$63)</f>
        <v>2.340848733603397</v>
      </c>
      <c r="C151" s="126">
        <f>IF(C$63=0,0,C$63/ISI_fec!C$63)</f>
        <v>2.3435919327568997</v>
      </c>
      <c r="D151" s="126">
        <f>IF(D$63=0,0,D$63/ISI_fec!D$63)</f>
        <v>2.3429352516532509</v>
      </c>
      <c r="E151" s="126">
        <f>IF(E$63=0,0,E$63/ISI_fec!E$63)</f>
        <v>2.3430874939585968</v>
      </c>
      <c r="F151" s="126">
        <f>IF(F$63=0,0,F$63/ISI_fec!F$63)</f>
        <v>2.3440196786604357</v>
      </c>
      <c r="G151" s="126">
        <f>IF(G$63=0,0,G$63/ISI_fec!G$63)</f>
        <v>2.3189505541746667</v>
      </c>
      <c r="H151" s="126">
        <f>IF(H$63=0,0,H$63/ISI_fec!H$63)</f>
        <v>2.404635047744422</v>
      </c>
      <c r="I151" s="126">
        <f>IF(I$63=0,0,I$63/ISI_fec!I$63)</f>
        <v>2.3199794380100509</v>
      </c>
      <c r="J151" s="126">
        <f>IF(J$63=0,0,J$63/ISI_fec!J$63)</f>
        <v>2.302382701243034</v>
      </c>
      <c r="K151" s="126">
        <f>IF(K$63=0,0,K$63/ISI_fec!K$63)</f>
        <v>2.1767002884248243</v>
      </c>
      <c r="L151" s="126">
        <f>IF(L$63=0,0,L$63/ISI_fec!L$63)</f>
        <v>1.6424771595038825</v>
      </c>
      <c r="M151" s="126">
        <f>IF(M$63=0,0,M$63/ISI_fec!M$63)</f>
        <v>2.5578815845339755</v>
      </c>
      <c r="N151" s="126">
        <f>IF(N$63=0,0,N$63/ISI_fec!N$63)</f>
        <v>2.2889995554177029</v>
      </c>
      <c r="O151" s="126">
        <f>IF(O$63=0,0,O$63/ISI_fec!O$63)</f>
        <v>2.4603538065091684</v>
      </c>
      <c r="P151" s="126">
        <f>IF(P$63=0,0,P$63/ISI_fec!P$63)</f>
        <v>2.2837363195655009</v>
      </c>
      <c r="Q151" s="126">
        <f>IF(Q$63=0,0,Q$63/ISI_fec!Q$63)</f>
        <v>2.2934285086696868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0.87505780725468818</v>
      </c>
      <c r="C153" s="126">
        <f>IF(C$70=0,0,C$70/ISI_fec!C$70)</f>
        <v>1.0869424558588574</v>
      </c>
      <c r="D153" s="126">
        <f>IF(D$70=0,0,D$70/ISI_fec!D$70)</f>
        <v>0.92085586527061158</v>
      </c>
      <c r="E153" s="126">
        <f>IF(E$70=0,0,E$70/ISI_fec!E$70)</f>
        <v>0.96254136679618285</v>
      </c>
      <c r="F153" s="126">
        <f>IF(F$70=0,0,F$70/ISI_fec!F$70)</f>
        <v>1.2002229918363274</v>
      </c>
      <c r="G153" s="126">
        <f>IF(G$70=0,0,G$70/ISI_fec!G$70)</f>
        <v>0.8755038589790195</v>
      </c>
      <c r="H153" s="126">
        <f>IF(H$70=0,0,H$70/ISI_fec!H$70)</f>
        <v>0.81791728717787959</v>
      </c>
      <c r="I153" s="126">
        <f>IF(I$70=0,0,I$70/ISI_fec!I$70)</f>
        <v>0.81192376102694708</v>
      </c>
      <c r="J153" s="126">
        <f>IF(J$70=0,0,J$70/ISI_fec!J$70)</f>
        <v>0.80852490174441194</v>
      </c>
      <c r="K153" s="126">
        <f>IF(K$70=0,0,K$70/ISI_fec!K$70)</f>
        <v>0.90345606684207413</v>
      </c>
      <c r="L153" s="126">
        <f>IF(L$70=0,0,L$70/ISI_fec!L$70)</f>
        <v>0.89837338000186706</v>
      </c>
      <c r="M153" s="126">
        <f>IF(M$70=0,0,M$70/ISI_fec!M$70)</f>
        <v>0.81861627338639098</v>
      </c>
      <c r="N153" s="126">
        <f>IF(N$70=0,0,N$70/ISI_fec!N$70)</f>
        <v>0.80943982729348696</v>
      </c>
      <c r="O153" s="126">
        <f>IF(O$70=0,0,O$70/ISI_fec!O$70)</f>
        <v>0.7542506429178828</v>
      </c>
      <c r="P153" s="126">
        <f>IF(P$70=0,0,P$70/ISI_fec!P$70)</f>
        <v>0.70189639608039045</v>
      </c>
      <c r="Q153" s="126">
        <f>IF(Q$70=0,0,Q$70/ISI_fec!Q$70)</f>
        <v>0.70189488798500499</v>
      </c>
    </row>
    <row r="154" spans="1:17" x14ac:dyDescent="0.25">
      <c r="A154" s="72" t="s">
        <v>112</v>
      </c>
      <c r="B154" s="125">
        <f>IF(B$77=0,0,B$77/ISI_fec!B$77)</f>
        <v>2.9735826029542265</v>
      </c>
      <c r="C154" s="125">
        <f>IF(C$77=0,0,C$77/ISI_fec!C$77)</f>
        <v>2.9619473027126735</v>
      </c>
      <c r="D154" s="125">
        <f>IF(D$77=0,0,D$77/ISI_fec!D$77)</f>
        <v>2.9073924118617946</v>
      </c>
      <c r="E154" s="125">
        <f>IF(E$77=0,0,E$77/ISI_fec!E$77)</f>
        <v>2.937994582656851</v>
      </c>
      <c r="F154" s="125">
        <f>IF(F$77=0,0,F$77/ISI_fec!F$77)</f>
        <v>2.9290936113177297</v>
      </c>
      <c r="G154" s="125">
        <f>IF(G$77=0,0,G$77/ISI_fec!G$77)</f>
        <v>2.5399592512242006</v>
      </c>
      <c r="H154" s="125">
        <f>IF(H$77=0,0,H$77/ISI_fec!H$77)</f>
        <v>2.916557827216582</v>
      </c>
      <c r="I154" s="125">
        <f>IF(I$77=0,0,I$77/ISI_fec!I$77)</f>
        <v>2.5097913550916329</v>
      </c>
      <c r="J154" s="125">
        <f>IF(J$77=0,0,J$77/ISI_fec!J$77)</f>
        <v>2.1504821232188918</v>
      </c>
      <c r="K154" s="125">
        <f>IF(K$77=0,0,K$77/ISI_fec!K$77)</f>
        <v>2.339514368102563</v>
      </c>
      <c r="L154" s="125">
        <f>IF(L$77=0,0,L$77/ISI_fec!L$77)</f>
        <v>2.9963158693193779</v>
      </c>
      <c r="M154" s="125">
        <f>IF(M$77=0,0,M$77/ISI_fec!M$77)</f>
        <v>2.4870116654976946</v>
      </c>
      <c r="N154" s="125">
        <f>IF(N$77=0,0,N$77/ISI_fec!N$77)</f>
        <v>1.9469231057191749</v>
      </c>
      <c r="O154" s="125">
        <f>IF(O$77=0,0,O$77/ISI_fec!O$77)</f>
        <v>2.4829046241172912</v>
      </c>
      <c r="P154" s="125">
        <f>IF(P$77=0,0,P$77/ISI_fec!P$77)</f>
        <v>1.4550360710732486</v>
      </c>
      <c r="Q154" s="125">
        <f>IF(Q$77=0,0,Q$77/ISI_fec!Q$77)</f>
        <v>1.5668228886606725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3491.7364900523503</v>
      </c>
      <c r="C3" s="46">
        <f t="shared" ref="C3:Q3" si="0">SUM(C4:C8)</f>
        <v>3512.5858703210947</v>
      </c>
      <c r="D3" s="46">
        <f t="shared" si="0"/>
        <v>3348.368275020398</v>
      </c>
      <c r="E3" s="46">
        <f t="shared" si="0"/>
        <v>3101.8808050095358</v>
      </c>
      <c r="F3" s="46">
        <f t="shared" si="0"/>
        <v>3183.7046766938583</v>
      </c>
      <c r="G3" s="46">
        <f t="shared" si="0"/>
        <v>2990.9990341157413</v>
      </c>
      <c r="H3" s="46">
        <f t="shared" si="0"/>
        <v>3397.0645685987356</v>
      </c>
      <c r="I3" s="46">
        <f t="shared" si="0"/>
        <v>3101.9854413259832</v>
      </c>
      <c r="J3" s="46">
        <f t="shared" si="0"/>
        <v>2749.8691827779517</v>
      </c>
      <c r="K3" s="46">
        <f t="shared" si="0"/>
        <v>2727.5903904100933</v>
      </c>
      <c r="L3" s="46">
        <f t="shared" si="0"/>
        <v>3397.5033605244353</v>
      </c>
      <c r="M3" s="46">
        <f t="shared" si="0"/>
        <v>3275.4283446895643</v>
      </c>
      <c r="N3" s="46">
        <f t="shared" si="0"/>
        <v>3355.300699083039</v>
      </c>
      <c r="O3" s="46">
        <f t="shared" si="0"/>
        <v>3153.1324191884241</v>
      </c>
      <c r="P3" s="46">
        <f t="shared" si="0"/>
        <v>3790.9287115345246</v>
      </c>
      <c r="Q3" s="46">
        <f t="shared" si="0"/>
        <v>4013.8553412561914</v>
      </c>
    </row>
    <row r="4" spans="1:17" x14ac:dyDescent="0.25">
      <c r="A4" s="110" t="s">
        <v>44</v>
      </c>
      <c r="B4" s="120">
        <v>496.17956248316818</v>
      </c>
      <c r="C4" s="120">
        <v>497.34908002490437</v>
      </c>
      <c r="D4" s="120">
        <v>473.52882046116906</v>
      </c>
      <c r="E4" s="120">
        <v>438.59957818900529</v>
      </c>
      <c r="F4" s="120">
        <v>448.00254172998746</v>
      </c>
      <c r="G4" s="120">
        <v>420.33551291181146</v>
      </c>
      <c r="H4" s="120">
        <v>473.52114949164638</v>
      </c>
      <c r="I4" s="120">
        <v>432.03052758692655</v>
      </c>
      <c r="J4" s="120">
        <v>382.83812532447917</v>
      </c>
      <c r="K4" s="120">
        <v>296.15435207072932</v>
      </c>
      <c r="L4" s="120">
        <v>387.45634079233463</v>
      </c>
      <c r="M4" s="120">
        <v>377.04296116238896</v>
      </c>
      <c r="N4" s="120">
        <v>347.8665786851621</v>
      </c>
      <c r="O4" s="120">
        <v>346.41390796284816</v>
      </c>
      <c r="P4" s="120">
        <v>421.48445342854797</v>
      </c>
      <c r="Q4" s="120">
        <v>452.93627946331173</v>
      </c>
    </row>
    <row r="5" spans="1:17" x14ac:dyDescent="0.25">
      <c r="A5" s="180" t="s">
        <v>59</v>
      </c>
      <c r="B5" s="189">
        <f>SUM(B6:B7)</f>
        <v>1085.2523124607258</v>
      </c>
      <c r="C5" s="189">
        <f t="shared" ref="C5:Q5" si="1">SUM(C6:C7)</f>
        <v>1092.81452005811</v>
      </c>
      <c r="D5" s="189">
        <f t="shared" si="1"/>
        <v>1042.0672477427277</v>
      </c>
      <c r="E5" s="189">
        <f t="shared" si="1"/>
        <v>965.39901577434546</v>
      </c>
      <c r="F5" s="189">
        <f t="shared" si="1"/>
        <v>992.17259736997039</v>
      </c>
      <c r="G5" s="189">
        <f t="shared" si="1"/>
        <v>932.44953012755991</v>
      </c>
      <c r="H5" s="189">
        <f t="shared" si="1"/>
        <v>1061.3826821471748</v>
      </c>
      <c r="I5" s="189">
        <f t="shared" si="1"/>
        <v>969.40456436949501</v>
      </c>
      <c r="J5" s="189">
        <f t="shared" si="1"/>
        <v>859.45562575711813</v>
      </c>
      <c r="K5" s="189">
        <f t="shared" si="1"/>
        <v>662.02682149836846</v>
      </c>
      <c r="L5" s="189">
        <f t="shared" si="1"/>
        <v>879.89812851544752</v>
      </c>
      <c r="M5" s="189">
        <f t="shared" si="1"/>
        <v>860.43357604557434</v>
      </c>
      <c r="N5" s="189">
        <f t="shared" si="1"/>
        <v>797.18868359871135</v>
      </c>
      <c r="O5" s="189">
        <f t="shared" si="1"/>
        <v>798.63245191331237</v>
      </c>
      <c r="P5" s="189">
        <f t="shared" si="1"/>
        <v>978.63039133327845</v>
      </c>
      <c r="Q5" s="189">
        <f t="shared" si="1"/>
        <v>1056.8513187477272</v>
      </c>
    </row>
    <row r="6" spans="1:17" x14ac:dyDescent="0.25">
      <c r="A6" s="179" t="s">
        <v>43</v>
      </c>
      <c r="B6" s="189">
        <v>713.39561424665271</v>
      </c>
      <c r="C6" s="189">
        <v>745.69431967807191</v>
      </c>
      <c r="D6" s="189">
        <v>693.20539187296151</v>
      </c>
      <c r="E6" s="189">
        <v>646.44966968592882</v>
      </c>
      <c r="F6" s="189">
        <v>669.06683870498125</v>
      </c>
      <c r="G6" s="189">
        <v>629.7846556347115</v>
      </c>
      <c r="H6" s="189">
        <v>683.86191769282254</v>
      </c>
      <c r="I6" s="189">
        <v>661.77276254056278</v>
      </c>
      <c r="J6" s="189">
        <v>588.12943922177396</v>
      </c>
      <c r="K6" s="189">
        <v>662.02682149836846</v>
      </c>
      <c r="L6" s="189">
        <v>879.89812851544752</v>
      </c>
      <c r="M6" s="189">
        <v>860.43357604557434</v>
      </c>
      <c r="N6" s="189">
        <v>797.18868359871135</v>
      </c>
      <c r="O6" s="189">
        <v>798.63245191331237</v>
      </c>
      <c r="P6" s="189">
        <v>978.63039133327845</v>
      </c>
      <c r="Q6" s="189">
        <v>1056.8513187477272</v>
      </c>
    </row>
    <row r="7" spans="1:17" x14ac:dyDescent="0.25">
      <c r="A7" s="179" t="s">
        <v>344</v>
      </c>
      <c r="B7" s="189">
        <v>371.85669821407305</v>
      </c>
      <c r="C7" s="189">
        <v>347.12020038003811</v>
      </c>
      <c r="D7" s="189">
        <v>348.86185586976615</v>
      </c>
      <c r="E7" s="189">
        <v>318.94934608841663</v>
      </c>
      <c r="F7" s="189">
        <v>323.10575866498914</v>
      </c>
      <c r="G7" s="189">
        <v>302.66487449284841</v>
      </c>
      <c r="H7" s="189">
        <v>377.52076445435227</v>
      </c>
      <c r="I7" s="189">
        <v>307.63180182893223</v>
      </c>
      <c r="J7" s="189">
        <v>271.32618653534416</v>
      </c>
      <c r="K7" s="189">
        <v>0</v>
      </c>
      <c r="L7" s="189">
        <v>0</v>
      </c>
      <c r="M7" s="189">
        <v>0</v>
      </c>
      <c r="N7" s="189">
        <v>0</v>
      </c>
      <c r="O7" s="189">
        <v>0</v>
      </c>
      <c r="P7" s="189">
        <v>0</v>
      </c>
      <c r="Q7" s="189">
        <v>0</v>
      </c>
    </row>
    <row r="8" spans="1:17" x14ac:dyDescent="0.25">
      <c r="A8" s="108" t="s">
        <v>42</v>
      </c>
      <c r="B8" s="118">
        <v>825.05230264773081</v>
      </c>
      <c r="C8" s="118">
        <v>829.60775017997048</v>
      </c>
      <c r="D8" s="118">
        <v>790.70495907377335</v>
      </c>
      <c r="E8" s="118">
        <v>732.48319527183946</v>
      </c>
      <c r="F8" s="118">
        <v>751.35694022393</v>
      </c>
      <c r="G8" s="118">
        <v>705.76446094881021</v>
      </c>
      <c r="H8" s="118">
        <v>800.77805481273958</v>
      </c>
      <c r="I8" s="118">
        <v>731.14578500006667</v>
      </c>
      <c r="J8" s="118">
        <v>648.11980593923624</v>
      </c>
      <c r="K8" s="118">
        <v>1107.382395342627</v>
      </c>
      <c r="L8" s="118">
        <v>1250.2507627012053</v>
      </c>
      <c r="M8" s="118">
        <v>1177.5182314360266</v>
      </c>
      <c r="N8" s="118">
        <v>1413.0567532004541</v>
      </c>
      <c r="O8" s="118">
        <v>1209.4536073989511</v>
      </c>
      <c r="P8" s="118">
        <v>1412.1834754394199</v>
      </c>
      <c r="Q8" s="118">
        <v>1447.2164242974252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1200</v>
      </c>
      <c r="C11" s="120">
        <v>1100</v>
      </c>
      <c r="D11" s="120">
        <v>1350</v>
      </c>
      <c r="E11" s="120">
        <v>1380</v>
      </c>
      <c r="F11" s="120">
        <v>1400</v>
      </c>
      <c r="G11" s="120">
        <v>1000</v>
      </c>
      <c r="H11" s="120">
        <v>1000</v>
      </c>
      <c r="I11" s="120">
        <v>1200</v>
      </c>
      <c r="J11" s="120">
        <v>1500</v>
      </c>
      <c r="K11" s="120">
        <v>1500</v>
      </c>
      <c r="L11" s="120">
        <v>1500</v>
      </c>
      <c r="M11" s="120">
        <v>1500</v>
      </c>
      <c r="N11" s="120">
        <v>1500</v>
      </c>
      <c r="O11" s="120">
        <v>1400</v>
      </c>
      <c r="P11" s="120">
        <v>1400</v>
      </c>
      <c r="Q11" s="120">
        <v>1552.3658410247549</v>
      </c>
    </row>
    <row r="12" spans="1:17" x14ac:dyDescent="0.25">
      <c r="A12" s="180" t="s">
        <v>136</v>
      </c>
      <c r="B12" s="189">
        <f>SUM(B13:B14)</f>
        <v>606.22</v>
      </c>
      <c r="C12" s="189">
        <f t="shared" ref="C12:Q12" si="2">SUM(C13:C14)</f>
        <v>598.12</v>
      </c>
      <c r="D12" s="189">
        <f t="shared" si="2"/>
        <v>622.70000000000005</v>
      </c>
      <c r="E12" s="189">
        <f t="shared" si="2"/>
        <v>634.1</v>
      </c>
      <c r="F12" s="189">
        <f t="shared" si="2"/>
        <v>642.5</v>
      </c>
      <c r="G12" s="189">
        <f t="shared" si="2"/>
        <v>636.79999999999995</v>
      </c>
      <c r="H12" s="189">
        <f t="shared" si="2"/>
        <v>591.6</v>
      </c>
      <c r="I12" s="189">
        <f t="shared" si="2"/>
        <v>651</v>
      </c>
      <c r="J12" s="189">
        <f t="shared" si="2"/>
        <v>651</v>
      </c>
      <c r="K12" s="189">
        <f t="shared" si="2"/>
        <v>360.30700000000002</v>
      </c>
      <c r="L12" s="189">
        <f t="shared" si="2"/>
        <v>340</v>
      </c>
      <c r="M12" s="189">
        <f t="shared" si="2"/>
        <v>365</v>
      </c>
      <c r="N12" s="189">
        <f t="shared" si="2"/>
        <v>230</v>
      </c>
      <c r="O12" s="189">
        <f t="shared" si="2"/>
        <v>235</v>
      </c>
      <c r="P12" s="189">
        <f t="shared" si="2"/>
        <v>230</v>
      </c>
      <c r="Q12" s="189">
        <f t="shared" si="2"/>
        <v>230</v>
      </c>
    </row>
    <row r="13" spans="1:17" x14ac:dyDescent="0.25">
      <c r="A13" s="179" t="s">
        <v>43</v>
      </c>
      <c r="B13" s="189">
        <v>365.7</v>
      </c>
      <c r="C13" s="189">
        <v>376.4</v>
      </c>
      <c r="D13" s="189">
        <v>380.1</v>
      </c>
      <c r="E13" s="189">
        <v>389.1</v>
      </c>
      <c r="F13" s="189">
        <v>397.5</v>
      </c>
      <c r="G13" s="189">
        <v>394.2</v>
      </c>
      <c r="H13" s="189">
        <v>349</v>
      </c>
      <c r="I13" s="189">
        <v>408</v>
      </c>
      <c r="J13" s="189">
        <v>408</v>
      </c>
      <c r="K13" s="189">
        <v>360.30700000000002</v>
      </c>
      <c r="L13" s="189">
        <v>340</v>
      </c>
      <c r="M13" s="189">
        <v>365</v>
      </c>
      <c r="N13" s="189">
        <v>230</v>
      </c>
      <c r="O13" s="189">
        <v>235</v>
      </c>
      <c r="P13" s="189">
        <v>230</v>
      </c>
      <c r="Q13" s="189">
        <v>230</v>
      </c>
    </row>
    <row r="14" spans="1:17" x14ac:dyDescent="0.25">
      <c r="A14" s="179" t="s">
        <v>344</v>
      </c>
      <c r="B14" s="189">
        <v>240.52</v>
      </c>
      <c r="C14" s="189">
        <v>221.72</v>
      </c>
      <c r="D14" s="189">
        <v>242.6</v>
      </c>
      <c r="E14" s="189">
        <v>245</v>
      </c>
      <c r="F14" s="189">
        <v>245</v>
      </c>
      <c r="G14" s="189">
        <v>242.6</v>
      </c>
      <c r="H14" s="189">
        <v>242.6</v>
      </c>
      <c r="I14" s="189">
        <v>243</v>
      </c>
      <c r="J14" s="189">
        <v>243</v>
      </c>
      <c r="K14" s="189">
        <v>0</v>
      </c>
      <c r="L14" s="189">
        <v>0</v>
      </c>
      <c r="M14" s="189">
        <v>0</v>
      </c>
      <c r="N14" s="189">
        <v>0</v>
      </c>
      <c r="O14" s="189">
        <v>0</v>
      </c>
      <c r="P14" s="189">
        <v>0</v>
      </c>
      <c r="Q14" s="189">
        <v>0</v>
      </c>
    </row>
    <row r="15" spans="1:17" x14ac:dyDescent="0.25">
      <c r="A15" s="108" t="s">
        <v>139</v>
      </c>
      <c r="B15" s="118">
        <v>1404.2641666666666</v>
      </c>
      <c r="C15" s="118">
        <v>1387.5108333333335</v>
      </c>
      <c r="D15" s="118">
        <v>1615.8741666666667</v>
      </c>
      <c r="E15" s="118">
        <v>1624.1574999999998</v>
      </c>
      <c r="F15" s="118">
        <v>1499.4571666666668</v>
      </c>
      <c r="G15" s="118">
        <v>1577.7953333333332</v>
      </c>
      <c r="H15" s="118">
        <v>1616.0316666666668</v>
      </c>
      <c r="I15" s="118">
        <v>1615.7633333333331</v>
      </c>
      <c r="J15" s="118">
        <v>1562.8246666666669</v>
      </c>
      <c r="K15" s="118">
        <v>1495.3796666666669</v>
      </c>
      <c r="L15" s="118">
        <v>1684.3290333333332</v>
      </c>
      <c r="M15" s="118">
        <v>1720.459533333333</v>
      </c>
      <c r="N15" s="118">
        <v>1818.3794999999998</v>
      </c>
      <c r="O15" s="118">
        <v>1704.8467333333328</v>
      </c>
      <c r="P15" s="118">
        <v>1851.2596666666666</v>
      </c>
      <c r="Q15" s="118">
        <v>2010.2466024766675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1724.1379310344828</v>
      </c>
      <c r="C18" s="120">
        <v>1599.9840606368857</v>
      </c>
      <c r="D18" s="120">
        <v>1599.9840606368857</v>
      </c>
      <c r="E18" s="120">
        <v>1599.9840606368859</v>
      </c>
      <c r="F18" s="120">
        <v>1475.8301902392886</v>
      </c>
      <c r="G18" s="120">
        <v>1475.8301902392886</v>
      </c>
      <c r="H18" s="120">
        <v>1475.8301902392886</v>
      </c>
      <c r="I18" s="120">
        <v>1351.6763198416916</v>
      </c>
      <c r="J18" s="120">
        <v>1599.9840606368862</v>
      </c>
      <c r="K18" s="120">
        <v>1599.9840606368862</v>
      </c>
      <c r="L18" s="120">
        <v>1599.9840606368862</v>
      </c>
      <c r="M18" s="120">
        <v>1599.9840606368862</v>
      </c>
      <c r="N18" s="120">
        <v>1599.9840606368862</v>
      </c>
      <c r="O18" s="120">
        <v>1475.8301902392889</v>
      </c>
      <c r="P18" s="120">
        <v>1475.8301902392889</v>
      </c>
      <c r="Q18" s="120">
        <v>1724.1379310344832</v>
      </c>
    </row>
    <row r="19" spans="1:17" x14ac:dyDescent="0.25">
      <c r="A19" s="180" t="s">
        <v>136</v>
      </c>
      <c r="B19" s="189">
        <f t="shared" ref="B19" si="3">SUM(B20:B21)</f>
        <v>804.59770114942535</v>
      </c>
      <c r="C19" s="189">
        <f t="shared" ref="C19" si="4">SUM(C20:C21)</f>
        <v>770.35422014460096</v>
      </c>
      <c r="D19" s="189">
        <f t="shared" ref="D19" si="5">SUM(D20:D21)</f>
        <v>741.0650947044528</v>
      </c>
      <c r="E19" s="189">
        <f t="shared" ref="E19" si="6">SUM(E20:E21)</f>
        <v>741.0650947044528</v>
      </c>
      <c r="F19" s="189">
        <f t="shared" ref="F19" si="7">SUM(F20:F21)</f>
        <v>706.82161369962841</v>
      </c>
      <c r="G19" s="189">
        <f t="shared" ref="G19" si="8">SUM(G20:G21)</f>
        <v>677.53248825948026</v>
      </c>
      <c r="H19" s="189">
        <f t="shared" ref="H19" si="9">SUM(H20:H21)</f>
        <v>677.53248825948026</v>
      </c>
      <c r="I19" s="189">
        <f t="shared" ref="I19" si="10">SUM(I20:I21)</f>
        <v>711.77596926430465</v>
      </c>
      <c r="J19" s="189">
        <f t="shared" ref="J19" si="11">SUM(J20:J21)</f>
        <v>711.77596926430465</v>
      </c>
      <c r="K19" s="189">
        <f t="shared" ref="K19" si="12">SUM(K20:K21)</f>
        <v>711.77596926430465</v>
      </c>
      <c r="L19" s="189">
        <f t="shared" ref="L19" si="13">SUM(L20:L21)</f>
        <v>677.53248825948037</v>
      </c>
      <c r="M19" s="189">
        <f t="shared" ref="M19" si="14">SUM(M20:M21)</f>
        <v>648.24336281933222</v>
      </c>
      <c r="N19" s="189">
        <f t="shared" ref="N19" si="15">SUM(N20:N21)</f>
        <v>648.24336281933222</v>
      </c>
      <c r="O19" s="189">
        <f t="shared" ref="O19" si="16">SUM(O20:O21)</f>
        <v>584.71075637435979</v>
      </c>
      <c r="P19" s="189">
        <f t="shared" ref="P19" si="17">SUM(P20:P21)</f>
        <v>584.71075637435979</v>
      </c>
      <c r="Q19" s="189">
        <f t="shared" ref="Q19" si="18">SUM(Q20:Q21)</f>
        <v>584.71075637435979</v>
      </c>
    </row>
    <row r="20" spans="1:17" x14ac:dyDescent="0.25">
      <c r="A20" s="179" t="s">
        <v>43</v>
      </c>
      <c r="B20" s="189">
        <v>488.5057471264368</v>
      </c>
      <c r="C20" s="189">
        <v>454.26226612161247</v>
      </c>
      <c r="D20" s="189">
        <v>454.26226612161241</v>
      </c>
      <c r="E20" s="189">
        <v>454.26226612161236</v>
      </c>
      <c r="F20" s="189">
        <v>420.01878511678797</v>
      </c>
      <c r="G20" s="189">
        <v>420.01878511678802</v>
      </c>
      <c r="H20" s="189">
        <v>420.01878511678802</v>
      </c>
      <c r="I20" s="189">
        <v>454.26226612161241</v>
      </c>
      <c r="J20" s="189">
        <v>454.26226612161241</v>
      </c>
      <c r="K20" s="189">
        <v>454.26226612161236</v>
      </c>
      <c r="L20" s="189">
        <v>420.01878511678808</v>
      </c>
      <c r="M20" s="189">
        <v>420.01878511678802</v>
      </c>
      <c r="N20" s="189">
        <v>420.01878511678797</v>
      </c>
      <c r="O20" s="189">
        <v>385.77530411196364</v>
      </c>
      <c r="P20" s="189">
        <v>385.77530411196364</v>
      </c>
      <c r="Q20" s="189">
        <v>385.77530411196364</v>
      </c>
    </row>
    <row r="21" spans="1:17" x14ac:dyDescent="0.25">
      <c r="A21" s="179" t="s">
        <v>344</v>
      </c>
      <c r="B21" s="189">
        <v>316.09195402298849</v>
      </c>
      <c r="C21" s="189">
        <v>316.09195402298849</v>
      </c>
      <c r="D21" s="189">
        <v>286.80282858284039</v>
      </c>
      <c r="E21" s="189">
        <v>286.80282858284039</v>
      </c>
      <c r="F21" s="189">
        <v>286.80282858284039</v>
      </c>
      <c r="G21" s="189">
        <v>257.51370314269229</v>
      </c>
      <c r="H21" s="189">
        <v>257.51370314269229</v>
      </c>
      <c r="I21" s="189">
        <v>257.51370314269229</v>
      </c>
      <c r="J21" s="189">
        <v>257.51370314269229</v>
      </c>
      <c r="K21" s="189">
        <v>257.51370314269229</v>
      </c>
      <c r="L21" s="189">
        <v>257.51370314269229</v>
      </c>
      <c r="M21" s="189">
        <v>228.22457770254422</v>
      </c>
      <c r="N21" s="189">
        <v>228.22457770254422</v>
      </c>
      <c r="O21" s="189">
        <v>198.93545226239615</v>
      </c>
      <c r="P21" s="189">
        <v>198.93545226239615</v>
      </c>
      <c r="Q21" s="189">
        <v>198.93545226239615</v>
      </c>
    </row>
    <row r="22" spans="1:17" x14ac:dyDescent="0.25">
      <c r="A22" s="108" t="s">
        <v>139</v>
      </c>
      <c r="B22" s="118">
        <v>1896.5517241379307</v>
      </c>
      <c r="C22" s="118">
        <v>1896.5517241379309</v>
      </c>
      <c r="D22" s="118">
        <v>1896.5517241379309</v>
      </c>
      <c r="E22" s="118">
        <v>1896.5517241379307</v>
      </c>
      <c r="F22" s="118">
        <v>1896.5517241379309</v>
      </c>
      <c r="G22" s="118">
        <v>1896.5517241379309</v>
      </c>
      <c r="H22" s="118">
        <v>1704.0534194571271</v>
      </c>
      <c r="I22" s="118">
        <v>1704.0534194571271</v>
      </c>
      <c r="J22" s="118">
        <v>1704.0534194571271</v>
      </c>
      <c r="K22" s="118">
        <v>1704.0534194571271</v>
      </c>
      <c r="L22" s="118">
        <v>1896.5517241379309</v>
      </c>
      <c r="M22" s="118">
        <v>1896.5517241379309</v>
      </c>
      <c r="N22" s="118">
        <v>2089.050028818735</v>
      </c>
      <c r="O22" s="118">
        <v>2089.050028818735</v>
      </c>
      <c r="P22" s="118">
        <v>2089.050028818735</v>
      </c>
      <c r="Q22" s="118">
        <v>2281.5483334995388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2.2737367544323206E-13</v>
      </c>
      <c r="F24" s="120">
        <v>0</v>
      </c>
      <c r="G24" s="120">
        <v>0</v>
      </c>
      <c r="H24" s="120">
        <v>0</v>
      </c>
      <c r="I24" s="120">
        <v>0</v>
      </c>
      <c r="J24" s="120">
        <v>248.3077407951946</v>
      </c>
      <c r="K24" s="120">
        <v>0</v>
      </c>
      <c r="L24" s="120">
        <v>124.15387039759719</v>
      </c>
      <c r="M24" s="120">
        <v>0</v>
      </c>
      <c r="N24" s="120">
        <v>0</v>
      </c>
      <c r="O24" s="120">
        <v>0</v>
      </c>
      <c r="P24" s="120">
        <v>0</v>
      </c>
      <c r="Q24" s="120">
        <v>248.30774079519438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0</v>
      </c>
      <c r="G25" s="189">
        <f t="shared" ref="G25" si="23">SUM(G26:G27)</f>
        <v>5.6843418860808015E-14</v>
      </c>
      <c r="H25" s="189">
        <f t="shared" ref="H25" si="24">SUM(H26:H27)</f>
        <v>0</v>
      </c>
      <c r="I25" s="189">
        <f t="shared" ref="I25" si="25">SUM(I26:I27)</f>
        <v>68.486962009648806</v>
      </c>
      <c r="J25" s="189">
        <f t="shared" ref="J25" si="26">SUM(J26:J27)</f>
        <v>29.289125440148077</v>
      </c>
      <c r="K25" s="189">
        <f t="shared" ref="K25" si="27">SUM(K26:K27)</f>
        <v>0</v>
      </c>
      <c r="L25" s="189">
        <f t="shared" ref="L25" si="28">SUM(L26:L27)</f>
        <v>0</v>
      </c>
      <c r="M25" s="189">
        <f t="shared" ref="M25" si="29">SUM(M26:M27)</f>
        <v>0</v>
      </c>
      <c r="N25" s="189">
        <f t="shared" ref="N25" si="30">SUM(N26:N27)</f>
        <v>0</v>
      </c>
      <c r="O25" s="189">
        <f t="shared" ref="O25" si="31">SUM(O26:O27)</f>
        <v>0</v>
      </c>
      <c r="P25" s="189">
        <f t="shared" ref="P25" si="32">SUM(P26:P27)</f>
        <v>0</v>
      </c>
      <c r="Q25" s="189">
        <f t="shared" ref="Q25" si="33">SUM(Q26:Q27)</f>
        <v>0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0</v>
      </c>
      <c r="G26" s="189">
        <v>5.6843418860808015E-14</v>
      </c>
      <c r="H26" s="189">
        <v>0</v>
      </c>
      <c r="I26" s="189">
        <v>68.486962009648806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0</v>
      </c>
      <c r="J27" s="189">
        <v>29.289125440148077</v>
      </c>
      <c r="K27" s="189">
        <v>0</v>
      </c>
      <c r="L27" s="189">
        <v>0</v>
      </c>
      <c r="M27" s="189">
        <v>0</v>
      </c>
      <c r="N27" s="189">
        <v>0</v>
      </c>
      <c r="O27" s="189">
        <v>0</v>
      </c>
      <c r="P27" s="189">
        <v>0</v>
      </c>
      <c r="Q27" s="189">
        <v>0</v>
      </c>
    </row>
    <row r="28" spans="1:17" x14ac:dyDescent="0.25">
      <c r="A28" s="119" t="s">
        <v>139</v>
      </c>
      <c r="B28" s="118"/>
      <c r="C28" s="118">
        <v>2.2737367544323206E-13</v>
      </c>
      <c r="D28" s="118">
        <v>0</v>
      </c>
      <c r="E28" s="118">
        <v>192.49830468080381</v>
      </c>
      <c r="F28" s="118">
        <v>2.2737367544323206E-13</v>
      </c>
      <c r="G28" s="118">
        <v>0</v>
      </c>
      <c r="H28" s="118">
        <v>0</v>
      </c>
      <c r="I28" s="118">
        <v>0</v>
      </c>
      <c r="J28" s="118">
        <v>0</v>
      </c>
      <c r="K28" s="118">
        <v>192.49830468080384</v>
      </c>
      <c r="L28" s="118">
        <v>192.49830468080384</v>
      </c>
      <c r="M28" s="118">
        <v>0</v>
      </c>
      <c r="N28" s="118">
        <v>384.99660936160768</v>
      </c>
      <c r="O28" s="118">
        <v>0</v>
      </c>
      <c r="P28" s="118">
        <v>0</v>
      </c>
      <c r="Q28" s="118">
        <v>384.99660936160768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124.15387039759707</v>
      </c>
      <c r="D30" s="120">
        <f t="shared" ref="D30:Q30" si="34">C18+D24-D18</f>
        <v>0</v>
      </c>
      <c r="E30" s="120">
        <f t="shared" si="34"/>
        <v>0</v>
      </c>
      <c r="F30" s="120">
        <f t="shared" si="34"/>
        <v>124.1538703975973</v>
      </c>
      <c r="G30" s="120">
        <f t="shared" si="34"/>
        <v>0</v>
      </c>
      <c r="H30" s="120">
        <f t="shared" si="34"/>
        <v>0</v>
      </c>
      <c r="I30" s="120">
        <f t="shared" si="34"/>
        <v>124.15387039759707</v>
      </c>
      <c r="J30" s="120">
        <f t="shared" si="34"/>
        <v>0</v>
      </c>
      <c r="K30" s="120">
        <f t="shared" si="34"/>
        <v>0</v>
      </c>
      <c r="L30" s="120">
        <f t="shared" si="34"/>
        <v>124.15387039759707</v>
      </c>
      <c r="M30" s="120">
        <f t="shared" si="34"/>
        <v>0</v>
      </c>
      <c r="N30" s="120">
        <f t="shared" si="34"/>
        <v>0</v>
      </c>
      <c r="O30" s="120">
        <f t="shared" si="34"/>
        <v>124.1538703975973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34.243481004824332</v>
      </c>
      <c r="D31" s="189">
        <f t="shared" si="35"/>
        <v>29.289125440148098</v>
      </c>
      <c r="E31" s="189">
        <f t="shared" si="35"/>
        <v>0</v>
      </c>
      <c r="F31" s="189">
        <f t="shared" si="35"/>
        <v>34.243481004824389</v>
      </c>
      <c r="G31" s="189">
        <f t="shared" si="35"/>
        <v>29.289125440148098</v>
      </c>
      <c r="H31" s="189">
        <f t="shared" si="35"/>
        <v>0</v>
      </c>
      <c r="I31" s="189">
        <f t="shared" si="35"/>
        <v>34.243481004824446</v>
      </c>
      <c r="J31" s="189">
        <f t="shared" si="35"/>
        <v>29.289125440148098</v>
      </c>
      <c r="K31" s="189">
        <f t="shared" si="35"/>
        <v>0</v>
      </c>
      <c r="L31" s="189">
        <f t="shared" si="35"/>
        <v>34.243481004824275</v>
      </c>
      <c r="M31" s="189">
        <f t="shared" si="35"/>
        <v>29.289125440148069</v>
      </c>
      <c r="N31" s="189">
        <f t="shared" si="35"/>
        <v>0</v>
      </c>
      <c r="O31" s="189">
        <f t="shared" si="35"/>
        <v>63.532606444972402</v>
      </c>
      <c r="P31" s="189">
        <f t="shared" si="35"/>
        <v>0</v>
      </c>
      <c r="Q31" s="189">
        <f t="shared" si="35"/>
        <v>0</v>
      </c>
    </row>
    <row r="32" spans="1:17" x14ac:dyDescent="0.25">
      <c r="A32" s="102" t="s">
        <v>43</v>
      </c>
      <c r="B32" s="189"/>
      <c r="C32" s="189">
        <f t="shared" ref="C32:Q32" si="36">B20+C26-C20</f>
        <v>34.243481004824332</v>
      </c>
      <c r="D32" s="189">
        <f t="shared" si="36"/>
        <v>0</v>
      </c>
      <c r="E32" s="189">
        <f t="shared" si="36"/>
        <v>0</v>
      </c>
      <c r="F32" s="189">
        <f t="shared" si="36"/>
        <v>34.243481004824389</v>
      </c>
      <c r="G32" s="189">
        <f t="shared" si="36"/>
        <v>0</v>
      </c>
      <c r="H32" s="189">
        <f t="shared" si="36"/>
        <v>0</v>
      </c>
      <c r="I32" s="189">
        <f t="shared" si="36"/>
        <v>34.243481004824446</v>
      </c>
      <c r="J32" s="189">
        <f t="shared" si="36"/>
        <v>0</v>
      </c>
      <c r="K32" s="189">
        <f t="shared" si="36"/>
        <v>0</v>
      </c>
      <c r="L32" s="189">
        <f t="shared" si="36"/>
        <v>34.243481004824275</v>
      </c>
      <c r="M32" s="189">
        <f t="shared" si="36"/>
        <v>0</v>
      </c>
      <c r="N32" s="189">
        <f t="shared" si="36"/>
        <v>0</v>
      </c>
      <c r="O32" s="189">
        <f t="shared" si="36"/>
        <v>34.243481004824332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0</v>
      </c>
      <c r="D33" s="189">
        <f t="shared" si="37"/>
        <v>29.289125440148098</v>
      </c>
      <c r="E33" s="189">
        <f t="shared" si="37"/>
        <v>0</v>
      </c>
      <c r="F33" s="189">
        <f t="shared" si="37"/>
        <v>0</v>
      </c>
      <c r="G33" s="189">
        <f t="shared" si="37"/>
        <v>29.289125440148098</v>
      </c>
      <c r="H33" s="189">
        <f t="shared" si="37"/>
        <v>0</v>
      </c>
      <c r="I33" s="189">
        <f t="shared" si="37"/>
        <v>0</v>
      </c>
      <c r="J33" s="189">
        <f t="shared" si="37"/>
        <v>29.289125440148098</v>
      </c>
      <c r="K33" s="189">
        <f t="shared" si="37"/>
        <v>0</v>
      </c>
      <c r="L33" s="189">
        <f t="shared" si="37"/>
        <v>0</v>
      </c>
      <c r="M33" s="189">
        <f t="shared" si="37"/>
        <v>29.289125440148069</v>
      </c>
      <c r="N33" s="189">
        <f t="shared" si="37"/>
        <v>0</v>
      </c>
      <c r="O33" s="189">
        <f t="shared" si="37"/>
        <v>29.289125440148069</v>
      </c>
      <c r="P33" s="189">
        <f t="shared" si="37"/>
        <v>0</v>
      </c>
      <c r="Q33" s="189">
        <f t="shared" si="37"/>
        <v>0</v>
      </c>
    </row>
    <row r="34" spans="1:17" x14ac:dyDescent="0.25">
      <c r="A34" s="119" t="s">
        <v>139</v>
      </c>
      <c r="B34" s="118"/>
      <c r="C34" s="118">
        <f t="shared" ref="C34:Q34" si="38">B22+C28-C22</f>
        <v>0</v>
      </c>
      <c r="D34" s="118">
        <f t="shared" si="38"/>
        <v>0</v>
      </c>
      <c r="E34" s="118">
        <f t="shared" si="38"/>
        <v>192.49830468080427</v>
      </c>
      <c r="F34" s="118">
        <f t="shared" si="38"/>
        <v>0</v>
      </c>
      <c r="G34" s="118">
        <f t="shared" si="38"/>
        <v>0</v>
      </c>
      <c r="H34" s="118">
        <f t="shared" si="38"/>
        <v>192.49830468080381</v>
      </c>
      <c r="I34" s="118">
        <f t="shared" si="38"/>
        <v>0</v>
      </c>
      <c r="J34" s="118">
        <f t="shared" si="38"/>
        <v>0</v>
      </c>
      <c r="K34" s="118">
        <f t="shared" si="38"/>
        <v>192.49830468080381</v>
      </c>
      <c r="L34" s="118">
        <f t="shared" si="38"/>
        <v>0</v>
      </c>
      <c r="M34" s="118">
        <f t="shared" si="38"/>
        <v>0</v>
      </c>
      <c r="N34" s="118">
        <f t="shared" si="38"/>
        <v>192.49830468080381</v>
      </c>
      <c r="O34" s="118">
        <f t="shared" si="38"/>
        <v>0</v>
      </c>
      <c r="P34" s="118">
        <f t="shared" si="38"/>
        <v>0</v>
      </c>
      <c r="Q34" s="118">
        <f t="shared" si="38"/>
        <v>192.49830468080381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524.13793103448279</v>
      </c>
      <c r="C36" s="120">
        <f t="shared" ref="C36:Q36" si="39">C18-C11</f>
        <v>499.98406063688572</v>
      </c>
      <c r="D36" s="120">
        <f t="shared" si="39"/>
        <v>249.98406063688572</v>
      </c>
      <c r="E36" s="120">
        <f t="shared" si="39"/>
        <v>219.98406063688594</v>
      </c>
      <c r="F36" s="120">
        <f t="shared" si="39"/>
        <v>75.83019023928864</v>
      </c>
      <c r="G36" s="120">
        <f t="shared" si="39"/>
        <v>475.83019023928864</v>
      </c>
      <c r="H36" s="120">
        <f t="shared" si="39"/>
        <v>475.83019023928864</v>
      </c>
      <c r="I36" s="120">
        <f t="shared" si="39"/>
        <v>151.67631984169157</v>
      </c>
      <c r="J36" s="120">
        <f t="shared" si="39"/>
        <v>99.98406063688617</v>
      </c>
      <c r="K36" s="120">
        <f t="shared" si="39"/>
        <v>99.98406063688617</v>
      </c>
      <c r="L36" s="120">
        <f t="shared" si="39"/>
        <v>99.98406063688617</v>
      </c>
      <c r="M36" s="120">
        <f t="shared" si="39"/>
        <v>99.98406063688617</v>
      </c>
      <c r="N36" s="120">
        <f t="shared" si="39"/>
        <v>99.98406063688617</v>
      </c>
      <c r="O36" s="120">
        <f t="shared" si="39"/>
        <v>75.830190239288868</v>
      </c>
      <c r="P36" s="120">
        <f t="shared" si="39"/>
        <v>75.830190239288868</v>
      </c>
      <c r="Q36" s="120">
        <f t="shared" si="39"/>
        <v>171.77209000972834</v>
      </c>
    </row>
    <row r="37" spans="1:17" x14ac:dyDescent="0.25">
      <c r="A37" s="180" t="s">
        <v>136</v>
      </c>
      <c r="B37" s="189">
        <f>SUM(B38:B39)</f>
        <v>198.37770114942529</v>
      </c>
      <c r="C37" s="189">
        <f t="shared" ref="C37:Q37" si="40">SUM(C38:C39)</f>
        <v>172.23422014460098</v>
      </c>
      <c r="D37" s="189">
        <f t="shared" si="40"/>
        <v>118.36509470445279</v>
      </c>
      <c r="E37" s="189">
        <f t="shared" si="40"/>
        <v>106.96509470445272</v>
      </c>
      <c r="F37" s="189">
        <f t="shared" si="40"/>
        <v>64.321613699628358</v>
      </c>
      <c r="G37" s="189">
        <f t="shared" si="40"/>
        <v>40.732488259480334</v>
      </c>
      <c r="H37" s="189">
        <f t="shared" si="40"/>
        <v>85.932488259480323</v>
      </c>
      <c r="I37" s="189">
        <f t="shared" si="40"/>
        <v>60.775969264304706</v>
      </c>
      <c r="J37" s="189">
        <f t="shared" si="40"/>
        <v>60.775969264304706</v>
      </c>
      <c r="K37" s="189">
        <f t="shared" si="40"/>
        <v>351.46896926430463</v>
      </c>
      <c r="L37" s="189">
        <f t="shared" si="40"/>
        <v>337.53248825948037</v>
      </c>
      <c r="M37" s="189">
        <f t="shared" si="40"/>
        <v>283.24336281933222</v>
      </c>
      <c r="N37" s="189">
        <f t="shared" si="40"/>
        <v>418.24336281933222</v>
      </c>
      <c r="O37" s="189">
        <f t="shared" si="40"/>
        <v>349.71075637435979</v>
      </c>
      <c r="P37" s="189">
        <f t="shared" si="40"/>
        <v>354.71075637435979</v>
      </c>
      <c r="Q37" s="189">
        <f t="shared" si="40"/>
        <v>354.71075637435979</v>
      </c>
    </row>
    <row r="38" spans="1:17" x14ac:dyDescent="0.25">
      <c r="A38" s="179" t="s">
        <v>43</v>
      </c>
      <c r="B38" s="189">
        <f t="shared" ref="B38:Q38" si="41">B20-B13</f>
        <v>122.80574712643681</v>
      </c>
      <c r="C38" s="189">
        <f t="shared" si="41"/>
        <v>77.862266121612492</v>
      </c>
      <c r="D38" s="189">
        <f t="shared" si="41"/>
        <v>74.16226612161239</v>
      </c>
      <c r="E38" s="189">
        <f t="shared" si="41"/>
        <v>65.162266121612333</v>
      </c>
      <c r="F38" s="189">
        <f t="shared" si="41"/>
        <v>22.518785116787967</v>
      </c>
      <c r="G38" s="189">
        <f t="shared" si="41"/>
        <v>25.818785116788035</v>
      </c>
      <c r="H38" s="189">
        <f t="shared" si="41"/>
        <v>71.018785116788024</v>
      </c>
      <c r="I38" s="189">
        <f t="shared" si="41"/>
        <v>46.262266121612413</v>
      </c>
      <c r="J38" s="189">
        <f t="shared" si="41"/>
        <v>46.262266121612413</v>
      </c>
      <c r="K38" s="189">
        <f t="shared" si="41"/>
        <v>93.95526612161234</v>
      </c>
      <c r="L38" s="189">
        <f t="shared" si="41"/>
        <v>80.018785116788081</v>
      </c>
      <c r="M38" s="189">
        <f t="shared" si="41"/>
        <v>55.018785116788024</v>
      </c>
      <c r="N38" s="189">
        <f t="shared" si="41"/>
        <v>190.01878511678797</v>
      </c>
      <c r="O38" s="189">
        <f t="shared" si="41"/>
        <v>150.77530411196364</v>
      </c>
      <c r="P38" s="189">
        <f t="shared" si="41"/>
        <v>155.77530411196364</v>
      </c>
      <c r="Q38" s="189">
        <f t="shared" si="41"/>
        <v>155.77530411196364</v>
      </c>
    </row>
    <row r="39" spans="1:17" x14ac:dyDescent="0.25">
      <c r="A39" s="179" t="s">
        <v>344</v>
      </c>
      <c r="B39" s="189">
        <f t="shared" ref="B39:Q39" si="42">B21-B14</f>
        <v>75.571954022988479</v>
      </c>
      <c r="C39" s="189">
        <f t="shared" si="42"/>
        <v>94.37195402298849</v>
      </c>
      <c r="D39" s="189">
        <f t="shared" si="42"/>
        <v>44.202828582840397</v>
      </c>
      <c r="E39" s="189">
        <f t="shared" si="42"/>
        <v>41.802828582840391</v>
      </c>
      <c r="F39" s="189">
        <f t="shared" si="42"/>
        <v>41.802828582840391</v>
      </c>
      <c r="G39" s="189">
        <f t="shared" si="42"/>
        <v>14.913703142692299</v>
      </c>
      <c r="H39" s="189">
        <f t="shared" si="42"/>
        <v>14.913703142692299</v>
      </c>
      <c r="I39" s="189">
        <f t="shared" si="42"/>
        <v>14.513703142692293</v>
      </c>
      <c r="J39" s="189">
        <f t="shared" si="42"/>
        <v>14.513703142692293</v>
      </c>
      <c r="K39" s="189">
        <f t="shared" si="42"/>
        <v>257.51370314269229</v>
      </c>
      <c r="L39" s="189">
        <f t="shared" si="42"/>
        <v>257.51370314269229</v>
      </c>
      <c r="M39" s="189">
        <f t="shared" si="42"/>
        <v>228.22457770254422</v>
      </c>
      <c r="N39" s="189">
        <f t="shared" si="42"/>
        <v>228.22457770254422</v>
      </c>
      <c r="O39" s="189">
        <f t="shared" si="42"/>
        <v>198.93545226239615</v>
      </c>
      <c r="P39" s="189">
        <f t="shared" si="42"/>
        <v>198.93545226239615</v>
      </c>
      <c r="Q39" s="189">
        <f t="shared" si="42"/>
        <v>198.93545226239615</v>
      </c>
    </row>
    <row r="40" spans="1:17" x14ac:dyDescent="0.25">
      <c r="A40" s="108" t="s">
        <v>139</v>
      </c>
      <c r="B40" s="118">
        <f t="shared" ref="B40:Q40" si="43">B22-B15</f>
        <v>492.28755747126411</v>
      </c>
      <c r="C40" s="118">
        <f t="shared" si="43"/>
        <v>509.04089080459744</v>
      </c>
      <c r="D40" s="118">
        <f t="shared" si="43"/>
        <v>280.67755747126421</v>
      </c>
      <c r="E40" s="118">
        <f t="shared" si="43"/>
        <v>272.39422413793091</v>
      </c>
      <c r="F40" s="118">
        <f t="shared" si="43"/>
        <v>397.09455747126412</v>
      </c>
      <c r="G40" s="118">
        <f t="shared" si="43"/>
        <v>318.75639080459769</v>
      </c>
      <c r="H40" s="118">
        <f t="shared" si="43"/>
        <v>88.021752790460368</v>
      </c>
      <c r="I40" s="118">
        <f t="shared" si="43"/>
        <v>88.290086123794026</v>
      </c>
      <c r="J40" s="118">
        <f t="shared" si="43"/>
        <v>141.22875279046025</v>
      </c>
      <c r="K40" s="118">
        <f t="shared" si="43"/>
        <v>208.67375279046018</v>
      </c>
      <c r="L40" s="118">
        <f t="shared" si="43"/>
        <v>212.22269080459773</v>
      </c>
      <c r="M40" s="118">
        <f t="shared" si="43"/>
        <v>176.09219080459798</v>
      </c>
      <c r="N40" s="118">
        <f t="shared" si="43"/>
        <v>270.67052881873519</v>
      </c>
      <c r="O40" s="118">
        <f t="shared" si="43"/>
        <v>384.20329548540212</v>
      </c>
      <c r="P40" s="118">
        <f t="shared" si="43"/>
        <v>237.79036215206838</v>
      </c>
      <c r="Q40" s="118">
        <f t="shared" si="43"/>
        <v>271.30173102287131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1164.5619764775952</v>
      </c>
      <c r="C43" s="38">
        <v>1344.1894</v>
      </c>
      <c r="D43" s="38">
        <v>1566.1116099999999</v>
      </c>
      <c r="E43" s="38">
        <v>1447.8959600000001</v>
      </c>
      <c r="F43" s="38">
        <v>1519.79935</v>
      </c>
      <c r="G43" s="38">
        <v>1179.7074271657343</v>
      </c>
      <c r="H43" s="38">
        <v>1157.6174100000001</v>
      </c>
      <c r="I43" s="38">
        <v>1274.4077299999999</v>
      </c>
      <c r="J43" s="38">
        <v>1158.03306</v>
      </c>
      <c r="K43" s="38">
        <v>1226.9211300000002</v>
      </c>
      <c r="L43" s="38">
        <v>1244.531525206364</v>
      </c>
      <c r="M43" s="38">
        <v>1304.9119457332836</v>
      </c>
      <c r="N43" s="38">
        <v>1137.933429337837</v>
      </c>
      <c r="O43" s="38">
        <v>994.77189789929287</v>
      </c>
      <c r="P43" s="38">
        <v>1000.5726794603954</v>
      </c>
      <c r="Q43" s="38">
        <v>1073.5212148809071</v>
      </c>
    </row>
    <row r="44" spans="1:17" x14ac:dyDescent="0.25">
      <c r="A44" s="55" t="s">
        <v>33</v>
      </c>
      <c r="B44" s="54">
        <v>54.456814696682322</v>
      </c>
      <c r="C44" s="54">
        <v>46.997160000000001</v>
      </c>
      <c r="D44" s="54">
        <v>46.298720000000003</v>
      </c>
      <c r="E44" s="54">
        <v>33.399120000000003</v>
      </c>
      <c r="F44" s="54">
        <v>1.40004</v>
      </c>
      <c r="G44" s="54">
        <v>59.23184662013383</v>
      </c>
      <c r="H44" s="54">
        <v>60.608089999999997</v>
      </c>
      <c r="I44" s="54">
        <v>74.205629999999999</v>
      </c>
      <c r="J44" s="54">
        <v>37.408290000000001</v>
      </c>
      <c r="K44" s="54">
        <v>27.202570000000001</v>
      </c>
      <c r="L44" s="54">
        <v>47.649245416511427</v>
      </c>
      <c r="M44" s="54">
        <v>64.679989659730879</v>
      </c>
      <c r="N44" s="54">
        <v>39.480503380944235</v>
      </c>
      <c r="O44" s="54">
        <v>40.173099252676785</v>
      </c>
      <c r="P44" s="54">
        <v>25.174373368680634</v>
      </c>
      <c r="Q44" s="54">
        <v>32.674332105197671</v>
      </c>
    </row>
    <row r="45" spans="1:17" x14ac:dyDescent="0.25">
      <c r="A45" s="52" t="s">
        <v>32</v>
      </c>
      <c r="B45" s="51">
        <v>149.01503021543328</v>
      </c>
      <c r="C45" s="51">
        <v>142.40078</v>
      </c>
      <c r="D45" s="51">
        <v>148.09021999999999</v>
      </c>
      <c r="E45" s="51">
        <v>148.3058</v>
      </c>
      <c r="F45" s="51">
        <v>115.20376</v>
      </c>
      <c r="G45" s="51">
        <v>91.430500375295168</v>
      </c>
      <c r="H45" s="51">
        <v>86.096429999999998</v>
      </c>
      <c r="I45" s="51">
        <v>137.81049999999999</v>
      </c>
      <c r="J45" s="51">
        <v>127.7047</v>
      </c>
      <c r="K45" s="51">
        <v>108.60851000000001</v>
      </c>
      <c r="L45" s="51">
        <v>104.80603497284451</v>
      </c>
      <c r="M45" s="51">
        <v>92.911375346842107</v>
      </c>
      <c r="N45" s="51">
        <v>72.230058848986886</v>
      </c>
      <c r="O45" s="51">
        <v>56.224380869246417</v>
      </c>
      <c r="P45" s="51">
        <v>51.30485009600541</v>
      </c>
      <c r="Q45" s="51">
        <v>47.482410766717166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12.085640953095218</v>
      </c>
      <c r="C47" s="51">
        <v>12.097</v>
      </c>
      <c r="D47" s="51">
        <v>12.09681</v>
      </c>
      <c r="E47" s="51">
        <v>12.09013</v>
      </c>
      <c r="F47" s="51">
        <v>12.09727</v>
      </c>
      <c r="G47" s="51">
        <v>13.18433386543003</v>
      </c>
      <c r="H47" s="51">
        <v>12.091150000000001</v>
      </c>
      <c r="I47" s="51">
        <v>12.09225</v>
      </c>
      <c r="J47" s="51">
        <v>12.09239</v>
      </c>
      <c r="K47" s="51">
        <v>9.8847699999999996</v>
      </c>
      <c r="L47" s="51">
        <v>10.986919287522069</v>
      </c>
      <c r="M47" s="51">
        <v>8.7895342854302712</v>
      </c>
      <c r="N47" s="51">
        <v>8.7897680594008332</v>
      </c>
      <c r="O47" s="51">
        <v>6.5921929571848183</v>
      </c>
      <c r="P47" s="51">
        <v>6.5923601047544667</v>
      </c>
      <c r="Q47" s="51">
        <v>5.4934998854637369</v>
      </c>
    </row>
    <row r="48" spans="1:17" x14ac:dyDescent="0.25">
      <c r="A48" s="53" t="s">
        <v>76</v>
      </c>
      <c r="B48" s="51">
        <v>32.792877402190442</v>
      </c>
      <c r="C48" s="51">
        <v>33.801020000000001</v>
      </c>
      <c r="D48" s="51">
        <v>32.801290000000002</v>
      </c>
      <c r="E48" s="51">
        <v>36.876759999999997</v>
      </c>
      <c r="F48" s="51">
        <v>42.00065</v>
      </c>
      <c r="G48" s="51">
        <v>40.986201374226702</v>
      </c>
      <c r="H48" s="51">
        <v>21.50488</v>
      </c>
      <c r="I48" s="51">
        <v>78.905159999999995</v>
      </c>
      <c r="J48" s="51">
        <v>70.708330000000004</v>
      </c>
      <c r="K48" s="51">
        <v>61.455060000000003</v>
      </c>
      <c r="L48" s="51">
        <v>59.425130019921816</v>
      </c>
      <c r="M48" s="51">
        <v>57.371065520908637</v>
      </c>
      <c r="N48" s="51">
        <v>48.153629340336153</v>
      </c>
      <c r="O48" s="51">
        <v>27.658353990515671</v>
      </c>
      <c r="P48" s="51">
        <v>11.273426684771072</v>
      </c>
      <c r="Q48" s="51">
        <v>13.32737049646161</v>
      </c>
    </row>
    <row r="49" spans="1:17" x14ac:dyDescent="0.25">
      <c r="A49" s="53" t="s">
        <v>29</v>
      </c>
      <c r="B49" s="51">
        <v>104.13651186014764</v>
      </c>
      <c r="C49" s="51">
        <v>96.502759999999995</v>
      </c>
      <c r="D49" s="51">
        <v>103.19212</v>
      </c>
      <c r="E49" s="51">
        <v>99.338909999999998</v>
      </c>
      <c r="F49" s="51">
        <v>61.105840000000001</v>
      </c>
      <c r="G49" s="51">
        <v>37.259965135638438</v>
      </c>
      <c r="H49" s="51">
        <v>52.500399999999999</v>
      </c>
      <c r="I49" s="51">
        <v>46.813090000000003</v>
      </c>
      <c r="J49" s="51">
        <v>44.903979999999997</v>
      </c>
      <c r="K49" s="51">
        <v>37.268680000000003</v>
      </c>
      <c r="L49" s="51">
        <v>34.393985665400635</v>
      </c>
      <c r="M49" s="51">
        <v>26.750775540503199</v>
      </c>
      <c r="N49" s="51">
        <v>15.286661449249902</v>
      </c>
      <c r="O49" s="51">
        <v>21.973833921545928</v>
      </c>
      <c r="P49" s="51">
        <v>33.439063306479866</v>
      </c>
      <c r="Q49" s="51">
        <v>28.66154038479182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</row>
    <row r="51" spans="1:17" x14ac:dyDescent="0.25">
      <c r="A51" s="52" t="s">
        <v>27</v>
      </c>
      <c r="B51" s="51">
        <v>162.19985345032296</v>
      </c>
      <c r="C51" s="51">
        <v>275.50121000000001</v>
      </c>
      <c r="D51" s="51">
        <v>470.26837999999998</v>
      </c>
      <c r="E51" s="51">
        <v>330.29207000000002</v>
      </c>
      <c r="F51" s="51">
        <v>408.20292999999998</v>
      </c>
      <c r="G51" s="51">
        <v>145.86351079279265</v>
      </c>
      <c r="H51" s="51">
        <v>141.40061</v>
      </c>
      <c r="I51" s="51">
        <v>138.31067999999999</v>
      </c>
      <c r="J51" s="51">
        <v>126.69846</v>
      </c>
      <c r="K51" s="51">
        <v>272.90212000000002</v>
      </c>
      <c r="L51" s="51">
        <v>347.9503553698367</v>
      </c>
      <c r="M51" s="51">
        <v>223.82108549545202</v>
      </c>
      <c r="N51" s="51">
        <v>115.1980175512178</v>
      </c>
      <c r="O51" s="51">
        <v>121.09459876911303</v>
      </c>
      <c r="P51" s="51">
        <v>117.32416240273507</v>
      </c>
      <c r="Q51" s="51">
        <v>172.47060101405646</v>
      </c>
    </row>
    <row r="52" spans="1:17" x14ac:dyDescent="0.25">
      <c r="A52" s="53" t="s">
        <v>66</v>
      </c>
      <c r="B52" s="51">
        <v>162.19985345032296</v>
      </c>
      <c r="C52" s="51">
        <v>275.50121000000001</v>
      </c>
      <c r="D52" s="51">
        <v>470.26837999999998</v>
      </c>
      <c r="E52" s="51">
        <v>330.29207000000002</v>
      </c>
      <c r="F52" s="51">
        <v>408.20292999999998</v>
      </c>
      <c r="G52" s="51">
        <v>145.86351079279265</v>
      </c>
      <c r="H52" s="51">
        <v>141.40061</v>
      </c>
      <c r="I52" s="51">
        <v>138.31067999999999</v>
      </c>
      <c r="J52" s="51">
        <v>126.69846</v>
      </c>
      <c r="K52" s="51">
        <v>272.90212000000002</v>
      </c>
      <c r="L52" s="51">
        <v>347.9503553698367</v>
      </c>
      <c r="M52" s="51">
        <v>223.82108549545202</v>
      </c>
      <c r="N52" s="51">
        <v>115.1980175512178</v>
      </c>
      <c r="O52" s="51">
        <v>121.09459876911303</v>
      </c>
      <c r="P52" s="51">
        <v>117.32416240273507</v>
      </c>
      <c r="Q52" s="51">
        <v>172.47060101405646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2.388508093105246E-2</v>
      </c>
      <c r="H54" s="51">
        <v>0</v>
      </c>
      <c r="I54" s="51">
        <v>0.21979999999998778</v>
      </c>
      <c r="J54" s="51">
        <v>0.21642999999999835</v>
      </c>
      <c r="K54" s="51">
        <v>0.30808000000001456</v>
      </c>
      <c r="L54" s="51">
        <v>0.26273220808664033</v>
      </c>
      <c r="M54" s="51">
        <v>1.050917797981578</v>
      </c>
      <c r="N54" s="51">
        <v>0.95540335713467384</v>
      </c>
      <c r="O54" s="51">
        <v>2.3884681889255996</v>
      </c>
      <c r="P54" s="51">
        <v>1.7675181359295167</v>
      </c>
      <c r="Q54" s="51">
        <v>0.26273071672020709</v>
      </c>
    </row>
    <row r="55" spans="1:17" x14ac:dyDescent="0.25">
      <c r="A55" s="53" t="s">
        <v>23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2.3884643600695199E-2</v>
      </c>
      <c r="M55" s="51">
        <v>2.3884488813564531E-2</v>
      </c>
      <c r="N55" s="51">
        <v>2.3884715977811288E-2</v>
      </c>
      <c r="O55" s="51">
        <v>2.3884700650728292E-2</v>
      </c>
      <c r="P55" s="51">
        <v>2.3884971583902778E-2</v>
      </c>
      <c r="Q55" s="51">
        <v>2.3884539717427457E-2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0.78818763561155691</v>
      </c>
      <c r="N56" s="51">
        <v>0.69266675167635583</v>
      </c>
      <c r="O56" s="51">
        <v>2.1257367117528716</v>
      </c>
      <c r="P56" s="51">
        <v>1.5047801959449245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2.388508093105246E-2</v>
      </c>
      <c r="H58" s="51">
        <v>0</v>
      </c>
      <c r="I58" s="51">
        <v>0.21979999999998778</v>
      </c>
      <c r="J58" s="51">
        <v>0.21642999999999835</v>
      </c>
      <c r="K58" s="51">
        <v>0.30808000000001456</v>
      </c>
      <c r="L58" s="51">
        <v>0.23884756448594513</v>
      </c>
      <c r="M58" s="51">
        <v>0.23884567355645658</v>
      </c>
      <c r="N58" s="51">
        <v>0.23885188948050673</v>
      </c>
      <c r="O58" s="51">
        <v>0.2388467765219997</v>
      </c>
      <c r="P58" s="51">
        <v>0.23885296840068948</v>
      </c>
      <c r="Q58" s="51">
        <v>0.23884617700277966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63" t="s">
        <v>21</v>
      </c>
      <c r="B61" s="62">
        <v>798.89027811515666</v>
      </c>
      <c r="C61" s="62">
        <v>879.29025000000001</v>
      </c>
      <c r="D61" s="62">
        <v>901.45429000000001</v>
      </c>
      <c r="E61" s="62">
        <v>935.89896999999996</v>
      </c>
      <c r="F61" s="62">
        <v>994.99261999999999</v>
      </c>
      <c r="G61" s="62">
        <v>883.15768429658158</v>
      </c>
      <c r="H61" s="62">
        <v>869.51228000000003</v>
      </c>
      <c r="I61" s="62">
        <v>923.86112000000003</v>
      </c>
      <c r="J61" s="62">
        <v>866.00518</v>
      </c>
      <c r="K61" s="62">
        <v>817.89985000000001</v>
      </c>
      <c r="L61" s="62">
        <v>743.86315723908479</v>
      </c>
      <c r="M61" s="62">
        <v>922.44857743327702</v>
      </c>
      <c r="N61" s="62">
        <v>910.06944619955334</v>
      </c>
      <c r="O61" s="62">
        <v>774.89135081933102</v>
      </c>
      <c r="P61" s="62">
        <v>805.0017754570448</v>
      </c>
      <c r="Q61" s="62">
        <v>820.63114027821553</v>
      </c>
    </row>
    <row r="62" spans="1:17" x14ac:dyDescent="0.25">
      <c r="A62" s="191" t="s">
        <v>105</v>
      </c>
      <c r="B62" s="190">
        <f>SUM(B63:B64,B67)</f>
        <v>1164.5619764775952</v>
      </c>
      <c r="C62" s="190">
        <f t="shared" ref="C62:Q62" si="44">SUM(C63:C64,C67)</f>
        <v>1344.1893999999998</v>
      </c>
      <c r="D62" s="190">
        <f t="shared" si="44"/>
        <v>1566.1116099999999</v>
      </c>
      <c r="E62" s="190">
        <f t="shared" si="44"/>
        <v>1447.8959600000001</v>
      </c>
      <c r="F62" s="190">
        <f t="shared" si="44"/>
        <v>1519.79935</v>
      </c>
      <c r="G62" s="190">
        <f t="shared" si="44"/>
        <v>1179.7074271657343</v>
      </c>
      <c r="H62" s="190">
        <f t="shared" si="44"/>
        <v>1157.6174099999998</v>
      </c>
      <c r="I62" s="190">
        <f t="shared" si="44"/>
        <v>1274.4077299999999</v>
      </c>
      <c r="J62" s="190">
        <f t="shared" si="44"/>
        <v>1158.03306</v>
      </c>
      <c r="K62" s="190">
        <f t="shared" si="44"/>
        <v>1226.9211300000002</v>
      </c>
      <c r="L62" s="190">
        <f t="shared" si="44"/>
        <v>1244.531525206364</v>
      </c>
      <c r="M62" s="190">
        <f t="shared" si="44"/>
        <v>1304.9119457332836</v>
      </c>
      <c r="N62" s="190">
        <f t="shared" si="44"/>
        <v>1137.933429337837</v>
      </c>
      <c r="O62" s="190">
        <f t="shared" si="44"/>
        <v>994.77189789929298</v>
      </c>
      <c r="P62" s="190">
        <f t="shared" si="44"/>
        <v>1000.5726794603954</v>
      </c>
      <c r="Q62" s="190">
        <f t="shared" si="44"/>
        <v>1073.5212148809071</v>
      </c>
    </row>
    <row r="63" spans="1:17" x14ac:dyDescent="0.25">
      <c r="A63" s="121" t="s">
        <v>44</v>
      </c>
      <c r="B63" s="120">
        <v>335.15098273620958</v>
      </c>
      <c r="C63" s="120">
        <v>361.72033868568718</v>
      </c>
      <c r="D63" s="120">
        <v>460.64278925138836</v>
      </c>
      <c r="E63" s="120">
        <v>434.84867598194847</v>
      </c>
      <c r="F63" s="120">
        <v>469.77703111874615</v>
      </c>
      <c r="G63" s="120">
        <v>281.55709421795029</v>
      </c>
      <c r="H63" s="120">
        <v>286.13350478369711</v>
      </c>
      <c r="I63" s="120">
        <v>347.73874587355112</v>
      </c>
      <c r="J63" s="120">
        <v>360.17087129969588</v>
      </c>
      <c r="K63" s="120">
        <v>416.85617980213988</v>
      </c>
      <c r="L63" s="120">
        <v>411.04387681904052</v>
      </c>
      <c r="M63" s="120">
        <v>418.25465973945677</v>
      </c>
      <c r="N63" s="120">
        <v>417.08032033462433</v>
      </c>
      <c r="O63" s="120">
        <v>356.14329441093804</v>
      </c>
      <c r="P63" s="120">
        <v>348.26503595360282</v>
      </c>
      <c r="Q63" s="120">
        <v>380.94625008008882</v>
      </c>
    </row>
    <row r="64" spans="1:17" x14ac:dyDescent="0.25">
      <c r="A64" s="179" t="s">
        <v>59</v>
      </c>
      <c r="B64" s="189">
        <f>SUM(B65:B66)</f>
        <v>437.21056417507083</v>
      </c>
      <c r="C64" s="189">
        <f t="shared" ref="C64:Q64" si="45">SUM(C65:C66)</f>
        <v>526.20461716577336</v>
      </c>
      <c r="D64" s="189">
        <f t="shared" si="45"/>
        <v>554.10527762816992</v>
      </c>
      <c r="E64" s="189">
        <f t="shared" si="45"/>
        <v>523.37294267701759</v>
      </c>
      <c r="F64" s="189">
        <f t="shared" si="45"/>
        <v>568.60917033220426</v>
      </c>
      <c r="G64" s="189">
        <f t="shared" si="45"/>
        <v>473.10301328063451</v>
      </c>
      <c r="H64" s="189">
        <f t="shared" si="45"/>
        <v>429.05986100253187</v>
      </c>
      <c r="I64" s="189">
        <f t="shared" si="45"/>
        <v>478.67753351365508</v>
      </c>
      <c r="J64" s="189">
        <f t="shared" si="45"/>
        <v>418.28201798696409</v>
      </c>
      <c r="K64" s="189">
        <f t="shared" si="45"/>
        <v>401.68221271864337</v>
      </c>
      <c r="L64" s="189">
        <f t="shared" si="45"/>
        <v>384.12038936948233</v>
      </c>
      <c r="M64" s="189">
        <f t="shared" si="45"/>
        <v>419.59848637141744</v>
      </c>
      <c r="N64" s="189">
        <f t="shared" si="45"/>
        <v>263.66215340756986</v>
      </c>
      <c r="O64" s="189">
        <f t="shared" si="45"/>
        <v>246.4654897490031</v>
      </c>
      <c r="P64" s="189">
        <f t="shared" si="45"/>
        <v>235.88547283998179</v>
      </c>
      <c r="Q64" s="189">
        <f t="shared" si="45"/>
        <v>245.24072126444091</v>
      </c>
    </row>
    <row r="65" spans="1:17" x14ac:dyDescent="0.25">
      <c r="A65" s="102" t="s">
        <v>43</v>
      </c>
      <c r="B65" s="189">
        <v>408.54904795543951</v>
      </c>
      <c r="C65" s="189">
        <v>495.09649265924605</v>
      </c>
      <c r="D65" s="189">
        <v>518.78614576134146</v>
      </c>
      <c r="E65" s="189">
        <v>490.43368065094535</v>
      </c>
      <c r="F65" s="189">
        <v>533.53248534200452</v>
      </c>
      <c r="G65" s="189">
        <v>443.95922616286396</v>
      </c>
      <c r="H65" s="189">
        <v>399.44237267804124</v>
      </c>
      <c r="I65" s="189">
        <v>448.63290587018025</v>
      </c>
      <c r="J65" s="189">
        <v>392.99986979133308</v>
      </c>
      <c r="K65" s="189">
        <v>401.68221271864337</v>
      </c>
      <c r="L65" s="189">
        <v>384.12038936948233</v>
      </c>
      <c r="M65" s="189">
        <v>419.59848637141744</v>
      </c>
      <c r="N65" s="189">
        <v>263.66215340756986</v>
      </c>
      <c r="O65" s="189">
        <v>246.4654897490031</v>
      </c>
      <c r="P65" s="189">
        <v>235.88547283998179</v>
      </c>
      <c r="Q65" s="189">
        <v>245.24072126444091</v>
      </c>
    </row>
    <row r="66" spans="1:17" x14ac:dyDescent="0.25">
      <c r="A66" s="102" t="s">
        <v>344</v>
      </c>
      <c r="B66" s="189">
        <v>28.661516219631338</v>
      </c>
      <c r="C66" s="189">
        <v>31.10812450652725</v>
      </c>
      <c r="D66" s="189">
        <v>35.319131866828421</v>
      </c>
      <c r="E66" s="189">
        <v>32.939262026072228</v>
      </c>
      <c r="F66" s="189">
        <v>35.076684990199709</v>
      </c>
      <c r="G66" s="189">
        <v>29.14378711777055</v>
      </c>
      <c r="H66" s="189">
        <v>29.617488324490626</v>
      </c>
      <c r="I66" s="189">
        <v>30.044627643474811</v>
      </c>
      <c r="J66" s="189">
        <v>25.282148195631034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</row>
    <row r="67" spans="1:17" x14ac:dyDescent="0.25">
      <c r="A67" s="119" t="s">
        <v>42</v>
      </c>
      <c r="B67" s="118">
        <v>392.20042956631477</v>
      </c>
      <c r="C67" s="118">
        <v>456.26444414853938</v>
      </c>
      <c r="D67" s="118">
        <v>551.36354312044159</v>
      </c>
      <c r="E67" s="118">
        <v>489.67434134103405</v>
      </c>
      <c r="F67" s="118">
        <v>481.41314854904954</v>
      </c>
      <c r="G67" s="118">
        <v>425.04731966714951</v>
      </c>
      <c r="H67" s="118">
        <v>442.42404421377103</v>
      </c>
      <c r="I67" s="118">
        <v>447.99145061279364</v>
      </c>
      <c r="J67" s="118">
        <v>379.58017071334012</v>
      </c>
      <c r="K67" s="118">
        <v>408.38273747921693</v>
      </c>
      <c r="L67" s="118">
        <v>449.36725901784115</v>
      </c>
      <c r="M67" s="118">
        <v>467.05879962240937</v>
      </c>
      <c r="N67" s="118">
        <v>457.19095559564283</v>
      </c>
      <c r="O67" s="118">
        <v>392.16311373935179</v>
      </c>
      <c r="P67" s="118">
        <v>416.42217066681081</v>
      </c>
      <c r="Q67" s="118">
        <v>447.33424353637736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1880.0813316735075</v>
      </c>
      <c r="C69" s="70">
        <f t="shared" si="46"/>
        <v>2101.9658923782763</v>
      </c>
      <c r="D69" s="70">
        <f t="shared" si="46"/>
        <v>2585.405598423928</v>
      </c>
      <c r="E69" s="70">
        <f t="shared" si="46"/>
        <v>2199.9381903809604</v>
      </c>
      <c r="F69" s="70">
        <f t="shared" si="46"/>
        <v>2156.3276539946282</v>
      </c>
      <c r="G69" s="70">
        <f t="shared" si="46"/>
        <v>1751.9919591607272</v>
      </c>
      <c r="H69" s="70">
        <f t="shared" si="46"/>
        <v>1744.310629642112</v>
      </c>
      <c r="I69" s="70">
        <f t="shared" si="46"/>
        <v>1957.16412384674</v>
      </c>
      <c r="J69" s="70">
        <f t="shared" si="46"/>
        <v>1759.0582821410001</v>
      </c>
      <c r="K69" s="70">
        <f t="shared" si="46"/>
        <v>1785.4909478673162</v>
      </c>
      <c r="L69" s="70">
        <f t="shared" si="46"/>
        <v>2162.0256202526134</v>
      </c>
      <c r="M69" s="70">
        <f t="shared" si="46"/>
        <v>2002.6216251248511</v>
      </c>
      <c r="N69" s="70">
        <f t="shared" si="46"/>
        <v>1436.0589889639411</v>
      </c>
      <c r="O69" s="70">
        <f t="shared" si="46"/>
        <v>1404.1378236091987</v>
      </c>
      <c r="P69" s="70">
        <f t="shared" si="46"/>
        <v>1326.7172149610974</v>
      </c>
      <c r="Q69" s="70">
        <f t="shared" si="46"/>
        <v>1481.6991250058709</v>
      </c>
    </row>
    <row r="70" spans="1:17" x14ac:dyDescent="0.25">
      <c r="A70" s="55" t="s">
        <v>343</v>
      </c>
      <c r="B70" s="54">
        <v>1096.0629216735074</v>
      </c>
      <c r="C70" s="54">
        <v>1307.186112378276</v>
      </c>
      <c r="D70" s="54">
        <v>1780.1006484239281</v>
      </c>
      <c r="E70" s="54">
        <v>1393.6759303809604</v>
      </c>
      <c r="F70" s="54">
        <v>1325.3385139946281</v>
      </c>
      <c r="G70" s="54">
        <v>890.68646916072714</v>
      </c>
      <c r="H70" s="54">
        <v>872.43005964211204</v>
      </c>
      <c r="I70" s="54">
        <v>1085.7401538467402</v>
      </c>
      <c r="J70" s="54">
        <v>862.00165214100002</v>
      </c>
      <c r="K70" s="54">
        <v>1100.4010978673161</v>
      </c>
      <c r="L70" s="54">
        <v>1355.5709302526136</v>
      </c>
      <c r="M70" s="54">
        <v>1103.3661351248511</v>
      </c>
      <c r="N70" s="54">
        <v>669.59611896394119</v>
      </c>
      <c r="O70" s="54">
        <v>638.82842360919881</v>
      </c>
      <c r="P70" s="54">
        <v>549.10157496109753</v>
      </c>
      <c r="Q70" s="54">
        <v>700.21531500587093</v>
      </c>
    </row>
    <row r="71" spans="1:17" x14ac:dyDescent="0.25">
      <c r="A71" s="52" t="s">
        <v>106</v>
      </c>
      <c r="B71" s="51">
        <v>784.01841000000002</v>
      </c>
      <c r="C71" s="51">
        <v>794.77978000000007</v>
      </c>
      <c r="D71" s="51">
        <v>805.30494999999996</v>
      </c>
      <c r="E71" s="51">
        <v>806.26225999999997</v>
      </c>
      <c r="F71" s="51">
        <v>830.98914000000002</v>
      </c>
      <c r="G71" s="51">
        <v>861.30548999999996</v>
      </c>
      <c r="H71" s="51">
        <v>871.88056999999992</v>
      </c>
      <c r="I71" s="51">
        <v>871.42396999999994</v>
      </c>
      <c r="J71" s="51">
        <v>897.05663000000004</v>
      </c>
      <c r="K71" s="51">
        <v>685.08984999999996</v>
      </c>
      <c r="L71" s="51">
        <v>806.45469000000003</v>
      </c>
      <c r="M71" s="51">
        <v>899.25549000000001</v>
      </c>
      <c r="N71" s="51">
        <v>766.46286999999995</v>
      </c>
      <c r="O71" s="51">
        <v>765.30939999999987</v>
      </c>
      <c r="P71" s="51">
        <v>777.61563999999998</v>
      </c>
      <c r="Q71" s="51">
        <v>781.48380999999995</v>
      </c>
    </row>
    <row r="72" spans="1:17" x14ac:dyDescent="0.25">
      <c r="A72" s="50" t="s">
        <v>105</v>
      </c>
      <c r="B72" s="38">
        <f t="shared" ref="B72:Q72" si="47">SUM(B73:B74,B77)</f>
        <v>1880.0813316735075</v>
      </c>
      <c r="C72" s="38">
        <f t="shared" si="47"/>
        <v>2101.9658923782758</v>
      </c>
      <c r="D72" s="38">
        <f t="shared" si="47"/>
        <v>2585.405598423928</v>
      </c>
      <c r="E72" s="38">
        <f t="shared" si="47"/>
        <v>2199.9381903809599</v>
      </c>
      <c r="F72" s="38">
        <f t="shared" si="47"/>
        <v>2156.3276539946278</v>
      </c>
      <c r="G72" s="38">
        <f t="shared" si="47"/>
        <v>1751.991959160727</v>
      </c>
      <c r="H72" s="38">
        <f t="shared" si="47"/>
        <v>1744.310629642112</v>
      </c>
      <c r="I72" s="38">
        <f t="shared" si="47"/>
        <v>1957.1641238467394</v>
      </c>
      <c r="J72" s="38">
        <f t="shared" si="47"/>
        <v>1759.0582821410003</v>
      </c>
      <c r="K72" s="38">
        <f t="shared" si="47"/>
        <v>1785.4909478673162</v>
      </c>
      <c r="L72" s="38">
        <f t="shared" si="47"/>
        <v>2162.0256202526134</v>
      </c>
      <c r="M72" s="38">
        <f t="shared" si="47"/>
        <v>2002.6216251248511</v>
      </c>
      <c r="N72" s="38">
        <f t="shared" si="47"/>
        <v>1436.0589889639414</v>
      </c>
      <c r="O72" s="38">
        <f t="shared" si="47"/>
        <v>1404.1378236091987</v>
      </c>
      <c r="P72" s="38">
        <f t="shared" si="47"/>
        <v>1326.7172149610974</v>
      </c>
      <c r="Q72" s="38">
        <f t="shared" si="47"/>
        <v>1481.6991250058709</v>
      </c>
    </row>
    <row r="73" spans="1:17" x14ac:dyDescent="0.25">
      <c r="A73" s="121" t="s">
        <v>44</v>
      </c>
      <c r="B73" s="120">
        <f>NFM_emi!B$5</f>
        <v>407.30319453427137</v>
      </c>
      <c r="C73" s="120">
        <f>NFM_emi!C$5</f>
        <v>434.337124174331</v>
      </c>
      <c r="D73" s="120">
        <f>NFM_emi!D$5</f>
        <v>547.71980666885736</v>
      </c>
      <c r="E73" s="120">
        <f>NFM_emi!E$5</f>
        <v>516.50344683907883</v>
      </c>
      <c r="F73" s="120">
        <f>NFM_emi!F$5</f>
        <v>528.18512618312593</v>
      </c>
      <c r="G73" s="120">
        <f>NFM_emi!G$5</f>
        <v>356.45687167574022</v>
      </c>
      <c r="H73" s="120">
        <f>NFM_emi!H$5</f>
        <v>353.74525252565979</v>
      </c>
      <c r="I73" s="120">
        <f>NFM_emi!I$5</f>
        <v>450.57423006000352</v>
      </c>
      <c r="J73" s="120">
        <f>NFM_emi!J$5</f>
        <v>457.78488313336123</v>
      </c>
      <c r="K73" s="120">
        <f>NFM_emi!K$5</f>
        <v>507.92409384981801</v>
      </c>
      <c r="L73" s="120">
        <f>NFM_emi!L$5</f>
        <v>511.94235647785734</v>
      </c>
      <c r="M73" s="120">
        <f>NFM_emi!M$5</f>
        <v>533.04415035327088</v>
      </c>
      <c r="N73" s="120">
        <f>NFM_emi!N$5</f>
        <v>527.53990821631032</v>
      </c>
      <c r="O73" s="120">
        <f>NFM_emi!O$5</f>
        <v>443.99378823702119</v>
      </c>
      <c r="P73" s="120">
        <f>NFM_emi!P$5</f>
        <v>418.8560353195279</v>
      </c>
      <c r="Q73" s="120">
        <f>NFM_emi!Q$5</f>
        <v>462.16938616196029</v>
      </c>
    </row>
    <row r="74" spans="1:17" x14ac:dyDescent="0.25">
      <c r="A74" s="179" t="s">
        <v>59</v>
      </c>
      <c r="B74" s="189">
        <f>SUM(B75:B76)</f>
        <v>732.82891931172787</v>
      </c>
      <c r="C74" s="189">
        <f t="shared" ref="C74:Q74" si="48">SUM(C75:C76)</f>
        <v>835.7008600509929</v>
      </c>
      <c r="D74" s="189">
        <f t="shared" si="48"/>
        <v>908.61100943777774</v>
      </c>
      <c r="E74" s="189">
        <f t="shared" si="48"/>
        <v>871.03720372768316</v>
      </c>
      <c r="F74" s="189">
        <f t="shared" si="48"/>
        <v>912.86084888172331</v>
      </c>
      <c r="G74" s="189">
        <f t="shared" si="48"/>
        <v>790.68846161727413</v>
      </c>
      <c r="H74" s="189">
        <f t="shared" si="48"/>
        <v>778.77096991600922</v>
      </c>
      <c r="I74" s="189">
        <f t="shared" si="48"/>
        <v>812.42997755801832</v>
      </c>
      <c r="J74" s="189">
        <f t="shared" si="48"/>
        <v>801.24489916309187</v>
      </c>
      <c r="K74" s="189">
        <f t="shared" si="48"/>
        <v>756.08074126688552</v>
      </c>
      <c r="L74" s="189">
        <f t="shared" si="48"/>
        <v>772.70651670874599</v>
      </c>
      <c r="M74" s="189">
        <f t="shared" si="48"/>
        <v>810.76501510840728</v>
      </c>
      <c r="N74" s="189">
        <f t="shared" si="48"/>
        <v>598.39896357394935</v>
      </c>
      <c r="O74" s="189">
        <f t="shared" si="48"/>
        <v>609.2405310775514</v>
      </c>
      <c r="P74" s="189">
        <f t="shared" si="48"/>
        <v>590.32589293902458</v>
      </c>
      <c r="Q74" s="189">
        <f t="shared" si="48"/>
        <v>639.55475263973153</v>
      </c>
    </row>
    <row r="75" spans="1:17" x14ac:dyDescent="0.25">
      <c r="A75" s="102" t="s">
        <v>43</v>
      </c>
      <c r="B75" s="189">
        <f>NFM_emi!B$33</f>
        <v>702.59280105362927</v>
      </c>
      <c r="C75" s="189">
        <f>NFM_emi!C$33</f>
        <v>786.82700471358373</v>
      </c>
      <c r="D75" s="189">
        <f>NFM_emi!D$33</f>
        <v>842.02240440974663</v>
      </c>
      <c r="E75" s="189">
        <f>NFM_emi!E$33</f>
        <v>814.73973317736625</v>
      </c>
      <c r="F75" s="189">
        <f>NFM_emi!F$33</f>
        <v>853.87286737719955</v>
      </c>
      <c r="G75" s="189">
        <f>NFM_emi!G$33</f>
        <v>759.25155334717397</v>
      </c>
      <c r="H75" s="189">
        <f>NFM_emi!H$33</f>
        <v>752.56480154616099</v>
      </c>
      <c r="I75" s="189">
        <f>NFM_emi!I$33</f>
        <v>777.93310439156028</v>
      </c>
      <c r="J75" s="189">
        <f>NFM_emi!J$33</f>
        <v>773.61951880419815</v>
      </c>
      <c r="K75" s="189">
        <f>NFM_emi!K$33</f>
        <v>756.08074126688552</v>
      </c>
      <c r="L75" s="189">
        <f>NFM_emi!L$33</f>
        <v>772.70651670874599</v>
      </c>
      <c r="M75" s="189">
        <f>NFM_emi!M$33</f>
        <v>810.76501510840728</v>
      </c>
      <c r="N75" s="189">
        <f>NFM_emi!N$33</f>
        <v>598.39896357394935</v>
      </c>
      <c r="O75" s="189">
        <f>NFM_emi!O$33</f>
        <v>609.2405310775514</v>
      </c>
      <c r="P75" s="189">
        <f>NFM_emi!P$33</f>
        <v>590.32589293902458</v>
      </c>
      <c r="Q75" s="189">
        <f>NFM_emi!Q$33</f>
        <v>639.55475263973153</v>
      </c>
    </row>
    <row r="76" spans="1:17" x14ac:dyDescent="0.25">
      <c r="A76" s="102" t="s">
        <v>344</v>
      </c>
      <c r="B76" s="189">
        <f>NFM_emi!B$70</f>
        <v>30.236118258098593</v>
      </c>
      <c r="C76" s="189">
        <f>NFM_emi!C$70</f>
        <v>48.873855337409182</v>
      </c>
      <c r="D76" s="189">
        <f>NFM_emi!D$70</f>
        <v>66.588605028031097</v>
      </c>
      <c r="E76" s="189">
        <f>NFM_emi!E$70</f>
        <v>56.297470550316945</v>
      </c>
      <c r="F76" s="189">
        <f>NFM_emi!F$70</f>
        <v>58.987981504523731</v>
      </c>
      <c r="G76" s="189">
        <f>NFM_emi!G$70</f>
        <v>31.436908270100179</v>
      </c>
      <c r="H76" s="189">
        <f>NFM_emi!H$70</f>
        <v>26.206168369848271</v>
      </c>
      <c r="I76" s="189">
        <f>NFM_emi!I$70</f>
        <v>34.496873166458045</v>
      </c>
      <c r="J76" s="189">
        <f>NFM_emi!J$70</f>
        <v>27.625380358893725</v>
      </c>
      <c r="K76" s="189">
        <f>NFM_emi!K$70</f>
        <v>0</v>
      </c>
      <c r="L76" s="189">
        <f>NFM_emi!L$70</f>
        <v>0</v>
      </c>
      <c r="M76" s="189">
        <f>NFM_emi!M$70</f>
        <v>0</v>
      </c>
      <c r="N76" s="189">
        <f>NFM_emi!N$70</f>
        <v>0</v>
      </c>
      <c r="O76" s="189">
        <f>NFM_emi!O$70</f>
        <v>0</v>
      </c>
      <c r="P76" s="189">
        <f>NFM_emi!P$70</f>
        <v>0</v>
      </c>
      <c r="Q76" s="189">
        <f>NFM_emi!Q$70</f>
        <v>0</v>
      </c>
    </row>
    <row r="77" spans="1:17" x14ac:dyDescent="0.25">
      <c r="A77" s="119" t="s">
        <v>42</v>
      </c>
      <c r="B77" s="118">
        <f>NFM_emi!B$112</f>
        <v>739.94921782750816</v>
      </c>
      <c r="C77" s="118">
        <f>NFM_emi!C$112</f>
        <v>831.927908152952</v>
      </c>
      <c r="D77" s="118">
        <f>NFM_emi!D$112</f>
        <v>1129.0747823172928</v>
      </c>
      <c r="E77" s="118">
        <f>NFM_emi!E$112</f>
        <v>812.39753981419813</v>
      </c>
      <c r="F77" s="118">
        <f>NFM_emi!F$112</f>
        <v>715.28167892977865</v>
      </c>
      <c r="G77" s="118">
        <f>NFM_emi!G$112</f>
        <v>604.84662586771265</v>
      </c>
      <c r="H77" s="118">
        <f>NFM_emi!H$112</f>
        <v>611.79440720044295</v>
      </c>
      <c r="I77" s="118">
        <f>NFM_emi!I$112</f>
        <v>694.15991622871752</v>
      </c>
      <c r="J77" s="118">
        <f>NFM_emi!J$112</f>
        <v>500.02849984454713</v>
      </c>
      <c r="K77" s="118">
        <f>NFM_emi!K$112</f>
        <v>521.48611275061262</v>
      </c>
      <c r="L77" s="118">
        <f>NFM_emi!L$112</f>
        <v>877.37674706600978</v>
      </c>
      <c r="M77" s="118">
        <f>NFM_emi!M$112</f>
        <v>658.81245966317283</v>
      </c>
      <c r="N77" s="118">
        <f>NFM_emi!N$112</f>
        <v>310.12011717368148</v>
      </c>
      <c r="O77" s="118">
        <f>NFM_emi!O$112</f>
        <v>350.90350429462609</v>
      </c>
      <c r="P77" s="118">
        <f>NFM_emi!P$112</f>
        <v>317.53528670254502</v>
      </c>
      <c r="Q77" s="118">
        <f>NFM_emi!Q$112</f>
        <v>379.974986204179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>
        <f t="shared" ref="B80:Q80" si="49">IF(B$4=0,"",B$4/B$11*1000)</f>
        <v>413.48296873597349</v>
      </c>
      <c r="C80" s="187">
        <f t="shared" si="49"/>
        <v>452.13552729536758</v>
      </c>
      <c r="D80" s="187">
        <f t="shared" si="49"/>
        <v>350.76208923049563</v>
      </c>
      <c r="E80" s="187">
        <f t="shared" si="49"/>
        <v>317.82578129638063</v>
      </c>
      <c r="F80" s="187">
        <f t="shared" si="49"/>
        <v>320.00181552141959</v>
      </c>
      <c r="G80" s="187">
        <f t="shared" si="49"/>
        <v>420.33551291181146</v>
      </c>
      <c r="H80" s="187">
        <f t="shared" si="49"/>
        <v>473.52114949164638</v>
      </c>
      <c r="I80" s="187">
        <f t="shared" si="49"/>
        <v>360.02543965577212</v>
      </c>
      <c r="J80" s="187">
        <f t="shared" si="49"/>
        <v>255.22541688298611</v>
      </c>
      <c r="K80" s="187">
        <f t="shared" si="49"/>
        <v>197.43623471381954</v>
      </c>
      <c r="L80" s="187">
        <f t="shared" si="49"/>
        <v>258.30422719488979</v>
      </c>
      <c r="M80" s="187">
        <f t="shared" si="49"/>
        <v>251.36197410825935</v>
      </c>
      <c r="N80" s="187">
        <f t="shared" si="49"/>
        <v>231.91105245677474</v>
      </c>
      <c r="O80" s="187">
        <f t="shared" si="49"/>
        <v>247.43850568774869</v>
      </c>
      <c r="P80" s="187">
        <f t="shared" si="49"/>
        <v>301.0603238775343</v>
      </c>
      <c r="Q80" s="187">
        <f t="shared" si="49"/>
        <v>291.77160917449544</v>
      </c>
    </row>
    <row r="81" spans="1:17" x14ac:dyDescent="0.25">
      <c r="A81" s="180" t="s">
        <v>59</v>
      </c>
      <c r="B81" s="186">
        <f t="shared" ref="B81:Q81" si="50">IF(B$5=0,"",B$5/B$12*1000)</f>
        <v>1790.1954941452373</v>
      </c>
      <c r="C81" s="186">
        <f t="shared" si="50"/>
        <v>1827.0823915905003</v>
      </c>
      <c r="D81" s="186">
        <f t="shared" si="50"/>
        <v>1673.4659510883694</v>
      </c>
      <c r="E81" s="186">
        <f t="shared" si="50"/>
        <v>1522.4712439273703</v>
      </c>
      <c r="F81" s="186">
        <f t="shared" si="50"/>
        <v>1544.2375056341953</v>
      </c>
      <c r="G81" s="186">
        <f t="shared" si="50"/>
        <v>1464.2737596224247</v>
      </c>
      <c r="H81" s="186">
        <f t="shared" si="50"/>
        <v>1794.0883741500588</v>
      </c>
      <c r="I81" s="186">
        <f t="shared" si="50"/>
        <v>1489.1007133171968</v>
      </c>
      <c r="J81" s="186">
        <f t="shared" si="50"/>
        <v>1320.2083344963412</v>
      </c>
      <c r="K81" s="186">
        <f t="shared" si="50"/>
        <v>1837.3965021450276</v>
      </c>
      <c r="L81" s="186">
        <f t="shared" si="50"/>
        <v>2587.9356721042573</v>
      </c>
      <c r="M81" s="186">
        <f t="shared" si="50"/>
        <v>2357.3522631385599</v>
      </c>
      <c r="N81" s="186">
        <f t="shared" si="50"/>
        <v>3466.0377547770058</v>
      </c>
      <c r="O81" s="186">
        <f t="shared" si="50"/>
        <v>3398.4359655885632</v>
      </c>
      <c r="P81" s="186">
        <f t="shared" si="50"/>
        <v>4254.9147449272978</v>
      </c>
      <c r="Q81" s="186">
        <f t="shared" si="50"/>
        <v>4595.0057336857708</v>
      </c>
    </row>
    <row r="82" spans="1:17" x14ac:dyDescent="0.25">
      <c r="A82" s="108" t="s">
        <v>42</v>
      </c>
      <c r="B82" s="185">
        <f t="shared" ref="B82:Q82" si="51">IF(B$8=0,"",B$8/B$15*1000)</f>
        <v>587.53354406683752</v>
      </c>
      <c r="C82" s="185">
        <f t="shared" si="51"/>
        <v>597.91082725237857</v>
      </c>
      <c r="D82" s="185">
        <f t="shared" si="51"/>
        <v>489.33572637335521</v>
      </c>
      <c r="E82" s="185">
        <f t="shared" si="51"/>
        <v>450.99271177323601</v>
      </c>
      <c r="F82" s="185">
        <f t="shared" si="51"/>
        <v>501.08596425879671</v>
      </c>
      <c r="G82" s="185">
        <f t="shared" si="51"/>
        <v>447.31052630113641</v>
      </c>
      <c r="H82" s="185">
        <f t="shared" si="51"/>
        <v>495.52126442205002</v>
      </c>
      <c r="I82" s="185">
        <f t="shared" si="51"/>
        <v>452.5079694015007</v>
      </c>
      <c r="J82" s="185">
        <f t="shared" si="51"/>
        <v>414.71050448775196</v>
      </c>
      <c r="K82" s="185">
        <f t="shared" si="51"/>
        <v>740.5359455041139</v>
      </c>
      <c r="L82" s="185">
        <f t="shared" si="51"/>
        <v>742.28416061137705</v>
      </c>
      <c r="M82" s="185">
        <f t="shared" si="51"/>
        <v>684.42076586051644</v>
      </c>
      <c r="N82" s="185">
        <f t="shared" si="51"/>
        <v>777.09672441888745</v>
      </c>
      <c r="O82" s="185">
        <f t="shared" si="51"/>
        <v>709.42072606973625</v>
      </c>
      <c r="P82" s="185">
        <f t="shared" si="51"/>
        <v>762.82301228015365</v>
      </c>
      <c r="Q82" s="185">
        <f t="shared" si="51"/>
        <v>719.9198459106575</v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>
        <f t="shared" ref="B84:Q84" si="52">IF(B$63=0,"",B$63/B$11)</f>
        <v>0.279292485613508</v>
      </c>
      <c r="C84" s="113">
        <f t="shared" si="52"/>
        <v>0.32883667153244289</v>
      </c>
      <c r="D84" s="113">
        <f t="shared" si="52"/>
        <v>0.34121688092695435</v>
      </c>
      <c r="E84" s="113">
        <f t="shared" si="52"/>
        <v>0.31510773621880322</v>
      </c>
      <c r="F84" s="113">
        <f t="shared" si="52"/>
        <v>0.3355550222276758</v>
      </c>
      <c r="G84" s="113">
        <f t="shared" si="52"/>
        <v>0.28155709421795028</v>
      </c>
      <c r="H84" s="113">
        <f t="shared" si="52"/>
        <v>0.28613350478369709</v>
      </c>
      <c r="I84" s="113">
        <f t="shared" si="52"/>
        <v>0.28978228822795926</v>
      </c>
      <c r="J84" s="113">
        <f t="shared" si="52"/>
        <v>0.24011391419979725</v>
      </c>
      <c r="K84" s="113">
        <f t="shared" si="52"/>
        <v>0.27790411986809327</v>
      </c>
      <c r="L84" s="113">
        <f t="shared" si="52"/>
        <v>0.27402925121269367</v>
      </c>
      <c r="M84" s="113">
        <f t="shared" si="52"/>
        <v>0.27883643982630452</v>
      </c>
      <c r="N84" s="113">
        <f t="shared" si="52"/>
        <v>0.27805354688974954</v>
      </c>
      <c r="O84" s="113">
        <f t="shared" si="52"/>
        <v>0.25438806743638431</v>
      </c>
      <c r="P84" s="113">
        <f t="shared" si="52"/>
        <v>0.24876073996685916</v>
      </c>
      <c r="Q84" s="113">
        <f t="shared" si="52"/>
        <v>0.2453972124435673</v>
      </c>
    </row>
    <row r="85" spans="1:17" x14ac:dyDescent="0.25">
      <c r="A85" s="180" t="s">
        <v>59</v>
      </c>
      <c r="B85" s="182">
        <f t="shared" ref="B85:Q85" si="53">IF(B$64=0,"",B$64/B$12)</f>
        <v>0.72120775324976216</v>
      </c>
      <c r="C85" s="182">
        <f t="shared" si="53"/>
        <v>0.87976429005178447</v>
      </c>
      <c r="D85" s="182">
        <f t="shared" si="53"/>
        <v>0.88984306669049285</v>
      </c>
      <c r="E85" s="182">
        <f t="shared" si="53"/>
        <v>0.82537918731590854</v>
      </c>
      <c r="F85" s="182">
        <f t="shared" si="53"/>
        <v>0.88499481763767196</v>
      </c>
      <c r="G85" s="182">
        <f t="shared" si="53"/>
        <v>0.74293814899597133</v>
      </c>
      <c r="H85" s="182">
        <f t="shared" si="53"/>
        <v>0.7252533147439687</v>
      </c>
      <c r="I85" s="182">
        <f t="shared" si="53"/>
        <v>0.73529575040500017</v>
      </c>
      <c r="J85" s="182">
        <f t="shared" si="53"/>
        <v>0.64252230105524433</v>
      </c>
      <c r="K85" s="182">
        <f t="shared" si="53"/>
        <v>1.1148332192231718</v>
      </c>
      <c r="L85" s="182">
        <f t="shared" si="53"/>
        <v>1.1297658510867128</v>
      </c>
      <c r="M85" s="182">
        <f t="shared" si="53"/>
        <v>1.1495848941682669</v>
      </c>
      <c r="N85" s="182">
        <f t="shared" si="53"/>
        <v>1.1463571887285646</v>
      </c>
      <c r="O85" s="182">
        <f t="shared" si="53"/>
        <v>1.0487893180808643</v>
      </c>
      <c r="P85" s="182">
        <f t="shared" si="53"/>
        <v>1.0255890123477469</v>
      </c>
      <c r="Q85" s="182">
        <f t="shared" si="53"/>
        <v>1.0662640054975692</v>
      </c>
    </row>
    <row r="86" spans="1:17" x14ac:dyDescent="0.25">
      <c r="A86" s="179" t="s">
        <v>43</v>
      </c>
      <c r="B86" s="182">
        <f t="shared" ref="B86:Q86" si="54">IF(B$65=0,"",B$65/B$13)</f>
        <v>1.117169942454032</v>
      </c>
      <c r="C86" s="182">
        <f t="shared" si="54"/>
        <v>1.3153466861297718</v>
      </c>
      <c r="D86" s="182">
        <f t="shared" si="54"/>
        <v>1.3648675237078174</v>
      </c>
      <c r="E86" s="182">
        <f t="shared" si="54"/>
        <v>1.2604309448752129</v>
      </c>
      <c r="F86" s="182">
        <f t="shared" si="54"/>
        <v>1.3422200889107032</v>
      </c>
      <c r="G86" s="182">
        <f t="shared" si="54"/>
        <v>1.1262283768718011</v>
      </c>
      <c r="H86" s="182">
        <f t="shared" si="54"/>
        <v>1.1445340191347886</v>
      </c>
      <c r="I86" s="182">
        <f t="shared" si="54"/>
        <v>1.0995904555641673</v>
      </c>
      <c r="J86" s="182">
        <f t="shared" si="54"/>
        <v>0.96323497497875754</v>
      </c>
      <c r="K86" s="182">
        <f t="shared" si="54"/>
        <v>1.1148332192231718</v>
      </c>
      <c r="L86" s="182">
        <f t="shared" si="54"/>
        <v>1.1297658510867128</v>
      </c>
      <c r="M86" s="182">
        <f t="shared" si="54"/>
        <v>1.1495848941682669</v>
      </c>
      <c r="N86" s="182">
        <f t="shared" si="54"/>
        <v>1.1463571887285646</v>
      </c>
      <c r="O86" s="182">
        <f t="shared" si="54"/>
        <v>1.0487893180808643</v>
      </c>
      <c r="P86" s="182">
        <f t="shared" si="54"/>
        <v>1.0255890123477469</v>
      </c>
      <c r="Q86" s="182">
        <f t="shared" si="54"/>
        <v>1.0662640054975692</v>
      </c>
    </row>
    <row r="87" spans="1:17" x14ac:dyDescent="0.25">
      <c r="A87" s="179" t="s">
        <v>344</v>
      </c>
      <c r="B87" s="182">
        <f t="shared" ref="B87:Q87" si="55">IF(B$66=0,"",B$66/B$14)</f>
        <v>0.11916479386176342</v>
      </c>
      <c r="C87" s="182">
        <f t="shared" si="55"/>
        <v>0.14030364652050897</v>
      </c>
      <c r="D87" s="182">
        <f t="shared" si="55"/>
        <v>0.14558586919550051</v>
      </c>
      <c r="E87" s="182">
        <f t="shared" si="55"/>
        <v>0.13444596745335605</v>
      </c>
      <c r="F87" s="182">
        <f t="shared" si="55"/>
        <v>0.14317014281714166</v>
      </c>
      <c r="G87" s="182">
        <f t="shared" si="55"/>
        <v>0.12013102686632544</v>
      </c>
      <c r="H87" s="182">
        <f t="shared" si="55"/>
        <v>0.12208362870771075</v>
      </c>
      <c r="I87" s="182">
        <f t="shared" si="55"/>
        <v>0.12364044297726259</v>
      </c>
      <c r="J87" s="182">
        <f t="shared" si="55"/>
        <v>0.10404176212193841</v>
      </c>
      <c r="K87" s="182" t="str">
        <f t="shared" si="55"/>
        <v/>
      </c>
      <c r="L87" s="182" t="str">
        <f t="shared" si="55"/>
        <v/>
      </c>
      <c r="M87" s="182" t="str">
        <f t="shared" si="55"/>
        <v/>
      </c>
      <c r="N87" s="182" t="str">
        <f t="shared" si="55"/>
        <v/>
      </c>
      <c r="O87" s="182" t="str">
        <f t="shared" si="55"/>
        <v/>
      </c>
      <c r="P87" s="182" t="str">
        <f t="shared" si="55"/>
        <v/>
      </c>
      <c r="Q87" s="182" t="str">
        <f t="shared" si="55"/>
        <v/>
      </c>
    </row>
    <row r="88" spans="1:17" x14ac:dyDescent="0.25">
      <c r="A88" s="108" t="s">
        <v>42</v>
      </c>
      <c r="B88" s="112">
        <f t="shared" ref="B88:Q88" si="56">IF(B$67=0,"",B$67/B$15)</f>
        <v>0.279292485613508</v>
      </c>
      <c r="C88" s="112">
        <f t="shared" si="56"/>
        <v>0.32883667153244278</v>
      </c>
      <c r="D88" s="112">
        <f t="shared" si="56"/>
        <v>0.34121688092695435</v>
      </c>
      <c r="E88" s="112">
        <f t="shared" si="56"/>
        <v>0.30149436944448682</v>
      </c>
      <c r="F88" s="112">
        <f t="shared" si="56"/>
        <v>0.32105828645925499</v>
      </c>
      <c r="G88" s="112">
        <f t="shared" si="56"/>
        <v>0.26939319104789861</v>
      </c>
      <c r="H88" s="112">
        <f t="shared" si="56"/>
        <v>0.27377189032832749</v>
      </c>
      <c r="I88" s="112">
        <f t="shared" si="56"/>
        <v>0.27726303807661212</v>
      </c>
      <c r="J88" s="112">
        <f t="shared" si="56"/>
        <v>0.24288084185601119</v>
      </c>
      <c r="K88" s="112">
        <f t="shared" si="56"/>
        <v>0.27309635578336977</v>
      </c>
      <c r="L88" s="112">
        <f t="shared" si="56"/>
        <v>0.26679303753882999</v>
      </c>
      <c r="M88" s="112">
        <f t="shared" si="56"/>
        <v>0.27147328406934312</v>
      </c>
      <c r="N88" s="112">
        <f t="shared" si="56"/>
        <v>0.25142768910210594</v>
      </c>
      <c r="O88" s="112">
        <f t="shared" si="56"/>
        <v>0.2300283691617197</v>
      </c>
      <c r="P88" s="112">
        <f t="shared" si="56"/>
        <v>0.22493990344240067</v>
      </c>
      <c r="Q88" s="112">
        <f t="shared" si="56"/>
        <v>0.22252704866420461</v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>
        <f>IF(NFM_ued!B$5=0,"",NFM_ued!B$5/B$11)</f>
        <v>0.11697599712263226</v>
      </c>
      <c r="C90" s="113">
        <f>IF(NFM_ued!C$5=0,"",NFM_ued!C$5/C$11)</f>
        <v>0.13786751852999735</v>
      </c>
      <c r="D90" s="113">
        <f>IF(NFM_ued!D$5=0,"",NFM_ued!D$5/D$11)</f>
        <v>0.14317001911709437</v>
      </c>
      <c r="E90" s="113">
        <f>IF(NFM_ued!E$5=0,"",NFM_ued!E$5/E$11)</f>
        <v>0.13216391324651794</v>
      </c>
      <c r="F90" s="113">
        <f>IF(NFM_ued!F$5=0,"",NFM_ued!F$5/F$11)</f>
        <v>0.14152026396859915</v>
      </c>
      <c r="G90" s="113">
        <f>IF(NFM_ued!G$5=0,"",NFM_ued!G$5/G$11)</f>
        <v>0.11771820833139082</v>
      </c>
      <c r="H90" s="113">
        <f>IF(NFM_ued!H$5=0,"",NFM_ued!H$5/H$11)</f>
        <v>0.11983572390858685</v>
      </c>
      <c r="I90" s="113">
        <f>IF(NFM_ued!I$5=0,"",NFM_ued!I$5/I$11)</f>
        <v>0.1208684517382585</v>
      </c>
      <c r="J90" s="113">
        <f>IF(NFM_ued!J$5=0,"",NFM_ued!J$5/J$11)</f>
        <v>0.10400073900551464</v>
      </c>
      <c r="K90" s="113">
        <f>IF(NFM_ued!K$5=0,"",NFM_ued!K$5/K$11)</f>
        <v>0.12092707347025235</v>
      </c>
      <c r="L90" s="113">
        <f>IF(NFM_ued!L$5=0,"",NFM_ued!L$5/L$11)</f>
        <v>0.12150975899549481</v>
      </c>
      <c r="M90" s="113">
        <f>IF(NFM_ued!M$5=0,"",NFM_ued!M$5/M$11)</f>
        <v>0.12347085916689103</v>
      </c>
      <c r="N90" s="113">
        <f>IF(NFM_ued!N$5=0,"",NFM_ued!N$5/N$11)</f>
        <v>0.12335050587368562</v>
      </c>
      <c r="O90" s="113">
        <f>IF(NFM_ued!O$5=0,"",NFM_ued!O$5/O$11)</f>
        <v>0.11280303463497686</v>
      </c>
      <c r="P90" s="113">
        <f>IF(NFM_ued!P$5=0,"",NFM_ued!P$5/P$11)</f>
        <v>0.11046879465140262</v>
      </c>
      <c r="Q90" s="113">
        <f>IF(NFM_ued!Q$5=0,"",NFM_ued!Q$5/Q$11)</f>
        <v>0.11571988132037145</v>
      </c>
    </row>
    <row r="91" spans="1:17" x14ac:dyDescent="0.25">
      <c r="A91" s="180" t="s">
        <v>59</v>
      </c>
      <c r="B91" s="182">
        <f>IF(SUM(NFM_ued!B$33,NFM_ued!B$70)=0,"",SUM(NFM_ued!B$33,NFM_ued!B$70)/B$12)</f>
        <v>0.3687011124948778</v>
      </c>
      <c r="C91" s="182">
        <f>IF(SUM(NFM_ued!C$33,NFM_ued!C$70)=0,"",SUM(NFM_ued!C$33,NFM_ued!C$70)/C$12)</f>
        <v>0.44471352472069436</v>
      </c>
      <c r="D91" s="182">
        <f>IF(SUM(NFM_ued!D$33,NFM_ued!D$70)=0,"",SUM(NFM_ued!D$33,NFM_ued!D$70)/D$12)</f>
        <v>0.44667045863022314</v>
      </c>
      <c r="E91" s="182">
        <f>IF(SUM(NFM_ued!E$33,NFM_ued!E$70)=0,"",SUM(NFM_ued!E$33,NFM_ued!E$70)/E$12)</f>
        <v>0.41591739160922397</v>
      </c>
      <c r="F91" s="182">
        <f>IF(SUM(NFM_ued!F$33,NFM_ued!F$70)=0,"",SUM(NFM_ued!F$33,NFM_ued!F$70)/F$12)</f>
        <v>0.44508139583846762</v>
      </c>
      <c r="G91" s="182">
        <f>IF(SUM(NFM_ued!G$33,NFM_ued!G$70)=0,"",SUM(NFM_ued!G$33,NFM_ued!G$70)/G$12)</f>
        <v>0.3796432018565043</v>
      </c>
      <c r="H91" s="182">
        <f>IF(SUM(NFM_ued!H$33,NFM_ued!H$70)=0,"",SUM(NFM_ued!H$33,NFM_ued!H$70)/H$12)</f>
        <v>0.37224005094751889</v>
      </c>
      <c r="I91" s="182">
        <f>IF(SUM(NFM_ued!I$33,NFM_ued!I$70)=0,"",SUM(NFM_ued!I$33,NFM_ued!I$70)/I$12)</f>
        <v>0.38493442944284512</v>
      </c>
      <c r="J91" s="182">
        <f>IF(SUM(NFM_ued!J$33,NFM_ued!J$70)=0,"",SUM(NFM_ued!J$33,NFM_ued!J$70)/J$12)</f>
        <v>0.33721632719812511</v>
      </c>
      <c r="K91" s="182">
        <f>IF(SUM(NFM_ued!K$33,NFM_ued!K$70)=0,"",SUM(NFM_ued!K$33,NFM_ued!K$70)/K$12)</f>
        <v>0.5762779839772012</v>
      </c>
      <c r="L91" s="182">
        <f>IF(SUM(NFM_ued!L$33,NFM_ued!L$70)=0,"",SUM(NFM_ued!L$33,NFM_ued!L$70)/L$12)</f>
        <v>0.58387628858491303</v>
      </c>
      <c r="M91" s="182">
        <f>IF(SUM(NFM_ued!M$33,NFM_ued!M$70)=0,"",SUM(NFM_ued!M$33,NFM_ued!M$70)/M$12)</f>
        <v>0.59893939273165231</v>
      </c>
      <c r="N91" s="182">
        <f>IF(SUM(NFM_ued!N$33,NFM_ued!N$70)=0,"",SUM(NFM_ued!N$33,NFM_ued!N$70)/N$12)</f>
        <v>0.60721615157820019</v>
      </c>
      <c r="O91" s="182">
        <f>IF(SUM(NFM_ued!O$33,NFM_ued!O$70)=0,"",SUM(NFM_ued!O$33,NFM_ued!O$70)/O$12)</f>
        <v>0.55313051924691592</v>
      </c>
      <c r="P91" s="182">
        <f>IF(SUM(NFM_ued!P$33,NFM_ued!P$70)=0,"",SUM(NFM_ued!P$33,NFM_ued!P$70)/P$12)</f>
        <v>0.54340789442430892</v>
      </c>
      <c r="Q91" s="182">
        <f>IF(SUM(NFM_ued!Q$33,NFM_ued!Q$70)=0,"",SUM(NFM_ued!Q$33,NFM_ued!Q$70)/Q$12)</f>
        <v>0.56105168069054245</v>
      </c>
    </row>
    <row r="92" spans="1:17" x14ac:dyDescent="0.25">
      <c r="A92" s="179" t="s">
        <v>43</v>
      </c>
      <c r="B92" s="182">
        <f>IF(NFM_ued!B$33=0,"",NFM_ued!B$33/B$13)</f>
        <v>0.57008795735109186</v>
      </c>
      <c r="C92" s="182">
        <f>IF(NFM_ued!C$33=0,"",NFM_ued!C$33/C$13)</f>
        <v>0.66532461523444697</v>
      </c>
      <c r="D92" s="182">
        <f>IF(NFM_ued!D$33=0,"",NFM_ued!D$33/D$13)</f>
        <v>0.68663965569167018</v>
      </c>
      <c r="E92" s="182">
        <f>IF(NFM_ued!E$33=0,"",NFM_ued!E$33/E$13)</f>
        <v>0.63600671776393769</v>
      </c>
      <c r="F92" s="182">
        <f>IF(NFM_ued!F$33=0,"",NFM_ued!F$33/F$13)</f>
        <v>0.67565619572201885</v>
      </c>
      <c r="G92" s="182">
        <f>IF(NFM_ued!G$33=0,"",NFM_ued!G$33/G$13)</f>
        <v>0.574553862799423</v>
      </c>
      <c r="H92" s="182">
        <f>IF(NFM_ued!H$33=0,"",NFM_ued!H$33/H$13)</f>
        <v>0.58578164940322264</v>
      </c>
      <c r="I92" s="182">
        <f>IF(NFM_ued!I$33=0,"",NFM_ued!I$33/I$13)</f>
        <v>0.57585540039014782</v>
      </c>
      <c r="J92" s="182">
        <f>IF(NFM_ued!J$33=0,"",NFM_ued!J$33/J$13)</f>
        <v>0.50489196355925114</v>
      </c>
      <c r="K92" s="182">
        <f>IF(NFM_ued!K$33=0,"",NFM_ued!K$33/K$13)</f>
        <v>0.5762779839772012</v>
      </c>
      <c r="L92" s="182">
        <f>IF(NFM_ued!L$33=0,"",NFM_ued!L$33/L$13)</f>
        <v>0.58387628858491303</v>
      </c>
      <c r="M92" s="182">
        <f>IF(NFM_ued!M$33=0,"",NFM_ued!M$33/M$13)</f>
        <v>0.59893939273165231</v>
      </c>
      <c r="N92" s="182">
        <f>IF(NFM_ued!N$33=0,"",NFM_ued!N$33/N$13)</f>
        <v>0.60721615157820019</v>
      </c>
      <c r="O92" s="182">
        <f>IF(NFM_ued!O$33=0,"",NFM_ued!O$33/O$13)</f>
        <v>0.55313051924691592</v>
      </c>
      <c r="P92" s="182">
        <f>IF(NFM_ued!P$33=0,"",NFM_ued!P$33/P$13)</f>
        <v>0.54340789442430892</v>
      </c>
      <c r="Q92" s="182">
        <f>IF(NFM_ued!Q$33=0,"",NFM_ued!Q$33/Q$13)</f>
        <v>0.56105168069054245</v>
      </c>
    </row>
    <row r="93" spans="1:17" x14ac:dyDescent="0.25">
      <c r="A93" s="179" t="s">
        <v>344</v>
      </c>
      <c r="B93" s="182">
        <f>IF(NFM_ued!B$70=0,"",NFM_ued!B$70/B$14)</f>
        <v>6.2501340484577353E-2</v>
      </c>
      <c r="C93" s="182">
        <f>IF(NFM_ued!C$70=0,"",NFM_ued!C$70/C$14)</f>
        <v>7.0196050115893416E-2</v>
      </c>
      <c r="D93" s="182">
        <f>IF(NFM_ued!D$70=0,"",NFM_ued!D$70/D$14)</f>
        <v>7.0692339079291636E-2</v>
      </c>
      <c r="E93" s="182">
        <f>IF(NFM_ued!E$70=0,"",NFM_ued!E$70/E$14)</f>
        <v>6.6379608724329603E-2</v>
      </c>
      <c r="F93" s="182">
        <f>IF(NFM_ued!F$70=0,"",NFM_ued!F$70/F$14)</f>
        <v>7.0985547047807809E-2</v>
      </c>
      <c r="G93" s="182">
        <f>IF(NFM_ued!G$70=0,"",NFM_ued!G$70/G$14)</f>
        <v>6.2933463424111366E-2</v>
      </c>
      <c r="H93" s="182">
        <f>IF(NFM_ued!H$70=0,"",NFM_ued!H$70/H$14)</f>
        <v>6.5042945172413366E-2</v>
      </c>
      <c r="I93" s="182">
        <f>IF(NFM_ued!I$70=0,"",NFM_ued!I$70/I$14)</f>
        <v>6.4375762173299725E-2</v>
      </c>
      <c r="J93" s="182">
        <f>IF(NFM_ued!J$70=0,"",NFM_ued!J$70/J$14)</f>
        <v>5.5686863678209853E-2</v>
      </c>
      <c r="K93" s="182" t="str">
        <f>IF(NFM_ued!K$70=0,"",NFM_ued!K$70/K$14)</f>
        <v/>
      </c>
      <c r="L93" s="182" t="str">
        <f>IF(NFM_ued!L$70=0,"",NFM_ued!L$70/L$14)</f>
        <v/>
      </c>
      <c r="M93" s="182" t="str">
        <f>IF(NFM_ued!M$70=0,"",NFM_ued!M$70/M$14)</f>
        <v/>
      </c>
      <c r="N93" s="182" t="str">
        <f>IF(NFM_ued!N$70=0,"",NFM_ued!N$70/N$14)</f>
        <v/>
      </c>
      <c r="O93" s="182" t="str">
        <f>IF(NFM_ued!O$70=0,"",NFM_ued!O$70/O$14)</f>
        <v/>
      </c>
      <c r="P93" s="182" t="str">
        <f>IF(NFM_ued!P$70=0,"",NFM_ued!P$70/P$14)</f>
        <v/>
      </c>
      <c r="Q93" s="182" t="str">
        <f>IF(NFM_ued!Q$70=0,"",NFM_ued!Q$70/Q$14)</f>
        <v/>
      </c>
    </row>
    <row r="94" spans="1:17" x14ac:dyDescent="0.25">
      <c r="A94" s="108" t="s">
        <v>42</v>
      </c>
      <c r="B94" s="112">
        <f>IF(NFM_ued!B$112=0,"",NFM_ued!B$112/B$15)</f>
        <v>9.5997971319786227E-2</v>
      </c>
      <c r="C94" s="112">
        <f>IF(NFM_ued!C$112=0,"",NFM_ued!C$112/C$15)</f>
        <v>0.11219833312890397</v>
      </c>
      <c r="D94" s="112">
        <f>IF(NFM_ued!D$112=0,"",NFM_ued!D$112/D$15)</f>
        <v>0.11316575751285568</v>
      </c>
      <c r="E94" s="112">
        <f>IF(NFM_ued!E$112=0,"",NFM_ued!E$112/E$15)</f>
        <v>0.10455878307369847</v>
      </c>
      <c r="F94" s="112">
        <f>IF(NFM_ued!F$112=0,"",NFM_ued!F$112/F$15)</f>
        <v>0.11313115243651484</v>
      </c>
      <c r="G94" s="112">
        <f>IF(NFM_ued!G$112=0,"",NFM_ued!G$112/G$15)</f>
        <v>9.7459656049824636E-2</v>
      </c>
      <c r="H94" s="112">
        <f>IF(NFM_ued!H$112=0,"",NFM_ued!H$112/H$15)</f>
        <v>9.9269199392452906E-2</v>
      </c>
      <c r="I94" s="112">
        <f>IF(NFM_ued!I$112=0,"",NFM_ued!I$112/I$15)</f>
        <v>9.9081349112065703E-2</v>
      </c>
      <c r="J94" s="112">
        <f>IF(NFM_ued!J$112=0,"",NFM_ued!J$112/J$15)</f>
        <v>8.9008993484307963E-2</v>
      </c>
      <c r="K94" s="112">
        <f>IF(NFM_ued!K$112=0,"",NFM_ued!K$112/K$15)</f>
        <v>9.9337077241702321E-2</v>
      </c>
      <c r="L94" s="112">
        <f>IF(NFM_ued!L$112=0,"",NFM_ued!L$112/L$15)</f>
        <v>9.5936471912699078E-2</v>
      </c>
      <c r="M94" s="112">
        <f>IF(NFM_ued!M$112=0,"",NFM_ued!M$112/M$15)</f>
        <v>0.10302184598683226</v>
      </c>
      <c r="N94" s="112">
        <f>IF(NFM_ued!N$112=0,"",NFM_ued!N$112/N$15)</f>
        <v>0.10665361430507216</v>
      </c>
      <c r="O94" s="112">
        <f>IF(NFM_ued!O$112=0,"",NFM_ued!O$112/O$15)</f>
        <v>9.665872253707905E-2</v>
      </c>
      <c r="P94" s="112">
        <f>IF(NFM_ued!P$112=0,"",NFM_ued!P$112/P$15)</f>
        <v>9.4826877484637598E-2</v>
      </c>
      <c r="Q94" s="112">
        <f>IF(NFM_ued!Q$112=0,"",NFM_ued!Q$112/Q$15)</f>
        <v>9.805253520459023E-2</v>
      </c>
    </row>
    <row r="95" spans="1:17" x14ac:dyDescent="0.25">
      <c r="A95" s="39" t="s">
        <v>60</v>
      </c>
      <c r="B95" s="181">
        <f t="shared" ref="B95:Q95" si="57">IF(B$62=0,"",B$72/B$62)</f>
        <v>1.6144107137690651</v>
      </c>
      <c r="C95" s="181">
        <f t="shared" si="57"/>
        <v>1.5637423508757593</v>
      </c>
      <c r="D95" s="181">
        <f t="shared" si="57"/>
        <v>1.6508437725098839</v>
      </c>
      <c r="E95" s="181">
        <f t="shared" si="57"/>
        <v>1.5194035007742959</v>
      </c>
      <c r="F95" s="181">
        <f t="shared" si="57"/>
        <v>1.4188239085604477</v>
      </c>
      <c r="G95" s="181">
        <f t="shared" si="57"/>
        <v>1.4851071704871057</v>
      </c>
      <c r="H95" s="181">
        <f t="shared" si="57"/>
        <v>1.5068109848504372</v>
      </c>
      <c r="I95" s="181">
        <f t="shared" si="57"/>
        <v>1.5357440776404734</v>
      </c>
      <c r="J95" s="181">
        <f t="shared" si="57"/>
        <v>1.5190052364662201</v>
      </c>
      <c r="K95" s="181">
        <f t="shared" si="57"/>
        <v>1.4552613890245056</v>
      </c>
      <c r="L95" s="181">
        <f t="shared" si="57"/>
        <v>1.7372204532095832</v>
      </c>
      <c r="M95" s="181">
        <f t="shared" si="57"/>
        <v>1.5346795097346555</v>
      </c>
      <c r="N95" s="181">
        <f t="shared" si="57"/>
        <v>1.2619885767830756</v>
      </c>
      <c r="O95" s="181">
        <f t="shared" si="57"/>
        <v>1.4115173805918555</v>
      </c>
      <c r="P95" s="181">
        <f t="shared" si="57"/>
        <v>1.3259578661258173</v>
      </c>
      <c r="Q95" s="181">
        <f t="shared" si="57"/>
        <v>1.3802234221987366</v>
      </c>
    </row>
    <row r="96" spans="1:17" x14ac:dyDescent="0.25">
      <c r="A96" s="110" t="s">
        <v>44</v>
      </c>
      <c r="B96" s="109">
        <f t="shared" ref="B96:Q96" si="58">IF(B$63=0,"",B$73/B$63)</f>
        <v>1.2152827099267416</v>
      </c>
      <c r="C96" s="109">
        <f t="shared" si="58"/>
        <v>1.2007539464120189</v>
      </c>
      <c r="D96" s="109">
        <f t="shared" si="58"/>
        <v>1.189033714299494</v>
      </c>
      <c r="E96" s="109">
        <f t="shared" si="58"/>
        <v>1.1877774392959632</v>
      </c>
      <c r="F96" s="109">
        <f t="shared" si="58"/>
        <v>1.1243315257991315</v>
      </c>
      <c r="G96" s="109">
        <f t="shared" si="58"/>
        <v>1.2660198552831023</v>
      </c>
      <c r="H96" s="109">
        <f t="shared" si="58"/>
        <v>1.2362944101672884</v>
      </c>
      <c r="I96" s="109">
        <f t="shared" si="58"/>
        <v>1.2957262755639161</v>
      </c>
      <c r="J96" s="109">
        <f t="shared" si="58"/>
        <v>1.2710213945992355</v>
      </c>
      <c r="K96" s="109">
        <f t="shared" si="58"/>
        <v>1.2184636295686042</v>
      </c>
      <c r="L96" s="109">
        <f t="shared" si="58"/>
        <v>1.2454688789908352</v>
      </c>
      <c r="M96" s="109">
        <f t="shared" si="58"/>
        <v>1.2744488027588738</v>
      </c>
      <c r="N96" s="109">
        <f t="shared" si="58"/>
        <v>1.2648400859409143</v>
      </c>
      <c r="O96" s="109">
        <f t="shared" si="58"/>
        <v>1.2466717616328791</v>
      </c>
      <c r="P96" s="109">
        <f t="shared" si="58"/>
        <v>1.2026933285813093</v>
      </c>
      <c r="Q96" s="109">
        <f t="shared" si="58"/>
        <v>1.2132141635855331</v>
      </c>
    </row>
    <row r="97" spans="1:17" x14ac:dyDescent="0.25">
      <c r="A97" s="180" t="s">
        <v>59</v>
      </c>
      <c r="B97" s="178">
        <f t="shared" ref="B97:Q97" si="59">IF(B$64=0,"",B$74/B$64)</f>
        <v>1.6761464140154754</v>
      </c>
      <c r="C97" s="178">
        <f t="shared" si="59"/>
        <v>1.5881670984800902</v>
      </c>
      <c r="D97" s="178">
        <f t="shared" si="59"/>
        <v>1.6397804643317211</v>
      </c>
      <c r="E97" s="178">
        <f t="shared" si="59"/>
        <v>1.6642763366260132</v>
      </c>
      <c r="F97" s="178">
        <f t="shared" si="59"/>
        <v>1.6054275880714224</v>
      </c>
      <c r="G97" s="178">
        <f t="shared" si="59"/>
        <v>1.6712818126741771</v>
      </c>
      <c r="H97" s="178">
        <f t="shared" si="59"/>
        <v>1.8150636792179768</v>
      </c>
      <c r="I97" s="178">
        <f t="shared" si="59"/>
        <v>1.6972385806254733</v>
      </c>
      <c r="J97" s="178">
        <f t="shared" si="59"/>
        <v>1.9155614267598349</v>
      </c>
      <c r="K97" s="178">
        <f t="shared" si="59"/>
        <v>1.8822858402158802</v>
      </c>
      <c r="L97" s="178">
        <f t="shared" si="59"/>
        <v>2.0116258810866867</v>
      </c>
      <c r="M97" s="178">
        <f t="shared" si="59"/>
        <v>1.9322400853246635</v>
      </c>
      <c r="N97" s="178">
        <f t="shared" si="59"/>
        <v>2.2695671556961843</v>
      </c>
      <c r="O97" s="178">
        <f t="shared" si="59"/>
        <v>2.4719100905282647</v>
      </c>
      <c r="P97" s="178">
        <f t="shared" si="59"/>
        <v>2.5025953732194668</v>
      </c>
      <c r="Q97" s="178">
        <f t="shared" si="59"/>
        <v>2.6078652409038763</v>
      </c>
    </row>
    <row r="98" spans="1:17" x14ac:dyDescent="0.25">
      <c r="A98" s="179" t="s">
        <v>43</v>
      </c>
      <c r="B98" s="178">
        <f t="shared" ref="B98:Q98" si="60">IF(B$65=0,"",B$75/B$65)</f>
        <v>1.7197269325916069</v>
      </c>
      <c r="C98" s="178">
        <f t="shared" si="60"/>
        <v>1.5892397065618549</v>
      </c>
      <c r="D98" s="178">
        <f t="shared" si="60"/>
        <v>1.6230626266513764</v>
      </c>
      <c r="E98" s="178">
        <f t="shared" si="60"/>
        <v>1.6612638269377713</v>
      </c>
      <c r="F98" s="178">
        <f t="shared" si="60"/>
        <v>1.6004140157086231</v>
      </c>
      <c r="G98" s="178">
        <f t="shared" si="60"/>
        <v>1.7101830722370139</v>
      </c>
      <c r="H98" s="178">
        <f t="shared" si="60"/>
        <v>1.8840384821986418</v>
      </c>
      <c r="I98" s="178">
        <f t="shared" si="60"/>
        <v>1.7340081260483127</v>
      </c>
      <c r="J98" s="178">
        <f t="shared" si="60"/>
        <v>1.9684981555209129</v>
      </c>
      <c r="K98" s="178">
        <f t="shared" si="60"/>
        <v>1.8822858402158802</v>
      </c>
      <c r="L98" s="178">
        <f t="shared" si="60"/>
        <v>2.0116258810866867</v>
      </c>
      <c r="M98" s="178">
        <f t="shared" si="60"/>
        <v>1.9322400853246635</v>
      </c>
      <c r="N98" s="178">
        <f t="shared" si="60"/>
        <v>2.2695671556961843</v>
      </c>
      <c r="O98" s="178">
        <f t="shared" si="60"/>
        <v>2.4719100905282647</v>
      </c>
      <c r="P98" s="178">
        <f t="shared" si="60"/>
        <v>2.5025953732194668</v>
      </c>
      <c r="Q98" s="178">
        <f t="shared" si="60"/>
        <v>2.6078652409038763</v>
      </c>
    </row>
    <row r="99" spans="1:17" x14ac:dyDescent="0.25">
      <c r="A99" s="179" t="s">
        <v>344</v>
      </c>
      <c r="B99" s="178">
        <f t="shared" ref="B99:Q99" si="61">IF(B$66=0,"",B$76/B$66)</f>
        <v>1.0549378485911625</v>
      </c>
      <c r="C99" s="178">
        <f t="shared" si="61"/>
        <v>1.5710961722283914</v>
      </c>
      <c r="D99" s="178">
        <f t="shared" si="61"/>
        <v>1.8853409330417557</v>
      </c>
      <c r="E99" s="178">
        <f t="shared" si="61"/>
        <v>1.7091296855939313</v>
      </c>
      <c r="F99" s="178">
        <f t="shared" si="61"/>
        <v>1.681686325860176</v>
      </c>
      <c r="G99" s="178">
        <f t="shared" si="61"/>
        <v>1.0786830188905472</v>
      </c>
      <c r="H99" s="178">
        <f t="shared" si="61"/>
        <v>0.88482075464104959</v>
      </c>
      <c r="I99" s="178">
        <f t="shared" si="61"/>
        <v>1.1481877417758641</v>
      </c>
      <c r="J99" s="178">
        <f t="shared" si="61"/>
        <v>1.0926832698365252</v>
      </c>
      <c r="K99" s="178" t="str">
        <f t="shared" si="61"/>
        <v/>
      </c>
      <c r="L99" s="178" t="str">
        <f t="shared" si="61"/>
        <v/>
      </c>
      <c r="M99" s="178" t="str">
        <f t="shared" si="61"/>
        <v/>
      </c>
      <c r="N99" s="178" t="str">
        <f t="shared" si="61"/>
        <v/>
      </c>
      <c r="O99" s="178" t="str">
        <f t="shared" si="61"/>
        <v/>
      </c>
      <c r="P99" s="178" t="str">
        <f t="shared" si="61"/>
        <v/>
      </c>
      <c r="Q99" s="178" t="str">
        <f t="shared" si="61"/>
        <v/>
      </c>
    </row>
    <row r="100" spans="1:17" x14ac:dyDescent="0.25">
      <c r="A100" s="108" t="s">
        <v>42</v>
      </c>
      <c r="B100" s="107">
        <f t="shared" ref="B100:Q100" si="62">IF(B$67=0,"",B$77/B$67)</f>
        <v>1.886660906123242</v>
      </c>
      <c r="C100" s="107">
        <f t="shared" si="62"/>
        <v>1.8233459100795357</v>
      </c>
      <c r="D100" s="107">
        <f t="shared" si="62"/>
        <v>2.0477864313031922</v>
      </c>
      <c r="E100" s="107">
        <f t="shared" si="62"/>
        <v>1.6590567878017592</v>
      </c>
      <c r="F100" s="107">
        <f t="shared" si="62"/>
        <v>1.4857958929572133</v>
      </c>
      <c r="G100" s="107">
        <f t="shared" si="62"/>
        <v>1.4230100929500327</v>
      </c>
      <c r="H100" s="107">
        <f t="shared" si="62"/>
        <v>1.38282359469784</v>
      </c>
      <c r="I100" s="107">
        <f t="shared" si="62"/>
        <v>1.5494936684153182</v>
      </c>
      <c r="J100" s="107">
        <f t="shared" si="62"/>
        <v>1.3173198665906336</v>
      </c>
      <c r="K100" s="107">
        <f t="shared" si="62"/>
        <v>1.276954349171411</v>
      </c>
      <c r="L100" s="107">
        <f t="shared" si="62"/>
        <v>1.952471457274495</v>
      </c>
      <c r="M100" s="107">
        <f t="shared" si="62"/>
        <v>1.4105557163162015</v>
      </c>
      <c r="N100" s="107">
        <f t="shared" si="62"/>
        <v>0.6783163870108655</v>
      </c>
      <c r="O100" s="107">
        <f t="shared" si="62"/>
        <v>0.89478967297228118</v>
      </c>
      <c r="P100" s="107">
        <f t="shared" si="62"/>
        <v>0.76253213462213199</v>
      </c>
      <c r="Q100" s="107">
        <f t="shared" si="62"/>
        <v>0.84942074454284278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335.15098273620958</v>
      </c>
      <c r="C5" s="96">
        <v>361.72033868568718</v>
      </c>
      <c r="D5" s="96">
        <v>460.64278925138836</v>
      </c>
      <c r="E5" s="96">
        <v>434.84867598194842</v>
      </c>
      <c r="F5" s="96">
        <v>469.77703111874615</v>
      </c>
      <c r="G5" s="96">
        <v>281.55709421795029</v>
      </c>
      <c r="H5" s="96">
        <v>286.13350478369705</v>
      </c>
      <c r="I5" s="96">
        <v>347.73874587355112</v>
      </c>
      <c r="J5" s="96">
        <v>360.17087129969588</v>
      </c>
      <c r="K5" s="96">
        <v>416.85617980213988</v>
      </c>
      <c r="L5" s="96">
        <v>411.04387681904052</v>
      </c>
      <c r="M5" s="96">
        <v>418.25465973945671</v>
      </c>
      <c r="N5" s="96">
        <v>417.08032033462433</v>
      </c>
      <c r="O5" s="96">
        <v>356.14329441093804</v>
      </c>
      <c r="P5" s="96">
        <v>348.26503595360282</v>
      </c>
      <c r="Q5" s="96">
        <v>380.94625008008882</v>
      </c>
    </row>
    <row r="6" spans="1:17" x14ac:dyDescent="0.25">
      <c r="A6" s="132" t="s">
        <v>83</v>
      </c>
      <c r="B6" s="160">
        <v>0.51884685888363991</v>
      </c>
      <c r="C6" s="160">
        <v>0.55997884890318894</v>
      </c>
      <c r="D6" s="160">
        <v>0.71312058320472171</v>
      </c>
      <c r="E6" s="160">
        <v>0.67318874550496077</v>
      </c>
      <c r="F6" s="160">
        <v>0.72726129275141638</v>
      </c>
      <c r="G6" s="160">
        <v>0.435878220432876</v>
      </c>
      <c r="H6" s="160">
        <v>0.44296295647516448</v>
      </c>
      <c r="I6" s="160">
        <v>0.53833396081859519</v>
      </c>
      <c r="J6" s="160">
        <v>0.55758012018814584</v>
      </c>
      <c r="K6" s="160">
        <v>0.64533458243447006</v>
      </c>
      <c r="L6" s="160">
        <v>0.63633656273289962</v>
      </c>
      <c r="M6" s="160">
        <v>0.64749956765028183</v>
      </c>
      <c r="N6" s="160">
        <v>0.64568157414035332</v>
      </c>
      <c r="O6" s="160">
        <v>0.55134503294303672</v>
      </c>
      <c r="P6" s="160">
        <v>0.53914870989874741</v>
      </c>
      <c r="Q6" s="160">
        <v>0.58974246067815972</v>
      </c>
    </row>
    <row r="7" spans="1:17" x14ac:dyDescent="0.25">
      <c r="A7" s="76" t="s">
        <v>82</v>
      </c>
      <c r="B7" s="159">
        <v>0.25942342944181995</v>
      </c>
      <c r="C7" s="159">
        <v>0.27998942445159447</v>
      </c>
      <c r="D7" s="159">
        <v>0.35656029160236086</v>
      </c>
      <c r="E7" s="159">
        <v>0.33659437275248039</v>
      </c>
      <c r="F7" s="159">
        <v>0.36363064637570819</v>
      </c>
      <c r="G7" s="159">
        <v>0.217939110216438</v>
      </c>
      <c r="H7" s="159">
        <v>0.22148147823758224</v>
      </c>
      <c r="I7" s="159">
        <v>0.2691669804092976</v>
      </c>
      <c r="J7" s="159">
        <v>0.27879006009407292</v>
      </c>
      <c r="K7" s="159">
        <v>0.32266729121723503</v>
      </c>
      <c r="L7" s="159">
        <v>0.31816828136644981</v>
      </c>
      <c r="M7" s="159">
        <v>0.32374978382514091</v>
      </c>
      <c r="N7" s="159">
        <v>0.32284078707017666</v>
      </c>
      <c r="O7" s="159">
        <v>0.27567251647151836</v>
      </c>
      <c r="P7" s="159">
        <v>0.26957435494937371</v>
      </c>
      <c r="Q7" s="159">
        <v>0.29487123033907986</v>
      </c>
    </row>
    <row r="8" spans="1:17" x14ac:dyDescent="0.25">
      <c r="A8" s="76" t="s">
        <v>81</v>
      </c>
      <c r="B8" s="159">
        <v>6.5720602125261056</v>
      </c>
      <c r="C8" s="159">
        <v>7.0930654194403937</v>
      </c>
      <c r="D8" s="159">
        <v>9.0328607205931419</v>
      </c>
      <c r="E8" s="159">
        <v>8.5270574430628372</v>
      </c>
      <c r="F8" s="159">
        <v>9.2119763748512753</v>
      </c>
      <c r="G8" s="159">
        <v>5.5211241254830963</v>
      </c>
      <c r="H8" s="159">
        <v>5.6108641153520837</v>
      </c>
      <c r="I8" s="159">
        <v>6.8188968370355392</v>
      </c>
      <c r="J8" s="159">
        <v>7.0626815223831816</v>
      </c>
      <c r="K8" s="159">
        <v>8.1742380441699556</v>
      </c>
      <c r="L8" s="159">
        <v>8.0602631279500621</v>
      </c>
      <c r="M8" s="159">
        <v>8.2016611902369032</v>
      </c>
      <c r="N8" s="159">
        <v>8.1786332724444755</v>
      </c>
      <c r="O8" s="159">
        <v>6.9837037506117996</v>
      </c>
      <c r="P8" s="159">
        <v>6.8292169920508012</v>
      </c>
      <c r="Q8" s="159">
        <v>7.4700711685900218</v>
      </c>
    </row>
    <row r="9" spans="1:17" x14ac:dyDescent="0.25">
      <c r="A9" s="76" t="s">
        <v>80</v>
      </c>
      <c r="B9" s="159">
        <v>0.17294895296121332</v>
      </c>
      <c r="C9" s="159">
        <v>0.18665961630106298</v>
      </c>
      <c r="D9" s="159">
        <v>0.23770686106824057</v>
      </c>
      <c r="E9" s="159">
        <v>0.22439624850165354</v>
      </c>
      <c r="F9" s="159">
        <v>0.2424204309171388</v>
      </c>
      <c r="G9" s="159">
        <v>0.145292740144292</v>
      </c>
      <c r="H9" s="159">
        <v>0.14765431882505484</v>
      </c>
      <c r="I9" s="159">
        <v>0.17944465360619838</v>
      </c>
      <c r="J9" s="159">
        <v>0.18586004006271531</v>
      </c>
      <c r="K9" s="159">
        <v>0.21511152747815671</v>
      </c>
      <c r="L9" s="159">
        <v>0.21211218757763323</v>
      </c>
      <c r="M9" s="159">
        <v>0.21583318921676056</v>
      </c>
      <c r="N9" s="159">
        <v>0.21522719138011775</v>
      </c>
      <c r="O9" s="159">
        <v>0.18378167764767891</v>
      </c>
      <c r="P9" s="159">
        <v>0.1797162366329158</v>
      </c>
      <c r="Q9" s="159">
        <v>0.19658082022605322</v>
      </c>
    </row>
    <row r="10" spans="1:17" x14ac:dyDescent="0.25">
      <c r="A10" s="129" t="s">
        <v>79</v>
      </c>
      <c r="B10" s="158">
        <v>0.34589790592242664</v>
      </c>
      <c r="C10" s="158">
        <v>0.37331923260212596</v>
      </c>
      <c r="D10" s="158">
        <v>0.47541372213648114</v>
      </c>
      <c r="E10" s="158">
        <v>0.44879249700330714</v>
      </c>
      <c r="F10" s="158">
        <v>0.48484086183427766</v>
      </c>
      <c r="G10" s="158">
        <v>0.290585480288584</v>
      </c>
      <c r="H10" s="158">
        <v>0.29530863765010962</v>
      </c>
      <c r="I10" s="158">
        <v>0.35888930721239676</v>
      </c>
      <c r="J10" s="158">
        <v>0.37172008012543062</v>
      </c>
      <c r="K10" s="158">
        <v>0.43022305495631341</v>
      </c>
      <c r="L10" s="158">
        <v>0.42422437515526645</v>
      </c>
      <c r="M10" s="158">
        <v>0.43166637843352107</v>
      </c>
      <c r="N10" s="158">
        <v>0.43045438276023551</v>
      </c>
      <c r="O10" s="158">
        <v>0.36756335529535783</v>
      </c>
      <c r="P10" s="158">
        <v>0.35943247326583161</v>
      </c>
      <c r="Q10" s="158">
        <v>0.39316164045210644</v>
      </c>
    </row>
    <row r="11" spans="1:17" x14ac:dyDescent="0.25">
      <c r="A11" s="92" t="s">
        <v>125</v>
      </c>
      <c r="B11" s="91">
        <v>6.9179581184485334E-2</v>
      </c>
      <c r="C11" s="91">
        <v>7.4663846520425181E-2</v>
      </c>
      <c r="D11" s="91">
        <v>9.5082744427296223E-2</v>
      </c>
      <c r="E11" s="91">
        <v>8.975849940066144E-2</v>
      </c>
      <c r="F11" s="91">
        <v>9.6968172366855537E-2</v>
      </c>
      <c r="G11" s="91">
        <v>5.6911027703269307E-2</v>
      </c>
      <c r="H11" s="91">
        <v>5.906172753002193E-2</v>
      </c>
      <c r="I11" s="91">
        <v>5.9146473373797429E-2</v>
      </c>
      <c r="J11" s="91">
        <v>6.0183136472532067E-2</v>
      </c>
      <c r="K11" s="91">
        <v>6.3957575201751757E-2</v>
      </c>
      <c r="L11" s="91">
        <v>6.828862558301535E-2</v>
      </c>
      <c r="M11" s="91">
        <v>7.0218967728531922E-2</v>
      </c>
      <c r="N11" s="91">
        <v>6.8051736110829042E-2</v>
      </c>
      <c r="O11" s="91">
        <v>5.582633219505613E-2</v>
      </c>
      <c r="P11" s="91">
        <v>5.4752609573630651E-2</v>
      </c>
      <c r="Q11" s="91">
        <v>6.1192044662337894E-2</v>
      </c>
    </row>
    <row r="12" spans="1:17" x14ac:dyDescent="0.25">
      <c r="A12" s="92" t="s">
        <v>26</v>
      </c>
      <c r="B12" s="91">
        <v>0.10376937177672799</v>
      </c>
      <c r="C12" s="91">
        <v>0.11199576978063779</v>
      </c>
      <c r="D12" s="91">
        <v>0.14262411664094432</v>
      </c>
      <c r="E12" s="91">
        <v>0.13463774910099213</v>
      </c>
      <c r="F12" s="91">
        <v>0.14545225855028329</v>
      </c>
      <c r="G12" s="91">
        <v>8.5366541554903946E-2</v>
      </c>
      <c r="H12" s="91">
        <v>8.8592591295032885E-2</v>
      </c>
      <c r="I12" s="91">
        <v>8.8719710060696136E-2</v>
      </c>
      <c r="J12" s="91">
        <v>9.0274704708798087E-2</v>
      </c>
      <c r="K12" s="91">
        <v>9.5936362802627628E-2</v>
      </c>
      <c r="L12" s="91">
        <v>0.102432938374523</v>
      </c>
      <c r="M12" s="91">
        <v>0.10532845159279786</v>
      </c>
      <c r="N12" s="91">
        <v>0.10207760416624355</v>
      </c>
      <c r="O12" s="91">
        <v>8.3739498292584189E-2</v>
      </c>
      <c r="P12" s="91">
        <v>8.2128914360445976E-2</v>
      </c>
      <c r="Q12" s="91">
        <v>9.178806699350682E-2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6.0303417722374674E-3</v>
      </c>
      <c r="H13" s="91">
        <v>0</v>
      </c>
      <c r="I13" s="91">
        <v>6.3156940343409629E-2</v>
      </c>
      <c r="J13" s="91">
        <v>7.080439776277031E-2</v>
      </c>
      <c r="K13" s="91">
        <v>0.11043517894755468</v>
      </c>
      <c r="L13" s="91">
        <v>8.2781247240189745E-2</v>
      </c>
      <c r="M13" s="91">
        <v>8.0571539790861568E-2</v>
      </c>
      <c r="N13" s="91">
        <v>9.019570220609037E-2</v>
      </c>
      <c r="O13" s="91">
        <v>8.8431694320077206E-2</v>
      </c>
      <c r="P13" s="91">
        <v>8.5669425397678342E-2</v>
      </c>
      <c r="Q13" s="91">
        <v>8.7201417140417029E-2</v>
      </c>
    </row>
    <row r="14" spans="1:17" x14ac:dyDescent="0.25">
      <c r="A14" s="92" t="s">
        <v>21</v>
      </c>
      <c r="B14" s="157">
        <v>0.17294895296121332</v>
      </c>
      <c r="C14" s="157">
        <v>0.18665961630106295</v>
      </c>
      <c r="D14" s="157">
        <v>0.23770686106824063</v>
      </c>
      <c r="E14" s="157">
        <v>0.2243962485016536</v>
      </c>
      <c r="F14" s="157">
        <v>0.2424204309171388</v>
      </c>
      <c r="G14" s="157">
        <v>0.14227756925817331</v>
      </c>
      <c r="H14" s="157">
        <v>0.14765431882505484</v>
      </c>
      <c r="I14" s="157">
        <v>0.14786618343449356</v>
      </c>
      <c r="J14" s="157">
        <v>0.15045784118133015</v>
      </c>
      <c r="K14" s="157">
        <v>0.15989393800437937</v>
      </c>
      <c r="L14" s="157">
        <v>0.17072156395753832</v>
      </c>
      <c r="M14" s="157">
        <v>0.17554741932132975</v>
      </c>
      <c r="N14" s="157">
        <v>0.17012934027707258</v>
      </c>
      <c r="O14" s="157">
        <v>0.13956583048764032</v>
      </c>
      <c r="P14" s="157">
        <v>0.13688152393407663</v>
      </c>
      <c r="Q14" s="157">
        <v>0.15298011165584471</v>
      </c>
    </row>
    <row r="15" spans="1:17" x14ac:dyDescent="0.25">
      <c r="A15" s="156" t="s">
        <v>152</v>
      </c>
      <c r="B15" s="206">
        <v>133.96031941733412</v>
      </c>
      <c r="C15" s="206">
        <v>144.58012837819959</v>
      </c>
      <c r="D15" s="206">
        <v>184.11957107097817</v>
      </c>
      <c r="E15" s="206">
        <v>173.80962770022956</v>
      </c>
      <c r="F15" s="206">
        <v>187.77054039888111</v>
      </c>
      <c r="G15" s="206">
        <v>112.53876676035205</v>
      </c>
      <c r="H15" s="206">
        <v>114.36796450331325</v>
      </c>
      <c r="I15" s="206">
        <v>138.99166605657473</v>
      </c>
      <c r="J15" s="206">
        <v>143.96080408363974</v>
      </c>
      <c r="K15" s="206">
        <v>166.61800165848405</v>
      </c>
      <c r="L15" s="206">
        <v>164.29481597718427</v>
      </c>
      <c r="M15" s="206">
        <v>167.17697605734222</v>
      </c>
      <c r="N15" s="206">
        <v>166.70759094472407</v>
      </c>
      <c r="O15" s="206">
        <v>142.35097593367868</v>
      </c>
      <c r="P15" s="206">
        <v>139.20202494215616</v>
      </c>
      <c r="Q15" s="206">
        <v>152.26475221685482</v>
      </c>
    </row>
    <row r="16" spans="1:17" x14ac:dyDescent="0.25">
      <c r="A16" s="88" t="s">
        <v>33</v>
      </c>
      <c r="B16" s="87">
        <v>13.55568124006399</v>
      </c>
      <c r="C16" s="87">
        <v>13.948290602940357</v>
      </c>
      <c r="D16" s="87">
        <v>16.789544121314204</v>
      </c>
      <c r="E16" s="87">
        <v>12.856423749104334</v>
      </c>
      <c r="F16" s="87">
        <v>1.0327516882162413</v>
      </c>
      <c r="G16" s="87">
        <v>20.507739722765862</v>
      </c>
      <c r="H16" s="87">
        <v>18.15403074291175</v>
      </c>
      <c r="I16" s="87">
        <v>25.299731008076801</v>
      </c>
      <c r="J16" s="87">
        <v>19.338635333994112</v>
      </c>
      <c r="K16" s="87">
        <v>20.761694948622885</v>
      </c>
      <c r="L16" s="87">
        <v>28.297698198835072</v>
      </c>
      <c r="M16" s="87">
        <v>35.193423936632605</v>
      </c>
      <c r="N16" s="87">
        <v>32.267543021459488</v>
      </c>
      <c r="O16" s="87">
        <v>27.337235229640271</v>
      </c>
      <c r="P16" s="87">
        <v>17.657434848881639</v>
      </c>
      <c r="Q16" s="87">
        <v>24.023495397378458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1.8795871838627039E-14</v>
      </c>
      <c r="H18" s="87">
        <v>0</v>
      </c>
      <c r="I18" s="87">
        <v>0</v>
      </c>
      <c r="J18" s="87">
        <v>2.0962017308156143E-14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15.440797188975779</v>
      </c>
      <c r="C19" s="87">
        <v>10.812998666558515</v>
      </c>
      <c r="D19" s="87">
        <v>8.2068009843343646</v>
      </c>
      <c r="E19" s="87">
        <v>11.944150621823709</v>
      </c>
      <c r="F19" s="87">
        <v>12.915784309747332</v>
      </c>
      <c r="G19" s="87">
        <v>16.940967211975995</v>
      </c>
      <c r="H19" s="87">
        <v>10.338177459305356</v>
      </c>
      <c r="I19" s="87">
        <v>34.775017644330532</v>
      </c>
      <c r="J19" s="87">
        <v>35.510916717994888</v>
      </c>
      <c r="K19" s="87">
        <v>21.113259128218736</v>
      </c>
      <c r="L19" s="87">
        <v>16.414997034706747</v>
      </c>
      <c r="M19" s="87">
        <v>23.330360369249682</v>
      </c>
      <c r="N19" s="87">
        <v>35.153621052674204</v>
      </c>
      <c r="O19" s="87">
        <v>17.889593784878851</v>
      </c>
      <c r="P19" s="87">
        <v>8.2488932654582232</v>
      </c>
      <c r="Q19" s="87">
        <v>7.4667766894853447</v>
      </c>
    </row>
    <row r="20" spans="1:17" x14ac:dyDescent="0.25">
      <c r="A20" s="88" t="s">
        <v>29</v>
      </c>
      <c r="B20" s="87">
        <v>26.632414585136253</v>
      </c>
      <c r="C20" s="87">
        <v>29.425747910519519</v>
      </c>
      <c r="D20" s="87">
        <v>38.446327199979237</v>
      </c>
      <c r="E20" s="87">
        <v>39.286464560964532</v>
      </c>
      <c r="F20" s="87">
        <v>45.075254578348861</v>
      </c>
      <c r="G20" s="87">
        <v>13.253890305339747</v>
      </c>
      <c r="H20" s="87">
        <v>16.156358608082218</v>
      </c>
      <c r="I20" s="87">
        <v>16.397768808895616</v>
      </c>
      <c r="J20" s="87">
        <v>23.849605891097813</v>
      </c>
      <c r="K20" s="87">
        <v>28.58183642618966</v>
      </c>
      <c r="L20" s="87">
        <v>20.9853391409947</v>
      </c>
      <c r="M20" s="87">
        <v>14.954309330106256</v>
      </c>
      <c r="N20" s="87">
        <v>12.493837811759944</v>
      </c>
      <c r="O20" s="87">
        <v>15.362556498695142</v>
      </c>
      <c r="P20" s="87">
        <v>24.09691524914955</v>
      </c>
      <c r="Q20" s="87">
        <v>21.650473996137713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78.33142640315809</v>
      </c>
      <c r="C22" s="87">
        <v>90.393091198181196</v>
      </c>
      <c r="D22" s="87">
        <v>120.67689876535034</v>
      </c>
      <c r="E22" s="87">
        <v>109.72258876833698</v>
      </c>
      <c r="F22" s="87">
        <v>128.74674982256869</v>
      </c>
      <c r="G22" s="87">
        <v>61.836169520270424</v>
      </c>
      <c r="H22" s="87">
        <v>69.719397693013917</v>
      </c>
      <c r="I22" s="87">
        <v>62.519148595271787</v>
      </c>
      <c r="J22" s="87">
        <v>65.261646140552926</v>
      </c>
      <c r="K22" s="87">
        <v>96.161211155452776</v>
      </c>
      <c r="L22" s="87">
        <v>98.578756758229403</v>
      </c>
      <c r="M22" s="87">
        <v>93.681017253141022</v>
      </c>
      <c r="N22" s="87">
        <v>86.773068003261997</v>
      </c>
      <c r="O22" s="87">
        <v>81.743253581237141</v>
      </c>
      <c r="P22" s="87">
        <v>89.177923629947898</v>
      </c>
      <c r="Q22" s="87">
        <v>99.105818562052349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1.8024844418335649E-2</v>
      </c>
      <c r="M24" s="87">
        <v>1.7865168212646585E-2</v>
      </c>
      <c r="N24" s="87">
        <v>1.952105556843926E-2</v>
      </c>
      <c r="O24" s="87">
        <v>1.8336839227284303E-2</v>
      </c>
      <c r="P24" s="87">
        <v>2.0857948718822766E-2</v>
      </c>
      <c r="Q24" s="87">
        <v>1.8187571800949182E-2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193.32148595914023</v>
      </c>
      <c r="C26" s="204">
        <v>208.6471977657892</v>
      </c>
      <c r="D26" s="204">
        <v>265.70755600180524</v>
      </c>
      <c r="E26" s="204">
        <v>250.82901897489364</v>
      </c>
      <c r="F26" s="204">
        <v>270.97636111313523</v>
      </c>
      <c r="G26" s="204">
        <v>162.40750778103299</v>
      </c>
      <c r="H26" s="204">
        <v>165.04726877384383</v>
      </c>
      <c r="I26" s="204">
        <v>200.58234807789432</v>
      </c>
      <c r="J26" s="204">
        <v>207.75343539320255</v>
      </c>
      <c r="K26" s="204">
        <v>240.45060364339969</v>
      </c>
      <c r="L26" s="204">
        <v>237.09795630707396</v>
      </c>
      <c r="M26" s="204">
        <v>241.25727357275193</v>
      </c>
      <c r="N26" s="204">
        <v>240.57989218210486</v>
      </c>
      <c r="O26" s="204">
        <v>205.43025214428997</v>
      </c>
      <c r="P26" s="204">
        <v>200.88592224464901</v>
      </c>
      <c r="Q26" s="204">
        <v>219.73707054294854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1.2082592872446263</v>
      </c>
      <c r="C28" s="208">
        <v>1.3040449860361853</v>
      </c>
      <c r="D28" s="208">
        <v>1.660672225011286</v>
      </c>
      <c r="E28" s="208">
        <v>1.5676813685930853</v>
      </c>
      <c r="F28" s="208">
        <v>3.3872045139141989</v>
      </c>
      <c r="G28" s="208">
        <v>1.0150469236314557</v>
      </c>
      <c r="H28" s="208">
        <v>1.0315454298365268</v>
      </c>
      <c r="I28" s="208">
        <v>1.2536396754868413</v>
      </c>
      <c r="J28" s="208">
        <v>1.2984589712075163</v>
      </c>
      <c r="K28" s="208">
        <v>3.0056325455424968</v>
      </c>
      <c r="L28" s="208">
        <v>1.4818622269192119</v>
      </c>
      <c r="M28" s="208">
        <v>1.5078579598296997</v>
      </c>
      <c r="N28" s="208">
        <v>3.0072486522763171</v>
      </c>
      <c r="O28" s="208">
        <v>2.0770547855329449</v>
      </c>
      <c r="P28" s="208">
        <v>1.2555370140290592</v>
      </c>
      <c r="Q28" s="208">
        <v>2.689363537921138</v>
      </c>
    </row>
    <row r="29" spans="1:17" x14ac:dyDescent="0.25">
      <c r="A29" s="84" t="s">
        <v>29</v>
      </c>
      <c r="B29" s="208">
        <v>4.8330371489785051</v>
      </c>
      <c r="C29" s="208">
        <v>5.2161799441447414</v>
      </c>
      <c r="D29" s="208">
        <v>6.6426889000451439</v>
      </c>
      <c r="E29" s="208">
        <v>6.2707254743723411</v>
      </c>
      <c r="F29" s="208">
        <v>0</v>
      </c>
      <c r="G29" s="208">
        <v>4.0601876945258226</v>
      </c>
      <c r="H29" s="208">
        <v>4.126181719346107</v>
      </c>
      <c r="I29" s="208">
        <v>5.0145587019473652</v>
      </c>
      <c r="J29" s="208">
        <v>5.1938358848300652</v>
      </c>
      <c r="K29" s="208">
        <v>0</v>
      </c>
      <c r="L29" s="208">
        <v>5.9274489076768475</v>
      </c>
      <c r="M29" s="208">
        <v>6.0314318393187989</v>
      </c>
      <c r="N29" s="208">
        <v>0</v>
      </c>
      <c r="O29" s="208">
        <v>1.9632934650827245</v>
      </c>
      <c r="P29" s="208">
        <v>5.0221480561162366</v>
      </c>
      <c r="Q29" s="208">
        <v>0.22939937546289357</v>
      </c>
    </row>
    <row r="30" spans="1:17" x14ac:dyDescent="0.25">
      <c r="A30" s="84" t="s">
        <v>26</v>
      </c>
      <c r="B30" s="208">
        <v>3.6247778617338611</v>
      </c>
      <c r="C30" s="208">
        <v>3.9121349581085383</v>
      </c>
      <c r="D30" s="208">
        <v>4.9820166750338615</v>
      </c>
      <c r="E30" s="208">
        <v>4.7030441057792416</v>
      </c>
      <c r="F30" s="208">
        <v>10.161613541742611</v>
      </c>
      <c r="G30" s="208">
        <v>3.0451407708943918</v>
      </c>
      <c r="H30" s="208">
        <v>3.094636289509566</v>
      </c>
      <c r="I30" s="208">
        <v>3.760919026460499</v>
      </c>
      <c r="J30" s="208">
        <v>3.895376913622556</v>
      </c>
      <c r="K30" s="208">
        <v>9.0168976366275047</v>
      </c>
      <c r="L30" s="208">
        <v>4.4455866807576285</v>
      </c>
      <c r="M30" s="208">
        <v>4.5235738794891063</v>
      </c>
      <c r="N30" s="208">
        <v>9.0217459568289371</v>
      </c>
      <c r="O30" s="208">
        <v>6.231164356598839</v>
      </c>
      <c r="P30" s="208">
        <v>3.7666110420871632</v>
      </c>
      <c r="Q30" s="208">
        <v>8.0680906137634167</v>
      </c>
    </row>
    <row r="31" spans="1:17" x14ac:dyDescent="0.25">
      <c r="A31" s="82" t="s">
        <v>21</v>
      </c>
      <c r="B31" s="207">
        <v>183.65541166118325</v>
      </c>
      <c r="C31" s="207">
        <v>198.21483787749975</v>
      </c>
      <c r="D31" s="207">
        <v>252.42217820171496</v>
      </c>
      <c r="E31" s="207">
        <v>238.28756802614899</v>
      </c>
      <c r="F31" s="207">
        <v>257.42754305747843</v>
      </c>
      <c r="G31" s="207">
        <v>154.28713239198132</v>
      </c>
      <c r="H31" s="207">
        <v>156.79490533515164</v>
      </c>
      <c r="I31" s="207">
        <v>190.55323067399962</v>
      </c>
      <c r="J31" s="207">
        <v>197.36576362354242</v>
      </c>
      <c r="K31" s="207">
        <v>228.4280734612297</v>
      </c>
      <c r="L31" s="207">
        <v>225.24305849172026</v>
      </c>
      <c r="M31" s="207">
        <v>229.19440989411433</v>
      </c>
      <c r="N31" s="207">
        <v>228.55089757299962</v>
      </c>
      <c r="O31" s="207">
        <v>195.15873953707546</v>
      </c>
      <c r="P31" s="207">
        <v>190.84162613241654</v>
      </c>
      <c r="Q31" s="207">
        <v>208.7502170158011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408.54904795543945</v>
      </c>
      <c r="C33" s="96">
        <v>495.09649265924605</v>
      </c>
      <c r="D33" s="96">
        <v>518.78614576134146</v>
      </c>
      <c r="E33" s="96">
        <v>490.43368065094529</v>
      </c>
      <c r="F33" s="96">
        <v>533.53248534200429</v>
      </c>
      <c r="G33" s="96">
        <v>443.95922616286396</v>
      </c>
      <c r="H33" s="96">
        <v>399.44237267804124</v>
      </c>
      <c r="I33" s="96">
        <v>448.63290587018025</v>
      </c>
      <c r="J33" s="96">
        <v>392.99986979133308</v>
      </c>
      <c r="K33" s="96">
        <v>401.68221271864337</v>
      </c>
      <c r="L33" s="96">
        <v>384.12038936948227</v>
      </c>
      <c r="M33" s="96">
        <v>419.59848637141738</v>
      </c>
      <c r="N33" s="96">
        <v>263.66215340756986</v>
      </c>
      <c r="O33" s="96">
        <v>246.46548974900301</v>
      </c>
      <c r="P33" s="96">
        <v>235.88547283998176</v>
      </c>
      <c r="Q33" s="96">
        <v>245.24072126444091</v>
      </c>
    </row>
    <row r="34" spans="1:17" x14ac:dyDescent="0.25">
      <c r="A34" s="132" t="s">
        <v>83</v>
      </c>
      <c r="B34" s="160">
        <v>0.50249173790186596</v>
      </c>
      <c r="C34" s="160">
        <v>0.60894009732852838</v>
      </c>
      <c r="D34" s="160">
        <v>0.63807700271880263</v>
      </c>
      <c r="E34" s="160">
        <v>0.60320510780576186</v>
      </c>
      <c r="F34" s="160">
        <v>0.65621414889662621</v>
      </c>
      <c r="G34" s="160">
        <v>0.54604421238665335</v>
      </c>
      <c r="H34" s="160">
        <v>0.4912910531626693</v>
      </c>
      <c r="I34" s="160">
        <v>0.55179256855166936</v>
      </c>
      <c r="J34" s="160">
        <v>0.48336714662517843</v>
      </c>
      <c r="K34" s="160">
        <v>0.49404592707623451</v>
      </c>
      <c r="L34" s="160">
        <v>0.4724458984392616</v>
      </c>
      <c r="M34" s="160">
        <v>0.51608190911942309</v>
      </c>
      <c r="N34" s="160">
        <v>0.32428922389550802</v>
      </c>
      <c r="O34" s="160">
        <v>0.30313832059233947</v>
      </c>
      <c r="P34" s="160">
        <v>0.29012551072226211</v>
      </c>
      <c r="Q34" s="160">
        <v>0.30163192607884098</v>
      </c>
    </row>
    <row r="35" spans="1:17" x14ac:dyDescent="0.25">
      <c r="A35" s="76" t="s">
        <v>82</v>
      </c>
      <c r="B35" s="159">
        <v>0.23331547283469242</v>
      </c>
      <c r="C35" s="159">
        <v>0.28274125924823817</v>
      </c>
      <c r="D35" s="159">
        <v>0.29627002070898717</v>
      </c>
      <c r="E35" s="159">
        <v>0.28007840592891137</v>
      </c>
      <c r="F35" s="159">
        <v>0.3046914066088231</v>
      </c>
      <c r="G35" s="159">
        <v>0.25353762856598439</v>
      </c>
      <c r="H35" s="159">
        <v>0.22811480412935273</v>
      </c>
      <c r="I35" s="159">
        <v>0.25620668824498122</v>
      </c>
      <c r="J35" s="159">
        <v>0.22443559935633089</v>
      </c>
      <c r="K35" s="159">
        <v>0.22939393901110666</v>
      </c>
      <c r="L35" s="159">
        <v>0.21936467780231353</v>
      </c>
      <c r="M35" s="159">
        <v>0.23962562081198716</v>
      </c>
      <c r="N35" s="159">
        <v>0.15057301026340902</v>
      </c>
      <c r="O35" s="159">
        <v>0.14075228559703973</v>
      </c>
      <c r="P35" s="159">
        <v>0.13471021632755856</v>
      </c>
      <c r="Q35" s="159">
        <v>0.14005284096604936</v>
      </c>
    </row>
    <row r="36" spans="1:17" x14ac:dyDescent="0.25">
      <c r="A36" s="76" t="s">
        <v>81</v>
      </c>
      <c r="B36" s="159">
        <v>6.8540403375250136</v>
      </c>
      <c r="C36" s="159">
        <v>8.3060071945725102</v>
      </c>
      <c r="D36" s="159">
        <v>8.7034376591796541</v>
      </c>
      <c r="E36" s="159">
        <v>8.2277813322161375</v>
      </c>
      <c r="F36" s="159">
        <v>8.950830247223891</v>
      </c>
      <c r="G36" s="159">
        <v>7.4481006859880177</v>
      </c>
      <c r="H36" s="159">
        <v>6.7012618155717893</v>
      </c>
      <c r="I36" s="159">
        <v>7.5265088707553751</v>
      </c>
      <c r="J36" s="159">
        <v>6.5931788941181688</v>
      </c>
      <c r="K36" s="159">
        <v>6.7388385864998313</v>
      </c>
      <c r="L36" s="159">
        <v>6.444211916243173</v>
      </c>
      <c r="M36" s="159">
        <v>7.0394117072274147</v>
      </c>
      <c r="N36" s="159">
        <v>4.4233392391390387</v>
      </c>
      <c r="O36" s="159">
        <v>4.1348386858357724</v>
      </c>
      <c r="P36" s="159">
        <v>3.9573425858472135</v>
      </c>
      <c r="Q36" s="159">
        <v>4.114291305688079</v>
      </c>
    </row>
    <row r="37" spans="1:17" x14ac:dyDescent="0.25">
      <c r="A37" s="76" t="s">
        <v>80</v>
      </c>
      <c r="B37" s="159">
        <v>0.16749724596728863</v>
      </c>
      <c r="C37" s="159">
        <v>0.20298003244284277</v>
      </c>
      <c r="D37" s="159">
        <v>0.21269233423960085</v>
      </c>
      <c r="E37" s="159">
        <v>0.20106836926858726</v>
      </c>
      <c r="F37" s="159">
        <v>0.21873804963220872</v>
      </c>
      <c r="G37" s="159">
        <v>0.18201473746221777</v>
      </c>
      <c r="H37" s="159">
        <v>0.1637636843875564</v>
      </c>
      <c r="I37" s="159">
        <v>0.18393085618388977</v>
      </c>
      <c r="J37" s="159">
        <v>0.16112238220839278</v>
      </c>
      <c r="K37" s="159">
        <v>0.16468197569207815</v>
      </c>
      <c r="L37" s="159">
        <v>0.15748196614642052</v>
      </c>
      <c r="M37" s="159">
        <v>0.17202730303980768</v>
      </c>
      <c r="N37" s="159">
        <v>0.10809640796516932</v>
      </c>
      <c r="O37" s="159">
        <v>0.10104610686411314</v>
      </c>
      <c r="P37" s="159">
        <v>9.6708503574087362E-2</v>
      </c>
      <c r="Q37" s="159">
        <v>0.10054397535961365</v>
      </c>
    </row>
    <row r="38" spans="1:17" x14ac:dyDescent="0.25">
      <c r="A38" s="129" t="s">
        <v>79</v>
      </c>
      <c r="B38" s="158">
        <v>0.33499449193457725</v>
      </c>
      <c r="C38" s="158">
        <v>0.40596006488568553</v>
      </c>
      <c r="D38" s="158">
        <v>0.42538466847920176</v>
      </c>
      <c r="E38" s="158">
        <v>0.40213673853717458</v>
      </c>
      <c r="F38" s="158">
        <v>0.43747609926441744</v>
      </c>
      <c r="G38" s="158">
        <v>0.3640294749244356</v>
      </c>
      <c r="H38" s="158">
        <v>0.32752736877511279</v>
      </c>
      <c r="I38" s="158">
        <v>0.36786171236777954</v>
      </c>
      <c r="J38" s="158">
        <v>0.32224476441678562</v>
      </c>
      <c r="K38" s="158">
        <v>0.32936395138415631</v>
      </c>
      <c r="L38" s="158">
        <v>0.31496393229284103</v>
      </c>
      <c r="M38" s="158">
        <v>0.3440546060796153</v>
      </c>
      <c r="N38" s="158">
        <v>0.21619281593033865</v>
      </c>
      <c r="O38" s="158">
        <v>0.20209221372822631</v>
      </c>
      <c r="P38" s="158">
        <v>0.19341700714817472</v>
      </c>
      <c r="Q38" s="158">
        <v>0.2010879507192273</v>
      </c>
    </row>
    <row r="39" spans="1:17" x14ac:dyDescent="0.25">
      <c r="A39" s="92" t="s">
        <v>125</v>
      </c>
      <c r="B39" s="91">
        <v>6.6998898386915445E-2</v>
      </c>
      <c r="C39" s="91">
        <v>8.1192012977137101E-2</v>
      </c>
      <c r="D39" s="91">
        <v>8.5076933695840351E-2</v>
      </c>
      <c r="E39" s="91">
        <v>8.0427347707434912E-2</v>
      </c>
      <c r="F39" s="91">
        <v>8.7495219852883499E-2</v>
      </c>
      <c r="G39" s="91">
        <v>7.1294999019416036E-2</v>
      </c>
      <c r="H39" s="91">
        <v>6.5505473755022567E-2</v>
      </c>
      <c r="I39" s="91">
        <v>6.0625163632762706E-2</v>
      </c>
      <c r="J39" s="91">
        <v>5.2172862515014733E-2</v>
      </c>
      <c r="K39" s="91">
        <v>4.8963716487805009E-2</v>
      </c>
      <c r="L39" s="91">
        <v>5.0700655841918338E-2</v>
      </c>
      <c r="M39" s="91">
        <v>5.596720172840125E-2</v>
      </c>
      <c r="N39" s="91">
        <v>3.4178526338627703E-2</v>
      </c>
      <c r="O39" s="91">
        <v>3.0694210658079521E-2</v>
      </c>
      <c r="P39" s="91">
        <v>2.9463353105137636E-2</v>
      </c>
      <c r="Q39" s="91">
        <v>3.1297516327684329E-2</v>
      </c>
    </row>
    <row r="40" spans="1:17" x14ac:dyDescent="0.25">
      <c r="A40" s="92" t="s">
        <v>26</v>
      </c>
      <c r="B40" s="91">
        <v>0.10049834758037318</v>
      </c>
      <c r="C40" s="91">
        <v>0.12178801946570567</v>
      </c>
      <c r="D40" s="91">
        <v>0.1276154005437605</v>
      </c>
      <c r="E40" s="91">
        <v>0.12064102156115236</v>
      </c>
      <c r="F40" s="91">
        <v>0.13124282977932522</v>
      </c>
      <c r="G40" s="91">
        <v>0.10694249852912403</v>
      </c>
      <c r="H40" s="91">
        <v>9.8258210632533829E-2</v>
      </c>
      <c r="I40" s="91">
        <v>9.093774544914407E-2</v>
      </c>
      <c r="J40" s="91">
        <v>7.8259293772522082E-2</v>
      </c>
      <c r="K40" s="91">
        <v>7.3445574731707514E-2</v>
      </c>
      <c r="L40" s="91">
        <v>7.60509837628775E-2</v>
      </c>
      <c r="M40" s="91">
        <v>8.3950802592601861E-2</v>
      </c>
      <c r="N40" s="91">
        <v>5.1267789507941558E-2</v>
      </c>
      <c r="O40" s="91">
        <v>4.6041315987119281E-2</v>
      </c>
      <c r="P40" s="91">
        <v>4.4195029657706456E-2</v>
      </c>
      <c r="Q40" s="91">
        <v>4.6946274491526489E-2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7.5544798273554257E-3</v>
      </c>
      <c r="H41" s="91">
        <v>0</v>
      </c>
      <c r="I41" s="91">
        <v>6.4735894203965985E-2</v>
      </c>
      <c r="J41" s="91">
        <v>6.1380451841711946E-2</v>
      </c>
      <c r="K41" s="91">
        <v>8.4545368945131261E-2</v>
      </c>
      <c r="L41" s="91">
        <v>6.1460653083249363E-2</v>
      </c>
      <c r="M41" s="91">
        <v>6.4218597437609132E-2</v>
      </c>
      <c r="N41" s="91">
        <v>4.5300184237200135E-2</v>
      </c>
      <c r="O41" s="91">
        <v>4.8621160437828673E-2</v>
      </c>
      <c r="P41" s="91">
        <v>4.6100241622486549E-2</v>
      </c>
      <c r="Q41" s="91">
        <v>4.4600369080805662E-2</v>
      </c>
    </row>
    <row r="42" spans="1:17" x14ac:dyDescent="0.25">
      <c r="A42" s="92" t="s">
        <v>21</v>
      </c>
      <c r="B42" s="157">
        <v>0.16749724596728863</v>
      </c>
      <c r="C42" s="157">
        <v>0.20298003244284277</v>
      </c>
      <c r="D42" s="157">
        <v>0.21269233423960088</v>
      </c>
      <c r="E42" s="157">
        <v>0.20106836926858729</v>
      </c>
      <c r="F42" s="157">
        <v>0.21873804963220872</v>
      </c>
      <c r="G42" s="157">
        <v>0.1782374975485401</v>
      </c>
      <c r="H42" s="157">
        <v>0.1637636843875564</v>
      </c>
      <c r="I42" s="157">
        <v>0.15156290908190678</v>
      </c>
      <c r="J42" s="157">
        <v>0.13043215628753682</v>
      </c>
      <c r="K42" s="157">
        <v>0.12240929121951252</v>
      </c>
      <c r="L42" s="157">
        <v>0.1267516396047958</v>
      </c>
      <c r="M42" s="157">
        <v>0.13991800432100307</v>
      </c>
      <c r="N42" s="157">
        <v>8.5446315846569254E-2</v>
      </c>
      <c r="O42" s="157">
        <v>7.6735526645198809E-2</v>
      </c>
      <c r="P42" s="157">
        <v>7.3658382762844088E-2</v>
      </c>
      <c r="Q42" s="157">
        <v>7.8243790819210818E-2</v>
      </c>
    </row>
    <row r="43" spans="1:17" x14ac:dyDescent="0.25">
      <c r="A43" s="156" t="s">
        <v>150</v>
      </c>
      <c r="B43" s="204">
        <v>334.38149368459079</v>
      </c>
      <c r="C43" s="204">
        <v>405.21720846466741</v>
      </c>
      <c r="D43" s="204">
        <v>424.60626744985063</v>
      </c>
      <c r="E43" s="204">
        <v>401.40087832778727</v>
      </c>
      <c r="F43" s="204">
        <v>436.67557242079289</v>
      </c>
      <c r="G43" s="204">
        <v>363.36334626726426</v>
      </c>
      <c r="H43" s="204">
        <v>326.92803443166628</v>
      </c>
      <c r="I43" s="204">
        <v>367.18857119278221</v>
      </c>
      <c r="J43" s="204">
        <v>321.65509658220708</v>
      </c>
      <c r="K43" s="204">
        <v>328.76125632298931</v>
      </c>
      <c r="L43" s="204">
        <v>314.38758747538037</v>
      </c>
      <c r="M43" s="204">
        <v>343.42502894773889</v>
      </c>
      <c r="N43" s="204">
        <v>221.79720996959699</v>
      </c>
      <c r="O43" s="204">
        <v>201.72241011552842</v>
      </c>
      <c r="P43" s="204">
        <v>201.56307808440192</v>
      </c>
      <c r="Q43" s="204">
        <v>200.71998478291479</v>
      </c>
    </row>
    <row r="44" spans="1:17" x14ac:dyDescent="0.25">
      <c r="A44" s="156" t="s">
        <v>148</v>
      </c>
      <c r="B44" s="206">
        <v>40.778230937145224</v>
      </c>
      <c r="C44" s="206">
        <v>49.416732739593591</v>
      </c>
      <c r="D44" s="206">
        <v>51.78125212803058</v>
      </c>
      <c r="E44" s="206">
        <v>48.951326625339917</v>
      </c>
      <c r="F44" s="206">
        <v>53.253118587901582</v>
      </c>
      <c r="G44" s="206">
        <v>44.312603203324912</v>
      </c>
      <c r="H44" s="206">
        <v>39.869272491666635</v>
      </c>
      <c r="I44" s="206">
        <v>44.77909404790028</v>
      </c>
      <c r="J44" s="206">
        <v>39.226231290513063</v>
      </c>
      <c r="K44" s="206">
        <v>40.09283613694992</v>
      </c>
      <c r="L44" s="206">
        <v>38.339949692119561</v>
      </c>
      <c r="M44" s="206">
        <v>41.881101091187674</v>
      </c>
      <c r="N44" s="206">
        <v>26.316732923121588</v>
      </c>
      <c r="O44" s="206">
        <v>24.60029391652786</v>
      </c>
      <c r="P44" s="206">
        <v>23.544277815170972</v>
      </c>
      <c r="Q44" s="206">
        <v>24.478046924745716</v>
      </c>
    </row>
    <row r="45" spans="1:17" x14ac:dyDescent="0.25">
      <c r="A45" s="152" t="s">
        <v>164</v>
      </c>
      <c r="B45" s="151">
        <v>8.9501226911253031</v>
      </c>
      <c r="C45" s="151">
        <v>33.20452151969215</v>
      </c>
      <c r="D45" s="151">
        <v>49.711761336163107</v>
      </c>
      <c r="E45" s="151">
        <v>39.006234801763334</v>
      </c>
      <c r="F45" s="151">
        <v>49.973532548591557</v>
      </c>
      <c r="G45" s="151">
        <v>9.712670599185067</v>
      </c>
      <c r="H45" s="151">
        <v>3.0482530342357315</v>
      </c>
      <c r="I45" s="151">
        <v>11.248447160874901</v>
      </c>
      <c r="J45" s="151">
        <v>8.349010093496096</v>
      </c>
      <c r="K45" s="151">
        <v>37.12694313270331</v>
      </c>
      <c r="L45" s="151">
        <v>36.320775629718867</v>
      </c>
      <c r="M45" s="151">
        <v>22.307403034188468</v>
      </c>
      <c r="N45" s="151">
        <v>0.51944342425748036</v>
      </c>
      <c r="O45" s="151">
        <v>0.43275141454749222</v>
      </c>
      <c r="P45" s="151">
        <v>0.3779492120203401</v>
      </c>
      <c r="Q45" s="151">
        <v>1.8892688099786192</v>
      </c>
    </row>
    <row r="46" spans="1:17" x14ac:dyDescent="0.25">
      <c r="A46" s="154" t="s">
        <v>30</v>
      </c>
      <c r="B46" s="205">
        <v>1.2767863141495184</v>
      </c>
      <c r="C46" s="205">
        <v>1.2883578895335239</v>
      </c>
      <c r="D46" s="205">
        <v>1.1206356397581581</v>
      </c>
      <c r="E46" s="205">
        <v>1.1697839575525137</v>
      </c>
      <c r="F46" s="205">
        <v>1.2314207773834092</v>
      </c>
      <c r="G46" s="205">
        <v>1.3675274286155212</v>
      </c>
      <c r="H46" s="205">
        <v>1.114549841632686</v>
      </c>
      <c r="I46" s="205">
        <v>1.2330374679981106</v>
      </c>
      <c r="J46" s="205">
        <v>1.2022910747034108</v>
      </c>
      <c r="K46" s="205">
        <v>0.96068219536172961</v>
      </c>
      <c r="L46" s="205">
        <v>0.96421552713031822</v>
      </c>
      <c r="M46" s="205">
        <v>0.81899318192974613</v>
      </c>
      <c r="N46" s="205">
        <v>0.51944342425748036</v>
      </c>
      <c r="O46" s="205">
        <v>0.43275141454749222</v>
      </c>
      <c r="P46" s="205">
        <v>0.3779492120203401</v>
      </c>
      <c r="Q46" s="205">
        <v>0.31479291241757229</v>
      </c>
    </row>
    <row r="47" spans="1:17" x14ac:dyDescent="0.25">
      <c r="A47" s="154" t="s">
        <v>125</v>
      </c>
      <c r="B47" s="205">
        <v>1.2816423213582266</v>
      </c>
      <c r="C47" s="205">
        <v>3.372838299694259</v>
      </c>
      <c r="D47" s="205">
        <v>2.9820734984887429</v>
      </c>
      <c r="E47" s="205">
        <v>3.6486139344976412</v>
      </c>
      <c r="F47" s="205">
        <v>4.1586890236972129</v>
      </c>
      <c r="G47" s="205">
        <v>1.8684307300479148</v>
      </c>
      <c r="H47" s="205">
        <v>0.24030243195476844</v>
      </c>
      <c r="I47" s="205">
        <v>3.8263071412458274</v>
      </c>
      <c r="J47" s="205">
        <v>2.7329544081844759</v>
      </c>
      <c r="K47" s="205">
        <v>6.5797103879105334</v>
      </c>
      <c r="L47" s="205">
        <v>5.1197349700602635</v>
      </c>
      <c r="M47" s="205">
        <v>4.417861012262164</v>
      </c>
      <c r="N47" s="205">
        <v>0</v>
      </c>
      <c r="O47" s="205">
        <v>0</v>
      </c>
      <c r="P47" s="205">
        <v>0</v>
      </c>
      <c r="Q47" s="205">
        <v>3.0192410249595018E-2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6.3916940556175579</v>
      </c>
      <c r="C49" s="205">
        <v>28.543325330464366</v>
      </c>
      <c r="D49" s="205">
        <v>45.609052197916206</v>
      </c>
      <c r="E49" s="205">
        <v>34.187836909713177</v>
      </c>
      <c r="F49" s="205">
        <v>44.583422747510937</v>
      </c>
      <c r="G49" s="205">
        <v>6.4767124405216299</v>
      </c>
      <c r="H49" s="205">
        <v>1.6934007606482773</v>
      </c>
      <c r="I49" s="205">
        <v>6.1891025516309632</v>
      </c>
      <c r="J49" s="205">
        <v>4.4137646106082098</v>
      </c>
      <c r="K49" s="205">
        <v>29.586550549431049</v>
      </c>
      <c r="L49" s="205">
        <v>30.236825132528285</v>
      </c>
      <c r="M49" s="205">
        <v>17.070548839996558</v>
      </c>
      <c r="N49" s="205">
        <v>0</v>
      </c>
      <c r="O49" s="205">
        <v>0</v>
      </c>
      <c r="P49" s="205">
        <v>0</v>
      </c>
      <c r="Q49" s="205">
        <v>1.5442834873114519</v>
      </c>
    </row>
    <row r="50" spans="1:17" x14ac:dyDescent="0.25">
      <c r="A50" s="152" t="s">
        <v>163</v>
      </c>
      <c r="B50" s="151">
        <v>31.828108246019919</v>
      </c>
      <c r="C50" s="151">
        <v>16.212211219901441</v>
      </c>
      <c r="D50" s="151">
        <v>2.0694907918674716</v>
      </c>
      <c r="E50" s="151">
        <v>9.9450918235765844</v>
      </c>
      <c r="F50" s="151">
        <v>3.2795860393100251</v>
      </c>
      <c r="G50" s="151">
        <v>34.599932604139845</v>
      </c>
      <c r="H50" s="151">
        <v>36.8210194574309</v>
      </c>
      <c r="I50" s="151">
        <v>33.530646887025377</v>
      </c>
      <c r="J50" s="151">
        <v>30.877221197016965</v>
      </c>
      <c r="K50" s="151">
        <v>2.9658930042466092</v>
      </c>
      <c r="L50" s="151">
        <v>2.0191740624006949</v>
      </c>
      <c r="M50" s="151">
        <v>19.573698056999202</v>
      </c>
      <c r="N50" s="151">
        <v>25.797289498864107</v>
      </c>
      <c r="O50" s="151">
        <v>24.167542501980368</v>
      </c>
      <c r="P50" s="151">
        <v>23.166328603150632</v>
      </c>
      <c r="Q50" s="151">
        <v>22.588778114767095</v>
      </c>
    </row>
    <row r="51" spans="1:17" x14ac:dyDescent="0.25">
      <c r="A51" s="156" t="s">
        <v>147</v>
      </c>
      <c r="B51" s="206">
        <v>25.296984047540043</v>
      </c>
      <c r="C51" s="206">
        <v>30.655922806507228</v>
      </c>
      <c r="D51" s="206">
        <v>32.122764498134003</v>
      </c>
      <c r="E51" s="206">
        <v>30.367205744061579</v>
      </c>
      <c r="F51" s="206">
        <v>33.035844381684065</v>
      </c>
      <c r="G51" s="206">
        <v>27.489549952947492</v>
      </c>
      <c r="H51" s="206">
        <v>24.733107028681843</v>
      </c>
      <c r="I51" s="206">
        <v>27.778939933394064</v>
      </c>
      <c r="J51" s="206">
        <v>24.334193131888071</v>
      </c>
      <c r="K51" s="206">
        <v>24.8717958790407</v>
      </c>
      <c r="L51" s="206">
        <v>23.784383811058373</v>
      </c>
      <c r="M51" s="206">
        <v>25.981155186212618</v>
      </c>
      <c r="N51" s="206">
        <v>10.325719817657813</v>
      </c>
      <c r="O51" s="206">
        <v>15.260918104329313</v>
      </c>
      <c r="P51" s="206">
        <v>6.1058131167895944</v>
      </c>
      <c r="Q51" s="206">
        <v>15.185081557968603</v>
      </c>
    </row>
    <row r="52" spans="1:17" x14ac:dyDescent="0.25">
      <c r="A52" s="152" t="s">
        <v>162</v>
      </c>
      <c r="B52" s="151">
        <v>7.3394064884258956</v>
      </c>
      <c r="C52" s="151">
        <v>10.050824363189724</v>
      </c>
      <c r="D52" s="151">
        <v>11.303344377235874</v>
      </c>
      <c r="E52" s="151">
        <v>10.272593484105936</v>
      </c>
      <c r="F52" s="151">
        <v>11.56491856203839</v>
      </c>
      <c r="G52" s="151">
        <v>7.9754514703102455</v>
      </c>
      <c r="H52" s="151">
        <v>6.8829530401393635</v>
      </c>
      <c r="I52" s="151">
        <v>8.1340648122357777</v>
      </c>
      <c r="J52" s="151">
        <v>7.0474393820718859</v>
      </c>
      <c r="K52" s="151">
        <v>8.6822374164380758</v>
      </c>
      <c r="L52" s="151">
        <v>8.3447224878970445</v>
      </c>
      <c r="M52" s="151">
        <v>8.2233387321031124</v>
      </c>
      <c r="N52" s="151">
        <v>0.52314374977715272</v>
      </c>
      <c r="O52" s="151">
        <v>2.3806795114195007</v>
      </c>
      <c r="P52" s="151">
        <v>2.3021919851441077</v>
      </c>
      <c r="Q52" s="151">
        <v>4.2366291414052837</v>
      </c>
    </row>
    <row r="53" spans="1:17" x14ac:dyDescent="0.25">
      <c r="A53" s="154" t="s">
        <v>30</v>
      </c>
      <c r="B53" s="153">
        <v>0.28134639211131007</v>
      </c>
      <c r="C53" s="153">
        <v>0.28389624790883489</v>
      </c>
      <c r="D53" s="153">
        <v>0.24693779266213714</v>
      </c>
      <c r="E53" s="153">
        <v>0.25776787576730659</v>
      </c>
      <c r="F53" s="153">
        <v>0.2713498641458299</v>
      </c>
      <c r="G53" s="153">
        <v>0.30134166061336626</v>
      </c>
      <c r="H53" s="153">
        <v>0.24559675593050562</v>
      </c>
      <c r="I53" s="153">
        <v>0.27170611018838675</v>
      </c>
      <c r="J53" s="153">
        <v>0.26493098522970415</v>
      </c>
      <c r="K53" s="153">
        <v>0.21169123340003501</v>
      </c>
      <c r="L53" s="153">
        <v>0.21246982112000598</v>
      </c>
      <c r="M53" s="153">
        <v>0.18046933488097602</v>
      </c>
      <c r="N53" s="153">
        <v>0.11446201427850915</v>
      </c>
      <c r="O53" s="153">
        <v>9.5358986711182078E-2</v>
      </c>
      <c r="P53" s="153">
        <v>8.3283041198687985E-2</v>
      </c>
      <c r="Q53" s="153">
        <v>6.9366227683831619E-2</v>
      </c>
    </row>
    <row r="54" spans="1:17" x14ac:dyDescent="0.25">
      <c r="A54" s="154" t="s">
        <v>125</v>
      </c>
      <c r="B54" s="153">
        <v>1.1788755349327815</v>
      </c>
      <c r="C54" s="153">
        <v>1.0321500290358157</v>
      </c>
      <c r="D54" s="153">
        <v>0.6785398895752105</v>
      </c>
      <c r="E54" s="153">
        <v>0.96574153893556869</v>
      </c>
      <c r="F54" s="153">
        <v>0.96357007268690376</v>
      </c>
      <c r="G54" s="153">
        <v>1.7181901258167656</v>
      </c>
      <c r="H54" s="153">
        <v>0.82482816543245707</v>
      </c>
      <c r="I54" s="153">
        <v>3.0037512364648018</v>
      </c>
      <c r="J54" s="153">
        <v>2.5936777663926498</v>
      </c>
      <c r="K54" s="153">
        <v>1.5410423767159884</v>
      </c>
      <c r="L54" s="153">
        <v>1.1775743523311826</v>
      </c>
      <c r="M54" s="153">
        <v>1.6535555390558248</v>
      </c>
      <c r="N54" s="153">
        <v>0.33517294460130875</v>
      </c>
      <c r="O54" s="153">
        <v>0.39173953782470333</v>
      </c>
      <c r="P54" s="153">
        <v>7.0831329152485703E-2</v>
      </c>
      <c r="Q54" s="153">
        <v>7.9912122950819939E-2</v>
      </c>
    </row>
    <row r="55" spans="1:17" x14ac:dyDescent="0.25">
      <c r="A55" s="154" t="s">
        <v>26</v>
      </c>
      <c r="B55" s="153">
        <v>5.8791845613818046</v>
      </c>
      <c r="C55" s="153">
        <v>8.7347780862450737</v>
      </c>
      <c r="D55" s="153">
        <v>10.377866694998525</v>
      </c>
      <c r="E55" s="153">
        <v>9.0490840694030616</v>
      </c>
      <c r="F55" s="153">
        <v>10.329998625205656</v>
      </c>
      <c r="G55" s="153">
        <v>5.9559196838801141</v>
      </c>
      <c r="H55" s="153">
        <v>5.8125281187764006</v>
      </c>
      <c r="I55" s="153">
        <v>4.8586074655825895</v>
      </c>
      <c r="J55" s="153">
        <v>4.188830630449532</v>
      </c>
      <c r="K55" s="153">
        <v>6.9295038063220531</v>
      </c>
      <c r="L55" s="153">
        <v>6.9546783144458564</v>
      </c>
      <c r="M55" s="153">
        <v>6.3893138581663109</v>
      </c>
      <c r="N55" s="153">
        <v>7.3508790897334753E-2</v>
      </c>
      <c r="O55" s="153">
        <v>1.8935809868836153</v>
      </c>
      <c r="P55" s="153">
        <v>2.1480776147929341</v>
      </c>
      <c r="Q55" s="153">
        <v>4.0873507907706319</v>
      </c>
    </row>
    <row r="56" spans="1:17" x14ac:dyDescent="0.25">
      <c r="A56" s="152" t="s">
        <v>161</v>
      </c>
      <c r="B56" s="151">
        <v>16.311292374858077</v>
      </c>
      <c r="C56" s="151">
        <v>19.766693095837422</v>
      </c>
      <c r="D56" s="151">
        <v>20.712500851212212</v>
      </c>
      <c r="E56" s="151">
        <v>19.580530650135952</v>
      </c>
      <c r="F56" s="151">
        <v>21.301247435160615</v>
      </c>
      <c r="G56" s="151">
        <v>17.72504128132995</v>
      </c>
      <c r="H56" s="151">
        <v>15.947708996666638</v>
      </c>
      <c r="I56" s="151">
        <v>17.911637619160096</v>
      </c>
      <c r="J56" s="151">
        <v>15.690492516205216</v>
      </c>
      <c r="K56" s="151">
        <v>16.037134454779959</v>
      </c>
      <c r="L56" s="151">
        <v>15.335979876847814</v>
      </c>
      <c r="M56" s="151">
        <v>16.752440436475059</v>
      </c>
      <c r="N56" s="151">
        <v>4.5266931692486274</v>
      </c>
      <c r="O56" s="151">
        <v>9.840117566611136</v>
      </c>
      <c r="P56" s="151">
        <v>0.91771112606838123</v>
      </c>
      <c r="Q56" s="151">
        <v>9.7912187698982756</v>
      </c>
    </row>
    <row r="57" spans="1:17" x14ac:dyDescent="0.25">
      <c r="A57" s="150" t="s">
        <v>33</v>
      </c>
      <c r="B57" s="87">
        <v>1.6505684743720557</v>
      </c>
      <c r="C57" s="87">
        <v>1.9069811505399668</v>
      </c>
      <c r="D57" s="87">
        <v>1.8887370032495157</v>
      </c>
      <c r="E57" s="87">
        <v>1.4483409383089119</v>
      </c>
      <c r="F57" s="87">
        <v>0.1171584168796752</v>
      </c>
      <c r="G57" s="87">
        <v>3.230002812691724</v>
      </c>
      <c r="H57" s="87">
        <v>2.5314361470174562</v>
      </c>
      <c r="I57" s="87">
        <v>3.2603365837376677</v>
      </c>
      <c r="J57" s="87">
        <v>2.1077453332739449</v>
      </c>
      <c r="K57" s="87">
        <v>1.99833205347555</v>
      </c>
      <c r="L57" s="87">
        <v>2.6414280180253131</v>
      </c>
      <c r="M57" s="87">
        <v>3.5266563145144283</v>
      </c>
      <c r="N57" s="87">
        <v>0.87617645816805267</v>
      </c>
      <c r="O57" s="87">
        <v>1.8897068098155638</v>
      </c>
      <c r="P57" s="87">
        <v>0.11640940155417864</v>
      </c>
      <c r="Q57" s="87">
        <v>1.5448046618062887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2.9603807989801469E-15</v>
      </c>
      <c r="H59" s="87">
        <v>0</v>
      </c>
      <c r="I59" s="87">
        <v>0</v>
      </c>
      <c r="J59" s="87">
        <v>2.2846800404580823E-15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1.8801041871633573</v>
      </c>
      <c r="C60" s="87">
        <v>1.4783305872329662</v>
      </c>
      <c r="D60" s="87">
        <v>0.92322272632400437</v>
      </c>
      <c r="E60" s="87">
        <v>1.3455687721961023</v>
      </c>
      <c r="F60" s="87">
        <v>1.465204908164244</v>
      </c>
      <c r="G60" s="87">
        <v>2.6682302625313783</v>
      </c>
      <c r="H60" s="87">
        <v>1.4415771618644484</v>
      </c>
      <c r="I60" s="87">
        <v>4.4814018848555479</v>
      </c>
      <c r="J60" s="87">
        <v>3.8703852521104798</v>
      </c>
      <c r="K60" s="87">
        <v>2.0321704260495976</v>
      </c>
      <c r="L60" s="87">
        <v>1.5322459367052612</v>
      </c>
      <c r="M60" s="87">
        <v>2.3378845679879632</v>
      </c>
      <c r="N60" s="87">
        <v>0.95454355372610666</v>
      </c>
      <c r="O60" s="87">
        <v>1.2366315362961673</v>
      </c>
      <c r="P60" s="87">
        <v>5.4382119301836479E-2</v>
      </c>
      <c r="Q60" s="87">
        <v>0.48014292873643211</v>
      </c>
    </row>
    <row r="61" spans="1:17" x14ac:dyDescent="0.25">
      <c r="A61" s="150" t="s">
        <v>29</v>
      </c>
      <c r="B61" s="87">
        <v>3.2428192380853678</v>
      </c>
      <c r="C61" s="87">
        <v>4.0230267782112596</v>
      </c>
      <c r="D61" s="87">
        <v>4.3250132521141476</v>
      </c>
      <c r="E61" s="87">
        <v>4.4258182567318736</v>
      </c>
      <c r="F61" s="87">
        <v>5.1134706697685299</v>
      </c>
      <c r="G61" s="87">
        <v>2.0875095717072609</v>
      </c>
      <c r="H61" s="87">
        <v>2.2528765519825349</v>
      </c>
      <c r="I61" s="87">
        <v>2.1131547020103607</v>
      </c>
      <c r="J61" s="87">
        <v>2.5994024215876195</v>
      </c>
      <c r="K61" s="87">
        <v>2.7510277951289499</v>
      </c>
      <c r="L61" s="87">
        <v>1.9588611902387378</v>
      </c>
      <c r="M61" s="87">
        <v>1.4985387475563545</v>
      </c>
      <c r="N61" s="87">
        <v>0.33925131998906033</v>
      </c>
      <c r="O61" s="87">
        <v>1.0619481958542802</v>
      </c>
      <c r="P61" s="87">
        <v>0.15886268347935753</v>
      </c>
      <c r="Q61" s="87">
        <v>1.3922101095746087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9.5378004752372956</v>
      </c>
      <c r="C63" s="87">
        <v>12.358354579853229</v>
      </c>
      <c r="D63" s="87">
        <v>13.575527869524546</v>
      </c>
      <c r="E63" s="87">
        <v>12.360802682899063</v>
      </c>
      <c r="F63" s="87">
        <v>14.605413440348165</v>
      </c>
      <c r="G63" s="87">
        <v>9.7392986343995851</v>
      </c>
      <c r="H63" s="87">
        <v>9.7218191358021979</v>
      </c>
      <c r="I63" s="87">
        <v>8.0567444485565218</v>
      </c>
      <c r="J63" s="87">
        <v>7.1129595092331694</v>
      </c>
      <c r="K63" s="87">
        <v>9.2556041801258608</v>
      </c>
      <c r="L63" s="87">
        <v>9.2017622159108576</v>
      </c>
      <c r="M63" s="87">
        <v>9.3875705768438671</v>
      </c>
      <c r="N63" s="87">
        <v>2.3561917725471386</v>
      </c>
      <c r="O63" s="87">
        <v>5.6505634769334705</v>
      </c>
      <c r="P63" s="87">
        <v>0.58791941244308143</v>
      </c>
      <c r="Q63" s="87">
        <v>6.372891537818993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1.6825159676449929E-3</v>
      </c>
      <c r="M65" s="87">
        <v>1.7902295724461109E-3</v>
      </c>
      <c r="N65" s="87">
        <v>5.3006481826899359E-4</v>
      </c>
      <c r="O65" s="87">
        <v>1.2675477116545367E-3</v>
      </c>
      <c r="P65" s="87">
        <v>1.3750928992722238E-4</v>
      </c>
      <c r="Q65" s="87">
        <v>1.1695319619520843E-3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1.6462851842560722</v>
      </c>
      <c r="C67" s="148">
        <v>0.83840534748008533</v>
      </c>
      <c r="D67" s="148">
        <v>0.10691926968591761</v>
      </c>
      <c r="E67" s="148">
        <v>0.51408160981969153</v>
      </c>
      <c r="F67" s="148">
        <v>0.16967838448505987</v>
      </c>
      <c r="G67" s="148">
        <v>1.7890572013072934</v>
      </c>
      <c r="H67" s="148">
        <v>1.902444991875841</v>
      </c>
      <c r="I67" s="148">
        <v>1.7332375019981892</v>
      </c>
      <c r="J67" s="148">
        <v>1.5962612336109674</v>
      </c>
      <c r="K67" s="148">
        <v>0.1524240078226618</v>
      </c>
      <c r="L67" s="148">
        <v>0.10368144631351058</v>
      </c>
      <c r="M67" s="148">
        <v>1.0053760176344484</v>
      </c>
      <c r="N67" s="148">
        <v>5.275882898632033</v>
      </c>
      <c r="O67" s="148">
        <v>3.0401210262986766</v>
      </c>
      <c r="P67" s="148">
        <v>2.8859100055771054</v>
      </c>
      <c r="Q67" s="148">
        <v>1.1572336466650428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28.661516219631334</v>
      </c>
      <c r="C70" s="96">
        <v>31.108124506527247</v>
      </c>
      <c r="D70" s="96">
        <v>35.319131866828421</v>
      </c>
      <c r="E70" s="96">
        <v>32.939262026072228</v>
      </c>
      <c r="F70" s="96">
        <v>35.076684990199702</v>
      </c>
      <c r="G70" s="96">
        <v>29.143787117770554</v>
      </c>
      <c r="H70" s="96">
        <v>29.61748832449063</v>
      </c>
      <c r="I70" s="96">
        <v>30.044627643474808</v>
      </c>
      <c r="J70" s="96">
        <v>25.282148195631027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5.5701787560554883E-2</v>
      </c>
      <c r="C71" s="160">
        <v>6.0456611206179942E-2</v>
      </c>
      <c r="D71" s="160">
        <v>6.8640429382511081E-2</v>
      </c>
      <c r="E71" s="160">
        <v>6.401530755449085E-2</v>
      </c>
      <c r="F71" s="160">
        <v>6.8169249689392031E-2</v>
      </c>
      <c r="G71" s="160">
        <v>5.6639049598924948E-2</v>
      </c>
      <c r="H71" s="160">
        <v>5.7559657000909752E-2</v>
      </c>
      <c r="I71" s="160">
        <v>5.8389774410697058E-2</v>
      </c>
      <c r="J71" s="160">
        <v>4.9134206197470304E-2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2.8857824320276282E-2</v>
      </c>
      <c r="C72" s="159">
        <v>3.1321189886240837E-2</v>
      </c>
      <c r="D72" s="159">
        <v>3.5561039225813725E-2</v>
      </c>
      <c r="E72" s="159">
        <v>3.3164869210124667E-2</v>
      </c>
      <c r="F72" s="159">
        <v>3.5316931785051082E-2</v>
      </c>
      <c r="G72" s="159">
        <v>2.9343398382256674E-2</v>
      </c>
      <c r="H72" s="159">
        <v>2.9820344057393977E-2</v>
      </c>
      <c r="I72" s="159">
        <v>3.0250408933692647E-2</v>
      </c>
      <c r="J72" s="159">
        <v>2.5455310370809645E-2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0.6809371461631859</v>
      </c>
      <c r="C73" s="159">
        <v>0.73906339642474772</v>
      </c>
      <c r="D73" s="159">
        <v>0.83910804557808316</v>
      </c>
      <c r="E73" s="159">
        <v>0.78256735997072557</v>
      </c>
      <c r="F73" s="159">
        <v>0.83334801938119074</v>
      </c>
      <c r="G73" s="159">
        <v>0.69239488505389901</v>
      </c>
      <c r="H73" s="159">
        <v>0.7036490261595636</v>
      </c>
      <c r="I73" s="159">
        <v>0.71379695506375607</v>
      </c>
      <c r="J73" s="159">
        <v>0.60065049278224036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1.8567262520184962E-2</v>
      </c>
      <c r="C74" s="159">
        <v>2.0152203735393313E-2</v>
      </c>
      <c r="D74" s="159">
        <v>2.2880143127503694E-2</v>
      </c>
      <c r="E74" s="159">
        <v>2.1338435851496949E-2</v>
      </c>
      <c r="F74" s="159">
        <v>2.2723083229797349E-2</v>
      </c>
      <c r="G74" s="159">
        <v>1.8879683199641652E-2</v>
      </c>
      <c r="H74" s="159">
        <v>1.9186552333636586E-2</v>
      </c>
      <c r="I74" s="159">
        <v>1.9463258136899021E-2</v>
      </c>
      <c r="J74" s="159">
        <v>1.6378068732490102E-2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3.7134525040369924E-2</v>
      </c>
      <c r="C75" s="158">
        <v>4.0304407470786618E-2</v>
      </c>
      <c r="D75" s="158">
        <v>4.5760286255007394E-2</v>
      </c>
      <c r="E75" s="158">
        <v>4.2676871702993904E-2</v>
      </c>
      <c r="F75" s="158">
        <v>4.5446166459594692E-2</v>
      </c>
      <c r="G75" s="158">
        <v>3.7759366399283303E-2</v>
      </c>
      <c r="H75" s="158">
        <v>3.8373104667273172E-2</v>
      </c>
      <c r="I75" s="158">
        <v>3.8926516273798041E-2</v>
      </c>
      <c r="J75" s="158">
        <v>3.2756137464980205E-2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7.4269050080739852E-3</v>
      </c>
      <c r="C76" s="91">
        <v>8.0608814941573251E-3</v>
      </c>
      <c r="D76" s="91">
        <v>9.1520572510014782E-3</v>
      </c>
      <c r="E76" s="91">
        <v>8.5353743405987802E-3</v>
      </c>
      <c r="F76" s="91">
        <v>9.0892332919189391E-3</v>
      </c>
      <c r="G76" s="91">
        <v>7.3951538978251257E-3</v>
      </c>
      <c r="H76" s="91">
        <v>7.6746209334546348E-3</v>
      </c>
      <c r="I76" s="91">
        <v>6.4152542637897787E-3</v>
      </c>
      <c r="J76" s="91">
        <v>5.303364538990522E-3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1.1140357512110977E-2</v>
      </c>
      <c r="C77" s="91">
        <v>1.2091322241235988E-2</v>
      </c>
      <c r="D77" s="91">
        <v>1.3728085876502216E-2</v>
      </c>
      <c r="E77" s="91">
        <v>1.280306151089817E-2</v>
      </c>
      <c r="F77" s="91">
        <v>1.3633849937878407E-2</v>
      </c>
      <c r="G77" s="91">
        <v>1.1092730846737689E-2</v>
      </c>
      <c r="H77" s="91">
        <v>1.1511931400181951E-2</v>
      </c>
      <c r="I77" s="91">
        <v>9.6228813956846671E-3</v>
      </c>
      <c r="J77" s="91">
        <v>7.9550468084857821E-3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7.8359691015767352E-4</v>
      </c>
      <c r="H78" s="91">
        <v>0</v>
      </c>
      <c r="I78" s="91">
        <v>6.8502449548491487E-3</v>
      </c>
      <c r="J78" s="91">
        <v>6.2393147700275974E-3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1.8567262520184962E-2</v>
      </c>
      <c r="C79" s="157">
        <v>2.0152203735393309E-2</v>
      </c>
      <c r="D79" s="157">
        <v>2.2880143127503701E-2</v>
      </c>
      <c r="E79" s="157">
        <v>2.1338435851496952E-2</v>
      </c>
      <c r="F79" s="157">
        <v>2.2723083229797349E-2</v>
      </c>
      <c r="G79" s="157">
        <v>1.8487884744562821E-2</v>
      </c>
      <c r="H79" s="157">
        <v>1.9186552333636586E-2</v>
      </c>
      <c r="I79" s="157">
        <v>1.6038135659474446E-2</v>
      </c>
      <c r="J79" s="157">
        <v>1.3258411347476302E-2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7.9976093861346182</v>
      </c>
      <c r="C80" s="204">
        <v>8.6803024177779111</v>
      </c>
      <c r="D80" s="204">
        <v>9.8553272047345519</v>
      </c>
      <c r="E80" s="204">
        <v>9.1912566360193537</v>
      </c>
      <c r="F80" s="204">
        <v>9.787675675021104</v>
      </c>
      <c r="G80" s="204">
        <v>8.1321805732295971</v>
      </c>
      <c r="H80" s="204">
        <v>8.2643605035604608</v>
      </c>
      <c r="I80" s="204">
        <v>8.3835479673539908</v>
      </c>
      <c r="J80" s="204">
        <v>7.0546423350950676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2.1097371332904769</v>
      </c>
      <c r="C81" s="151">
        <v>2.2552656475427924</v>
      </c>
      <c r="D81" s="151">
        <v>2.5273761058547031</v>
      </c>
      <c r="E81" s="151">
        <v>2.3728297809262333</v>
      </c>
      <c r="F81" s="151">
        <v>0.70439672820773747</v>
      </c>
      <c r="G81" s="151">
        <v>2.1424578956953231</v>
      </c>
      <c r="H81" s="151">
        <v>2.1590301532420009</v>
      </c>
      <c r="I81" s="151">
        <v>2.1874970861209952</v>
      </c>
      <c r="J81" s="151">
        <v>1.8574459674587458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0.20032724275596589</v>
      </c>
      <c r="C82" s="153">
        <v>0.18104533397483483</v>
      </c>
      <c r="D82" s="153">
        <v>0.17062902812464276</v>
      </c>
      <c r="E82" s="153">
        <v>0.17571388240167216</v>
      </c>
      <c r="F82" s="153">
        <v>0.2263294152175607</v>
      </c>
      <c r="G82" s="153">
        <v>0.20077321907391488</v>
      </c>
      <c r="H82" s="153">
        <v>0.18482487619735738</v>
      </c>
      <c r="I82" s="153">
        <v>0.18467955153267054</v>
      </c>
      <c r="J82" s="153">
        <v>0.17298084951150433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5.1759179218095974E-2</v>
      </c>
      <c r="C83" s="153">
        <v>3.5736075278361118E-2</v>
      </c>
      <c r="D83" s="153">
        <v>2.3669568700481616E-2</v>
      </c>
      <c r="E83" s="153">
        <v>3.4605737227029948E-2</v>
      </c>
      <c r="F83" s="153">
        <v>4.0788821306159642E-2</v>
      </c>
      <c r="G83" s="153">
        <v>7.0582384119626571E-2</v>
      </c>
      <c r="H83" s="153">
        <v>3.9932262632569208E-2</v>
      </c>
      <c r="I83" s="153">
        <v>0.12458692975909157</v>
      </c>
      <c r="J83" s="153">
        <v>0.10460229288272849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1.599521877226924</v>
      </c>
      <c r="C84" s="153">
        <v>1.7360604835555824</v>
      </c>
      <c r="D84" s="153">
        <v>1.9710654409469104</v>
      </c>
      <c r="E84" s="153">
        <v>1.8382513272038707</v>
      </c>
      <c r="F84" s="153">
        <v>0</v>
      </c>
      <c r="G84" s="153">
        <v>1.6264361146459194</v>
      </c>
      <c r="H84" s="153">
        <v>1.6528721007120923</v>
      </c>
      <c r="I84" s="153">
        <v>1.6767095934707985</v>
      </c>
      <c r="J84" s="153">
        <v>1.4109284670190139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0.25812883408949094</v>
      </c>
      <c r="C85" s="153">
        <v>0.30242375473401406</v>
      </c>
      <c r="D85" s="153">
        <v>0.36201206808266839</v>
      </c>
      <c r="E85" s="153">
        <v>0.3242588340936603</v>
      </c>
      <c r="F85" s="153">
        <v>0.43727849168401711</v>
      </c>
      <c r="G85" s="153">
        <v>0.24466617785586209</v>
      </c>
      <c r="H85" s="153">
        <v>0.28140091369998199</v>
      </c>
      <c r="I85" s="153">
        <v>0.2015210113584347</v>
      </c>
      <c r="J85" s="153">
        <v>0.16893435804549917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5.8878722528441418</v>
      </c>
      <c r="C86" s="151">
        <v>6.4250367702351188</v>
      </c>
      <c r="D86" s="151">
        <v>7.3279510988798489</v>
      </c>
      <c r="E86" s="151">
        <v>6.8184268550931204</v>
      </c>
      <c r="F86" s="151">
        <v>9.0832789468133672</v>
      </c>
      <c r="G86" s="151">
        <v>5.9897226775342745</v>
      </c>
      <c r="H86" s="151">
        <v>6.1053303503184608</v>
      </c>
      <c r="I86" s="151">
        <v>6.1960508812329964</v>
      </c>
      <c r="J86" s="151">
        <v>5.1971963676363222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13.243584868595416</v>
      </c>
      <c r="C87" s="206">
        <v>14.374085580400799</v>
      </c>
      <c r="D87" s="206">
        <v>16.319859590787257</v>
      </c>
      <c r="E87" s="206">
        <v>15.220196615153139</v>
      </c>
      <c r="F87" s="206">
        <v>16.207832517196536</v>
      </c>
      <c r="G87" s="206">
        <v>13.466427076949545</v>
      </c>
      <c r="H87" s="206">
        <v>13.685309500526859</v>
      </c>
      <c r="I87" s="206">
        <v>13.882677140756812</v>
      </c>
      <c r="J87" s="206">
        <v>11.682085229668031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2.9067398638985109</v>
      </c>
      <c r="C88" s="151">
        <v>9.6583607923942285</v>
      </c>
      <c r="D88" s="151">
        <v>15.667619682331633</v>
      </c>
      <c r="E88" s="151">
        <v>12.128017846044317</v>
      </c>
      <c r="F88" s="151">
        <v>15.209675363956144</v>
      </c>
      <c r="G88" s="151">
        <v>2.9516426680286654</v>
      </c>
      <c r="H88" s="151">
        <v>1.0463267474508222</v>
      </c>
      <c r="I88" s="151">
        <v>3.487309504346956</v>
      </c>
      <c r="J88" s="151">
        <v>2.4864445114096085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0.41466310631679515</v>
      </c>
      <c r="C89" s="205">
        <v>0.37475093021481165</v>
      </c>
      <c r="D89" s="205">
        <v>0.35318991993600463</v>
      </c>
      <c r="E89" s="205">
        <v>0.36371520566686133</v>
      </c>
      <c r="F89" s="205">
        <v>0.374788599189393</v>
      </c>
      <c r="G89" s="205">
        <v>0.41558624549048051</v>
      </c>
      <c r="H89" s="205">
        <v>0.38257431308019574</v>
      </c>
      <c r="I89" s="205">
        <v>0.3822735013880143</v>
      </c>
      <c r="J89" s="205">
        <v>0.35805802248841823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0.41624019639925031</v>
      </c>
      <c r="C90" s="205">
        <v>0.98107389300981795</v>
      </c>
      <c r="D90" s="205">
        <v>0.93985793669904838</v>
      </c>
      <c r="E90" s="205">
        <v>1.134445688895688</v>
      </c>
      <c r="F90" s="205">
        <v>1.2657162054449362</v>
      </c>
      <c r="G90" s="205">
        <v>0.5678088028155821</v>
      </c>
      <c r="H90" s="205">
        <v>8.2484905028494787E-2</v>
      </c>
      <c r="I90" s="205">
        <v>1.1862541619637521</v>
      </c>
      <c r="J90" s="205">
        <v>0.8139096027032684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2.0758365611824652</v>
      </c>
      <c r="C92" s="205">
        <v>8.3025359691695986</v>
      </c>
      <c r="D92" s="205">
        <v>14.374571825696581</v>
      </c>
      <c r="E92" s="205">
        <v>10.629856951481768</v>
      </c>
      <c r="F92" s="205">
        <v>13.569170559321815</v>
      </c>
      <c r="G92" s="205">
        <v>1.9682476197226026</v>
      </c>
      <c r="H92" s="205">
        <v>0.58126752934213177</v>
      </c>
      <c r="I92" s="205">
        <v>1.9187818409951896</v>
      </c>
      <c r="J92" s="205">
        <v>1.3144768862179221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10.336845004696904</v>
      </c>
      <c r="C93" s="151">
        <v>4.7157247880065709</v>
      </c>
      <c r="D93" s="151">
        <v>0.65223990845562452</v>
      </c>
      <c r="E93" s="151">
        <v>3.0921787691088221</v>
      </c>
      <c r="F93" s="151">
        <v>0.99815715324039156</v>
      </c>
      <c r="G93" s="151">
        <v>10.51478440892088</v>
      </c>
      <c r="H93" s="151">
        <v>12.638982753076037</v>
      </c>
      <c r="I93" s="151">
        <v>10.395367636409855</v>
      </c>
      <c r="J93" s="151">
        <v>9.1956407182584226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6.5991234192967303</v>
      </c>
      <c r="C94" s="206">
        <v>7.1624386996251888</v>
      </c>
      <c r="D94" s="206">
        <v>8.1319951277376923</v>
      </c>
      <c r="E94" s="206">
        <v>7.5840459306099</v>
      </c>
      <c r="F94" s="206">
        <v>8.0761733474370399</v>
      </c>
      <c r="G94" s="206">
        <v>6.7101630849574025</v>
      </c>
      <c r="H94" s="206">
        <v>6.819229636184529</v>
      </c>
      <c r="I94" s="206">
        <v>6.917575622545165</v>
      </c>
      <c r="J94" s="206">
        <v>5.8210464153199393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2.262150132314253</v>
      </c>
      <c r="C95" s="151">
        <v>2.7745412567977485</v>
      </c>
      <c r="D95" s="151">
        <v>3.3809140824562012</v>
      </c>
      <c r="E95" s="151">
        <v>3.0312321869303007</v>
      </c>
      <c r="F95" s="151">
        <v>3.3404561744722763</v>
      </c>
      <c r="G95" s="151">
        <v>2.3001899490181019</v>
      </c>
      <c r="H95" s="151">
        <v>2.2422003921035403</v>
      </c>
      <c r="I95" s="151">
        <v>2.3932543358141247</v>
      </c>
      <c r="J95" s="151">
        <v>1.9918583002055725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8.6716518446607868E-2</v>
      </c>
      <c r="C96" s="153">
        <v>7.8369875346539802E-2</v>
      </c>
      <c r="D96" s="153">
        <v>7.3860924062744512E-2</v>
      </c>
      <c r="E96" s="153">
        <v>7.6062026886535086E-2</v>
      </c>
      <c r="F96" s="153">
        <v>7.8377752879600596E-2</v>
      </c>
      <c r="G96" s="153">
        <v>8.6909570140776715E-2</v>
      </c>
      <c r="H96" s="153">
        <v>8.0005942105859165E-2</v>
      </c>
      <c r="I96" s="153">
        <v>7.9943034790844261E-2</v>
      </c>
      <c r="J96" s="153">
        <v>7.487896714001753E-2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0.3633527386084569</v>
      </c>
      <c r="C97" s="153">
        <v>0.28492616478834065</v>
      </c>
      <c r="D97" s="153">
        <v>0.20295631023975769</v>
      </c>
      <c r="E97" s="153">
        <v>0.28497057160944206</v>
      </c>
      <c r="F97" s="153">
        <v>0.27832133720415408</v>
      </c>
      <c r="G97" s="153">
        <v>0.49554105778442314</v>
      </c>
      <c r="H97" s="153">
        <v>0.26869717476864446</v>
      </c>
      <c r="I97" s="153">
        <v>0.88378207406986264</v>
      </c>
      <c r="J97" s="153">
        <v>0.73306605519592571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1.8120808752591882</v>
      </c>
      <c r="C98" s="153">
        <v>2.4112452166628682</v>
      </c>
      <c r="D98" s="153">
        <v>3.104096848153699</v>
      </c>
      <c r="E98" s="153">
        <v>2.6701995884343237</v>
      </c>
      <c r="F98" s="153">
        <v>2.9837570843885217</v>
      </c>
      <c r="G98" s="153">
        <v>1.7177393210929019</v>
      </c>
      <c r="H98" s="153">
        <v>1.8934972752290367</v>
      </c>
      <c r="I98" s="153">
        <v>1.4295292269534177</v>
      </c>
      <c r="J98" s="153">
        <v>1.1839132778696293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3.8295556567878872</v>
      </c>
      <c r="C99" s="151">
        <v>4.156454713112371</v>
      </c>
      <c r="D99" s="151">
        <v>4.7191006992438123</v>
      </c>
      <c r="E99" s="151">
        <v>4.4011187773786897</v>
      </c>
      <c r="F99" s="151">
        <v>4.6867066067349139</v>
      </c>
      <c r="G99" s="151">
        <v>3.8939933938538775</v>
      </c>
      <c r="H99" s="151">
        <v>3.957286107397747</v>
      </c>
      <c r="I99" s="151">
        <v>4.0143575401411429</v>
      </c>
      <c r="J99" s="151">
        <v>3.3780276275828465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0.38751949831334304</v>
      </c>
      <c r="C100" s="87">
        <v>0.40099174669977838</v>
      </c>
      <c r="D100" s="87">
        <v>0.4303266021206128</v>
      </c>
      <c r="E100" s="87">
        <v>0.32554380744494094</v>
      </c>
      <c r="F100" s="87">
        <v>2.5777228685594903E-2</v>
      </c>
      <c r="G100" s="87">
        <v>0.70959550475062638</v>
      </c>
      <c r="H100" s="87">
        <v>0.62815399368338887</v>
      </c>
      <c r="I100" s="87">
        <v>0.73070687486022512</v>
      </c>
      <c r="J100" s="87">
        <v>0.45377938011535374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6.5036256285974662E-16</v>
      </c>
      <c r="H102" s="87">
        <v>0</v>
      </c>
      <c r="I102" s="87">
        <v>0</v>
      </c>
      <c r="J102" s="87">
        <v>4.9187189560070259E-16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0.44140975833404333</v>
      </c>
      <c r="C103" s="87">
        <v>0.31085696059785578</v>
      </c>
      <c r="D103" s="87">
        <v>0.21034548385297491</v>
      </c>
      <c r="E103" s="87">
        <v>0.30244369243003821</v>
      </c>
      <c r="F103" s="87">
        <v>0.32237480665000345</v>
      </c>
      <c r="G103" s="87">
        <v>0.58618035640470978</v>
      </c>
      <c r="H103" s="87">
        <v>0.35771490918102711</v>
      </c>
      <c r="I103" s="87">
        <v>1.0043721199243518</v>
      </c>
      <c r="J103" s="87">
        <v>0.8332605428105736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0.76134719872302348</v>
      </c>
      <c r="C104" s="87">
        <v>0.84594466723393291</v>
      </c>
      <c r="D104" s="87">
        <v>0.98540360765253088</v>
      </c>
      <c r="E104" s="87">
        <v>0.99479182576866598</v>
      </c>
      <c r="F104" s="87">
        <v>1.125067292152633</v>
      </c>
      <c r="G104" s="87">
        <v>0.45860251340553682</v>
      </c>
      <c r="H104" s="87">
        <v>0.55903183853593508</v>
      </c>
      <c r="I104" s="87">
        <v>0.47360038718211733</v>
      </c>
      <c r="J104" s="87">
        <v>0.55962890815950006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2.2392792014174776</v>
      </c>
      <c r="C106" s="87">
        <v>2.5986613385808042</v>
      </c>
      <c r="D106" s="87">
        <v>3.0930250056176938</v>
      </c>
      <c r="E106" s="87">
        <v>2.7783394517350444</v>
      </c>
      <c r="F106" s="87">
        <v>3.2134872792466824</v>
      </c>
      <c r="G106" s="87">
        <v>2.1396150192930041</v>
      </c>
      <c r="H106" s="87">
        <v>2.4123853659973959</v>
      </c>
      <c r="I106" s="87">
        <v>1.8056781581744481</v>
      </c>
      <c r="J106" s="87">
        <v>1.5313587964974185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0.5074176301945903</v>
      </c>
      <c r="C110" s="148">
        <v>0.23144272971506891</v>
      </c>
      <c r="D110" s="148">
        <v>3.1980346037678541E-2</v>
      </c>
      <c r="E110" s="148">
        <v>0.15169496630090956</v>
      </c>
      <c r="F110" s="148">
        <v>4.9010566229849575E-2</v>
      </c>
      <c r="G110" s="148">
        <v>0.51597974208542341</v>
      </c>
      <c r="H110" s="148">
        <v>0.61974313668324232</v>
      </c>
      <c r="I110" s="148">
        <v>0.50996374658989752</v>
      </c>
      <c r="J110" s="148">
        <v>0.45116048753152072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392.20042956631477</v>
      </c>
      <c r="C112" s="96">
        <v>456.26444414853955</v>
      </c>
      <c r="D112" s="96">
        <v>551.3635431204417</v>
      </c>
      <c r="E112" s="96">
        <v>489.67434134103405</v>
      </c>
      <c r="F112" s="96">
        <v>481.41314854904948</v>
      </c>
      <c r="G112" s="96">
        <v>425.04731966714951</v>
      </c>
      <c r="H112" s="96">
        <v>442.42404421377103</v>
      </c>
      <c r="I112" s="96">
        <v>447.99145061279359</v>
      </c>
      <c r="J112" s="96">
        <v>379.58017071334007</v>
      </c>
      <c r="K112" s="96">
        <v>408.38273747921687</v>
      </c>
      <c r="L112" s="96">
        <v>449.36725901784098</v>
      </c>
      <c r="M112" s="96">
        <v>467.05879962240925</v>
      </c>
      <c r="N112" s="96">
        <v>457.19095559564289</v>
      </c>
      <c r="O112" s="96">
        <v>392.16311373935167</v>
      </c>
      <c r="P112" s="96">
        <v>416.42217066681081</v>
      </c>
      <c r="Q112" s="96">
        <v>447.3342435363773</v>
      </c>
    </row>
    <row r="113" spans="1:17" x14ac:dyDescent="0.25">
      <c r="A113" s="132" t="s">
        <v>83</v>
      </c>
      <c r="B113" s="160">
        <v>0.63471489440063555</v>
      </c>
      <c r="C113" s="160">
        <v>0.73839245613967008</v>
      </c>
      <c r="D113" s="160">
        <v>0.89229543535948364</v>
      </c>
      <c r="E113" s="160">
        <v>0.79246113574799981</v>
      </c>
      <c r="F113" s="160">
        <v>0.77909169064977324</v>
      </c>
      <c r="G113" s="160">
        <v>0.68787243531611664</v>
      </c>
      <c r="H113" s="160">
        <v>0.71599393915494114</v>
      </c>
      <c r="I113" s="160">
        <v>0.72500391338813763</v>
      </c>
      <c r="J113" s="160">
        <v>0.61429098442676833</v>
      </c>
      <c r="K113" s="160">
        <v>0.6609034222139627</v>
      </c>
      <c r="L113" s="160">
        <v>0.7272304435515311</v>
      </c>
      <c r="M113" s="160">
        <v>0.75586142781391419</v>
      </c>
      <c r="N113" s="160">
        <v>0.73989186963077602</v>
      </c>
      <c r="O113" s="160">
        <v>0.63465450458618156</v>
      </c>
      <c r="P113" s="160">
        <v>0.67391398416655179</v>
      </c>
      <c r="Q113" s="160">
        <v>0.72394032679143716</v>
      </c>
    </row>
    <row r="114" spans="1:17" x14ac:dyDescent="0.25">
      <c r="A114" s="76" t="s">
        <v>82</v>
      </c>
      <c r="B114" s="159">
        <v>0.31638598630080444</v>
      </c>
      <c r="C114" s="159">
        <v>0.36806608380197026</v>
      </c>
      <c r="D114" s="159">
        <v>0.44478201768764619</v>
      </c>
      <c r="E114" s="159">
        <v>0.39501766895740825</v>
      </c>
      <c r="F114" s="159">
        <v>0.38835340897073944</v>
      </c>
      <c r="G114" s="159">
        <v>0.34288339665029915</v>
      </c>
      <c r="H114" s="159">
        <v>0.35690110728982988</v>
      </c>
      <c r="I114" s="159">
        <v>0.3613923042185021</v>
      </c>
      <c r="J114" s="159">
        <v>0.30620529106550076</v>
      </c>
      <c r="K114" s="159">
        <v>0.3294401674380058</v>
      </c>
      <c r="L114" s="159">
        <v>0.36250216149141035</v>
      </c>
      <c r="M114" s="159">
        <v>0.376773832559049</v>
      </c>
      <c r="N114" s="159">
        <v>0.3688134956248868</v>
      </c>
      <c r="O114" s="159">
        <v>0.31635588382301938</v>
      </c>
      <c r="P114" s="159">
        <v>0.33592553513933376</v>
      </c>
      <c r="Q114" s="159">
        <v>0.36086213878929607</v>
      </c>
    </row>
    <row r="115" spans="1:17" x14ac:dyDescent="0.25">
      <c r="A115" s="76" t="s">
        <v>81</v>
      </c>
      <c r="B115" s="159">
        <v>8.0644079044099026</v>
      </c>
      <c r="C115" s="159">
        <v>9.3816893417515406</v>
      </c>
      <c r="D115" s="159">
        <v>11.337112813111085</v>
      </c>
      <c r="E115" s="159">
        <v>10.068662171696184</v>
      </c>
      <c r="F115" s="159">
        <v>9.8987958905062268</v>
      </c>
      <c r="G115" s="159">
        <v>8.7398042074108044</v>
      </c>
      <c r="H115" s="159">
        <v>9.0971036497940876</v>
      </c>
      <c r="I115" s="159">
        <v>9.2115804141897488</v>
      </c>
      <c r="J115" s="159">
        <v>7.8049106994676025</v>
      </c>
      <c r="K115" s="159">
        <v>8.3971478047427688</v>
      </c>
      <c r="L115" s="159">
        <v>9.2398697258279014</v>
      </c>
      <c r="M115" s="159">
        <v>9.6036424020853737</v>
      </c>
      <c r="N115" s="159">
        <v>9.4007402291914381</v>
      </c>
      <c r="O115" s="159">
        <v>8.0636406180245892</v>
      </c>
      <c r="P115" s="159">
        <v>8.5624542747451056</v>
      </c>
      <c r="Q115" s="159">
        <v>9.1980669513214242</v>
      </c>
    </row>
    <row r="116" spans="1:17" x14ac:dyDescent="0.25">
      <c r="A116" s="76" t="s">
        <v>80</v>
      </c>
      <c r="B116" s="159">
        <v>0.21157163146687849</v>
      </c>
      <c r="C116" s="159">
        <v>0.24613081871322334</v>
      </c>
      <c r="D116" s="159">
        <v>0.29743181178649453</v>
      </c>
      <c r="E116" s="159">
        <v>0.2641537119159999</v>
      </c>
      <c r="F116" s="159">
        <v>0.25969723021659102</v>
      </c>
      <c r="G116" s="159">
        <v>0.22929081177203883</v>
      </c>
      <c r="H116" s="159">
        <v>0.23866464638498036</v>
      </c>
      <c r="I116" s="159">
        <v>0.24166797112937918</v>
      </c>
      <c r="J116" s="159">
        <v>0.20476366147558941</v>
      </c>
      <c r="K116" s="159">
        <v>0.22030114073798754</v>
      </c>
      <c r="L116" s="159">
        <v>0.24241014785051032</v>
      </c>
      <c r="M116" s="159">
        <v>0.25195380927130473</v>
      </c>
      <c r="N116" s="159">
        <v>0.24663062321025861</v>
      </c>
      <c r="O116" s="159">
        <v>0.21155150152872718</v>
      </c>
      <c r="P116" s="159">
        <v>0.2246379947221839</v>
      </c>
      <c r="Q116" s="159">
        <v>0.24131344226381238</v>
      </c>
    </row>
    <row r="117" spans="1:17" x14ac:dyDescent="0.25">
      <c r="A117" s="129" t="s">
        <v>79</v>
      </c>
      <c r="B117" s="158">
        <v>0.42314326293375698</v>
      </c>
      <c r="C117" s="158">
        <v>0.49226163742644663</v>
      </c>
      <c r="D117" s="158">
        <v>0.59486362357298916</v>
      </c>
      <c r="E117" s="158">
        <v>0.5283074238319998</v>
      </c>
      <c r="F117" s="158">
        <v>0.51939446043318205</v>
      </c>
      <c r="G117" s="158">
        <v>0.45858162354407772</v>
      </c>
      <c r="H117" s="158">
        <v>0.47732929276996072</v>
      </c>
      <c r="I117" s="158">
        <v>0.48333594225875831</v>
      </c>
      <c r="J117" s="158">
        <v>0.40952732295117883</v>
      </c>
      <c r="K117" s="158">
        <v>0.44060228147597502</v>
      </c>
      <c r="L117" s="158">
        <v>0.48482029570102064</v>
      </c>
      <c r="M117" s="158">
        <v>0.50390761854260935</v>
      </c>
      <c r="N117" s="158">
        <v>0.49326124642051727</v>
      </c>
      <c r="O117" s="158">
        <v>0.4231030030574543</v>
      </c>
      <c r="P117" s="158">
        <v>0.44927598944436786</v>
      </c>
      <c r="Q117" s="158">
        <v>0.4826268845276247</v>
      </c>
    </row>
    <row r="118" spans="1:17" x14ac:dyDescent="0.25">
      <c r="A118" s="92" t="s">
        <v>125</v>
      </c>
      <c r="B118" s="91">
        <v>8.4628652586751396E-2</v>
      </c>
      <c r="C118" s="91">
        <v>9.8452327485289329E-2</v>
      </c>
      <c r="D118" s="91">
        <v>0.11897272471459783</v>
      </c>
      <c r="E118" s="91">
        <v>0.10566148476639997</v>
      </c>
      <c r="F118" s="91">
        <v>0.10387889208663642</v>
      </c>
      <c r="G118" s="91">
        <v>8.981299222455516E-2</v>
      </c>
      <c r="H118" s="91">
        <v>9.5465858553992158E-2</v>
      </c>
      <c r="I118" s="91">
        <v>7.9655804352199058E-2</v>
      </c>
      <c r="J118" s="91">
        <v>6.6304297465138079E-2</v>
      </c>
      <c r="K118" s="91">
        <v>6.5500565873729294E-2</v>
      </c>
      <c r="L118" s="91">
        <v>7.8042926307702931E-2</v>
      </c>
      <c r="M118" s="91">
        <v>8.1970416442924715E-2</v>
      </c>
      <c r="N118" s="91">
        <v>7.7981048676660225E-2</v>
      </c>
      <c r="O118" s="91">
        <v>6.4261816258672097E-2</v>
      </c>
      <c r="P118" s="91">
        <v>6.8438537612768649E-2</v>
      </c>
      <c r="Q118" s="91">
        <v>7.5116498749213542E-2</v>
      </c>
    </row>
    <row r="119" spans="1:17" x14ac:dyDescent="0.25">
      <c r="A119" s="92" t="s">
        <v>26</v>
      </c>
      <c r="B119" s="91">
        <v>0.12694297888012709</v>
      </c>
      <c r="C119" s="91">
        <v>0.147678491227934</v>
      </c>
      <c r="D119" s="91">
        <v>0.1784590870718967</v>
      </c>
      <c r="E119" s="91">
        <v>0.15849222714959993</v>
      </c>
      <c r="F119" s="91">
        <v>0.1558183381299546</v>
      </c>
      <c r="G119" s="91">
        <v>0.13471948833683273</v>
      </c>
      <c r="H119" s="91">
        <v>0.14319878783098822</v>
      </c>
      <c r="I119" s="91">
        <v>0.11948370652829861</v>
      </c>
      <c r="J119" s="91">
        <v>9.9456446197707077E-2</v>
      </c>
      <c r="K119" s="91">
        <v>9.8250848810593941E-2</v>
      </c>
      <c r="L119" s="91">
        <v>0.11706438946155438</v>
      </c>
      <c r="M119" s="91">
        <v>0.12295562466438704</v>
      </c>
      <c r="N119" s="91">
        <v>0.11697157301499031</v>
      </c>
      <c r="O119" s="91">
        <v>9.6392724388008139E-2</v>
      </c>
      <c r="P119" s="91">
        <v>0.10265780641915297</v>
      </c>
      <c r="Q119" s="91">
        <v>0.11267474812382031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9.5166624213018896E-3</v>
      </c>
      <c r="H120" s="91">
        <v>0</v>
      </c>
      <c r="I120" s="91">
        <v>8.5056920497763033E-2</v>
      </c>
      <c r="J120" s="91">
        <v>7.8005835625488518E-2</v>
      </c>
      <c r="K120" s="91">
        <v>0.11309945210732859</v>
      </c>
      <c r="L120" s="91">
        <v>9.4605664162506015E-2</v>
      </c>
      <c r="M120" s="91">
        <v>9.4055536327985884E-2</v>
      </c>
      <c r="N120" s="91">
        <v>0.10335600303721622</v>
      </c>
      <c r="O120" s="91">
        <v>0.10179392176409387</v>
      </c>
      <c r="P120" s="91">
        <v>0.10708330138052459</v>
      </c>
      <c r="Q120" s="91">
        <v>0.10704439078155699</v>
      </c>
    </row>
    <row r="121" spans="1:17" x14ac:dyDescent="0.25">
      <c r="A121" s="92" t="s">
        <v>21</v>
      </c>
      <c r="B121" s="157">
        <v>0.21157163146687849</v>
      </c>
      <c r="C121" s="157">
        <v>0.24613081871322329</v>
      </c>
      <c r="D121" s="157">
        <v>0.29743181178649458</v>
      </c>
      <c r="E121" s="157">
        <v>0.26415371191599996</v>
      </c>
      <c r="F121" s="157">
        <v>0.25969723021659102</v>
      </c>
      <c r="G121" s="157">
        <v>0.22453248056138794</v>
      </c>
      <c r="H121" s="157">
        <v>0.23866464638498036</v>
      </c>
      <c r="I121" s="157">
        <v>0.19913951088049767</v>
      </c>
      <c r="J121" s="157">
        <v>0.16576074366284516</v>
      </c>
      <c r="K121" s="157">
        <v>0.16375141468432322</v>
      </c>
      <c r="L121" s="157">
        <v>0.19510731576925727</v>
      </c>
      <c r="M121" s="157">
        <v>0.20492604110731175</v>
      </c>
      <c r="N121" s="157">
        <v>0.19495262169165054</v>
      </c>
      <c r="O121" s="157">
        <v>0.16065454064668022</v>
      </c>
      <c r="P121" s="157">
        <v>0.17109634403192162</v>
      </c>
      <c r="Q121" s="157">
        <v>0.18779124687303386</v>
      </c>
    </row>
    <row r="122" spans="1:17" x14ac:dyDescent="0.25">
      <c r="A122" s="156" t="s">
        <v>146</v>
      </c>
      <c r="B122" s="206">
        <v>219.69281401321965</v>
      </c>
      <c r="C122" s="206">
        <v>255.57855655591899</v>
      </c>
      <c r="D122" s="206">
        <v>308.84873957525275</v>
      </c>
      <c r="E122" s="206">
        <v>274.29325898046199</v>
      </c>
      <c r="F122" s="206">
        <v>269.66571511575046</v>
      </c>
      <c r="G122" s="206">
        <v>238.09214551271563</v>
      </c>
      <c r="H122" s="206">
        <v>247.82579500973736</v>
      </c>
      <c r="I122" s="206">
        <v>250.94440245213352</v>
      </c>
      <c r="J122" s="206">
        <v>212.62351991772078</v>
      </c>
      <c r="K122" s="206">
        <v>228.75740572349656</v>
      </c>
      <c r="L122" s="206">
        <v>251.71506764590231</v>
      </c>
      <c r="M122" s="206">
        <v>261.62506275718903</v>
      </c>
      <c r="N122" s="206">
        <v>256.09754606150085</v>
      </c>
      <c r="O122" s="206">
        <v>219.6719113868717</v>
      </c>
      <c r="P122" s="206">
        <v>233.26072996005283</v>
      </c>
      <c r="Q122" s="206">
        <v>250.57626498689172</v>
      </c>
    </row>
    <row r="123" spans="1:17" x14ac:dyDescent="0.25">
      <c r="A123" s="152" t="s">
        <v>159</v>
      </c>
      <c r="B123" s="151">
        <v>101.7280580785588</v>
      </c>
      <c r="C123" s="151">
        <v>80.357752764819935</v>
      </c>
      <c r="D123" s="151">
        <v>135.76002692903205</v>
      </c>
      <c r="E123" s="151">
        <v>59.023996233352065</v>
      </c>
      <c r="F123" s="151">
        <v>24.469395870478465</v>
      </c>
      <c r="G123" s="151">
        <v>46.230177511818511</v>
      </c>
      <c r="H123" s="151">
        <v>61.797236365800075</v>
      </c>
      <c r="I123" s="151">
        <v>60.527947790198517</v>
      </c>
      <c r="J123" s="151">
        <v>23.324035813200553</v>
      </c>
      <c r="K123" s="151">
        <v>6.7686626184936225</v>
      </c>
      <c r="L123" s="151">
        <v>83.899910673012926</v>
      </c>
      <c r="M123" s="151">
        <v>23.126692188019415</v>
      </c>
      <c r="N123" s="151">
        <v>5.0548898550110941</v>
      </c>
      <c r="O123" s="151">
        <v>8.348922036639836</v>
      </c>
      <c r="P123" s="151">
        <v>9.4422453124211749</v>
      </c>
      <c r="Q123" s="151">
        <v>4.333843956843781</v>
      </c>
    </row>
    <row r="124" spans="1:17" x14ac:dyDescent="0.25">
      <c r="A124" s="154" t="s">
        <v>33</v>
      </c>
      <c r="B124" s="153">
        <v>35.500268483321747</v>
      </c>
      <c r="C124" s="153">
        <v>27.011197043575155</v>
      </c>
      <c r="D124" s="153">
        <v>22.929992336328688</v>
      </c>
      <c r="E124" s="153">
        <v>15.699799927129064</v>
      </c>
      <c r="F124" s="153">
        <v>0</v>
      </c>
      <c r="G124" s="153">
        <v>28.22157880818958</v>
      </c>
      <c r="H124" s="153">
        <v>33.343986015680954</v>
      </c>
      <c r="I124" s="153">
        <v>38.005433843459898</v>
      </c>
      <c r="J124" s="153">
        <v>11.187670764585789</v>
      </c>
      <c r="K124" s="153">
        <v>0.13079778214341076</v>
      </c>
      <c r="L124" s="153">
        <v>10.152087576320838</v>
      </c>
      <c r="M124" s="153">
        <v>17.628826730825502</v>
      </c>
      <c r="N124" s="153">
        <v>0</v>
      </c>
      <c r="O124" s="153">
        <v>4.5649078961775302</v>
      </c>
      <c r="P124" s="153">
        <v>4.9543922336442527</v>
      </c>
      <c r="Q124" s="153">
        <v>1.1258584414304025</v>
      </c>
    </row>
    <row r="125" spans="1:17" x14ac:dyDescent="0.25">
      <c r="A125" s="154" t="s">
        <v>30</v>
      </c>
      <c r="B125" s="153">
        <v>5.7671585033551152</v>
      </c>
      <c r="C125" s="153">
        <v>5.9590455417064341</v>
      </c>
      <c r="D125" s="153">
        <v>6.1877750163074134</v>
      </c>
      <c r="E125" s="153">
        <v>6.179576750674042</v>
      </c>
      <c r="F125" s="153">
        <v>6.2357280352203253</v>
      </c>
      <c r="G125" s="153">
        <v>6.4767974725075064</v>
      </c>
      <c r="H125" s="153">
        <v>5.9958622595228785</v>
      </c>
      <c r="I125" s="153">
        <v>5.8634890292891013</v>
      </c>
      <c r="J125" s="153">
        <v>6.1740451630052364</v>
      </c>
      <c r="K125" s="153">
        <v>5.4782233635196649</v>
      </c>
      <c r="L125" s="153">
        <v>6.075093421701502</v>
      </c>
      <c r="M125" s="153">
        <v>4.7713944599264586</v>
      </c>
      <c r="N125" s="153">
        <v>5.0548898550110941</v>
      </c>
      <c r="O125" s="153">
        <v>3.7840141404623058</v>
      </c>
      <c r="P125" s="153">
        <v>3.6649329879783012</v>
      </c>
      <c r="Q125" s="153">
        <v>3.2079855154133781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4.0244401232620355</v>
      </c>
      <c r="E126" s="153">
        <v>0</v>
      </c>
      <c r="F126" s="153">
        <v>1.555701046441335</v>
      </c>
      <c r="G126" s="153">
        <v>0</v>
      </c>
      <c r="H126" s="153">
        <v>0</v>
      </c>
      <c r="I126" s="153">
        <v>0</v>
      </c>
      <c r="J126" s="153">
        <v>0</v>
      </c>
      <c r="K126" s="153">
        <v>0.21097301316976702</v>
      </c>
      <c r="L126" s="153">
        <v>9.7037938056973978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60.460631091881943</v>
      </c>
      <c r="C127" s="153">
        <v>47.387510179538339</v>
      </c>
      <c r="D127" s="153">
        <v>41.066385612798811</v>
      </c>
      <c r="E127" s="153">
        <v>37.144619555548964</v>
      </c>
      <c r="F127" s="153">
        <v>0</v>
      </c>
      <c r="G127" s="153">
        <v>11.53180123112142</v>
      </c>
      <c r="H127" s="153">
        <v>22.457388090596236</v>
      </c>
      <c r="I127" s="153">
        <v>16.659024917449521</v>
      </c>
      <c r="J127" s="153">
        <v>5.9623198856095296</v>
      </c>
      <c r="K127" s="153">
        <v>0</v>
      </c>
      <c r="L127" s="153">
        <v>0.65895436813558561</v>
      </c>
      <c r="M127" s="153">
        <v>0.72647099726745523</v>
      </c>
      <c r="N127" s="153">
        <v>0</v>
      </c>
      <c r="O127" s="153">
        <v>0</v>
      </c>
      <c r="P127" s="153">
        <v>0.82292009079862183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61.551433840335108</v>
      </c>
      <c r="E128" s="153">
        <v>0</v>
      </c>
      <c r="F128" s="153">
        <v>16.677966788816804</v>
      </c>
      <c r="G128" s="153">
        <v>0</v>
      </c>
      <c r="H128" s="153">
        <v>0</v>
      </c>
      <c r="I128" s="153">
        <v>0</v>
      </c>
      <c r="J128" s="153">
        <v>0</v>
      </c>
      <c r="K128" s="153">
        <v>0.94866845966078017</v>
      </c>
      <c r="L128" s="153">
        <v>57.309981501157608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117.96475593466084</v>
      </c>
      <c r="C129" s="151">
        <v>175.22080379109906</v>
      </c>
      <c r="D129" s="151">
        <v>173.0887126462207</v>
      </c>
      <c r="E129" s="151">
        <v>215.26926274710993</v>
      </c>
      <c r="F129" s="151">
        <v>245.19631924527201</v>
      </c>
      <c r="G129" s="151">
        <v>191.86196800089712</v>
      </c>
      <c r="H129" s="151">
        <v>186.02855864393729</v>
      </c>
      <c r="I129" s="151">
        <v>190.41645466193501</v>
      </c>
      <c r="J129" s="151">
        <v>189.29948410452025</v>
      </c>
      <c r="K129" s="151">
        <v>221.98874310500292</v>
      </c>
      <c r="L129" s="151">
        <v>167.81515697288938</v>
      </c>
      <c r="M129" s="151">
        <v>238.49837056916962</v>
      </c>
      <c r="N129" s="151">
        <v>251.04265620648977</v>
      </c>
      <c r="O129" s="151">
        <v>211.32298935023186</v>
      </c>
      <c r="P129" s="151">
        <v>223.81848464763166</v>
      </c>
      <c r="Q129" s="151">
        <v>246.24242103004792</v>
      </c>
    </row>
    <row r="130" spans="1:17" x14ac:dyDescent="0.25">
      <c r="A130" s="156" t="s">
        <v>145</v>
      </c>
      <c r="B130" s="206">
        <v>105.59219475397379</v>
      </c>
      <c r="C130" s="206">
        <v>122.84016134077194</v>
      </c>
      <c r="D130" s="206">
        <v>148.44370948240049</v>
      </c>
      <c r="E130" s="206">
        <v>131.83511418914367</v>
      </c>
      <c r="F130" s="206">
        <v>129.61095171396244</v>
      </c>
      <c r="G130" s="206">
        <v>114.43556909811961</v>
      </c>
      <c r="H130" s="206">
        <v>119.11390788663635</v>
      </c>
      <c r="I130" s="206">
        <v>120.61282174914837</v>
      </c>
      <c r="J130" s="206">
        <v>102.19444011071035</v>
      </c>
      <c r="K130" s="206">
        <v>109.94896052956815</v>
      </c>
      <c r="L130" s="206">
        <v>120.98323090247482</v>
      </c>
      <c r="M130" s="206">
        <v>125.74632767695076</v>
      </c>
      <c r="N130" s="206">
        <v>129.08960619036714</v>
      </c>
      <c r="O130" s="206">
        <v>105.58214820692528</v>
      </c>
      <c r="P130" s="206">
        <v>128.11341862512577</v>
      </c>
      <c r="Q130" s="206">
        <v>120.43588176546866</v>
      </c>
    </row>
    <row r="131" spans="1:17" x14ac:dyDescent="0.25">
      <c r="A131" s="152" t="s">
        <v>157</v>
      </c>
      <c r="B131" s="151">
        <v>23.175676741101523</v>
      </c>
      <c r="C131" s="151">
        <v>82.539831239269063</v>
      </c>
      <c r="D131" s="151">
        <v>142.51100455041257</v>
      </c>
      <c r="E131" s="151">
        <v>105.05111451907072</v>
      </c>
      <c r="F131" s="151">
        <v>121.62887894424925</v>
      </c>
      <c r="G131" s="151">
        <v>25.082592922388272</v>
      </c>
      <c r="H131" s="151">
        <v>9.1069966528987116</v>
      </c>
      <c r="I131" s="151">
        <v>30.297775808462013</v>
      </c>
      <c r="J131" s="151">
        <v>21.751322620428652</v>
      </c>
      <c r="K131" s="151">
        <v>101.81541637856461</v>
      </c>
      <c r="L131" s="151">
        <v>114.61164711623103</v>
      </c>
      <c r="M131" s="151">
        <v>66.97708366003522</v>
      </c>
      <c r="N131" s="151">
        <v>2.547989040716387</v>
      </c>
      <c r="O131" s="151">
        <v>1.8573283775610594</v>
      </c>
      <c r="P131" s="151">
        <v>2.0565661855806909</v>
      </c>
      <c r="Q131" s="151">
        <v>9.2955028528746233</v>
      </c>
    </row>
    <row r="132" spans="1:17" x14ac:dyDescent="0.25">
      <c r="A132" s="154" t="s">
        <v>30</v>
      </c>
      <c r="B132" s="205">
        <v>3.3061431563985995</v>
      </c>
      <c r="C132" s="205">
        <v>3.2026012696738255</v>
      </c>
      <c r="D132" s="205">
        <v>3.2125779989362906</v>
      </c>
      <c r="E132" s="205">
        <v>3.1504478479390579</v>
      </c>
      <c r="F132" s="205">
        <v>2.9971130921386351</v>
      </c>
      <c r="G132" s="205">
        <v>3.5315862359258348</v>
      </c>
      <c r="H132" s="205">
        <v>3.3298422287251341</v>
      </c>
      <c r="I132" s="205">
        <v>3.3211955601109562</v>
      </c>
      <c r="J132" s="205">
        <v>3.1322780493351909</v>
      </c>
      <c r="K132" s="205">
        <v>2.6345357165176906</v>
      </c>
      <c r="L132" s="205">
        <v>3.0426203136759966</v>
      </c>
      <c r="M132" s="205">
        <v>2.4589942082920992</v>
      </c>
      <c r="N132" s="205">
        <v>2.547989040716387</v>
      </c>
      <c r="O132" s="205">
        <v>1.8573283775610594</v>
      </c>
      <c r="P132" s="205">
        <v>2.0565661855806909</v>
      </c>
      <c r="Q132" s="205">
        <v>1.5488311668445796</v>
      </c>
    </row>
    <row r="133" spans="1:17" x14ac:dyDescent="0.25">
      <c r="A133" s="154" t="s">
        <v>125</v>
      </c>
      <c r="B133" s="205">
        <v>3.3187174257360548</v>
      </c>
      <c r="C133" s="205">
        <v>8.3842046598685176</v>
      </c>
      <c r="D133" s="205">
        <v>8.5488479685719962</v>
      </c>
      <c r="E133" s="205">
        <v>9.826402425579964</v>
      </c>
      <c r="F133" s="205">
        <v>10.12169158420445</v>
      </c>
      <c r="G133" s="205">
        <v>4.8251494711871272</v>
      </c>
      <c r="H133" s="205">
        <v>0.71793037484638744</v>
      </c>
      <c r="I133" s="205">
        <v>10.306186647968072</v>
      </c>
      <c r="J133" s="205">
        <v>7.1200504459386522</v>
      </c>
      <c r="K133" s="205">
        <v>18.043929725132195</v>
      </c>
      <c r="L133" s="205">
        <v>16.155526624741203</v>
      </c>
      <c r="M133" s="205">
        <v>13.264450647311996</v>
      </c>
      <c r="N133" s="205">
        <v>0</v>
      </c>
      <c r="O133" s="205">
        <v>0</v>
      </c>
      <c r="P133" s="205">
        <v>0</v>
      </c>
      <c r="Q133" s="205">
        <v>0.14855145764749469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16.550816158966867</v>
      </c>
      <c r="C135" s="205">
        <v>70.953025309726726</v>
      </c>
      <c r="D135" s="205">
        <v>130.74957858290426</v>
      </c>
      <c r="E135" s="205">
        <v>92.074264245551703</v>
      </c>
      <c r="F135" s="205">
        <v>108.51007426790616</v>
      </c>
      <c r="G135" s="205">
        <v>16.725857215275308</v>
      </c>
      <c r="H135" s="205">
        <v>5.0592240493271907</v>
      </c>
      <c r="I135" s="205">
        <v>16.670393600382987</v>
      </c>
      <c r="J135" s="205">
        <v>11.498994125154807</v>
      </c>
      <c r="K135" s="205">
        <v>81.136950936914729</v>
      </c>
      <c r="L135" s="205">
        <v>95.41350017781383</v>
      </c>
      <c r="M135" s="205">
        <v>51.25363880443112</v>
      </c>
      <c r="N135" s="205">
        <v>0</v>
      </c>
      <c r="O135" s="205">
        <v>0</v>
      </c>
      <c r="P135" s="205">
        <v>0</v>
      </c>
      <c r="Q135" s="205">
        <v>7.59812022838255</v>
      </c>
    </row>
    <row r="136" spans="1:17" x14ac:dyDescent="0.25">
      <c r="A136" s="152" t="s">
        <v>156</v>
      </c>
      <c r="B136" s="151">
        <v>82.41651801287226</v>
      </c>
      <c r="C136" s="151">
        <v>40.300330101502873</v>
      </c>
      <c r="D136" s="151">
        <v>5.9327049319879368</v>
      </c>
      <c r="E136" s="151">
        <v>26.783999670072959</v>
      </c>
      <c r="F136" s="151">
        <v>7.9820727697131986</v>
      </c>
      <c r="G136" s="151">
        <v>89.352976175731342</v>
      </c>
      <c r="H136" s="151">
        <v>110.00691123373764</v>
      </c>
      <c r="I136" s="151">
        <v>90.315045940686346</v>
      </c>
      <c r="J136" s="151">
        <v>80.443117490281693</v>
      </c>
      <c r="K136" s="151">
        <v>8.1335441510035498</v>
      </c>
      <c r="L136" s="151">
        <v>6.3715837862437832</v>
      </c>
      <c r="M136" s="151">
        <v>58.769244016915543</v>
      </c>
      <c r="N136" s="151">
        <v>126.54161714965075</v>
      </c>
      <c r="O136" s="151">
        <v>103.72481982936422</v>
      </c>
      <c r="P136" s="151">
        <v>126.05685243954508</v>
      </c>
      <c r="Q136" s="151">
        <v>111.14037891259404</v>
      </c>
    </row>
    <row r="137" spans="1:17" x14ac:dyDescent="0.25">
      <c r="A137" s="156" t="s">
        <v>144</v>
      </c>
      <c r="B137" s="204">
        <v>57.265197119609361</v>
      </c>
      <c r="C137" s="204">
        <v>66.619185914015603</v>
      </c>
      <c r="D137" s="204">
        <v>80.504608361270755</v>
      </c>
      <c r="E137" s="204">
        <v>71.497366059278761</v>
      </c>
      <c r="F137" s="204">
        <v>70.291149038560036</v>
      </c>
      <c r="G137" s="204">
        <v>62.061172581620951</v>
      </c>
      <c r="H137" s="204">
        <v>64.598348682003518</v>
      </c>
      <c r="I137" s="204">
        <v>65.411245866327221</v>
      </c>
      <c r="J137" s="204">
        <v>55.422512725522282</v>
      </c>
      <c r="K137" s="204">
        <v>59.627976409543429</v>
      </c>
      <c r="L137" s="204">
        <v>65.61212769504165</v>
      </c>
      <c r="M137" s="204">
        <v>68.195270097997295</v>
      </c>
      <c r="N137" s="204">
        <v>60.754465879696966</v>
      </c>
      <c r="O137" s="204">
        <v>57.259748634534773</v>
      </c>
      <c r="P137" s="204">
        <v>44.801814303414652</v>
      </c>
      <c r="Q137" s="204">
        <v>65.315287040323355</v>
      </c>
    </row>
    <row r="138" spans="1:17" x14ac:dyDescent="0.25">
      <c r="A138" s="152" t="s">
        <v>155</v>
      </c>
      <c r="B138" s="151">
        <v>19.630254658115106</v>
      </c>
      <c r="C138" s="151">
        <v>25.806528692858244</v>
      </c>
      <c r="D138" s="151">
        <v>33.470158286600125</v>
      </c>
      <c r="E138" s="151">
        <v>28.576451047705504</v>
      </c>
      <c r="F138" s="151">
        <v>29.073732412036907</v>
      </c>
      <c r="G138" s="151">
        <v>21.274070926314685</v>
      </c>
      <c r="H138" s="151">
        <v>21.240294061290953</v>
      </c>
      <c r="I138" s="151">
        <v>22.630146213420645</v>
      </c>
      <c r="J138" s="151">
        <v>18.964595729737539</v>
      </c>
      <c r="K138" s="151">
        <v>24.593342760515448</v>
      </c>
      <c r="L138" s="151">
        <v>27.198634085051349</v>
      </c>
      <c r="M138" s="151">
        <v>25.502746603828655</v>
      </c>
      <c r="N138" s="151">
        <v>2.5273885083849521</v>
      </c>
      <c r="O138" s="151">
        <v>10.553893047752304</v>
      </c>
      <c r="P138" s="151">
        <v>11.323360023233736</v>
      </c>
      <c r="Q138" s="151">
        <v>21.530848204719518</v>
      </c>
    </row>
    <row r="139" spans="1:17" x14ac:dyDescent="0.25">
      <c r="A139" s="154" t="s">
        <v>30</v>
      </c>
      <c r="B139" s="153">
        <v>0.75249971956130701</v>
      </c>
      <c r="C139" s="153">
        <v>0.728932911641195</v>
      </c>
      <c r="D139" s="153">
        <v>0.73120368021260906</v>
      </c>
      <c r="E139" s="153">
        <v>0.71706245311201167</v>
      </c>
      <c r="F139" s="153">
        <v>0.6821624638252457</v>
      </c>
      <c r="G139" s="153">
        <v>0.80381203306260263</v>
      </c>
      <c r="H139" s="153">
        <v>0.75789378280538433</v>
      </c>
      <c r="I139" s="153">
        <v>0.75592574470191498</v>
      </c>
      <c r="J139" s="153">
        <v>0.71292688858649012</v>
      </c>
      <c r="K139" s="153">
        <v>0.59963749120087984</v>
      </c>
      <c r="L139" s="153">
        <v>0.69252020389424562</v>
      </c>
      <c r="M139" s="153">
        <v>0.55968310040099145</v>
      </c>
      <c r="N139" s="153">
        <v>0.55298372513736282</v>
      </c>
      <c r="O139" s="153">
        <v>0.42274003790277886</v>
      </c>
      <c r="P139" s="153">
        <v>0.40962867797644648</v>
      </c>
      <c r="Q139" s="153">
        <v>0.35252406310437523</v>
      </c>
    </row>
    <row r="140" spans="1:17" x14ac:dyDescent="0.25">
      <c r="A140" s="154" t="s">
        <v>125</v>
      </c>
      <c r="B140" s="153">
        <v>3.1530651691585794</v>
      </c>
      <c r="C140" s="153">
        <v>2.6501517066799076</v>
      </c>
      <c r="D140" s="153">
        <v>2.0092139768467518</v>
      </c>
      <c r="E140" s="153">
        <v>2.6865139611362676</v>
      </c>
      <c r="F140" s="153">
        <v>2.4223757654034226</v>
      </c>
      <c r="G140" s="153">
        <v>4.5831761045243384</v>
      </c>
      <c r="H140" s="153">
        <v>2.5453599177055843</v>
      </c>
      <c r="I140" s="153">
        <v>8.3568709174395419</v>
      </c>
      <c r="J140" s="153">
        <v>6.979563445125283</v>
      </c>
      <c r="K140" s="153">
        <v>4.3651632132635294</v>
      </c>
      <c r="L140" s="153">
        <v>3.838164056797611</v>
      </c>
      <c r="M140" s="153">
        <v>5.128112714519423</v>
      </c>
      <c r="N140" s="153">
        <v>1.6192724253472288</v>
      </c>
      <c r="O140" s="153">
        <v>1.7366374452950533</v>
      </c>
      <c r="P140" s="153">
        <v>0.34838477680981145</v>
      </c>
      <c r="Q140" s="153">
        <v>0.40611904689875078</v>
      </c>
    </row>
    <row r="141" spans="1:17" x14ac:dyDescent="0.25">
      <c r="A141" s="154" t="s">
        <v>26</v>
      </c>
      <c r="B141" s="153">
        <v>15.724689769395219</v>
      </c>
      <c r="C141" s="153">
        <v>22.427444074537142</v>
      </c>
      <c r="D141" s="153">
        <v>30.72974062954076</v>
      </c>
      <c r="E141" s="153">
        <v>25.172874633457223</v>
      </c>
      <c r="F141" s="153">
        <v>25.969194182808238</v>
      </c>
      <c r="G141" s="153">
        <v>15.887082788727744</v>
      </c>
      <c r="H141" s="153">
        <v>17.937040360779985</v>
      </c>
      <c r="I141" s="153">
        <v>13.517349551279187</v>
      </c>
      <c r="J141" s="153">
        <v>11.272105396025767</v>
      </c>
      <c r="K141" s="153">
        <v>19.628542056051039</v>
      </c>
      <c r="L141" s="153">
        <v>22.667949824359493</v>
      </c>
      <c r="M141" s="153">
        <v>19.814950788908241</v>
      </c>
      <c r="N141" s="153">
        <v>0.35513235790036013</v>
      </c>
      <c r="O141" s="153">
        <v>8.3945155645544727</v>
      </c>
      <c r="P141" s="153">
        <v>10.565346568447477</v>
      </c>
      <c r="Q141" s="153">
        <v>20.772205094716391</v>
      </c>
    </row>
    <row r="142" spans="1:17" x14ac:dyDescent="0.25">
      <c r="A142" s="152" t="s">
        <v>154</v>
      </c>
      <c r="B142" s="151">
        <v>33.231725735756015</v>
      </c>
      <c r="C142" s="151">
        <v>38.659964976804559</v>
      </c>
      <c r="D142" s="151">
        <v>46.717853078167316</v>
      </c>
      <c r="E142" s="151">
        <v>41.490835258075002</v>
      </c>
      <c r="F142" s="151">
        <v>40.790852105539955</v>
      </c>
      <c r="G142" s="151">
        <v>36.014891588762552</v>
      </c>
      <c r="H142" s="151">
        <v>37.48724730483773</v>
      </c>
      <c r="I142" s="151">
        <v>37.958981929698787</v>
      </c>
      <c r="J142" s="151">
        <v>32.162392432424213</v>
      </c>
      <c r="K142" s="151">
        <v>34.602876753942738</v>
      </c>
      <c r="L142" s="151">
        <v>38.075556222164622</v>
      </c>
      <c r="M142" s="151">
        <v>39.57458677107072</v>
      </c>
      <c r="N142" s="151">
        <v>32.738469669762758</v>
      </c>
      <c r="O142" s="151">
        <v>33.228563910235813</v>
      </c>
      <c r="P142" s="151">
        <v>19.284069885364026</v>
      </c>
      <c r="Q142" s="151">
        <v>37.903295796618281</v>
      </c>
    </row>
    <row r="143" spans="1:17" x14ac:dyDescent="0.25">
      <c r="A143" s="150" t="s">
        <v>33</v>
      </c>
      <c r="B143" s="87">
        <v>3.3627770006111879</v>
      </c>
      <c r="C143" s="87">
        <v>3.7296994562447439</v>
      </c>
      <c r="D143" s="87">
        <v>4.2601199369869782</v>
      </c>
      <c r="E143" s="87">
        <v>3.0690115780127547</v>
      </c>
      <c r="F143" s="87">
        <v>0.22435266621848862</v>
      </c>
      <c r="G143" s="87">
        <v>6.5629297717360338</v>
      </c>
      <c r="H143" s="87">
        <v>5.9504831007064434</v>
      </c>
      <c r="I143" s="87">
        <v>6.9094216898654102</v>
      </c>
      <c r="J143" s="87">
        <v>4.320459188030803</v>
      </c>
      <c r="K143" s="87">
        <v>4.3117452157581555</v>
      </c>
      <c r="L143" s="87">
        <v>6.5580316233302067</v>
      </c>
      <c r="M143" s="87">
        <v>8.3310826777583387</v>
      </c>
      <c r="N143" s="87">
        <v>6.3367839013166956</v>
      </c>
      <c r="O143" s="87">
        <v>6.3812493170434221</v>
      </c>
      <c r="P143" s="87">
        <v>2.4461368846005631</v>
      </c>
      <c r="Q143" s="87">
        <v>5.9801736045825225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6.0150942299370747E-15</v>
      </c>
      <c r="H145" s="87">
        <v>0</v>
      </c>
      <c r="I145" s="87">
        <v>0</v>
      </c>
      <c r="J145" s="87">
        <v>4.6831401861890814E-15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3.8304203778949675</v>
      </c>
      <c r="C146" s="87">
        <v>2.8913389027424521</v>
      </c>
      <c r="D146" s="87">
        <v>2.0823648480046115</v>
      </c>
      <c r="E146" s="87">
        <v>2.8512389808603635</v>
      </c>
      <c r="F146" s="87">
        <v>2.8057960875373622</v>
      </c>
      <c r="G146" s="87">
        <v>5.4214837705423227</v>
      </c>
      <c r="H146" s="87">
        <v>3.3886221266712462</v>
      </c>
      <c r="I146" s="87">
        <v>9.4971468708692264</v>
      </c>
      <c r="J146" s="87">
        <v>7.9335208384618889</v>
      </c>
      <c r="K146" s="87">
        <v>4.3847573264338733</v>
      </c>
      <c r="L146" s="87">
        <v>3.8041988042303041</v>
      </c>
      <c r="M146" s="87">
        <v>5.5228261247920285</v>
      </c>
      <c r="N146" s="87">
        <v>6.9035594005848742</v>
      </c>
      <c r="O146" s="87">
        <v>4.1759145415761427</v>
      </c>
      <c r="P146" s="87">
        <v>1.1427436797281201</v>
      </c>
      <c r="Q146" s="87">
        <v>1.8587062428327983</v>
      </c>
    </row>
    <row r="147" spans="1:17" x14ac:dyDescent="0.25">
      <c r="A147" s="150" t="s">
        <v>29</v>
      </c>
      <c r="B147" s="87">
        <v>6.6067407201156181</v>
      </c>
      <c r="C147" s="87">
        <v>7.8682900367966218</v>
      </c>
      <c r="D147" s="87">
        <v>9.7552359864632159</v>
      </c>
      <c r="E147" s="87">
        <v>9.3782389994097475</v>
      </c>
      <c r="F147" s="87">
        <v>9.7920474597299894</v>
      </c>
      <c r="G147" s="87">
        <v>4.2415377048927301</v>
      </c>
      <c r="H147" s="87">
        <v>5.2956910907448753</v>
      </c>
      <c r="I147" s="87">
        <v>4.4782728890442254</v>
      </c>
      <c r="J147" s="87">
        <v>5.3282585416964601</v>
      </c>
      <c r="K147" s="87">
        <v>5.9358157786813921</v>
      </c>
      <c r="L147" s="87">
        <v>4.8633820583547642</v>
      </c>
      <c r="M147" s="87">
        <v>3.5400246262543331</v>
      </c>
      <c r="N147" s="87">
        <v>2.4535723175008961</v>
      </c>
      <c r="O147" s="87">
        <v>3.5860357619137835</v>
      </c>
      <c r="P147" s="87">
        <v>3.3382172269360981</v>
      </c>
      <c r="Q147" s="87">
        <v>5.3894569036166047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19.431787637134242</v>
      </c>
      <c r="C149" s="87">
        <v>24.170636581020737</v>
      </c>
      <c r="D149" s="87">
        <v>30.62013230671251</v>
      </c>
      <c r="E149" s="87">
        <v>26.192345699792138</v>
      </c>
      <c r="F149" s="87">
        <v>27.968655892054116</v>
      </c>
      <c r="G149" s="87">
        <v>19.788940341591456</v>
      </c>
      <c r="H149" s="87">
        <v>22.852450986715166</v>
      </c>
      <c r="I149" s="87">
        <v>17.074140479919926</v>
      </c>
      <c r="J149" s="87">
        <v>14.580153864235058</v>
      </c>
      <c r="K149" s="87">
        <v>19.970558433069314</v>
      </c>
      <c r="L149" s="87">
        <v>22.845766453034628</v>
      </c>
      <c r="M149" s="87">
        <v>22.176424251237545</v>
      </c>
      <c r="N149" s="87">
        <v>17.04072045476919</v>
      </c>
      <c r="O149" s="87">
        <v>19.081083975990676</v>
      </c>
      <c r="P149" s="87">
        <v>12.354082580524093</v>
      </c>
      <c r="Q149" s="87">
        <v>24.670431609631823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4.177283214714559E-3</v>
      </c>
      <c r="M151" s="87">
        <v>4.2290910284718342E-3</v>
      </c>
      <c r="N151" s="87">
        <v>3.8335955911030328E-3</v>
      </c>
      <c r="O151" s="87">
        <v>4.2803137117894546E-3</v>
      </c>
      <c r="P151" s="87">
        <v>2.8895135751527893E-3</v>
      </c>
      <c r="Q151" s="87">
        <v>4.5274359545261923E-3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4.4032167257382371</v>
      </c>
      <c r="C153" s="148">
        <v>2.1526922443527918</v>
      </c>
      <c r="D153" s="148">
        <v>0.31659699650330064</v>
      </c>
      <c r="E153" s="148">
        <v>1.4300797534982603</v>
      </c>
      <c r="F153" s="148">
        <v>0.42656452098317599</v>
      </c>
      <c r="G153" s="148">
        <v>4.772210066543713</v>
      </c>
      <c r="H153" s="148">
        <v>5.8708073158748402</v>
      </c>
      <c r="I153" s="148">
        <v>4.8221177232077883</v>
      </c>
      <c r="J153" s="148">
        <v>4.2955245633605283</v>
      </c>
      <c r="K153" s="148">
        <v>0.43175689508524118</v>
      </c>
      <c r="L153" s="148">
        <v>0.33793738782567201</v>
      </c>
      <c r="M153" s="148">
        <v>3.1179367230979111</v>
      </c>
      <c r="N153" s="148">
        <v>25.48860770154926</v>
      </c>
      <c r="O153" s="148">
        <v>13.477291676546658</v>
      </c>
      <c r="P153" s="148">
        <v>14.19438439481689</v>
      </c>
      <c r="Q153" s="148">
        <v>5.8811430389855603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1</v>
      </c>
      <c r="C158" s="77">
        <f t="shared" si="0"/>
        <v>1</v>
      </c>
      <c r="D158" s="77">
        <f t="shared" si="0"/>
        <v>1</v>
      </c>
      <c r="E158" s="77">
        <f t="shared" si="0"/>
        <v>1</v>
      </c>
      <c r="F158" s="77">
        <f t="shared" si="0"/>
        <v>1</v>
      </c>
      <c r="G158" s="77">
        <f t="shared" si="0"/>
        <v>1</v>
      </c>
      <c r="H158" s="77">
        <f t="shared" si="0"/>
        <v>1</v>
      </c>
      <c r="I158" s="77">
        <f t="shared" si="0"/>
        <v>0.99999999999999989</v>
      </c>
      <c r="J158" s="77">
        <f t="shared" si="0"/>
        <v>0.99999999999999989</v>
      </c>
      <c r="K158" s="77">
        <f t="shared" si="0"/>
        <v>1</v>
      </c>
      <c r="L158" s="77">
        <f t="shared" si="0"/>
        <v>1</v>
      </c>
      <c r="M158" s="77">
        <f t="shared" si="0"/>
        <v>1.0000000000000002</v>
      </c>
      <c r="N158" s="77">
        <f t="shared" si="0"/>
        <v>1</v>
      </c>
      <c r="O158" s="77">
        <f t="shared" si="0"/>
        <v>1</v>
      </c>
      <c r="P158" s="77">
        <f t="shared" si="0"/>
        <v>1</v>
      </c>
      <c r="Q158" s="77">
        <f t="shared" si="0"/>
        <v>1</v>
      </c>
    </row>
    <row r="159" spans="1:17" x14ac:dyDescent="0.25">
      <c r="A159" s="132" t="s">
        <v>83</v>
      </c>
      <c r="B159" s="203">
        <f t="shared" ref="B159:Q159" si="1">IF(B6=0,0,B6/B$5)</f>
        <v>1.5480988736709554E-3</v>
      </c>
      <c r="C159" s="203">
        <f t="shared" si="1"/>
        <v>1.5480988736709556E-3</v>
      </c>
      <c r="D159" s="203">
        <f t="shared" si="1"/>
        <v>1.5480988736709556E-3</v>
      </c>
      <c r="E159" s="203">
        <f t="shared" si="1"/>
        <v>1.5480988736709558E-3</v>
      </c>
      <c r="F159" s="203">
        <f t="shared" si="1"/>
        <v>1.5480988736709556E-3</v>
      </c>
      <c r="G159" s="203">
        <f t="shared" si="1"/>
        <v>1.5480988736709556E-3</v>
      </c>
      <c r="H159" s="203">
        <f t="shared" si="1"/>
        <v>1.548098873670956E-3</v>
      </c>
      <c r="I159" s="203">
        <f t="shared" si="1"/>
        <v>1.5480988736709556E-3</v>
      </c>
      <c r="J159" s="203">
        <f t="shared" si="1"/>
        <v>1.5480988736709554E-3</v>
      </c>
      <c r="K159" s="203">
        <f t="shared" si="1"/>
        <v>1.5480988736709556E-3</v>
      </c>
      <c r="L159" s="203">
        <f t="shared" si="1"/>
        <v>1.5480988736709556E-3</v>
      </c>
      <c r="M159" s="203">
        <f t="shared" si="1"/>
        <v>1.5480988736709558E-3</v>
      </c>
      <c r="N159" s="203">
        <f t="shared" si="1"/>
        <v>1.5480988736709556E-3</v>
      </c>
      <c r="O159" s="203">
        <f t="shared" si="1"/>
        <v>1.5480988736709556E-3</v>
      </c>
      <c r="P159" s="203">
        <f t="shared" si="1"/>
        <v>1.5480988736709556E-3</v>
      </c>
      <c r="Q159" s="203">
        <f t="shared" si="1"/>
        <v>1.5480988736709558E-3</v>
      </c>
    </row>
    <row r="160" spans="1:17" x14ac:dyDescent="0.25">
      <c r="A160" s="76" t="s">
        <v>82</v>
      </c>
      <c r="B160" s="202">
        <f t="shared" ref="B160:Q160" si="2">IF(B7=0,0,B7/B$5)</f>
        <v>7.7404943683547769E-4</v>
      </c>
      <c r="C160" s="202">
        <f t="shared" si="2"/>
        <v>7.740494368354778E-4</v>
      </c>
      <c r="D160" s="202">
        <f t="shared" si="2"/>
        <v>7.740494368354778E-4</v>
      </c>
      <c r="E160" s="202">
        <f t="shared" si="2"/>
        <v>7.7404943683547791E-4</v>
      </c>
      <c r="F160" s="202">
        <f t="shared" si="2"/>
        <v>7.740494368354778E-4</v>
      </c>
      <c r="G160" s="202">
        <f t="shared" si="2"/>
        <v>7.740494368354778E-4</v>
      </c>
      <c r="H160" s="202">
        <f t="shared" si="2"/>
        <v>7.7404943683547802E-4</v>
      </c>
      <c r="I160" s="202">
        <f t="shared" si="2"/>
        <v>7.740494368354778E-4</v>
      </c>
      <c r="J160" s="202">
        <f t="shared" si="2"/>
        <v>7.7404943683547769E-4</v>
      </c>
      <c r="K160" s="202">
        <f t="shared" si="2"/>
        <v>7.740494368354778E-4</v>
      </c>
      <c r="L160" s="202">
        <f t="shared" si="2"/>
        <v>7.740494368354778E-4</v>
      </c>
      <c r="M160" s="202">
        <f t="shared" si="2"/>
        <v>7.7404943683547791E-4</v>
      </c>
      <c r="N160" s="202">
        <f t="shared" si="2"/>
        <v>7.740494368354778E-4</v>
      </c>
      <c r="O160" s="202">
        <f t="shared" si="2"/>
        <v>7.740494368354778E-4</v>
      </c>
      <c r="P160" s="202">
        <f t="shared" si="2"/>
        <v>7.740494368354778E-4</v>
      </c>
      <c r="Q160" s="202">
        <f t="shared" si="2"/>
        <v>7.7404943683547791E-4</v>
      </c>
    </row>
    <row r="161" spans="1:17" x14ac:dyDescent="0.25">
      <c r="A161" s="76" t="s">
        <v>81</v>
      </c>
      <c r="B161" s="202">
        <f t="shared" ref="B161:Q161" si="3">IF(B8=0,0,B8/B$5)</f>
        <v>1.9609252399832102E-2</v>
      </c>
      <c r="C161" s="202">
        <f t="shared" si="3"/>
        <v>1.9609252399832106E-2</v>
      </c>
      <c r="D161" s="202">
        <f t="shared" si="3"/>
        <v>1.9609252399832106E-2</v>
      </c>
      <c r="E161" s="202">
        <f t="shared" si="3"/>
        <v>1.9609252399832109E-2</v>
      </c>
      <c r="F161" s="202">
        <f t="shared" si="3"/>
        <v>1.9609252399832106E-2</v>
      </c>
      <c r="G161" s="202">
        <f t="shared" si="3"/>
        <v>1.9609252399832106E-2</v>
      </c>
      <c r="H161" s="202">
        <f t="shared" si="3"/>
        <v>1.9609252399832109E-2</v>
      </c>
      <c r="I161" s="202">
        <f t="shared" si="3"/>
        <v>1.9609252399832106E-2</v>
      </c>
      <c r="J161" s="202">
        <f t="shared" si="3"/>
        <v>1.9609252399832106E-2</v>
      </c>
      <c r="K161" s="202">
        <f t="shared" si="3"/>
        <v>1.9609252399832106E-2</v>
      </c>
      <c r="L161" s="202">
        <f t="shared" si="3"/>
        <v>1.9609252399832106E-2</v>
      </c>
      <c r="M161" s="202">
        <f t="shared" si="3"/>
        <v>1.9609252399832109E-2</v>
      </c>
      <c r="N161" s="202">
        <f t="shared" si="3"/>
        <v>1.9609252399832106E-2</v>
      </c>
      <c r="O161" s="202">
        <f t="shared" si="3"/>
        <v>1.9609252399832109E-2</v>
      </c>
      <c r="P161" s="202">
        <f t="shared" si="3"/>
        <v>1.9609252399832109E-2</v>
      </c>
      <c r="Q161" s="202">
        <f t="shared" si="3"/>
        <v>1.9609252399832102E-2</v>
      </c>
    </row>
    <row r="162" spans="1:17" x14ac:dyDescent="0.25">
      <c r="A162" s="76" t="s">
        <v>80</v>
      </c>
      <c r="B162" s="202">
        <f t="shared" ref="B162:Q162" si="4">IF(B9=0,0,B9/B$5)</f>
        <v>5.1603295789031853E-4</v>
      </c>
      <c r="C162" s="202">
        <f t="shared" si="4"/>
        <v>5.1603295789031853E-4</v>
      </c>
      <c r="D162" s="202">
        <f t="shared" si="4"/>
        <v>5.1603295789031853E-4</v>
      </c>
      <c r="E162" s="202">
        <f t="shared" si="4"/>
        <v>5.1603295789031853E-4</v>
      </c>
      <c r="F162" s="202">
        <f t="shared" si="4"/>
        <v>5.1603295789031853E-4</v>
      </c>
      <c r="G162" s="202">
        <f t="shared" si="4"/>
        <v>5.1603295789031853E-4</v>
      </c>
      <c r="H162" s="202">
        <f t="shared" si="4"/>
        <v>5.1603295789031864E-4</v>
      </c>
      <c r="I162" s="202">
        <f t="shared" si="4"/>
        <v>5.1603295789031853E-4</v>
      </c>
      <c r="J162" s="202">
        <f t="shared" si="4"/>
        <v>5.1603295789031853E-4</v>
      </c>
      <c r="K162" s="202">
        <f t="shared" si="4"/>
        <v>5.1603295789031853E-4</v>
      </c>
      <c r="L162" s="202">
        <f t="shared" si="4"/>
        <v>5.1603295789031853E-4</v>
      </c>
      <c r="M162" s="202">
        <f t="shared" si="4"/>
        <v>5.1603295789031853E-4</v>
      </c>
      <c r="N162" s="202">
        <f t="shared" si="4"/>
        <v>5.1603295789031853E-4</v>
      </c>
      <c r="O162" s="202">
        <f t="shared" si="4"/>
        <v>5.1603295789031853E-4</v>
      </c>
      <c r="P162" s="202">
        <f t="shared" si="4"/>
        <v>5.1603295789031853E-4</v>
      </c>
      <c r="Q162" s="202">
        <f t="shared" si="4"/>
        <v>5.1603295789031853E-4</v>
      </c>
    </row>
    <row r="163" spans="1:17" x14ac:dyDescent="0.25">
      <c r="A163" s="129" t="s">
        <v>79</v>
      </c>
      <c r="B163" s="201">
        <f t="shared" ref="B163:Q163" si="5">IF(B10=0,0,B10/B$5)</f>
        <v>1.0320659157806371E-3</v>
      </c>
      <c r="C163" s="201">
        <f t="shared" si="5"/>
        <v>1.0320659157806371E-3</v>
      </c>
      <c r="D163" s="201">
        <f t="shared" si="5"/>
        <v>1.0320659157806371E-3</v>
      </c>
      <c r="E163" s="201">
        <f t="shared" si="5"/>
        <v>1.0320659157806371E-3</v>
      </c>
      <c r="F163" s="201">
        <f t="shared" si="5"/>
        <v>1.0320659157806373E-3</v>
      </c>
      <c r="G163" s="201">
        <f t="shared" si="5"/>
        <v>1.0320659157806371E-3</v>
      </c>
      <c r="H163" s="201">
        <f t="shared" si="5"/>
        <v>1.0320659157806371E-3</v>
      </c>
      <c r="I163" s="201">
        <f t="shared" si="5"/>
        <v>1.0320659157806371E-3</v>
      </c>
      <c r="J163" s="201">
        <f t="shared" si="5"/>
        <v>1.0320659157806371E-3</v>
      </c>
      <c r="K163" s="201">
        <f t="shared" si="5"/>
        <v>1.0320659157806371E-3</v>
      </c>
      <c r="L163" s="201">
        <f t="shared" si="5"/>
        <v>1.0320659157806371E-3</v>
      </c>
      <c r="M163" s="201">
        <f t="shared" si="5"/>
        <v>1.0320659157806368E-3</v>
      </c>
      <c r="N163" s="201">
        <f t="shared" si="5"/>
        <v>1.0320659157806371E-3</v>
      </c>
      <c r="O163" s="201">
        <f t="shared" si="5"/>
        <v>1.0320659157806371E-3</v>
      </c>
      <c r="P163" s="201">
        <f t="shared" si="5"/>
        <v>1.0320659157806371E-3</v>
      </c>
      <c r="Q163" s="201">
        <f t="shared" si="5"/>
        <v>1.0320659157806371E-3</v>
      </c>
    </row>
    <row r="164" spans="1:17" x14ac:dyDescent="0.25">
      <c r="A164" s="127" t="s">
        <v>152</v>
      </c>
      <c r="B164" s="200">
        <f t="shared" ref="B164:Q164" si="6">IF(B15=0,0,B15/B$5)</f>
        <v>0.39970140717973524</v>
      </c>
      <c r="C164" s="200">
        <f t="shared" si="6"/>
        <v>0.39970140717973524</v>
      </c>
      <c r="D164" s="200">
        <f t="shared" si="6"/>
        <v>0.39970140717973529</v>
      </c>
      <c r="E164" s="200">
        <f t="shared" si="6"/>
        <v>0.39970140717973535</v>
      </c>
      <c r="F164" s="200">
        <f t="shared" si="6"/>
        <v>0.39970140717973524</v>
      </c>
      <c r="G164" s="200">
        <f t="shared" si="6"/>
        <v>0.39970140717973529</v>
      </c>
      <c r="H164" s="200">
        <f t="shared" si="6"/>
        <v>0.39970140717973535</v>
      </c>
      <c r="I164" s="200">
        <f t="shared" si="6"/>
        <v>0.39970140717973524</v>
      </c>
      <c r="J164" s="200">
        <f t="shared" si="6"/>
        <v>0.39970140717973518</v>
      </c>
      <c r="K164" s="200">
        <f t="shared" si="6"/>
        <v>0.39970140717973529</v>
      </c>
      <c r="L164" s="200">
        <f t="shared" si="6"/>
        <v>0.39970140717973529</v>
      </c>
      <c r="M164" s="200">
        <f t="shared" si="6"/>
        <v>0.39970140717973529</v>
      </c>
      <c r="N164" s="200">
        <f t="shared" si="6"/>
        <v>0.39970140717973524</v>
      </c>
      <c r="O164" s="200">
        <f t="shared" si="6"/>
        <v>0.39970140717973529</v>
      </c>
      <c r="P164" s="200">
        <f t="shared" si="6"/>
        <v>0.39970140717973529</v>
      </c>
      <c r="Q164" s="200">
        <f t="shared" si="6"/>
        <v>0.39970140717973524</v>
      </c>
    </row>
    <row r="165" spans="1:17" x14ac:dyDescent="0.25">
      <c r="A165" s="72" t="s">
        <v>151</v>
      </c>
      <c r="B165" s="71">
        <f t="shared" ref="B165:Q165" si="7">IF(B26=0,0,B26/B$5)</f>
        <v>0.57681909323625524</v>
      </c>
      <c r="C165" s="71">
        <f t="shared" si="7"/>
        <v>0.57681909323625524</v>
      </c>
      <c r="D165" s="71">
        <f t="shared" si="7"/>
        <v>0.57681909323625524</v>
      </c>
      <c r="E165" s="71">
        <f t="shared" si="7"/>
        <v>0.57681909323625524</v>
      </c>
      <c r="F165" s="71">
        <f t="shared" si="7"/>
        <v>0.57681909323625524</v>
      </c>
      <c r="G165" s="71">
        <f t="shared" si="7"/>
        <v>0.57681909323625535</v>
      </c>
      <c r="H165" s="71">
        <f t="shared" si="7"/>
        <v>0.57681909323625524</v>
      </c>
      <c r="I165" s="71">
        <f t="shared" si="7"/>
        <v>0.57681909323625513</v>
      </c>
      <c r="J165" s="71">
        <f t="shared" si="7"/>
        <v>0.57681909323625524</v>
      </c>
      <c r="K165" s="71">
        <f t="shared" si="7"/>
        <v>0.57681909323625524</v>
      </c>
      <c r="L165" s="71">
        <f t="shared" si="7"/>
        <v>0.57681909323625524</v>
      </c>
      <c r="M165" s="71">
        <f t="shared" si="7"/>
        <v>0.57681909323625535</v>
      </c>
      <c r="N165" s="71">
        <f t="shared" si="7"/>
        <v>0.57681909323625524</v>
      </c>
      <c r="O165" s="71">
        <f t="shared" si="7"/>
        <v>0.57681909323625524</v>
      </c>
      <c r="P165" s="71">
        <f t="shared" si="7"/>
        <v>0.57681909323625524</v>
      </c>
      <c r="Q165" s="71">
        <f t="shared" si="7"/>
        <v>0.57681909323625524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1</v>
      </c>
      <c r="C167" s="77">
        <f t="shared" si="8"/>
        <v>1</v>
      </c>
      <c r="D167" s="77">
        <f t="shared" si="8"/>
        <v>1</v>
      </c>
      <c r="E167" s="77">
        <f t="shared" si="8"/>
        <v>1</v>
      </c>
      <c r="F167" s="77">
        <f t="shared" si="8"/>
        <v>1.0000000000000004</v>
      </c>
      <c r="G167" s="77">
        <f t="shared" si="8"/>
        <v>1</v>
      </c>
      <c r="H167" s="77">
        <f t="shared" si="8"/>
        <v>1</v>
      </c>
      <c r="I167" s="77">
        <f t="shared" si="8"/>
        <v>1</v>
      </c>
      <c r="J167" s="77">
        <f t="shared" si="8"/>
        <v>1</v>
      </c>
      <c r="K167" s="77">
        <f t="shared" si="8"/>
        <v>0.99999999999999989</v>
      </c>
      <c r="L167" s="77">
        <f t="shared" si="8"/>
        <v>1</v>
      </c>
      <c r="M167" s="77">
        <f t="shared" si="8"/>
        <v>1</v>
      </c>
      <c r="N167" s="77">
        <f t="shared" si="8"/>
        <v>0.99999999999999989</v>
      </c>
      <c r="O167" s="77">
        <f t="shared" si="8"/>
        <v>1.0000000000000002</v>
      </c>
      <c r="P167" s="77">
        <f t="shared" si="8"/>
        <v>1</v>
      </c>
      <c r="Q167" s="77">
        <f t="shared" si="8"/>
        <v>0.99999999999999989</v>
      </c>
    </row>
    <row r="168" spans="1:17" x14ac:dyDescent="0.25">
      <c r="A168" s="132" t="s">
        <v>83</v>
      </c>
      <c r="B168" s="203">
        <f t="shared" ref="B168:Q168" si="9">IF(B$34=0,0,B$34/B$33)</f>
        <v>1.2299422564232064E-3</v>
      </c>
      <c r="C168" s="203">
        <f t="shared" si="9"/>
        <v>1.2299422564232062E-3</v>
      </c>
      <c r="D168" s="203">
        <f t="shared" si="9"/>
        <v>1.2299422564232062E-3</v>
      </c>
      <c r="E168" s="203">
        <f t="shared" si="9"/>
        <v>1.2299422564232064E-3</v>
      </c>
      <c r="F168" s="203">
        <f t="shared" si="9"/>
        <v>1.2299422564232066E-3</v>
      </c>
      <c r="G168" s="203">
        <f t="shared" si="9"/>
        <v>1.2299422564232059E-3</v>
      </c>
      <c r="H168" s="203">
        <f t="shared" si="9"/>
        <v>1.2299422564232062E-3</v>
      </c>
      <c r="I168" s="203">
        <f t="shared" si="9"/>
        <v>1.2299422564232062E-3</v>
      </c>
      <c r="J168" s="203">
        <f t="shared" si="9"/>
        <v>1.2299422564232062E-3</v>
      </c>
      <c r="K168" s="203">
        <f t="shared" si="9"/>
        <v>1.2299422564232062E-3</v>
      </c>
      <c r="L168" s="203">
        <f t="shared" si="9"/>
        <v>1.2299422564232064E-3</v>
      </c>
      <c r="M168" s="203">
        <f t="shared" si="9"/>
        <v>1.2299422564232064E-3</v>
      </c>
      <c r="N168" s="203">
        <f t="shared" si="9"/>
        <v>1.2299422564232062E-3</v>
      </c>
      <c r="O168" s="203">
        <f t="shared" si="9"/>
        <v>1.2299422564232066E-3</v>
      </c>
      <c r="P168" s="203">
        <f t="shared" si="9"/>
        <v>1.2299422564232064E-3</v>
      </c>
      <c r="Q168" s="203">
        <f t="shared" si="9"/>
        <v>1.2299422564232062E-3</v>
      </c>
    </row>
    <row r="169" spans="1:17" x14ac:dyDescent="0.25">
      <c r="A169" s="76" t="s">
        <v>82</v>
      </c>
      <c r="B169" s="202">
        <f t="shared" ref="B169:Q169" si="10">IF(B$35=0,0,B$35/B$33)</f>
        <v>5.7108313922723966E-4</v>
      </c>
      <c r="C169" s="202">
        <f t="shared" si="10"/>
        <v>5.7108313922723955E-4</v>
      </c>
      <c r="D169" s="202">
        <f t="shared" si="10"/>
        <v>5.7108313922723955E-4</v>
      </c>
      <c r="E169" s="202">
        <f t="shared" si="10"/>
        <v>5.7108313922723966E-4</v>
      </c>
      <c r="F169" s="202">
        <f t="shared" si="10"/>
        <v>5.7108313922723977E-4</v>
      </c>
      <c r="G169" s="202">
        <f t="shared" si="10"/>
        <v>5.7108313922723955E-4</v>
      </c>
      <c r="H169" s="202">
        <f t="shared" si="10"/>
        <v>5.7108313922723955E-4</v>
      </c>
      <c r="I169" s="202">
        <f t="shared" si="10"/>
        <v>5.7108313922723955E-4</v>
      </c>
      <c r="J169" s="202">
        <f t="shared" si="10"/>
        <v>5.7108313922723955E-4</v>
      </c>
      <c r="K169" s="202">
        <f t="shared" si="10"/>
        <v>5.7108313922723955E-4</v>
      </c>
      <c r="L169" s="202">
        <f t="shared" si="10"/>
        <v>5.7108313922723955E-4</v>
      </c>
      <c r="M169" s="202">
        <f t="shared" si="10"/>
        <v>5.7108313922723966E-4</v>
      </c>
      <c r="N169" s="202">
        <f t="shared" si="10"/>
        <v>5.7108313922723955E-4</v>
      </c>
      <c r="O169" s="202">
        <f t="shared" si="10"/>
        <v>5.7108313922723977E-4</v>
      </c>
      <c r="P169" s="202">
        <f t="shared" si="10"/>
        <v>5.7108313922723966E-4</v>
      </c>
      <c r="Q169" s="202">
        <f t="shared" si="10"/>
        <v>5.7108313922723955E-4</v>
      </c>
    </row>
    <row r="170" spans="1:17" x14ac:dyDescent="0.25">
      <c r="A170" s="76" t="s">
        <v>81</v>
      </c>
      <c r="B170" s="202">
        <f t="shared" ref="B170:Q170" si="11">IF(B$36=0,0,B$36/B$33)</f>
        <v>1.6776542184654866E-2</v>
      </c>
      <c r="C170" s="202">
        <f t="shared" si="11"/>
        <v>1.6776542184654866E-2</v>
      </c>
      <c r="D170" s="202">
        <f t="shared" si="11"/>
        <v>1.6776542184654866E-2</v>
      </c>
      <c r="E170" s="202">
        <f t="shared" si="11"/>
        <v>1.6776542184654866E-2</v>
      </c>
      <c r="F170" s="202">
        <f t="shared" si="11"/>
        <v>1.677654218465487E-2</v>
      </c>
      <c r="G170" s="202">
        <f t="shared" si="11"/>
        <v>1.6776542184654866E-2</v>
      </c>
      <c r="H170" s="202">
        <f t="shared" si="11"/>
        <v>1.6776542184654866E-2</v>
      </c>
      <c r="I170" s="202">
        <f t="shared" si="11"/>
        <v>1.6776542184654866E-2</v>
      </c>
      <c r="J170" s="202">
        <f t="shared" si="11"/>
        <v>1.6776542184654866E-2</v>
      </c>
      <c r="K170" s="202">
        <f t="shared" si="11"/>
        <v>1.677654218465487E-2</v>
      </c>
      <c r="L170" s="202">
        <f t="shared" si="11"/>
        <v>1.677654218465487E-2</v>
      </c>
      <c r="M170" s="202">
        <f t="shared" si="11"/>
        <v>1.677654218465487E-2</v>
      </c>
      <c r="N170" s="202">
        <f t="shared" si="11"/>
        <v>1.6776542184654866E-2</v>
      </c>
      <c r="O170" s="202">
        <f t="shared" si="11"/>
        <v>1.6776542184654873E-2</v>
      </c>
      <c r="P170" s="202">
        <f t="shared" si="11"/>
        <v>1.6776542184654866E-2</v>
      </c>
      <c r="Q170" s="202">
        <f t="shared" si="11"/>
        <v>1.6776542184654866E-2</v>
      </c>
    </row>
    <row r="171" spans="1:17" x14ac:dyDescent="0.25">
      <c r="A171" s="76" t="s">
        <v>80</v>
      </c>
      <c r="B171" s="202">
        <f t="shared" ref="B171:Q171" si="12">IF(B$37=0,0,B$37/B$33)</f>
        <v>4.0998075214106872E-4</v>
      </c>
      <c r="C171" s="202">
        <f t="shared" si="12"/>
        <v>4.0998075214106867E-4</v>
      </c>
      <c r="D171" s="202">
        <f t="shared" si="12"/>
        <v>4.0998075214106867E-4</v>
      </c>
      <c r="E171" s="202">
        <f t="shared" si="12"/>
        <v>4.0998075214106872E-4</v>
      </c>
      <c r="F171" s="202">
        <f t="shared" si="12"/>
        <v>4.0998075214106888E-4</v>
      </c>
      <c r="G171" s="202">
        <f t="shared" si="12"/>
        <v>4.0998075214106867E-4</v>
      </c>
      <c r="H171" s="202">
        <f t="shared" si="12"/>
        <v>4.0998075214106867E-4</v>
      </c>
      <c r="I171" s="202">
        <f t="shared" si="12"/>
        <v>4.0998075214106867E-4</v>
      </c>
      <c r="J171" s="202">
        <f t="shared" si="12"/>
        <v>4.0998075214106867E-4</v>
      </c>
      <c r="K171" s="202">
        <f t="shared" si="12"/>
        <v>4.0998075214106867E-4</v>
      </c>
      <c r="L171" s="202">
        <f t="shared" si="12"/>
        <v>4.0998075214106872E-4</v>
      </c>
      <c r="M171" s="202">
        <f t="shared" si="12"/>
        <v>4.0998075214106872E-4</v>
      </c>
      <c r="N171" s="202">
        <f t="shared" si="12"/>
        <v>4.0998075214106867E-4</v>
      </c>
      <c r="O171" s="202">
        <f t="shared" si="12"/>
        <v>4.0998075214106883E-4</v>
      </c>
      <c r="P171" s="202">
        <f t="shared" si="12"/>
        <v>4.0998075214106872E-4</v>
      </c>
      <c r="Q171" s="202">
        <f t="shared" si="12"/>
        <v>4.0998075214106867E-4</v>
      </c>
    </row>
    <row r="172" spans="1:17" x14ac:dyDescent="0.25">
      <c r="A172" s="129" t="s">
        <v>79</v>
      </c>
      <c r="B172" s="201">
        <f t="shared" ref="B172:Q172" si="13">IF(B$38=0,0,B$38/B$33)</f>
        <v>8.1996150428213744E-4</v>
      </c>
      <c r="C172" s="201">
        <f t="shared" si="13"/>
        <v>8.1996150428213733E-4</v>
      </c>
      <c r="D172" s="201">
        <f t="shared" si="13"/>
        <v>8.1996150428213744E-4</v>
      </c>
      <c r="E172" s="201">
        <f t="shared" si="13"/>
        <v>8.1996150428213755E-4</v>
      </c>
      <c r="F172" s="201">
        <f t="shared" si="13"/>
        <v>8.1996150428213777E-4</v>
      </c>
      <c r="G172" s="201">
        <f t="shared" si="13"/>
        <v>8.1996150428213744E-4</v>
      </c>
      <c r="H172" s="201">
        <f t="shared" si="13"/>
        <v>8.1996150428213733E-4</v>
      </c>
      <c r="I172" s="201">
        <f t="shared" si="13"/>
        <v>8.1996150428213733E-4</v>
      </c>
      <c r="J172" s="201">
        <f t="shared" si="13"/>
        <v>8.1996150428213744E-4</v>
      </c>
      <c r="K172" s="201">
        <f t="shared" si="13"/>
        <v>8.1996150428213733E-4</v>
      </c>
      <c r="L172" s="201">
        <f t="shared" si="13"/>
        <v>8.1996150428213744E-4</v>
      </c>
      <c r="M172" s="201">
        <f t="shared" si="13"/>
        <v>8.1996150428213733E-4</v>
      </c>
      <c r="N172" s="201">
        <f t="shared" si="13"/>
        <v>8.1996150428213733E-4</v>
      </c>
      <c r="O172" s="201">
        <f t="shared" si="13"/>
        <v>8.1996150428213777E-4</v>
      </c>
      <c r="P172" s="201">
        <f t="shared" si="13"/>
        <v>8.1996150428213744E-4</v>
      </c>
      <c r="Q172" s="201">
        <f t="shared" si="13"/>
        <v>8.1996150428213733E-4</v>
      </c>
    </row>
    <row r="173" spans="1:17" x14ac:dyDescent="0.25">
      <c r="A173" s="127" t="s">
        <v>150</v>
      </c>
      <c r="B173" s="200">
        <f t="shared" ref="B173:Q173" si="14">IF(B$43=0,0,B$43/B$33)</f>
        <v>0.81846107672502</v>
      </c>
      <c r="C173" s="200">
        <f t="shared" si="14"/>
        <v>0.81846107672501989</v>
      </c>
      <c r="D173" s="200">
        <f t="shared" si="14"/>
        <v>0.81846107672501989</v>
      </c>
      <c r="E173" s="200">
        <f t="shared" si="14"/>
        <v>0.81846107672502</v>
      </c>
      <c r="F173" s="200">
        <f t="shared" si="14"/>
        <v>0.81846107672502022</v>
      </c>
      <c r="G173" s="200">
        <f t="shared" si="14"/>
        <v>0.81846107672501989</v>
      </c>
      <c r="H173" s="200">
        <f t="shared" si="14"/>
        <v>0.81846107672501989</v>
      </c>
      <c r="I173" s="200">
        <f t="shared" si="14"/>
        <v>0.81846107672501989</v>
      </c>
      <c r="J173" s="200">
        <f t="shared" si="14"/>
        <v>0.81846107672501989</v>
      </c>
      <c r="K173" s="200">
        <f t="shared" si="14"/>
        <v>0.81846107672501989</v>
      </c>
      <c r="L173" s="200">
        <f t="shared" si="14"/>
        <v>0.81846107672502</v>
      </c>
      <c r="M173" s="200">
        <f t="shared" si="14"/>
        <v>0.81846107672502</v>
      </c>
      <c r="N173" s="200">
        <f t="shared" si="14"/>
        <v>0.84121747130974123</v>
      </c>
      <c r="O173" s="200">
        <f t="shared" si="14"/>
        <v>0.81846107672502011</v>
      </c>
      <c r="P173" s="200">
        <f t="shared" si="14"/>
        <v>0.85449551283362324</v>
      </c>
      <c r="Q173" s="200">
        <f t="shared" si="14"/>
        <v>0.81846107672501989</v>
      </c>
    </row>
    <row r="174" spans="1:17" x14ac:dyDescent="0.25">
      <c r="A174" s="127" t="s">
        <v>148</v>
      </c>
      <c r="B174" s="200">
        <f t="shared" ref="B174:Q174" si="15">IF(B$44=0,0,B$44/B$33)</f>
        <v>9.9812326429880499E-2</v>
      </c>
      <c r="C174" s="200">
        <f t="shared" si="15"/>
        <v>9.9812326429880485E-2</v>
      </c>
      <c r="D174" s="200">
        <f t="shared" si="15"/>
        <v>9.9812326429880499E-2</v>
      </c>
      <c r="E174" s="200">
        <f t="shared" si="15"/>
        <v>9.9812326429880499E-2</v>
      </c>
      <c r="F174" s="200">
        <f t="shared" si="15"/>
        <v>9.9812326429880527E-2</v>
      </c>
      <c r="G174" s="200">
        <f t="shared" si="15"/>
        <v>9.9812326429880485E-2</v>
      </c>
      <c r="H174" s="200">
        <f t="shared" si="15"/>
        <v>9.9812326429880513E-2</v>
      </c>
      <c r="I174" s="200">
        <f t="shared" si="15"/>
        <v>9.9812326429880499E-2</v>
      </c>
      <c r="J174" s="200">
        <f t="shared" si="15"/>
        <v>9.9812326429880485E-2</v>
      </c>
      <c r="K174" s="200">
        <f t="shared" si="15"/>
        <v>9.9812326429880471E-2</v>
      </c>
      <c r="L174" s="200">
        <f t="shared" si="15"/>
        <v>9.9812326429880485E-2</v>
      </c>
      <c r="M174" s="200">
        <f t="shared" si="15"/>
        <v>9.9812326429880499E-2</v>
      </c>
      <c r="N174" s="200">
        <f t="shared" si="15"/>
        <v>9.9812326429880485E-2</v>
      </c>
      <c r="O174" s="200">
        <f t="shared" si="15"/>
        <v>9.9812326429880527E-2</v>
      </c>
      <c r="P174" s="200">
        <f t="shared" si="15"/>
        <v>9.9812326429880513E-2</v>
      </c>
      <c r="Q174" s="200">
        <f t="shared" si="15"/>
        <v>9.9812326429880513E-2</v>
      </c>
    </row>
    <row r="175" spans="1:17" x14ac:dyDescent="0.25">
      <c r="A175" s="142" t="s">
        <v>164</v>
      </c>
      <c r="B175" s="199">
        <f t="shared" ref="B175:Q175" si="16">IF(B$45=0,0,B$45/B$33)</f>
        <v>2.1907094719509652E-2</v>
      </c>
      <c r="C175" s="199">
        <f t="shared" si="16"/>
        <v>6.7066767815997061E-2</v>
      </c>
      <c r="D175" s="199">
        <f t="shared" si="16"/>
        <v>9.582322454507515E-2</v>
      </c>
      <c r="E175" s="199">
        <f t="shared" si="16"/>
        <v>7.9534168106054501E-2</v>
      </c>
      <c r="F175" s="199">
        <f t="shared" si="16"/>
        <v>9.3665397930844996E-2</v>
      </c>
      <c r="G175" s="199">
        <f t="shared" si="16"/>
        <v>2.1877393298325169E-2</v>
      </c>
      <c r="H175" s="199">
        <f t="shared" si="16"/>
        <v>7.6312710987541778E-3</v>
      </c>
      <c r="I175" s="199">
        <f t="shared" si="16"/>
        <v>2.5072719842199529E-2</v>
      </c>
      <c r="J175" s="199">
        <f t="shared" si="16"/>
        <v>2.1244307531015416E-2</v>
      </c>
      <c r="K175" s="199">
        <f t="shared" si="16"/>
        <v>9.242864622115772E-2</v>
      </c>
      <c r="L175" s="199">
        <f t="shared" si="16"/>
        <v>9.4555708665551227E-2</v>
      </c>
      <c r="M175" s="199">
        <f t="shared" si="16"/>
        <v>5.3163688046392404E-2</v>
      </c>
      <c r="N175" s="199">
        <f t="shared" si="16"/>
        <v>1.9701099211403427E-3</v>
      </c>
      <c r="O175" s="199">
        <f t="shared" si="16"/>
        <v>1.7558296497744985E-3</v>
      </c>
      <c r="P175" s="199">
        <f t="shared" si="16"/>
        <v>1.6022572626875182E-3</v>
      </c>
      <c r="Q175" s="199">
        <f t="shared" si="16"/>
        <v>7.7037320728698937E-3</v>
      </c>
    </row>
    <row r="176" spans="1:17" x14ac:dyDescent="0.25">
      <c r="A176" s="142" t="s">
        <v>163</v>
      </c>
      <c r="B176" s="199">
        <f t="shared" ref="B176:Q176" si="17">IF(B$50=0,0,B$50/B$33)</f>
        <v>7.7905231710370837E-2</v>
      </c>
      <c r="C176" s="199">
        <f t="shared" si="17"/>
        <v>3.2745558613883417E-2</v>
      </c>
      <c r="D176" s="199">
        <f t="shared" si="17"/>
        <v>3.9891018848053524E-3</v>
      </c>
      <c r="E176" s="199">
        <f t="shared" si="17"/>
        <v>2.0278158323825991E-2</v>
      </c>
      <c r="F176" s="199">
        <f t="shared" si="17"/>
        <v>6.1469284990355354E-3</v>
      </c>
      <c r="G176" s="199">
        <f t="shared" si="17"/>
        <v>7.793493313155532E-2</v>
      </c>
      <c r="H176" s="199">
        <f t="shared" si="17"/>
        <v>9.2181055331126319E-2</v>
      </c>
      <c r="I176" s="199">
        <f t="shared" si="17"/>
        <v>7.473960658768096E-2</v>
      </c>
      <c r="J176" s="199">
        <f t="shared" si="17"/>
        <v>7.8568018898865055E-2</v>
      </c>
      <c r="K176" s="199">
        <f t="shared" si="17"/>
        <v>7.383680208722751E-3</v>
      </c>
      <c r="L176" s="199">
        <f t="shared" si="17"/>
        <v>5.2566177643292656E-3</v>
      </c>
      <c r="M176" s="199">
        <f t="shared" si="17"/>
        <v>4.6648638383488081E-2</v>
      </c>
      <c r="N176" s="199">
        <f t="shared" si="17"/>
        <v>9.7842216508740143E-2</v>
      </c>
      <c r="O176" s="199">
        <f t="shared" si="17"/>
        <v>9.8056496780106028E-2</v>
      </c>
      <c r="P176" s="199">
        <f t="shared" si="17"/>
        <v>9.8210069167192993E-2</v>
      </c>
      <c r="Q176" s="199">
        <f t="shared" si="17"/>
        <v>9.2108594357010617E-2</v>
      </c>
    </row>
    <row r="177" spans="1:17" x14ac:dyDescent="0.25">
      <c r="A177" s="127" t="s">
        <v>147</v>
      </c>
      <c r="B177" s="200">
        <f t="shared" ref="B177:Q177" si="18">IF(B$51=0,0,B$51/B$33)</f>
        <v>6.1919087008371128E-2</v>
      </c>
      <c r="C177" s="200">
        <f t="shared" si="18"/>
        <v>6.1919087008371114E-2</v>
      </c>
      <c r="D177" s="200">
        <f t="shared" si="18"/>
        <v>6.1919087008371121E-2</v>
      </c>
      <c r="E177" s="200">
        <f t="shared" si="18"/>
        <v>6.1919087008371121E-2</v>
      </c>
      <c r="F177" s="200">
        <f t="shared" si="18"/>
        <v>6.1919087008371142E-2</v>
      </c>
      <c r="G177" s="200">
        <f t="shared" si="18"/>
        <v>6.1919087008371135E-2</v>
      </c>
      <c r="H177" s="200">
        <f t="shared" si="18"/>
        <v>6.1919087008371135E-2</v>
      </c>
      <c r="I177" s="200">
        <f t="shared" si="18"/>
        <v>6.1919087008371128E-2</v>
      </c>
      <c r="J177" s="200">
        <f t="shared" si="18"/>
        <v>6.1919087008371114E-2</v>
      </c>
      <c r="K177" s="200">
        <f t="shared" si="18"/>
        <v>6.1919087008371079E-2</v>
      </c>
      <c r="L177" s="200">
        <f t="shared" si="18"/>
        <v>6.1919087008371135E-2</v>
      </c>
      <c r="M177" s="200">
        <f t="shared" si="18"/>
        <v>6.1919087008371121E-2</v>
      </c>
      <c r="N177" s="200">
        <f t="shared" si="18"/>
        <v>3.9162692423649746E-2</v>
      </c>
      <c r="O177" s="200">
        <f t="shared" si="18"/>
        <v>6.19190870083711E-2</v>
      </c>
      <c r="P177" s="200">
        <f t="shared" si="18"/>
        <v>2.5884650899767832E-2</v>
      </c>
      <c r="Q177" s="200">
        <f t="shared" si="18"/>
        <v>6.1919087008371107E-2</v>
      </c>
    </row>
    <row r="178" spans="1:17" x14ac:dyDescent="0.25">
      <c r="A178" s="142" t="s">
        <v>162</v>
      </c>
      <c r="B178" s="199">
        <f t="shared" ref="B178:Q178" si="19">IF(B$52=0,0,B$52/B$33)</f>
        <v>1.7964566372521338E-2</v>
      </c>
      <c r="C178" s="199">
        <f t="shared" si="19"/>
        <v>2.0300738365576103E-2</v>
      </c>
      <c r="D178" s="199">
        <f t="shared" si="19"/>
        <v>2.178806136129121E-2</v>
      </c>
      <c r="E178" s="199">
        <f t="shared" si="19"/>
        <v>2.094593803278616E-2</v>
      </c>
      <c r="F178" s="199">
        <f t="shared" si="19"/>
        <v>2.1676128220430777E-2</v>
      </c>
      <c r="G178" s="199">
        <f t="shared" si="19"/>
        <v>1.7964378258882033E-2</v>
      </c>
      <c r="H178" s="199">
        <f t="shared" si="19"/>
        <v>1.7231404355008587E-2</v>
      </c>
      <c r="I178" s="199">
        <f t="shared" si="19"/>
        <v>1.8130780657871562E-2</v>
      </c>
      <c r="J178" s="199">
        <f t="shared" si="19"/>
        <v>1.7932421671828513E-2</v>
      </c>
      <c r="K178" s="199">
        <f t="shared" si="19"/>
        <v>2.1614692265498728E-2</v>
      </c>
      <c r="L178" s="199">
        <f t="shared" si="19"/>
        <v>2.1724237293403146E-2</v>
      </c>
      <c r="M178" s="199">
        <f t="shared" si="19"/>
        <v>1.9598113432716325E-2</v>
      </c>
      <c r="N178" s="199">
        <f t="shared" si="19"/>
        <v>1.9841442657432722E-3</v>
      </c>
      <c r="O178" s="199">
        <f t="shared" si="19"/>
        <v>9.6592813616378954E-3</v>
      </c>
      <c r="P178" s="199">
        <f t="shared" si="19"/>
        <v>9.7597870586369328E-3</v>
      </c>
      <c r="Q178" s="199">
        <f t="shared" si="19"/>
        <v>1.7275390153648113E-2</v>
      </c>
    </row>
    <row r="179" spans="1:17" x14ac:dyDescent="0.25">
      <c r="A179" s="142" t="s">
        <v>161</v>
      </c>
      <c r="B179" s="199">
        <f t="shared" ref="B179:Q179" si="20">IF(B$56=0,0,B$56/B$33)</f>
        <v>3.992493057195217E-2</v>
      </c>
      <c r="C179" s="199">
        <f t="shared" si="20"/>
        <v>3.9924930571952164E-2</v>
      </c>
      <c r="D179" s="199">
        <f t="shared" si="20"/>
        <v>3.9924930571952164E-2</v>
      </c>
      <c r="E179" s="199">
        <f t="shared" si="20"/>
        <v>3.992493057195217E-2</v>
      </c>
      <c r="F179" s="199">
        <f t="shared" si="20"/>
        <v>3.9924930571952177E-2</v>
      </c>
      <c r="G179" s="199">
        <f t="shared" si="20"/>
        <v>3.9924930571952164E-2</v>
      </c>
      <c r="H179" s="199">
        <f t="shared" si="20"/>
        <v>3.9924930571952164E-2</v>
      </c>
      <c r="I179" s="199">
        <f t="shared" si="20"/>
        <v>3.9924930571952164E-2</v>
      </c>
      <c r="J179" s="199">
        <f t="shared" si="20"/>
        <v>3.992493057195217E-2</v>
      </c>
      <c r="K179" s="199">
        <f t="shared" si="20"/>
        <v>3.992493057195217E-2</v>
      </c>
      <c r="L179" s="199">
        <f t="shared" si="20"/>
        <v>3.992493057195217E-2</v>
      </c>
      <c r="M179" s="199">
        <f t="shared" si="20"/>
        <v>3.992493057195217E-2</v>
      </c>
      <c r="N179" s="199">
        <f t="shared" si="20"/>
        <v>1.7168535987230785E-2</v>
      </c>
      <c r="O179" s="199">
        <f t="shared" si="20"/>
        <v>3.9924930571952177E-2</v>
      </c>
      <c r="P179" s="199">
        <f t="shared" si="20"/>
        <v>3.8904944633488783E-3</v>
      </c>
      <c r="Q179" s="199">
        <f t="shared" si="20"/>
        <v>3.9924930571952164E-2</v>
      </c>
    </row>
    <row r="180" spans="1:17" x14ac:dyDescent="0.25">
      <c r="A180" s="140" t="s">
        <v>160</v>
      </c>
      <c r="B180" s="198">
        <f t="shared" ref="B180:Q180" si="21">IF(B$67=0,0,B$67/B$33)</f>
        <v>4.0295900638976229E-3</v>
      </c>
      <c r="C180" s="198">
        <f t="shared" si="21"/>
        <v>1.6934180708428573E-3</v>
      </c>
      <c r="D180" s="198">
        <f t="shared" si="21"/>
        <v>2.0609507512774631E-4</v>
      </c>
      <c r="E180" s="198">
        <f t="shared" si="21"/>
        <v>1.0482184036327985E-3</v>
      </c>
      <c r="F180" s="198">
        <f t="shared" si="21"/>
        <v>3.1802821598818457E-4</v>
      </c>
      <c r="G180" s="198">
        <f t="shared" si="21"/>
        <v>4.0297781775369343E-3</v>
      </c>
      <c r="H180" s="198">
        <f t="shared" si="21"/>
        <v>4.7627520814103787E-3</v>
      </c>
      <c r="I180" s="198">
        <f t="shared" si="21"/>
        <v>3.863375778547398E-3</v>
      </c>
      <c r="J180" s="198">
        <f t="shared" si="21"/>
        <v>4.061734764590424E-3</v>
      </c>
      <c r="K180" s="198">
        <f t="shared" si="21"/>
        <v>3.7946417092017605E-4</v>
      </c>
      <c r="L180" s="198">
        <f t="shared" si="21"/>
        <v>2.6991914301581173E-4</v>
      </c>
      <c r="M180" s="198">
        <f t="shared" si="21"/>
        <v>2.3960430037026311E-3</v>
      </c>
      <c r="N180" s="198">
        <f t="shared" si="21"/>
        <v>2.0010012170675686E-2</v>
      </c>
      <c r="O180" s="198">
        <f t="shared" si="21"/>
        <v>1.2334875074781029E-2</v>
      </c>
      <c r="P180" s="198">
        <f t="shared" si="21"/>
        <v>1.2234369377782021E-2</v>
      </c>
      <c r="Q180" s="198">
        <f t="shared" si="21"/>
        <v>4.7187662827708286E-3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1.0000000000000002</v>
      </c>
      <c r="C183" s="77">
        <f t="shared" si="22"/>
        <v>1.0000000000000002</v>
      </c>
      <c r="D183" s="77">
        <f t="shared" si="22"/>
        <v>1</v>
      </c>
      <c r="E183" s="77">
        <f t="shared" si="22"/>
        <v>0.99999999999999978</v>
      </c>
      <c r="F183" s="77">
        <f t="shared" si="22"/>
        <v>1.0000000000000002</v>
      </c>
      <c r="G183" s="77">
        <f t="shared" si="22"/>
        <v>0.99999999999999989</v>
      </c>
      <c r="H183" s="77">
        <f t="shared" si="22"/>
        <v>1</v>
      </c>
      <c r="I183" s="77">
        <f t="shared" si="22"/>
        <v>1</v>
      </c>
      <c r="J183" s="77">
        <f t="shared" si="22"/>
        <v>1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1.9434347832025251E-3</v>
      </c>
      <c r="C184" s="203">
        <f t="shared" si="23"/>
        <v>1.9434347832025251E-3</v>
      </c>
      <c r="D184" s="203">
        <f t="shared" si="23"/>
        <v>1.9434347832025249E-3</v>
      </c>
      <c r="E184" s="203">
        <f t="shared" si="23"/>
        <v>1.9434347832025251E-3</v>
      </c>
      <c r="F184" s="203">
        <f t="shared" si="23"/>
        <v>1.9434347832025254E-3</v>
      </c>
      <c r="G184" s="203">
        <f t="shared" si="23"/>
        <v>1.9434347832025247E-3</v>
      </c>
      <c r="H184" s="203">
        <f t="shared" si="23"/>
        <v>1.9434347832025247E-3</v>
      </c>
      <c r="I184" s="203">
        <f t="shared" si="23"/>
        <v>1.9434347832025251E-3</v>
      </c>
      <c r="J184" s="203">
        <f t="shared" si="23"/>
        <v>1.9434347832025254E-3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1.0068491875705615E-3</v>
      </c>
      <c r="C185" s="202">
        <f t="shared" si="24"/>
        <v>1.0068491875705617E-3</v>
      </c>
      <c r="D185" s="202">
        <f t="shared" si="24"/>
        <v>1.0068491875705615E-3</v>
      </c>
      <c r="E185" s="202">
        <f t="shared" si="24"/>
        <v>1.0068491875705615E-3</v>
      </c>
      <c r="F185" s="202">
        <f t="shared" si="24"/>
        <v>1.0068491875705615E-3</v>
      </c>
      <c r="G185" s="202">
        <f t="shared" si="24"/>
        <v>1.0068491875705613E-3</v>
      </c>
      <c r="H185" s="202">
        <f t="shared" si="24"/>
        <v>1.0068491875705613E-3</v>
      </c>
      <c r="I185" s="202">
        <f t="shared" si="24"/>
        <v>1.0068491875705615E-3</v>
      </c>
      <c r="J185" s="202">
        <f t="shared" si="24"/>
        <v>1.0068491875705619E-3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2.3757889880814707E-2</v>
      </c>
      <c r="C186" s="202">
        <f t="shared" si="25"/>
        <v>2.3757889880814707E-2</v>
      </c>
      <c r="D186" s="202">
        <f t="shared" si="25"/>
        <v>2.3757889880814707E-2</v>
      </c>
      <c r="E186" s="202">
        <f t="shared" si="25"/>
        <v>2.3757889880814707E-2</v>
      </c>
      <c r="F186" s="202">
        <f t="shared" si="25"/>
        <v>2.375788988081471E-2</v>
      </c>
      <c r="G186" s="202">
        <f t="shared" si="25"/>
        <v>2.3757889880814707E-2</v>
      </c>
      <c r="H186" s="202">
        <f t="shared" si="25"/>
        <v>2.3757889880814703E-2</v>
      </c>
      <c r="I186" s="202">
        <f t="shared" si="25"/>
        <v>2.375788988081471E-2</v>
      </c>
      <c r="J186" s="202">
        <f t="shared" si="25"/>
        <v>2.3757889880814714E-2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6.4781159440084179E-4</v>
      </c>
      <c r="C187" s="202">
        <f t="shared" si="26"/>
        <v>6.4781159440084168E-4</v>
      </c>
      <c r="D187" s="202">
        <f t="shared" si="26"/>
        <v>6.4781159440084168E-4</v>
      </c>
      <c r="E187" s="202">
        <f t="shared" si="26"/>
        <v>6.4781159440084168E-4</v>
      </c>
      <c r="F187" s="202">
        <f t="shared" si="26"/>
        <v>6.478115944008419E-4</v>
      </c>
      <c r="G187" s="202">
        <f t="shared" si="26"/>
        <v>6.4781159440084168E-4</v>
      </c>
      <c r="H187" s="202">
        <f t="shared" si="26"/>
        <v>6.4781159440084157E-4</v>
      </c>
      <c r="I187" s="202">
        <f t="shared" si="26"/>
        <v>6.4781159440084179E-4</v>
      </c>
      <c r="J187" s="202">
        <f t="shared" si="26"/>
        <v>6.4781159440084179E-4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1.2956231888016836E-3</v>
      </c>
      <c r="C188" s="201">
        <f t="shared" si="27"/>
        <v>1.2956231888016831E-3</v>
      </c>
      <c r="D188" s="201">
        <f t="shared" si="27"/>
        <v>1.2956231888016834E-3</v>
      </c>
      <c r="E188" s="201">
        <f t="shared" si="27"/>
        <v>1.2956231888016836E-3</v>
      </c>
      <c r="F188" s="201">
        <f t="shared" si="27"/>
        <v>1.2956231888016836E-3</v>
      </c>
      <c r="G188" s="201">
        <f t="shared" si="27"/>
        <v>1.2956231888016834E-3</v>
      </c>
      <c r="H188" s="201">
        <f t="shared" si="27"/>
        <v>1.2956231888016831E-3</v>
      </c>
      <c r="I188" s="201">
        <f t="shared" si="27"/>
        <v>1.2956231888016836E-3</v>
      </c>
      <c r="J188" s="201">
        <f t="shared" si="27"/>
        <v>1.2956231888016836E-3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0.27903650751933212</v>
      </c>
      <c r="C189" s="200">
        <f t="shared" si="28"/>
        <v>0.27903650751933218</v>
      </c>
      <c r="D189" s="200">
        <f t="shared" si="28"/>
        <v>0.27903650751933212</v>
      </c>
      <c r="E189" s="200">
        <f t="shared" si="28"/>
        <v>0.27903650751933212</v>
      </c>
      <c r="F189" s="200">
        <f t="shared" si="28"/>
        <v>0.27903650751933212</v>
      </c>
      <c r="G189" s="200">
        <f t="shared" si="28"/>
        <v>0.27903650751933212</v>
      </c>
      <c r="H189" s="200">
        <f t="shared" si="28"/>
        <v>0.27903650751933212</v>
      </c>
      <c r="I189" s="200">
        <f t="shared" si="28"/>
        <v>0.27903650751933207</v>
      </c>
      <c r="J189" s="200">
        <f t="shared" si="28"/>
        <v>0.27903650751933218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7.3608706431428764E-2</v>
      </c>
      <c r="C190" s="199">
        <f t="shared" si="29"/>
        <v>7.2497641157041867E-2</v>
      </c>
      <c r="D190" s="199">
        <f t="shared" si="29"/>
        <v>7.1558273724966717E-2</v>
      </c>
      <c r="E190" s="199">
        <f t="shared" si="29"/>
        <v>7.2036519186376449E-2</v>
      </c>
      <c r="F190" s="199">
        <f t="shared" si="29"/>
        <v>2.0081621977805011E-2</v>
      </c>
      <c r="G190" s="199">
        <f t="shared" si="29"/>
        <v>7.3513366229227967E-2</v>
      </c>
      <c r="H190" s="199">
        <f t="shared" si="29"/>
        <v>7.2897138663061578E-2</v>
      </c>
      <c r="I190" s="199">
        <f t="shared" si="29"/>
        <v>7.2808260833816099E-2</v>
      </c>
      <c r="J190" s="199">
        <f t="shared" si="29"/>
        <v>7.3468676517754475E-2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0.20542780108790337</v>
      </c>
      <c r="C191" s="199">
        <f t="shared" si="30"/>
        <v>0.2065388663622903</v>
      </c>
      <c r="D191" s="199">
        <f t="shared" si="30"/>
        <v>0.20747823379436542</v>
      </c>
      <c r="E191" s="199">
        <f t="shared" si="30"/>
        <v>0.20699998833295566</v>
      </c>
      <c r="F191" s="199">
        <f t="shared" si="30"/>
        <v>0.25895488554152712</v>
      </c>
      <c r="G191" s="199">
        <f t="shared" si="30"/>
        <v>0.20552314129010413</v>
      </c>
      <c r="H191" s="199">
        <f t="shared" si="30"/>
        <v>0.20613936885627057</v>
      </c>
      <c r="I191" s="199">
        <f t="shared" si="30"/>
        <v>0.20622824668551601</v>
      </c>
      <c r="J191" s="199">
        <f t="shared" si="30"/>
        <v>0.20556783100157772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0.46206853702751405</v>
      </c>
      <c r="C192" s="200">
        <f t="shared" si="31"/>
        <v>0.46206853702751394</v>
      </c>
      <c r="D192" s="200">
        <f t="shared" si="31"/>
        <v>0.46206853702751394</v>
      </c>
      <c r="E192" s="200">
        <f t="shared" si="31"/>
        <v>0.46206853702751394</v>
      </c>
      <c r="F192" s="200">
        <f t="shared" si="31"/>
        <v>0.46206853702751399</v>
      </c>
      <c r="G192" s="200">
        <f t="shared" si="31"/>
        <v>0.46206853702751388</v>
      </c>
      <c r="H192" s="200">
        <f t="shared" si="31"/>
        <v>0.46206853702751388</v>
      </c>
      <c r="I192" s="200">
        <f t="shared" si="31"/>
        <v>0.46206853702751405</v>
      </c>
      <c r="J192" s="200">
        <f t="shared" si="31"/>
        <v>0.46206853702751399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0.10141612333500966</v>
      </c>
      <c r="C193" s="199">
        <f t="shared" si="32"/>
        <v>0.31047711636770864</v>
      </c>
      <c r="D193" s="199">
        <f t="shared" si="32"/>
        <v>0.44360149454994374</v>
      </c>
      <c r="E193" s="199">
        <f t="shared" si="32"/>
        <v>0.36819336864452806</v>
      </c>
      <c r="F193" s="199">
        <f t="shared" si="32"/>
        <v>0.43361210924594706</v>
      </c>
      <c r="G193" s="199">
        <f t="shared" si="32"/>
        <v>0.10127862436343725</v>
      </c>
      <c r="H193" s="199">
        <f t="shared" si="32"/>
        <v>3.5328004049067767E-2</v>
      </c>
      <c r="I193" s="199">
        <f t="shared" si="32"/>
        <v>0.11607098432801984</v>
      </c>
      <c r="J193" s="199">
        <f t="shared" si="32"/>
        <v>9.8347833901206522E-2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0.36065241369250439</v>
      </c>
      <c r="C194" s="199">
        <f t="shared" si="33"/>
        <v>0.15159142065980533</v>
      </c>
      <c r="D194" s="199">
        <f t="shared" si="33"/>
        <v>1.8467042477570222E-2</v>
      </c>
      <c r="E194" s="199">
        <f t="shared" si="33"/>
        <v>9.3875168382985846E-2</v>
      </c>
      <c r="F194" s="199">
        <f t="shared" si="33"/>
        <v>2.845642778156696E-2</v>
      </c>
      <c r="G194" s="199">
        <f t="shared" si="33"/>
        <v>0.36078991266407662</v>
      </c>
      <c r="H194" s="199">
        <f t="shared" si="33"/>
        <v>0.42674053297844616</v>
      </c>
      <c r="I194" s="199">
        <f t="shared" si="33"/>
        <v>0.34599755269949417</v>
      </c>
      <c r="J194" s="199">
        <f t="shared" si="33"/>
        <v>0.36372070312630744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0.23024334681836359</v>
      </c>
      <c r="C195" s="200">
        <f t="shared" si="34"/>
        <v>0.23024334681836359</v>
      </c>
      <c r="D195" s="200">
        <f t="shared" si="34"/>
        <v>0.23024334681836356</v>
      </c>
      <c r="E195" s="200">
        <f t="shared" si="34"/>
        <v>0.23024334681836353</v>
      </c>
      <c r="F195" s="200">
        <f t="shared" si="34"/>
        <v>0.23024334681836364</v>
      </c>
      <c r="G195" s="200">
        <f t="shared" si="34"/>
        <v>0.23024334681836359</v>
      </c>
      <c r="H195" s="200">
        <f t="shared" si="34"/>
        <v>0.23024334681836353</v>
      </c>
      <c r="I195" s="200">
        <f t="shared" si="34"/>
        <v>0.23024334681836361</v>
      </c>
      <c r="J195" s="200">
        <f t="shared" si="34"/>
        <v>0.23024334681836356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7.89263943672604E-2</v>
      </c>
      <c r="C196" s="199">
        <f t="shared" si="35"/>
        <v>8.9190245339785174E-2</v>
      </c>
      <c r="D196" s="199">
        <f t="shared" si="35"/>
        <v>9.572472209124544E-2</v>
      </c>
      <c r="E196" s="199">
        <f t="shared" si="35"/>
        <v>9.2024896748779825E-2</v>
      </c>
      <c r="F196" s="199">
        <f t="shared" si="35"/>
        <v>9.5232949618973051E-2</v>
      </c>
      <c r="G196" s="199">
        <f t="shared" si="35"/>
        <v>7.8925567899703425E-2</v>
      </c>
      <c r="H196" s="199">
        <f t="shared" si="35"/>
        <v>7.5705284916056506E-2</v>
      </c>
      <c r="I196" s="199">
        <f t="shared" si="35"/>
        <v>7.9656648243863315E-2</v>
      </c>
      <c r="J196" s="199">
        <f t="shared" si="35"/>
        <v>7.878516828525603E-2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0.13361315666073809</v>
      </c>
      <c r="C197" s="199">
        <f t="shared" si="36"/>
        <v>0.13361315666073809</v>
      </c>
      <c r="D197" s="199">
        <f t="shared" si="36"/>
        <v>0.13361315666073809</v>
      </c>
      <c r="E197" s="199">
        <f t="shared" si="36"/>
        <v>0.13361315666073809</v>
      </c>
      <c r="F197" s="199">
        <f t="shared" si="36"/>
        <v>0.13361315666073811</v>
      </c>
      <c r="G197" s="199">
        <f t="shared" si="36"/>
        <v>0.13361315666073809</v>
      </c>
      <c r="H197" s="199">
        <f t="shared" si="36"/>
        <v>0.13361315666073806</v>
      </c>
      <c r="I197" s="199">
        <f t="shared" si="36"/>
        <v>0.13361315666073811</v>
      </c>
      <c r="J197" s="199">
        <f t="shared" si="36"/>
        <v>0.13361315666073814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1.7703795790365101E-2</v>
      </c>
      <c r="C198" s="198">
        <f t="shared" si="37"/>
        <v>7.4399448178403219E-3</v>
      </c>
      <c r="D198" s="198">
        <f t="shared" si="37"/>
        <v>9.0546806638003318E-4</v>
      </c>
      <c r="E198" s="198">
        <f t="shared" si="37"/>
        <v>4.6052934088456291E-3</v>
      </c>
      <c r="F198" s="198">
        <f t="shared" si="37"/>
        <v>1.3972405386524682E-3</v>
      </c>
      <c r="G198" s="198">
        <f t="shared" si="37"/>
        <v>1.7704622257922083E-2</v>
      </c>
      <c r="H198" s="198">
        <f t="shared" si="37"/>
        <v>2.0924905241568991E-2</v>
      </c>
      <c r="I198" s="198">
        <f t="shared" si="37"/>
        <v>1.6973541913762182E-2</v>
      </c>
      <c r="J198" s="198">
        <f t="shared" si="37"/>
        <v>1.7845021872369419E-2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0.99999999999999989</v>
      </c>
      <c r="C200" s="77">
        <f t="shared" si="38"/>
        <v>0.99999999999999967</v>
      </c>
      <c r="D200" s="77">
        <f t="shared" si="38"/>
        <v>1</v>
      </c>
      <c r="E200" s="77">
        <f t="shared" si="38"/>
        <v>1</v>
      </c>
      <c r="F200" s="77">
        <f t="shared" si="38"/>
        <v>0.99999999999999989</v>
      </c>
      <c r="G200" s="77">
        <f t="shared" si="38"/>
        <v>1</v>
      </c>
      <c r="H200" s="77">
        <f t="shared" si="38"/>
        <v>1</v>
      </c>
      <c r="I200" s="77">
        <f t="shared" si="38"/>
        <v>1</v>
      </c>
      <c r="J200" s="77">
        <f t="shared" si="38"/>
        <v>1</v>
      </c>
      <c r="K200" s="77">
        <f t="shared" si="38"/>
        <v>0.99999999999999989</v>
      </c>
      <c r="L200" s="77">
        <f t="shared" si="38"/>
        <v>1.0000000000000004</v>
      </c>
      <c r="M200" s="77">
        <f t="shared" si="38"/>
        <v>1.0000000000000002</v>
      </c>
      <c r="N200" s="77">
        <f t="shared" si="38"/>
        <v>0.99999999999999989</v>
      </c>
      <c r="O200" s="77">
        <f t="shared" si="38"/>
        <v>1</v>
      </c>
      <c r="P200" s="77">
        <f t="shared" si="38"/>
        <v>1</v>
      </c>
      <c r="Q200" s="77">
        <f t="shared" si="38"/>
        <v>1</v>
      </c>
    </row>
    <row r="201" spans="1:17" x14ac:dyDescent="0.25">
      <c r="A201" s="132" t="s">
        <v>83</v>
      </c>
      <c r="B201" s="203">
        <f t="shared" ref="B201:Q201" si="39">IF(B$113=0,0,B$113/B$112)</f>
        <v>1.6183431902471069E-3</v>
      </c>
      <c r="C201" s="203">
        <f t="shared" si="39"/>
        <v>1.6183431902471062E-3</v>
      </c>
      <c r="D201" s="203">
        <f t="shared" si="39"/>
        <v>1.6183431902471064E-3</v>
      </c>
      <c r="E201" s="203">
        <f t="shared" si="39"/>
        <v>1.6183431902471069E-3</v>
      </c>
      <c r="F201" s="203">
        <f t="shared" si="39"/>
        <v>1.6183431902471071E-3</v>
      </c>
      <c r="G201" s="203">
        <f t="shared" si="39"/>
        <v>1.6183431902471071E-3</v>
      </c>
      <c r="H201" s="203">
        <f t="shared" si="39"/>
        <v>1.6183431902471066E-3</v>
      </c>
      <c r="I201" s="203">
        <f t="shared" si="39"/>
        <v>1.6183431902471069E-3</v>
      </c>
      <c r="J201" s="203">
        <f t="shared" si="39"/>
        <v>1.6183431902471071E-3</v>
      </c>
      <c r="K201" s="203">
        <f t="shared" si="39"/>
        <v>1.6183431902471071E-3</v>
      </c>
      <c r="L201" s="203">
        <f t="shared" si="39"/>
        <v>1.6183431902471075E-3</v>
      </c>
      <c r="M201" s="203">
        <f t="shared" si="39"/>
        <v>1.6183431902471073E-3</v>
      </c>
      <c r="N201" s="203">
        <f t="shared" si="39"/>
        <v>1.6183431902471066E-3</v>
      </c>
      <c r="O201" s="203">
        <f t="shared" si="39"/>
        <v>1.6183431902471073E-3</v>
      </c>
      <c r="P201" s="203">
        <f t="shared" si="39"/>
        <v>1.6183431902471069E-3</v>
      </c>
      <c r="Q201" s="203">
        <f t="shared" si="39"/>
        <v>1.6183431902471071E-3</v>
      </c>
    </row>
    <row r="202" spans="1:17" x14ac:dyDescent="0.25">
      <c r="A202" s="76" t="s">
        <v>82</v>
      </c>
      <c r="B202" s="202">
        <f t="shared" ref="B202:Q202" si="40">IF(B$114=0,0,B$114/B$112)</f>
        <v>8.0669464500754374E-4</v>
      </c>
      <c r="C202" s="202">
        <f t="shared" si="40"/>
        <v>8.0669464500754341E-4</v>
      </c>
      <c r="D202" s="202">
        <f t="shared" si="40"/>
        <v>8.0669464500754363E-4</v>
      </c>
      <c r="E202" s="202">
        <f t="shared" si="40"/>
        <v>8.0669464500754374E-4</v>
      </c>
      <c r="F202" s="202">
        <f t="shared" si="40"/>
        <v>8.0669464500754385E-4</v>
      </c>
      <c r="G202" s="202">
        <f t="shared" si="40"/>
        <v>8.0669464500754374E-4</v>
      </c>
      <c r="H202" s="202">
        <f t="shared" si="40"/>
        <v>8.0669464500754374E-4</v>
      </c>
      <c r="I202" s="202">
        <f t="shared" si="40"/>
        <v>8.0669464500754374E-4</v>
      </c>
      <c r="J202" s="202">
        <f t="shared" si="40"/>
        <v>8.0669464500754385E-4</v>
      </c>
      <c r="K202" s="202">
        <f t="shared" si="40"/>
        <v>8.0669464500754385E-4</v>
      </c>
      <c r="L202" s="202">
        <f t="shared" si="40"/>
        <v>8.0669464500754406E-4</v>
      </c>
      <c r="M202" s="202">
        <f t="shared" si="40"/>
        <v>8.0669464500754385E-4</v>
      </c>
      <c r="N202" s="202">
        <f t="shared" si="40"/>
        <v>8.0669464500754363E-4</v>
      </c>
      <c r="O202" s="202">
        <f t="shared" si="40"/>
        <v>8.0669464500754396E-4</v>
      </c>
      <c r="P202" s="202">
        <f t="shared" si="40"/>
        <v>8.0669464500754374E-4</v>
      </c>
      <c r="Q202" s="202">
        <f t="shared" si="40"/>
        <v>8.0669464500754385E-4</v>
      </c>
    </row>
    <row r="203" spans="1:17" x14ac:dyDescent="0.25">
      <c r="A203" s="76" t="s">
        <v>81</v>
      </c>
      <c r="B203" s="202">
        <f t="shared" ref="B203:Q203" si="41">IF(B$115=0,0,B$115/B$112)</f>
        <v>2.0561955817660169E-2</v>
      </c>
      <c r="C203" s="202">
        <f t="shared" si="41"/>
        <v>2.0561955817660158E-2</v>
      </c>
      <c r="D203" s="202">
        <f t="shared" si="41"/>
        <v>2.0561955817660162E-2</v>
      </c>
      <c r="E203" s="202">
        <f t="shared" si="41"/>
        <v>2.0561955817660165E-2</v>
      </c>
      <c r="F203" s="202">
        <f t="shared" si="41"/>
        <v>2.0561955817660169E-2</v>
      </c>
      <c r="G203" s="202">
        <f t="shared" si="41"/>
        <v>2.0561955817660165E-2</v>
      </c>
      <c r="H203" s="202">
        <f t="shared" si="41"/>
        <v>2.0561955817660165E-2</v>
      </c>
      <c r="I203" s="202">
        <f t="shared" si="41"/>
        <v>2.0561955817660169E-2</v>
      </c>
      <c r="J203" s="202">
        <f t="shared" si="41"/>
        <v>2.0561955817660169E-2</v>
      </c>
      <c r="K203" s="202">
        <f t="shared" si="41"/>
        <v>2.0561955817660169E-2</v>
      </c>
      <c r="L203" s="202">
        <f t="shared" si="41"/>
        <v>2.0561955817660172E-2</v>
      </c>
      <c r="M203" s="202">
        <f t="shared" si="41"/>
        <v>2.0561955817660169E-2</v>
      </c>
      <c r="N203" s="202">
        <f t="shared" si="41"/>
        <v>2.0561955817660162E-2</v>
      </c>
      <c r="O203" s="202">
        <f t="shared" si="41"/>
        <v>2.0561955817660172E-2</v>
      </c>
      <c r="P203" s="202">
        <f t="shared" si="41"/>
        <v>2.0561955817660169E-2</v>
      </c>
      <c r="Q203" s="202">
        <f t="shared" si="41"/>
        <v>2.0561955817660169E-2</v>
      </c>
    </row>
    <row r="204" spans="1:17" x14ac:dyDescent="0.25">
      <c r="A204" s="76" t="s">
        <v>80</v>
      </c>
      <c r="B204" s="202">
        <f t="shared" ref="B204:Q204" si="42">IF(B$116=0,0,B$116/B$112)</f>
        <v>5.3944773008236888E-4</v>
      </c>
      <c r="C204" s="202">
        <f t="shared" si="42"/>
        <v>5.3944773008236867E-4</v>
      </c>
      <c r="D204" s="202">
        <f t="shared" si="42"/>
        <v>5.3944773008236877E-4</v>
      </c>
      <c r="E204" s="202">
        <f t="shared" si="42"/>
        <v>5.3944773008236888E-4</v>
      </c>
      <c r="F204" s="202">
        <f t="shared" si="42"/>
        <v>5.3944773008236888E-4</v>
      </c>
      <c r="G204" s="202">
        <f t="shared" si="42"/>
        <v>5.3944773008236888E-4</v>
      </c>
      <c r="H204" s="202">
        <f t="shared" si="42"/>
        <v>5.3944773008236877E-4</v>
      </c>
      <c r="I204" s="202">
        <f t="shared" si="42"/>
        <v>5.3944773008236888E-4</v>
      </c>
      <c r="J204" s="202">
        <f t="shared" si="42"/>
        <v>5.3944773008236899E-4</v>
      </c>
      <c r="K204" s="202">
        <f t="shared" si="42"/>
        <v>5.3944773008236899E-4</v>
      </c>
      <c r="L204" s="202">
        <f t="shared" si="42"/>
        <v>5.394477300823691E-4</v>
      </c>
      <c r="M204" s="202">
        <f t="shared" si="42"/>
        <v>5.394477300823691E-4</v>
      </c>
      <c r="N204" s="202">
        <f t="shared" si="42"/>
        <v>5.3944773008236877E-4</v>
      </c>
      <c r="O204" s="202">
        <f t="shared" si="42"/>
        <v>5.394477300823691E-4</v>
      </c>
      <c r="P204" s="202">
        <f t="shared" si="42"/>
        <v>5.3944773008236888E-4</v>
      </c>
      <c r="Q204" s="202">
        <f t="shared" si="42"/>
        <v>5.3944773008236899E-4</v>
      </c>
    </row>
    <row r="205" spans="1:17" x14ac:dyDescent="0.25">
      <c r="A205" s="129" t="s">
        <v>79</v>
      </c>
      <c r="B205" s="201">
        <f t="shared" ref="B205:Q205" si="43">IF(B$117=0,0,B$117/B$112)</f>
        <v>1.0788954601647378E-3</v>
      </c>
      <c r="C205" s="201">
        <f t="shared" si="43"/>
        <v>1.0788954601647373E-3</v>
      </c>
      <c r="D205" s="201">
        <f t="shared" si="43"/>
        <v>1.0788954601647378E-3</v>
      </c>
      <c r="E205" s="201">
        <f t="shared" si="43"/>
        <v>1.0788954601647378E-3</v>
      </c>
      <c r="F205" s="201">
        <f t="shared" si="43"/>
        <v>1.0788954601647378E-3</v>
      </c>
      <c r="G205" s="201">
        <f t="shared" si="43"/>
        <v>1.078895460164738E-3</v>
      </c>
      <c r="H205" s="201">
        <f t="shared" si="43"/>
        <v>1.0788954601647375E-3</v>
      </c>
      <c r="I205" s="201">
        <f t="shared" si="43"/>
        <v>1.0788954601647378E-3</v>
      </c>
      <c r="J205" s="201">
        <f t="shared" si="43"/>
        <v>1.078895460164738E-3</v>
      </c>
      <c r="K205" s="201">
        <f t="shared" si="43"/>
        <v>1.0788954601647378E-3</v>
      </c>
      <c r="L205" s="201">
        <f t="shared" si="43"/>
        <v>1.0788954601647382E-3</v>
      </c>
      <c r="M205" s="201">
        <f t="shared" si="43"/>
        <v>1.078895460164738E-3</v>
      </c>
      <c r="N205" s="201">
        <f t="shared" si="43"/>
        <v>1.0788954601647375E-3</v>
      </c>
      <c r="O205" s="201">
        <f t="shared" si="43"/>
        <v>1.078895460164738E-3</v>
      </c>
      <c r="P205" s="201">
        <f t="shared" si="43"/>
        <v>1.0788954601647378E-3</v>
      </c>
      <c r="Q205" s="201">
        <f t="shared" si="43"/>
        <v>1.0788954601647378E-3</v>
      </c>
    </row>
    <row r="206" spans="1:17" x14ac:dyDescent="0.25">
      <c r="A206" s="127" t="s">
        <v>146</v>
      </c>
      <c r="B206" s="200">
        <f t="shared" ref="B206:Q206" si="44">IF(B$122=0,0,B$122/B$112)</f>
        <v>0.56015444515486723</v>
      </c>
      <c r="C206" s="200">
        <f t="shared" si="44"/>
        <v>0.56015444515486701</v>
      </c>
      <c r="D206" s="200">
        <f t="shared" si="44"/>
        <v>0.56015444515486723</v>
      </c>
      <c r="E206" s="200">
        <f t="shared" si="44"/>
        <v>0.56015444515486723</v>
      </c>
      <c r="F206" s="200">
        <f t="shared" si="44"/>
        <v>0.56015444515486712</v>
      </c>
      <c r="G206" s="200">
        <f t="shared" si="44"/>
        <v>0.56015444515486723</v>
      </c>
      <c r="H206" s="200">
        <f t="shared" si="44"/>
        <v>0.56015444515486723</v>
      </c>
      <c r="I206" s="200">
        <f t="shared" si="44"/>
        <v>0.56015444515486723</v>
      </c>
      <c r="J206" s="200">
        <f t="shared" si="44"/>
        <v>0.56015444515486723</v>
      </c>
      <c r="K206" s="200">
        <f t="shared" si="44"/>
        <v>0.56015444515486734</v>
      </c>
      <c r="L206" s="200">
        <f t="shared" si="44"/>
        <v>0.56015444515486745</v>
      </c>
      <c r="M206" s="200">
        <f t="shared" si="44"/>
        <v>0.56015444515486734</v>
      </c>
      <c r="N206" s="200">
        <f t="shared" si="44"/>
        <v>0.56015444515486712</v>
      </c>
      <c r="O206" s="200">
        <f t="shared" si="44"/>
        <v>0.56015444515486745</v>
      </c>
      <c r="P206" s="200">
        <f t="shared" si="44"/>
        <v>0.56015444515486723</v>
      </c>
      <c r="Q206" s="200">
        <f t="shared" si="44"/>
        <v>0.56015444515486734</v>
      </c>
    </row>
    <row r="207" spans="1:17" x14ac:dyDescent="0.25">
      <c r="A207" s="142" t="s">
        <v>159</v>
      </c>
      <c r="B207" s="199">
        <f t="shared" ref="B207:Q207" si="45">IF(B$123=0,0,B$123/B$112)</f>
        <v>0.25937773242891932</v>
      </c>
      <c r="C207" s="199">
        <f t="shared" si="45"/>
        <v>0.17612100569173214</v>
      </c>
      <c r="D207" s="199">
        <f t="shared" si="45"/>
        <v>0.24622597671347338</v>
      </c>
      <c r="E207" s="199">
        <f t="shared" si="45"/>
        <v>0.12053724536945823</v>
      </c>
      <c r="F207" s="199">
        <f t="shared" si="45"/>
        <v>5.082826662343512E-2</v>
      </c>
      <c r="G207" s="199">
        <f t="shared" si="45"/>
        <v>0.10876477834990447</v>
      </c>
      <c r="H207" s="199">
        <f t="shared" si="45"/>
        <v>0.13967874751386886</v>
      </c>
      <c r="I207" s="199">
        <f t="shared" si="45"/>
        <v>0.13510960467527722</v>
      </c>
      <c r="J207" s="199">
        <f t="shared" si="45"/>
        <v>6.1446929035750199E-2</v>
      </c>
      <c r="K207" s="199">
        <f t="shared" si="45"/>
        <v>1.6574311295021595E-2</v>
      </c>
      <c r="L207" s="199">
        <f t="shared" si="45"/>
        <v>0.18670677266605643</v>
      </c>
      <c r="M207" s="199">
        <f t="shared" si="45"/>
        <v>4.9515590342620763E-2</v>
      </c>
      <c r="N207" s="199">
        <f t="shared" si="45"/>
        <v>1.1056408253801572E-2</v>
      </c>
      <c r="O207" s="199">
        <f t="shared" si="45"/>
        <v>2.1289411839454347E-2</v>
      </c>
      <c r="P207" s="199">
        <f t="shared" si="45"/>
        <v>2.2674694042590104E-2</v>
      </c>
      <c r="Q207" s="199">
        <f t="shared" si="45"/>
        <v>9.6881560476631649E-3</v>
      </c>
    </row>
    <row r="208" spans="1:17" x14ac:dyDescent="0.25">
      <c r="A208" s="142" t="s">
        <v>158</v>
      </c>
      <c r="B208" s="199">
        <f t="shared" ref="B208:Q208" si="46">IF(B$129=0,0,B$129/B$112)</f>
        <v>0.30077671272594797</v>
      </c>
      <c r="C208" s="199">
        <f t="shared" si="46"/>
        <v>0.3840334394631349</v>
      </c>
      <c r="D208" s="199">
        <f t="shared" si="46"/>
        <v>0.31392846844139388</v>
      </c>
      <c r="E208" s="199">
        <f t="shared" si="46"/>
        <v>0.43961719978540903</v>
      </c>
      <c r="F208" s="199">
        <f t="shared" si="46"/>
        <v>0.50932617853143203</v>
      </c>
      <c r="G208" s="199">
        <f t="shared" si="46"/>
        <v>0.45138966680496279</v>
      </c>
      <c r="H208" s="199">
        <f t="shared" si="46"/>
        <v>0.4204756976409984</v>
      </c>
      <c r="I208" s="199">
        <f t="shared" si="46"/>
        <v>0.42504484047959007</v>
      </c>
      <c r="J208" s="199">
        <f t="shared" si="46"/>
        <v>0.49870751611911707</v>
      </c>
      <c r="K208" s="199">
        <f t="shared" si="46"/>
        <v>0.54358013385984572</v>
      </c>
      <c r="L208" s="199">
        <f t="shared" si="46"/>
        <v>0.373447672488811</v>
      </c>
      <c r="M208" s="199">
        <f t="shared" si="46"/>
        <v>0.51063885481224658</v>
      </c>
      <c r="N208" s="199">
        <f t="shared" si="46"/>
        <v>0.54909803690106562</v>
      </c>
      <c r="O208" s="199">
        <f t="shared" si="46"/>
        <v>0.53886503331541302</v>
      </c>
      <c r="P208" s="199">
        <f t="shared" si="46"/>
        <v>0.53747975111227708</v>
      </c>
      <c r="Q208" s="199">
        <f t="shared" si="46"/>
        <v>0.55046628910720408</v>
      </c>
    </row>
    <row r="209" spans="1:17" x14ac:dyDescent="0.25">
      <c r="A209" s="127" t="s">
        <v>145</v>
      </c>
      <c r="B209" s="200">
        <f t="shared" ref="B209:Q209" si="47">IF(B$130=0,0,B$130/B$112)</f>
        <v>0.26923018638897195</v>
      </c>
      <c r="C209" s="200">
        <f t="shared" si="47"/>
        <v>0.26923018638897184</v>
      </c>
      <c r="D209" s="200">
        <f t="shared" si="47"/>
        <v>0.26923018638897195</v>
      </c>
      <c r="E209" s="200">
        <f t="shared" si="47"/>
        <v>0.26923018638897195</v>
      </c>
      <c r="F209" s="200">
        <f t="shared" si="47"/>
        <v>0.26923018638897195</v>
      </c>
      <c r="G209" s="200">
        <f t="shared" si="47"/>
        <v>0.26923018638897195</v>
      </c>
      <c r="H209" s="200">
        <f t="shared" si="47"/>
        <v>0.269230186388972</v>
      </c>
      <c r="I209" s="200">
        <f t="shared" si="47"/>
        <v>0.269230186388972</v>
      </c>
      <c r="J209" s="200">
        <f t="shared" si="47"/>
        <v>0.26923018638897195</v>
      </c>
      <c r="K209" s="200">
        <f t="shared" si="47"/>
        <v>0.26923018638897195</v>
      </c>
      <c r="L209" s="200">
        <f t="shared" si="47"/>
        <v>0.26923018638897206</v>
      </c>
      <c r="M209" s="200">
        <f t="shared" si="47"/>
        <v>0.26923018638897195</v>
      </c>
      <c r="N209" s="200">
        <f t="shared" si="47"/>
        <v>0.28235380558258222</v>
      </c>
      <c r="O209" s="200">
        <f t="shared" si="47"/>
        <v>0.269230186388972</v>
      </c>
      <c r="P209" s="200">
        <f t="shared" si="47"/>
        <v>0.30765273237008395</v>
      </c>
      <c r="Q209" s="200">
        <f t="shared" si="47"/>
        <v>0.269230186388972</v>
      </c>
    </row>
    <row r="210" spans="1:17" x14ac:dyDescent="0.25">
      <c r="A210" s="142" t="s">
        <v>157</v>
      </c>
      <c r="B210" s="199">
        <f t="shared" ref="B210:Q210" si="48">IF(B$131=0,0,B$131/B$112)</f>
        <v>5.9091410906226174E-2</v>
      </c>
      <c r="C210" s="199">
        <f t="shared" si="48"/>
        <v>0.18090349203804656</v>
      </c>
      <c r="D210" s="199">
        <f t="shared" si="48"/>
        <v>0.25847012616008597</v>
      </c>
      <c r="E210" s="199">
        <f t="shared" si="48"/>
        <v>0.21453261004318747</v>
      </c>
      <c r="F210" s="199">
        <f t="shared" si="48"/>
        <v>0.25264968210949668</v>
      </c>
      <c r="G210" s="199">
        <f t="shared" si="48"/>
        <v>5.9011295358903121E-2</v>
      </c>
      <c r="H210" s="199">
        <f t="shared" si="48"/>
        <v>2.0584316725106334E-2</v>
      </c>
      <c r="I210" s="199">
        <f t="shared" si="48"/>
        <v>6.7630254476996443E-2</v>
      </c>
      <c r="J210" s="199">
        <f t="shared" si="48"/>
        <v>5.7303632535787304E-2</v>
      </c>
      <c r="K210" s="199">
        <f t="shared" si="48"/>
        <v>0.24931371244296566</v>
      </c>
      <c r="L210" s="199">
        <f t="shared" si="48"/>
        <v>0.25505117432616664</v>
      </c>
      <c r="M210" s="199">
        <f t="shared" si="48"/>
        <v>0.14340182374078472</v>
      </c>
      <c r="N210" s="199">
        <f t="shared" si="48"/>
        <v>5.5731396466423659E-3</v>
      </c>
      <c r="O210" s="199">
        <f t="shared" si="48"/>
        <v>4.7361118689901033E-3</v>
      </c>
      <c r="P210" s="199">
        <f t="shared" si="48"/>
        <v>4.9386568017921358E-3</v>
      </c>
      <c r="Q210" s="199">
        <f t="shared" si="48"/>
        <v>2.077977035558359E-2</v>
      </c>
    </row>
    <row r="211" spans="1:17" x14ac:dyDescent="0.25">
      <c r="A211" s="142" t="s">
        <v>156</v>
      </c>
      <c r="B211" s="199">
        <f t="shared" ref="B211:Q211" si="49">IF(B$136=0,0,B$136/B$112)</f>
        <v>0.21013877548274576</v>
      </c>
      <c r="C211" s="199">
        <f t="shared" si="49"/>
        <v>8.8326694350925286E-2</v>
      </c>
      <c r="D211" s="199">
        <f t="shared" si="49"/>
        <v>1.0760060228886002E-2</v>
      </c>
      <c r="E211" s="199">
        <f t="shared" si="49"/>
        <v>5.4697576345784517E-2</v>
      </c>
      <c r="F211" s="199">
        <f t="shared" si="49"/>
        <v>1.658050427947531E-2</v>
      </c>
      <c r="G211" s="199">
        <f t="shared" si="49"/>
        <v>0.21021889103006886</v>
      </c>
      <c r="H211" s="199">
        <f t="shared" si="49"/>
        <v>0.24864586966386565</v>
      </c>
      <c r="I211" s="199">
        <f t="shared" si="49"/>
        <v>0.20159993191197556</v>
      </c>
      <c r="J211" s="199">
        <f t="shared" si="49"/>
        <v>0.21192655385318468</v>
      </c>
      <c r="K211" s="199">
        <f t="shared" si="49"/>
        <v>1.9916473946006291E-2</v>
      </c>
      <c r="L211" s="199">
        <f t="shared" si="49"/>
        <v>1.4179012062805439E-2</v>
      </c>
      <c r="M211" s="199">
        <f t="shared" si="49"/>
        <v>0.12582836264818728</v>
      </c>
      <c r="N211" s="199">
        <f t="shared" si="49"/>
        <v>0.27678066593593986</v>
      </c>
      <c r="O211" s="199">
        <f t="shared" si="49"/>
        <v>0.26449407451998191</v>
      </c>
      <c r="P211" s="199">
        <f t="shared" si="49"/>
        <v>0.30271407556829183</v>
      </c>
      <c r="Q211" s="199">
        <f t="shared" si="49"/>
        <v>0.24845041603338844</v>
      </c>
    </row>
    <row r="212" spans="1:17" x14ac:dyDescent="0.25">
      <c r="A212" s="127" t="s">
        <v>144</v>
      </c>
      <c r="B212" s="200">
        <f t="shared" ref="B212:Q212" si="50">IF(B$137=0,0,B$137/B$112)</f>
        <v>0.14601003161299889</v>
      </c>
      <c r="C212" s="200">
        <f t="shared" si="50"/>
        <v>0.14601003161299883</v>
      </c>
      <c r="D212" s="200">
        <f t="shared" si="50"/>
        <v>0.14601003161299886</v>
      </c>
      <c r="E212" s="200">
        <f t="shared" si="50"/>
        <v>0.14601003161299883</v>
      </c>
      <c r="F212" s="200">
        <f t="shared" si="50"/>
        <v>0.14601003161299886</v>
      </c>
      <c r="G212" s="200">
        <f t="shared" si="50"/>
        <v>0.14601003161299891</v>
      </c>
      <c r="H212" s="200">
        <f t="shared" si="50"/>
        <v>0.14601003161299886</v>
      </c>
      <c r="I212" s="200">
        <f t="shared" si="50"/>
        <v>0.14601003161299889</v>
      </c>
      <c r="J212" s="200">
        <f t="shared" si="50"/>
        <v>0.14601003161299886</v>
      </c>
      <c r="K212" s="200">
        <f t="shared" si="50"/>
        <v>0.14601003161299875</v>
      </c>
      <c r="L212" s="200">
        <f t="shared" si="50"/>
        <v>0.14601003161299894</v>
      </c>
      <c r="M212" s="200">
        <f t="shared" si="50"/>
        <v>0.14601003161299891</v>
      </c>
      <c r="N212" s="200">
        <f t="shared" si="50"/>
        <v>0.13288641241938856</v>
      </c>
      <c r="O212" s="200">
        <f t="shared" si="50"/>
        <v>0.14601003161299878</v>
      </c>
      <c r="P212" s="200">
        <f t="shared" si="50"/>
        <v>0.10758748563188687</v>
      </c>
      <c r="Q212" s="200">
        <f t="shared" si="50"/>
        <v>0.1460100316129988</v>
      </c>
    </row>
    <row r="213" spans="1:17" x14ac:dyDescent="0.25">
      <c r="A213" s="142" t="s">
        <v>155</v>
      </c>
      <c r="B213" s="199">
        <f t="shared" ref="B213:Q213" si="51">IF(B$138=0,0,B$138/B$112)</f>
        <v>5.0051588877201743E-2</v>
      </c>
      <c r="C213" s="199">
        <f t="shared" si="51"/>
        <v>5.6560464055044307E-2</v>
      </c>
      <c r="D213" s="199">
        <f t="shared" si="51"/>
        <v>6.0704336919296081E-2</v>
      </c>
      <c r="E213" s="199">
        <f t="shared" si="51"/>
        <v>5.8358073182771517E-2</v>
      </c>
      <c r="F213" s="199">
        <f t="shared" si="51"/>
        <v>6.0392476814693168E-2</v>
      </c>
      <c r="G213" s="199">
        <f t="shared" si="51"/>
        <v>5.0051064768445563E-2</v>
      </c>
      <c r="H213" s="199">
        <f t="shared" si="51"/>
        <v>4.8008905345632708E-2</v>
      </c>
      <c r="I213" s="199">
        <f t="shared" si="51"/>
        <v>5.0514683220998016E-2</v>
      </c>
      <c r="J213" s="199">
        <f t="shared" si="51"/>
        <v>4.9962029613131849E-2</v>
      </c>
      <c r="K213" s="199">
        <f t="shared" si="51"/>
        <v>6.022130835480536E-2</v>
      </c>
      <c r="L213" s="199">
        <f t="shared" si="51"/>
        <v>6.0526514870037511E-2</v>
      </c>
      <c r="M213" s="199">
        <f t="shared" si="51"/>
        <v>5.4602860762812282E-2</v>
      </c>
      <c r="N213" s="199">
        <f t="shared" si="51"/>
        <v>5.528080723058465E-3</v>
      </c>
      <c r="O213" s="199">
        <f t="shared" si="51"/>
        <v>2.6911998293564322E-2</v>
      </c>
      <c r="P213" s="199">
        <f t="shared" si="51"/>
        <v>2.7192020072086466E-2</v>
      </c>
      <c r="Q213" s="199">
        <f t="shared" si="51"/>
        <v>4.8131455429185413E-2</v>
      </c>
    </row>
    <row r="214" spans="1:17" x14ac:dyDescent="0.25">
      <c r="A214" s="142" t="s">
        <v>154</v>
      </c>
      <c r="B214" s="199">
        <f t="shared" ref="B214:Q214" si="52">IF(B$142=0,0,B$142/B$112)</f>
        <v>8.4731487348197992E-2</v>
      </c>
      <c r="C214" s="199">
        <f t="shared" si="52"/>
        <v>8.4731487348197979E-2</v>
      </c>
      <c r="D214" s="199">
        <f t="shared" si="52"/>
        <v>8.4731487348197979E-2</v>
      </c>
      <c r="E214" s="199">
        <f t="shared" si="52"/>
        <v>8.4731487348197979E-2</v>
      </c>
      <c r="F214" s="199">
        <f t="shared" si="52"/>
        <v>8.4731487348198006E-2</v>
      </c>
      <c r="G214" s="199">
        <f t="shared" si="52"/>
        <v>8.4731487348198006E-2</v>
      </c>
      <c r="H214" s="199">
        <f t="shared" si="52"/>
        <v>8.4731487348197992E-2</v>
      </c>
      <c r="I214" s="199">
        <f t="shared" si="52"/>
        <v>8.4731487348197992E-2</v>
      </c>
      <c r="J214" s="199">
        <f t="shared" si="52"/>
        <v>8.4731487348198006E-2</v>
      </c>
      <c r="K214" s="199">
        <f t="shared" si="52"/>
        <v>8.473148734819802E-2</v>
      </c>
      <c r="L214" s="199">
        <f t="shared" si="52"/>
        <v>8.4731487348198034E-2</v>
      </c>
      <c r="M214" s="199">
        <f t="shared" si="52"/>
        <v>8.4731487348198006E-2</v>
      </c>
      <c r="N214" s="199">
        <f t="shared" si="52"/>
        <v>7.1607868154587709E-2</v>
      </c>
      <c r="O214" s="199">
        <f t="shared" si="52"/>
        <v>8.4731487348198006E-2</v>
      </c>
      <c r="P214" s="199">
        <f t="shared" si="52"/>
        <v>4.6308941367086014E-2</v>
      </c>
      <c r="Q214" s="199">
        <f t="shared" si="52"/>
        <v>8.4731487348198006E-2</v>
      </c>
    </row>
    <row r="215" spans="1:17" x14ac:dyDescent="0.25">
      <c r="A215" s="140" t="s">
        <v>153</v>
      </c>
      <c r="B215" s="198">
        <f t="shared" ref="B215:Q215" si="53">IF(B$153=0,0,B$153/B$112)</f>
        <v>1.1226955387599146E-2</v>
      </c>
      <c r="C215" s="198">
        <f t="shared" si="53"/>
        <v>4.718080209756538E-3</v>
      </c>
      <c r="D215" s="198">
        <f t="shared" si="53"/>
        <v>5.7420734550478274E-4</v>
      </c>
      <c r="E215" s="198">
        <f t="shared" si="53"/>
        <v>2.9204710820293529E-3</v>
      </c>
      <c r="F215" s="198">
        <f t="shared" si="53"/>
        <v>8.8606745010770061E-4</v>
      </c>
      <c r="G215" s="198">
        <f t="shared" si="53"/>
        <v>1.1227479496355336E-2</v>
      </c>
      <c r="H215" s="198">
        <f t="shared" si="53"/>
        <v>1.3269638919168181E-2</v>
      </c>
      <c r="I215" s="198">
        <f t="shared" si="53"/>
        <v>1.0763861043802874E-2</v>
      </c>
      <c r="J215" s="198">
        <f t="shared" si="53"/>
        <v>1.1316514651668988E-2</v>
      </c>
      <c r="K215" s="198">
        <f t="shared" si="53"/>
        <v>1.0572359099953726E-3</v>
      </c>
      <c r="L215" s="198">
        <f t="shared" si="53"/>
        <v>7.520293947633935E-4</v>
      </c>
      <c r="M215" s="198">
        <f t="shared" si="53"/>
        <v>6.6756835019885878E-3</v>
      </c>
      <c r="N215" s="198">
        <f t="shared" si="53"/>
        <v>5.5750463541742408E-2</v>
      </c>
      <c r="O215" s="198">
        <f t="shared" si="53"/>
        <v>3.4366545971236451E-2</v>
      </c>
      <c r="P215" s="198">
        <f t="shared" si="53"/>
        <v>3.4086524192714393E-2</v>
      </c>
      <c r="Q215" s="198">
        <f t="shared" si="53"/>
        <v>1.3147088835615387E-2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279.29248561350795</v>
      </c>
      <c r="C220" s="133">
        <f t="shared" si="54"/>
        <v>328.83667153244284</v>
      </c>
      <c r="D220" s="133">
        <f t="shared" si="54"/>
        <v>341.21688092695433</v>
      </c>
      <c r="E220" s="133">
        <f t="shared" si="54"/>
        <v>315.10773621880321</v>
      </c>
      <c r="F220" s="133">
        <f t="shared" si="54"/>
        <v>335.55502222767586</v>
      </c>
      <c r="G220" s="133">
        <f t="shared" si="54"/>
        <v>281.55709421795029</v>
      </c>
      <c r="H220" s="133">
        <f t="shared" si="54"/>
        <v>286.13350478369705</v>
      </c>
      <c r="I220" s="133">
        <f t="shared" si="54"/>
        <v>289.78228822795921</v>
      </c>
      <c r="J220" s="133">
        <f t="shared" si="54"/>
        <v>240.11391419979725</v>
      </c>
      <c r="K220" s="133">
        <f t="shared" si="54"/>
        <v>277.90411986809323</v>
      </c>
      <c r="L220" s="133">
        <f t="shared" si="54"/>
        <v>274.02925121269368</v>
      </c>
      <c r="M220" s="133">
        <f t="shared" si="54"/>
        <v>278.83643982630451</v>
      </c>
      <c r="N220" s="133">
        <f t="shared" si="54"/>
        <v>278.05354688974955</v>
      </c>
      <c r="O220" s="133">
        <f t="shared" si="54"/>
        <v>254.38806743638432</v>
      </c>
      <c r="P220" s="133">
        <f t="shared" si="54"/>
        <v>248.76073996685915</v>
      </c>
      <c r="Q220" s="133">
        <f t="shared" si="54"/>
        <v>245.3972124435673</v>
      </c>
    </row>
    <row r="221" spans="1:17" x14ac:dyDescent="0.25">
      <c r="A221" s="132" t="s">
        <v>83</v>
      </c>
      <c r="B221" s="131">
        <f>IF(B$6=0,0,B$6/NFM!B$11*1000)</f>
        <v>0.43237238240303327</v>
      </c>
      <c r="C221" s="131">
        <f>IF(C$6=0,0,C$6/NFM!C$11*1000)</f>
        <v>0.5090716808210809</v>
      </c>
      <c r="D221" s="131">
        <f>IF(D$6=0,0,D$6/NFM!D$11*1000)</f>
        <v>0.52823746904053459</v>
      </c>
      <c r="E221" s="131">
        <f>IF(E$6=0,0,E$6/NFM!E$11*1000)</f>
        <v>0.48781793152533393</v>
      </c>
      <c r="F221" s="131">
        <f>IF(F$6=0,0,F$6/NFM!F$11*1000)</f>
        <v>0.5194723519652974</v>
      </c>
      <c r="G221" s="131">
        <f>IF(G$6=0,0,G$6/NFM!G$11*1000)</f>
        <v>0.435878220432876</v>
      </c>
      <c r="H221" s="131">
        <f>IF(H$6=0,0,H$6/NFM!H$11*1000)</f>
        <v>0.44296295647516448</v>
      </c>
      <c r="I221" s="131">
        <f>IF(I$6=0,0,I$6/NFM!I$11*1000)</f>
        <v>0.44861163401549597</v>
      </c>
      <c r="J221" s="131">
        <f>IF(J$6=0,0,J$6/NFM!J$11*1000)</f>
        <v>0.37172008012543056</v>
      </c>
      <c r="K221" s="131">
        <f>IF(K$6=0,0,K$6/NFM!K$11*1000)</f>
        <v>0.43022305495631336</v>
      </c>
      <c r="L221" s="131">
        <f>IF(L$6=0,0,L$6/NFM!L$11*1000)</f>
        <v>0.4242243751552664</v>
      </c>
      <c r="M221" s="131">
        <f>IF(M$6=0,0,M$6/NFM!M$11*1000)</f>
        <v>0.43166637843352124</v>
      </c>
      <c r="N221" s="131">
        <f>IF(N$6=0,0,N$6/NFM!N$11*1000)</f>
        <v>0.43045438276023557</v>
      </c>
      <c r="O221" s="131">
        <f>IF(O$6=0,0,O$6/NFM!O$11*1000)</f>
        <v>0.39381788067359769</v>
      </c>
      <c r="P221" s="131">
        <f>IF(P$6=0,0,P$6/NFM!P$11*1000)</f>
        <v>0.38510622135624811</v>
      </c>
      <c r="Q221" s="131">
        <f>IF(Q$6=0,0,Q$6/NFM!Q$11*1000)</f>
        <v>0.37989914818587878</v>
      </c>
    </row>
    <row r="222" spans="1:17" x14ac:dyDescent="0.25">
      <c r="A222" s="76" t="s">
        <v>82</v>
      </c>
      <c r="B222" s="130">
        <f>IF(B$7=0,0,B$7/NFM!B$11*1000)</f>
        <v>0.21618619120151664</v>
      </c>
      <c r="C222" s="130">
        <f>IF(C$7=0,0,C$7/NFM!C$11*1000)</f>
        <v>0.25453584041054045</v>
      </c>
      <c r="D222" s="130">
        <f>IF(D$7=0,0,D$7/NFM!D$11*1000)</f>
        <v>0.2641187345202673</v>
      </c>
      <c r="E222" s="130">
        <f>IF(E$7=0,0,E$7/NFM!E$11*1000)</f>
        <v>0.24390896576266696</v>
      </c>
      <c r="F222" s="130">
        <f>IF(F$7=0,0,F$7/NFM!F$11*1000)</f>
        <v>0.2597361759826487</v>
      </c>
      <c r="G222" s="130">
        <f>IF(G$7=0,0,G$7/NFM!G$11*1000)</f>
        <v>0.217939110216438</v>
      </c>
      <c r="H222" s="130">
        <f>IF(H$7=0,0,H$7/NFM!H$11*1000)</f>
        <v>0.22148147823758224</v>
      </c>
      <c r="I222" s="130">
        <f>IF(I$7=0,0,I$7/NFM!I$11*1000)</f>
        <v>0.22430581700774799</v>
      </c>
      <c r="J222" s="130">
        <f>IF(J$7=0,0,J$7/NFM!J$11*1000)</f>
        <v>0.18586004006271528</v>
      </c>
      <c r="K222" s="130">
        <f>IF(K$7=0,0,K$7/NFM!K$11*1000)</f>
        <v>0.21511152747815668</v>
      </c>
      <c r="L222" s="130">
        <f>IF(L$7=0,0,L$7/NFM!L$11*1000)</f>
        <v>0.2121121875776332</v>
      </c>
      <c r="M222" s="130">
        <f>IF(M$7=0,0,M$7/NFM!M$11*1000)</f>
        <v>0.21583318921676062</v>
      </c>
      <c r="N222" s="130">
        <f>IF(N$7=0,0,N$7/NFM!N$11*1000)</f>
        <v>0.21522719138011778</v>
      </c>
      <c r="O222" s="130">
        <f>IF(O$7=0,0,O$7/NFM!O$11*1000)</f>
        <v>0.19690894033679884</v>
      </c>
      <c r="P222" s="130">
        <f>IF(P$7=0,0,P$7/NFM!P$11*1000)</f>
        <v>0.19255311067812406</v>
      </c>
      <c r="Q222" s="130">
        <f>IF(Q$7=0,0,Q$7/NFM!Q$11*1000)</f>
        <v>0.18994957409293939</v>
      </c>
    </row>
    <row r="223" spans="1:17" x14ac:dyDescent="0.25">
      <c r="A223" s="76" t="s">
        <v>81</v>
      </c>
      <c r="B223" s="130">
        <f>IF(B$8=0,0,B$8/NFM!B$11*1000)</f>
        <v>5.4767168437717544</v>
      </c>
      <c r="C223" s="130">
        <f>IF(C$8=0,0,C$8/NFM!C$11*1000)</f>
        <v>6.4482412904003574</v>
      </c>
      <c r="D223" s="130">
        <f>IF(D$8=0,0,D$8/NFM!D$11*1000)</f>
        <v>6.6910079411801053</v>
      </c>
      <c r="E223" s="130">
        <f>IF(E$8=0,0,E$8/NFM!E$11*1000)</f>
        <v>6.1790271326542294</v>
      </c>
      <c r="F223" s="130">
        <f>IF(F$8=0,0,F$8/NFM!F$11*1000)</f>
        <v>6.5799831248937686</v>
      </c>
      <c r="G223" s="130">
        <f>IF(G$8=0,0,G$8/NFM!G$11*1000)</f>
        <v>5.5211241254830963</v>
      </c>
      <c r="H223" s="130">
        <f>IF(H$8=0,0,H$8/NFM!H$11*1000)</f>
        <v>5.6108641153520837</v>
      </c>
      <c r="I223" s="130">
        <f>IF(I$8=0,0,I$8/NFM!I$11*1000)</f>
        <v>5.6824140308629492</v>
      </c>
      <c r="J223" s="130">
        <f>IF(J$8=0,0,J$8/NFM!J$11*1000)</f>
        <v>4.7084543482554544</v>
      </c>
      <c r="K223" s="130">
        <f>IF(K$8=0,0,K$8/NFM!K$11*1000)</f>
        <v>5.4494920294466374</v>
      </c>
      <c r="L223" s="130">
        <f>IF(L$8=0,0,L$8/NFM!L$11*1000)</f>
        <v>5.3735087519667086</v>
      </c>
      <c r="M223" s="130">
        <f>IF(M$8=0,0,M$8/NFM!M$11*1000)</f>
        <v>5.4677741268246018</v>
      </c>
      <c r="N223" s="130">
        <f>IF(N$8=0,0,N$8/NFM!N$11*1000)</f>
        <v>5.4524221816296503</v>
      </c>
      <c r="O223" s="130">
        <f>IF(O$8=0,0,O$8/NFM!O$11*1000)</f>
        <v>4.9883598218655711</v>
      </c>
      <c r="P223" s="130">
        <f>IF(P$8=0,0,P$8/NFM!P$11*1000)</f>
        <v>4.8780121371791445</v>
      </c>
      <c r="Q223" s="130">
        <f>IF(Q$8=0,0,Q$8/NFM!Q$11*1000)</f>
        <v>4.8120558770211304</v>
      </c>
    </row>
    <row r="224" spans="1:17" x14ac:dyDescent="0.25">
      <c r="A224" s="76" t="s">
        <v>80</v>
      </c>
      <c r="B224" s="130">
        <f>IF(B$9=0,0,B$9/NFM!B$11*1000)</f>
        <v>0.14412412746767778</v>
      </c>
      <c r="C224" s="130">
        <f>IF(C$9=0,0,C$9/NFM!C$11*1000)</f>
        <v>0.16969056027369361</v>
      </c>
      <c r="D224" s="130">
        <f>IF(D$9=0,0,D$9/NFM!D$11*1000)</f>
        <v>0.17607915634684487</v>
      </c>
      <c r="E224" s="130">
        <f>IF(E$9=0,0,E$9/NFM!E$11*1000)</f>
        <v>0.16260597717511127</v>
      </c>
      <c r="F224" s="130">
        <f>IF(F$9=0,0,F$9/NFM!F$11*1000)</f>
        <v>0.17315745065509916</v>
      </c>
      <c r="G224" s="130">
        <f>IF(G$9=0,0,G$9/NFM!G$11*1000)</f>
        <v>0.145292740144292</v>
      </c>
      <c r="H224" s="130">
        <f>IF(H$9=0,0,H$9/NFM!H$11*1000)</f>
        <v>0.14765431882505484</v>
      </c>
      <c r="I224" s="130">
        <f>IF(I$9=0,0,I$9/NFM!I$11*1000)</f>
        <v>0.14953721133849865</v>
      </c>
      <c r="J224" s="130">
        <f>IF(J$9=0,0,J$9/NFM!J$11*1000)</f>
        <v>0.12390669337514353</v>
      </c>
      <c r="K224" s="130">
        <f>IF(K$9=0,0,K$9/NFM!K$11*1000)</f>
        <v>0.14340768498543779</v>
      </c>
      <c r="L224" s="130">
        <f>IF(L$9=0,0,L$9/NFM!L$11*1000)</f>
        <v>0.14140812505175548</v>
      </c>
      <c r="M224" s="130">
        <f>IF(M$9=0,0,M$9/NFM!M$11*1000)</f>
        <v>0.1438887928111737</v>
      </c>
      <c r="N224" s="130">
        <f>IF(N$9=0,0,N$9/NFM!N$11*1000)</f>
        <v>0.14348479425341182</v>
      </c>
      <c r="O224" s="130">
        <f>IF(O$9=0,0,O$9/NFM!O$11*1000)</f>
        <v>0.13127262689119923</v>
      </c>
      <c r="P224" s="130">
        <f>IF(P$9=0,0,P$9/NFM!P$11*1000)</f>
        <v>0.12836874045208271</v>
      </c>
      <c r="Q224" s="130">
        <f>IF(Q$9=0,0,Q$9/NFM!Q$11*1000)</f>
        <v>0.12663304939529291</v>
      </c>
    </row>
    <row r="225" spans="1:17" x14ac:dyDescent="0.25">
      <c r="A225" s="129" t="s">
        <v>79</v>
      </c>
      <c r="B225" s="128">
        <f>IF(B$10=0,0,B$10/NFM!B$11*1000)</f>
        <v>0.28824825493535555</v>
      </c>
      <c r="C225" s="128">
        <f>IF(C$10=0,0,C$10/NFM!C$11*1000)</f>
        <v>0.33938112054738723</v>
      </c>
      <c r="D225" s="128">
        <f>IF(D$10=0,0,D$10/NFM!D$11*1000)</f>
        <v>0.35215831269368975</v>
      </c>
      <c r="E225" s="128">
        <f>IF(E$10=0,0,E$10/NFM!E$11*1000)</f>
        <v>0.32521195435022254</v>
      </c>
      <c r="F225" s="128">
        <f>IF(F$10=0,0,F$10/NFM!F$11*1000)</f>
        <v>0.34631490131019832</v>
      </c>
      <c r="G225" s="128">
        <f>IF(G$10=0,0,G$10/NFM!G$11*1000)</f>
        <v>0.290585480288584</v>
      </c>
      <c r="H225" s="128">
        <f>IF(H$10=0,0,H$10/NFM!H$11*1000)</f>
        <v>0.29530863765010962</v>
      </c>
      <c r="I225" s="128">
        <f>IF(I$10=0,0,I$10/NFM!I$11*1000)</f>
        <v>0.2990744226769973</v>
      </c>
      <c r="J225" s="128">
        <f>IF(J$10=0,0,J$10/NFM!J$11*1000)</f>
        <v>0.24781338675028705</v>
      </c>
      <c r="K225" s="128">
        <f>IF(K$10=0,0,K$10/NFM!K$11*1000)</f>
        <v>0.28681536997087559</v>
      </c>
      <c r="L225" s="128">
        <f>IF(L$10=0,0,L$10/NFM!L$11*1000)</f>
        <v>0.28281625010351097</v>
      </c>
      <c r="M225" s="128">
        <f>IF(M$10=0,0,M$10/NFM!M$11*1000)</f>
        <v>0.2877775856223474</v>
      </c>
      <c r="N225" s="128">
        <f>IF(N$10=0,0,N$10/NFM!N$11*1000)</f>
        <v>0.28696958850682364</v>
      </c>
      <c r="O225" s="128">
        <f>IF(O$10=0,0,O$10/NFM!O$11*1000)</f>
        <v>0.26254525378239846</v>
      </c>
      <c r="P225" s="128">
        <f>IF(P$10=0,0,P$10/NFM!P$11*1000)</f>
        <v>0.25673748090416543</v>
      </c>
      <c r="Q225" s="128">
        <f>IF(Q$10=0,0,Q$10/NFM!Q$11*1000)</f>
        <v>0.25326609879058581</v>
      </c>
    </row>
    <row r="226" spans="1:17" x14ac:dyDescent="0.25">
      <c r="A226" s="127" t="s">
        <v>152</v>
      </c>
      <c r="B226" s="126">
        <f>IF(B$15=0,0,B$15/NFM!B$11*1000)</f>
        <v>111.63359951444509</v>
      </c>
      <c r="C226" s="126">
        <f>IF(C$15=0,0,C$15/NFM!C$11*1000)</f>
        <v>131.43648034381781</v>
      </c>
      <c r="D226" s="126">
        <f>IF(D$15=0,0,D$15/NFM!D$11*1000)</f>
        <v>136.38486745998381</v>
      </c>
      <c r="E226" s="126">
        <f>IF(E$15=0,0,E$15/NFM!E$11*1000)</f>
        <v>125.94900557987648</v>
      </c>
      <c r="F226" s="126">
        <f>IF(F$15=0,0,F$15/NFM!F$11*1000)</f>
        <v>134.12181457062937</v>
      </c>
      <c r="G226" s="126">
        <f>IF(G$15=0,0,G$15/NFM!G$11*1000)</f>
        <v>112.53876676035205</v>
      </c>
      <c r="H226" s="126">
        <f>IF(H$15=0,0,H$15/NFM!H$11*1000)</f>
        <v>114.36796450331325</v>
      </c>
      <c r="I226" s="126">
        <f>IF(I$15=0,0,I$15/NFM!I$11*1000)</f>
        <v>115.82638838047895</v>
      </c>
      <c r="J226" s="126">
        <f>IF(J$15=0,0,J$15/NFM!J$11*1000)</f>
        <v>95.973869389093167</v>
      </c>
      <c r="K226" s="126">
        <f>IF(K$15=0,0,K$15/NFM!K$11*1000)</f>
        <v>111.0786677723227</v>
      </c>
      <c r="L226" s="126">
        <f>IF(L$15=0,0,L$15/NFM!L$11*1000)</f>
        <v>109.52987731812284</v>
      </c>
      <c r="M226" s="126">
        <f>IF(M$15=0,0,M$15/NFM!M$11*1000)</f>
        <v>111.45131737156149</v>
      </c>
      <c r="N226" s="126">
        <f>IF(N$15=0,0,N$15/NFM!N$11*1000)</f>
        <v>111.13839396314938</v>
      </c>
      <c r="O226" s="126">
        <f>IF(O$15=0,0,O$15/NFM!O$11*1000)</f>
        <v>101.6792685240562</v>
      </c>
      <c r="P226" s="126">
        <f>IF(P$15=0,0,P$15/NFM!P$11*1000)</f>
        <v>99.430017815825835</v>
      </c>
      <c r="Q226" s="126">
        <f>IF(Q$15=0,0,Q$15/NFM!Q$11*1000)</f>
        <v>98.085611131678277</v>
      </c>
    </row>
    <row r="227" spans="1:17" x14ac:dyDescent="0.25">
      <c r="A227" s="72" t="s">
        <v>151</v>
      </c>
      <c r="B227" s="125">
        <f>IF(B$26=0,0,B$26/NFM!B$11*1000)</f>
        <v>161.10123829928352</v>
      </c>
      <c r="C227" s="125">
        <f>IF(C$26=0,0,C$26/NFM!C$11*1000)</f>
        <v>189.67927069617198</v>
      </c>
      <c r="D227" s="125">
        <f>IF(D$26=0,0,D$26/NFM!D$11*1000)</f>
        <v>196.82041185318909</v>
      </c>
      <c r="E227" s="125">
        <f>IF(E$26=0,0,E$26/NFM!E$11*1000)</f>
        <v>181.76015867745915</v>
      </c>
      <c r="F227" s="125">
        <f>IF(F$26=0,0,F$26/NFM!F$11*1000)</f>
        <v>193.55454365223946</v>
      </c>
      <c r="G227" s="125">
        <f>IF(G$26=0,0,G$26/NFM!G$11*1000)</f>
        <v>162.40750778103299</v>
      </c>
      <c r="H227" s="125">
        <f>IF(H$26=0,0,H$26/NFM!H$11*1000)</f>
        <v>165.04726877384383</v>
      </c>
      <c r="I227" s="125">
        <f>IF(I$26=0,0,I$26/NFM!I$11*1000)</f>
        <v>167.15195673157859</v>
      </c>
      <c r="J227" s="125">
        <f>IF(J$26=0,0,J$26/NFM!J$11*1000)</f>
        <v>138.50229026213503</v>
      </c>
      <c r="K227" s="125">
        <f>IF(K$26=0,0,K$26/NFM!K$11*1000)</f>
        <v>160.30040242893313</v>
      </c>
      <c r="L227" s="125">
        <f>IF(L$26=0,0,L$26/NFM!L$11*1000)</f>
        <v>158.06530420471597</v>
      </c>
      <c r="M227" s="125">
        <f>IF(M$26=0,0,M$26/NFM!M$11*1000)</f>
        <v>160.83818238183463</v>
      </c>
      <c r="N227" s="125">
        <f>IF(N$26=0,0,N$26/NFM!N$11*1000)</f>
        <v>160.38659478806991</v>
      </c>
      <c r="O227" s="125">
        <f>IF(O$26=0,0,O$26/NFM!O$11*1000)</f>
        <v>146.73589438877855</v>
      </c>
      <c r="P227" s="125">
        <f>IF(P$26=0,0,P$26/NFM!P$11*1000)</f>
        <v>143.48994446046356</v>
      </c>
      <c r="Q227" s="125">
        <f>IF(Q$26=0,0,Q$26/NFM!Q$11*1000)</f>
        <v>141.54979756440318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1117.169942454032</v>
      </c>
      <c r="C229" s="133">
        <f t="shared" si="55"/>
        <v>1315.3466861297716</v>
      </c>
      <c r="D229" s="133">
        <f t="shared" si="55"/>
        <v>1364.8675237078176</v>
      </c>
      <c r="E229" s="133">
        <f t="shared" si="55"/>
        <v>1260.4309448752128</v>
      </c>
      <c r="F229" s="133">
        <f t="shared" si="55"/>
        <v>1342.220088910703</v>
      </c>
      <c r="G229" s="133">
        <f t="shared" si="55"/>
        <v>1126.2283768718009</v>
      </c>
      <c r="H229" s="133">
        <f t="shared" si="55"/>
        <v>1144.5340191347884</v>
      </c>
      <c r="I229" s="133">
        <f t="shared" si="55"/>
        <v>1099.5904555641673</v>
      </c>
      <c r="J229" s="133">
        <f t="shared" si="55"/>
        <v>963.23497497875758</v>
      </c>
      <c r="K229" s="133">
        <f t="shared" si="55"/>
        <v>1114.8332192231717</v>
      </c>
      <c r="L229" s="133">
        <f t="shared" si="55"/>
        <v>1129.7658510867127</v>
      </c>
      <c r="M229" s="133">
        <f t="shared" si="55"/>
        <v>1149.5848941682671</v>
      </c>
      <c r="N229" s="133">
        <f t="shared" si="55"/>
        <v>1146.3571887285646</v>
      </c>
      <c r="O229" s="133">
        <f t="shared" si="55"/>
        <v>1048.7893180808642</v>
      </c>
      <c r="P229" s="133">
        <f t="shared" si="55"/>
        <v>1025.589012347747</v>
      </c>
      <c r="Q229" s="133">
        <f t="shared" si="55"/>
        <v>1066.2640054975693</v>
      </c>
    </row>
    <row r="230" spans="1:17" x14ac:dyDescent="0.25">
      <c r="A230" s="132" t="s">
        <v>83</v>
      </c>
      <c r="B230" s="131">
        <f>IF(B$34=0,0,B$34/NFM!B$13*1000)</f>
        <v>1.3740545198300955</v>
      </c>
      <c r="C230" s="131">
        <f>IF(C$34=0,0,C$34/NFM!C$13*1000)</f>
        <v>1.617800471117238</v>
      </c>
      <c r="D230" s="131">
        <f>IF(D$34=0,0,D$34/NFM!D$13*1000)</f>
        <v>1.6787082418279469</v>
      </c>
      <c r="E230" s="131">
        <f>IF(E$34=0,0,E$34/NFM!E$13*1000)</f>
        <v>1.5502572804054531</v>
      </c>
      <c r="F230" s="131">
        <f>IF(F$34=0,0,F$34/NFM!F$13*1000)</f>
        <v>1.6508532047713869</v>
      </c>
      <c r="G230" s="131">
        <f>IF(G$34=0,0,G$34/NFM!G$13*1000)</f>
        <v>1.3851958710975478</v>
      </c>
      <c r="H230" s="131">
        <f>IF(H$34=0,0,H$34/NFM!H$13*1000)</f>
        <v>1.4077107540477629</v>
      </c>
      <c r="I230" s="131">
        <f>IF(I$34=0,0,I$34/NFM!I$13*1000)</f>
        <v>1.3524327660580133</v>
      </c>
      <c r="J230" s="131">
        <f>IF(J$34=0,0,J$34/NFM!J$13*1000)</f>
        <v>1.1847233985911236</v>
      </c>
      <c r="K230" s="131">
        <f>IF(K$34=0,0,K$34/NFM!K$13*1000)</f>
        <v>1.3711804851868949</v>
      </c>
      <c r="L230" s="131">
        <f>IF(L$34=0,0,L$34/NFM!L$13*1000)</f>
        <v>1.3895467601154754</v>
      </c>
      <c r="M230" s="131">
        <f>IF(M$34=0,0,M$34/NFM!M$13*1000)</f>
        <v>1.4139230386833508</v>
      </c>
      <c r="N230" s="131">
        <f>IF(N$34=0,0,N$34/NFM!N$13*1000)</f>
        <v>1.4099531473717739</v>
      </c>
      <c r="O230" s="131">
        <f>IF(O$34=0,0,O$34/NFM!O$13*1000)</f>
        <v>1.2899503003929338</v>
      </c>
      <c r="P230" s="131">
        <f>IF(P$34=0,0,P$34/NFM!P$13*1000)</f>
        <v>1.2614152640098353</v>
      </c>
      <c r="Q230" s="131">
        <f>IF(Q$34=0,0,Q$34/NFM!Q$13*1000)</f>
        <v>1.3114431568645259</v>
      </c>
    </row>
    <row r="231" spans="1:17" x14ac:dyDescent="0.25">
      <c r="A231" s="76" t="s">
        <v>82</v>
      </c>
      <c r="B231" s="130">
        <f>IF(B$35=0,0,B$35/NFM!B$13*1000)</f>
        <v>0.6379969177869631</v>
      </c>
      <c r="C231" s="130">
        <f>IF(C$35=0,0,C$35/NFM!C$13*1000)</f>
        <v>0.75117231468713652</v>
      </c>
      <c r="D231" s="130">
        <f>IF(D$35=0,0,D$35/NFM!D$13*1000)</f>
        <v>0.77945283006836918</v>
      </c>
      <c r="E231" s="130">
        <f>IF(E$35=0,0,E$35/NFM!E$13*1000)</f>
        <v>0.71981086077849232</v>
      </c>
      <c r="F231" s="130">
        <f>IF(F$35=0,0,F$35/NFM!F$13*1000)</f>
        <v>0.766519261908989</v>
      </c>
      <c r="G231" s="130">
        <f>IF(G$35=0,0,G$35/NFM!G$13*1000)</f>
        <v>0.64317003695074682</v>
      </c>
      <c r="H231" s="130">
        <f>IF(H$35=0,0,H$35/NFM!H$13*1000)</f>
        <v>0.65362408059986454</v>
      </c>
      <c r="I231" s="130">
        <f>IF(I$35=0,0,I$35/NFM!I$13*1000)</f>
        <v>0.62795756922789514</v>
      </c>
      <c r="J231" s="130">
        <f>IF(J$35=0,0,J$35/NFM!J$13*1000)</f>
        <v>0.5500872533243405</v>
      </c>
      <c r="K231" s="130">
        <f>IF(K$35=0,0,K$35/NFM!K$13*1000)</f>
        <v>0.63666245454877823</v>
      </c>
      <c r="L231" s="130">
        <f>IF(L$35=0,0,L$35/NFM!L$13*1000)</f>
        <v>0.64519022883033394</v>
      </c>
      <c r="M231" s="130">
        <f>IF(M$35=0,0,M$35/NFM!M$13*1000)</f>
        <v>0.6565085501698279</v>
      </c>
      <c r="N231" s="130">
        <f>IF(N$35=0,0,N$35/NFM!N$13*1000)</f>
        <v>0.65466526201482189</v>
      </c>
      <c r="O231" s="130">
        <f>IF(O$35=0,0,O$35/NFM!O$13*1000)</f>
        <v>0.59894589615761584</v>
      </c>
      <c r="P231" s="130">
        <f>IF(P$35=0,0,P$35/NFM!P$13*1000)</f>
        <v>0.58569659272851549</v>
      </c>
      <c r="Q231" s="130">
        <f>IF(Q$35=0,0,Q$35/NFM!Q$13*1000)</f>
        <v>0.60892539550456248</v>
      </c>
    </row>
    <row r="232" spans="1:17" x14ac:dyDescent="0.25">
      <c r="A232" s="76" t="s">
        <v>81</v>
      </c>
      <c r="B232" s="130">
        <f>IF(B$36=0,0,B$36/NFM!B$13*1000)</f>
        <v>18.742248667008514</v>
      </c>
      <c r="C232" s="130">
        <f>IF(C$36=0,0,C$36/NFM!C$13*1000)</f>
        <v>22.066969167302101</v>
      </c>
      <c r="D232" s="130">
        <f>IF(D$36=0,0,D$36/NFM!D$13*1000)</f>
        <v>22.897757587949627</v>
      </c>
      <c r="E232" s="130">
        <f>IF(E$36=0,0,E$36/NFM!E$13*1000)</f>
        <v>21.145672917543401</v>
      </c>
      <c r="F232" s="130">
        <f>IF(F$36=0,0,F$36/NFM!F$13*1000)</f>
        <v>22.517811942701613</v>
      </c>
      <c r="G232" s="130">
        <f>IF(G$36=0,0,G$36/NFM!G$13*1000)</f>
        <v>18.894217874145149</v>
      </c>
      <c r="H232" s="130">
        <f>IF(H$36=0,0,H$36/NFM!H$13*1000)</f>
        <v>19.201323253787361</v>
      </c>
      <c r="I232" s="130">
        <f>IF(I$36=0,0,I$36/NFM!I$13*1000)</f>
        <v>18.447325663616112</v>
      </c>
      <c r="J232" s="130">
        <f>IF(J$36=0,0,J$36/NFM!J$13*1000)</f>
        <v>16.159752191466101</v>
      </c>
      <c r="K232" s="130">
        <f>IF(K$36=0,0,K$36/NFM!K$13*1000)</f>
        <v>18.703046531152129</v>
      </c>
      <c r="L232" s="130">
        <f>IF(L$36=0,0,L$36/NFM!L$13*1000)</f>
        <v>18.953564459538743</v>
      </c>
      <c r="M232" s="130">
        <f>IF(M$36=0,0,M$36/NFM!M$13*1000)</f>
        <v>19.286059471855932</v>
      </c>
      <c r="N232" s="130">
        <f>IF(N$36=0,0,N$36/NFM!N$13*1000)</f>
        <v>19.231909735387124</v>
      </c>
      <c r="O232" s="130">
        <f>IF(O$36=0,0,O$36/NFM!O$13*1000)</f>
        <v>17.59505823759903</v>
      </c>
      <c r="P232" s="130">
        <f>IF(P$36=0,0,P$36/NFM!P$13*1000)</f>
        <v>17.205837329770493</v>
      </c>
      <c r="Q232" s="130">
        <f>IF(Q$36=0,0,Q$36/NFM!Q$13*1000)</f>
        <v>17.88822306820904</v>
      </c>
    </row>
    <row r="233" spans="1:17" x14ac:dyDescent="0.25">
      <c r="A233" s="76" t="s">
        <v>80</v>
      </c>
      <c r="B233" s="130">
        <f>IF(B$37=0,0,B$37/NFM!B$13*1000)</f>
        <v>0.45801817327669847</v>
      </c>
      <c r="C233" s="130">
        <f>IF(C$37=0,0,C$37/NFM!C$13*1000)</f>
        <v>0.53926682370574597</v>
      </c>
      <c r="D233" s="130">
        <f>IF(D$37=0,0,D$37/NFM!D$13*1000)</f>
        <v>0.55956941394264892</v>
      </c>
      <c r="E233" s="130">
        <f>IF(E$37=0,0,E$37/NFM!E$13*1000)</f>
        <v>0.51675242680181765</v>
      </c>
      <c r="F233" s="130">
        <f>IF(F$37=0,0,F$37/NFM!F$13*1000)</f>
        <v>0.55028440159046221</v>
      </c>
      <c r="G233" s="130">
        <f>IF(G$37=0,0,G$37/NFM!G$13*1000)</f>
        <v>0.46173195703251596</v>
      </c>
      <c r="H233" s="130">
        <f>IF(H$37=0,0,H$37/NFM!H$13*1000)</f>
        <v>0.46923691801592093</v>
      </c>
      <c r="I233" s="130">
        <f>IF(I$37=0,0,I$37/NFM!I$13*1000)</f>
        <v>0.45081092201933765</v>
      </c>
      <c r="J233" s="130">
        <f>IF(J$37=0,0,J$37/NFM!J$13*1000)</f>
        <v>0.39490779953037447</v>
      </c>
      <c r="K233" s="130">
        <f>IF(K$37=0,0,K$37/NFM!K$13*1000)</f>
        <v>0.45706016172896485</v>
      </c>
      <c r="L233" s="130">
        <f>IF(L$37=0,0,L$37/NFM!L$13*1000)</f>
        <v>0.46318225337182506</v>
      </c>
      <c r="M233" s="130">
        <f>IF(M$37=0,0,M$37/NFM!M$13*1000)</f>
        <v>0.47130767956111691</v>
      </c>
      <c r="N233" s="130">
        <f>IF(N$37=0,0,N$37/NFM!N$13*1000)</f>
        <v>0.46998438245725793</v>
      </c>
      <c r="O233" s="130">
        <f>IF(O$37=0,0,O$37/NFM!O$13*1000)</f>
        <v>0.42998343346431123</v>
      </c>
      <c r="P233" s="130">
        <f>IF(P$37=0,0,P$37/NFM!P$13*1000)</f>
        <v>0.42047175466994502</v>
      </c>
      <c r="Q233" s="130">
        <f>IF(Q$37=0,0,Q$37/NFM!Q$13*1000)</f>
        <v>0.437147718954842</v>
      </c>
    </row>
    <row r="234" spans="1:17" x14ac:dyDescent="0.25">
      <c r="A234" s="129" t="s">
        <v>79</v>
      </c>
      <c r="B234" s="128">
        <f>IF(B$38=0,0,B$38/NFM!B$13*1000)</f>
        <v>0.91603634655339694</v>
      </c>
      <c r="C234" s="128">
        <f>IF(C$38=0,0,C$38/NFM!C$13*1000)</f>
        <v>1.0785336474114919</v>
      </c>
      <c r="D234" s="128">
        <f>IF(D$38=0,0,D$38/NFM!D$13*1000)</f>
        <v>1.1191388278852978</v>
      </c>
      <c r="E234" s="128">
        <f>IF(E$38=0,0,E$38/NFM!E$13*1000)</f>
        <v>1.0335048536036355</v>
      </c>
      <c r="F234" s="128">
        <f>IF(F$38=0,0,F$38/NFM!F$13*1000)</f>
        <v>1.1005688031809244</v>
      </c>
      <c r="G234" s="128">
        <f>IF(G$38=0,0,G$38/NFM!G$13*1000)</f>
        <v>0.92346391406503203</v>
      </c>
      <c r="H234" s="128">
        <f>IF(H$38=0,0,H$38/NFM!H$13*1000)</f>
        <v>0.93847383603184187</v>
      </c>
      <c r="I234" s="128">
        <f>IF(I$38=0,0,I$38/NFM!I$13*1000)</f>
        <v>0.90162184403867529</v>
      </c>
      <c r="J234" s="128">
        <f>IF(J$38=0,0,J$38/NFM!J$13*1000)</f>
        <v>0.78981559906074905</v>
      </c>
      <c r="K234" s="128">
        <f>IF(K$38=0,0,K$38/NFM!K$13*1000)</f>
        <v>0.91412032345792971</v>
      </c>
      <c r="L234" s="128">
        <f>IF(L$38=0,0,L$38/NFM!L$13*1000)</f>
        <v>0.92636450674365012</v>
      </c>
      <c r="M234" s="128">
        <f>IF(M$38=0,0,M$38/NFM!M$13*1000)</f>
        <v>0.94261535912223371</v>
      </c>
      <c r="N234" s="128">
        <f>IF(N$38=0,0,N$38/NFM!N$13*1000)</f>
        <v>0.93996876491451586</v>
      </c>
      <c r="O234" s="128">
        <f>IF(O$38=0,0,O$38/NFM!O$13*1000)</f>
        <v>0.85996686692862268</v>
      </c>
      <c r="P234" s="128">
        <f>IF(P$38=0,0,P$38/NFM!P$13*1000)</f>
        <v>0.84094350933989004</v>
      </c>
      <c r="Q234" s="128">
        <f>IF(Q$38=0,0,Q$38/NFM!Q$13*1000)</f>
        <v>0.874295437909684</v>
      </c>
    </row>
    <row r="235" spans="1:17" x14ac:dyDescent="0.25">
      <c r="A235" s="127" t="s">
        <v>150</v>
      </c>
      <c r="B235" s="126">
        <f>IF(B$43=0,0,B$43/NFM!B$13*1000)</f>
        <v>914.36011398575556</v>
      </c>
      <c r="C235" s="126">
        <f>IF(C$43=0,0,C$43/NFM!C$13*1000)</f>
        <v>1076.5600649964597</v>
      </c>
      <c r="D235" s="126">
        <f>IF(D$43=0,0,D$43/NFM!D$13*1000)</f>
        <v>1117.090943040912</v>
      </c>
      <c r="E235" s="126">
        <f>IF(E$43=0,0,E$43/NFM!E$13*1000)</f>
        <v>1031.6136682801009</v>
      </c>
      <c r="F235" s="126">
        <f>IF(F$43=0,0,F$43/NFM!F$13*1000)</f>
        <v>1098.554899171806</v>
      </c>
      <c r="G235" s="126">
        <f>IF(G$43=0,0,G$43/NFM!G$13*1000)</f>
        <v>921.77408997276575</v>
      </c>
      <c r="H235" s="126">
        <f>IF(H$43=0,0,H$43/NFM!H$13*1000)</f>
        <v>936.75654564947354</v>
      </c>
      <c r="I235" s="126">
        <f>IF(I$43=0,0,I$43/NFM!I$13*1000)</f>
        <v>899.97198821760344</v>
      </c>
      <c r="J235" s="126">
        <f>IF(J$43=0,0,J$43/NFM!J$13*1000)</f>
        <v>788.37033476031149</v>
      </c>
      <c r="K235" s="126">
        <f>IF(K$43=0,0,K$43/NFM!K$13*1000)</f>
        <v>912.44759697421728</v>
      </c>
      <c r="L235" s="126">
        <f>IF(L$43=0,0,L$43/NFM!L$13*1000)</f>
        <v>924.66937492758939</v>
      </c>
      <c r="M235" s="126">
        <f>IF(M$43=0,0,M$43/NFM!M$13*1000)</f>
        <v>940.89049026777786</v>
      </c>
      <c r="N235" s="126">
        <f>IF(N$43=0,0,N$43/NFM!N$13*1000)</f>
        <v>964.33569551998687</v>
      </c>
      <c r="O235" s="126">
        <f>IF(O$43=0,0,O$43/NFM!O$13*1000)</f>
        <v>858.39323453416353</v>
      </c>
      <c r="P235" s="126">
        <f>IF(P$43=0,0,P$43/NFM!P$13*1000)</f>
        <v>876.36120906261704</v>
      </c>
      <c r="Q235" s="126">
        <f>IF(Q$43=0,0,Q$43/NFM!Q$13*1000)</f>
        <v>872.69558601267306</v>
      </c>
    </row>
    <row r="236" spans="1:17" x14ac:dyDescent="0.25">
      <c r="A236" s="127" t="s">
        <v>148</v>
      </c>
      <c r="B236" s="126">
        <f>IF(B$44=0,0,B$44/NFM!B$13*1000)</f>
        <v>111.50733097387264</v>
      </c>
      <c r="C236" s="126">
        <f>IF(C$44=0,0,C$44/NFM!C$13*1000)</f>
        <v>131.28781280444633</v>
      </c>
      <c r="D236" s="126">
        <f>IF(D$44=0,0,D$44/NFM!D$13*1000)</f>
        <v>136.23060280986735</v>
      </c>
      <c r="E236" s="126">
        <f>IF(E$44=0,0,E$44/NFM!E$13*1000)</f>
        <v>125.80654491220744</v>
      </c>
      <c r="F236" s="126">
        <f>IF(F$44=0,0,F$44/NFM!F$13*1000)</f>
        <v>133.97010965509833</v>
      </c>
      <c r="G236" s="126">
        <f>IF(G$44=0,0,G$44/NFM!G$13*1000)</f>
        <v>112.41147438692266</v>
      </c>
      <c r="H236" s="126">
        <f>IF(H$44=0,0,H$44/NFM!H$13*1000)</f>
        <v>114.23860312798463</v>
      </c>
      <c r="I236" s="126">
        <f>IF(I$44=0,0,I$44/NFM!I$13*1000)</f>
        <v>109.75268148995167</v>
      </c>
      <c r="J236" s="126">
        <f>IF(J$44=0,0,J$44/NFM!J$13*1000)</f>
        <v>96.142723751257506</v>
      </c>
      <c r="K236" s="126">
        <f>IF(K$44=0,0,K$44/NFM!K$13*1000)</f>
        <v>111.27409719197773</v>
      </c>
      <c r="L236" s="126">
        <f>IF(L$44=0,0,L$44/NFM!L$13*1000)</f>
        <v>112.7645579179987</v>
      </c>
      <c r="M236" s="126">
        <f>IF(M$44=0,0,M$44/NFM!M$13*1000)</f>
        <v>114.74274271558266</v>
      </c>
      <c r="N236" s="126">
        <f>IF(N$44=0,0,N$44/NFM!N$13*1000)</f>
        <v>114.42057792661559</v>
      </c>
      <c r="O236" s="126">
        <f>IF(O$44=0,0,O$44/NFM!O$13*1000)</f>
        <v>104.68210177245899</v>
      </c>
      <c r="P236" s="126">
        <f>IF(P$44=0,0,P$44/NFM!P$13*1000)</f>
        <v>102.36642528335204</v>
      </c>
      <c r="Q236" s="126">
        <f>IF(Q$44=0,0,Q$44/NFM!Q$13*1000)</f>
        <v>106.42629097715528</v>
      </c>
    </row>
    <row r="237" spans="1:17" x14ac:dyDescent="0.25">
      <c r="A237" s="72" t="s">
        <v>147</v>
      </c>
      <c r="B237" s="125">
        <f>IF(B$51=0,0,B$51/NFM!B$13*1000)</f>
        <v>69.174142869948156</v>
      </c>
      <c r="C237" s="125">
        <f>IF(C$51=0,0,C$51/NFM!C$13*1000)</f>
        <v>81.445065904641936</v>
      </c>
      <c r="D237" s="125">
        <f>IF(D$51=0,0,D$51/NFM!D$13*1000)</f>
        <v>84.511350955364378</v>
      </c>
      <c r="E237" s="125">
        <f>IF(E$51=0,0,E$51/NFM!E$13*1000)</f>
        <v>78.044733343771725</v>
      </c>
      <c r="F237" s="125">
        <f>IF(F$51=0,0,F$51/NFM!F$13*1000)</f>
        <v>83.109042469645445</v>
      </c>
      <c r="G237" s="125">
        <f>IF(G$51=0,0,G$51/NFM!G$13*1000)</f>
        <v>69.73503285882164</v>
      </c>
      <c r="H237" s="125">
        <f>IF(H$51=0,0,H$51/NFM!H$13*1000)</f>
        <v>70.868501514847694</v>
      </c>
      <c r="I237" s="125">
        <f>IF(I$51=0,0,I$51/NFM!I$13*1000)</f>
        <v>68.085637091652117</v>
      </c>
      <c r="J237" s="125">
        <f>IF(J$51=0,0,J$51/NFM!J$13*1000)</f>
        <v>59.642630225215861</v>
      </c>
      <c r="K237" s="125">
        <f>IF(K$51=0,0,K$51/NFM!K$13*1000)</f>
        <v>69.029455100902013</v>
      </c>
      <c r="L237" s="125">
        <f>IF(L$51=0,0,L$51/NFM!L$13*1000)</f>
        <v>69.954070032524626</v>
      </c>
      <c r="M237" s="125">
        <f>IF(M$51=0,0,M$51/NFM!M$13*1000)</f>
        <v>71.181247085514016</v>
      </c>
      <c r="N237" s="125">
        <f>IF(N$51=0,0,N$51/NFM!N$13*1000)</f>
        <v>44.894433989816584</v>
      </c>
      <c r="O237" s="125">
        <f>IF(O$51=0,0,O$51/NFM!O$13*1000)</f>
        <v>64.940077039699204</v>
      </c>
      <c r="P237" s="125">
        <f>IF(P$51=0,0,P$51/NFM!P$13*1000)</f>
        <v>26.547013551259106</v>
      </c>
      <c r="Q237" s="125">
        <f>IF(Q$51=0,0,Q$51/NFM!Q$13*1000)</f>
        <v>66.022093730298266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119.16479386176341</v>
      </c>
      <c r="C239" s="133">
        <f t="shared" si="56"/>
        <v>140.30364652050895</v>
      </c>
      <c r="D239" s="133">
        <f t="shared" si="56"/>
        <v>145.58586919550049</v>
      </c>
      <c r="E239" s="133">
        <f t="shared" si="56"/>
        <v>134.44596745335602</v>
      </c>
      <c r="F239" s="133">
        <f t="shared" si="56"/>
        <v>143.17014281714168</v>
      </c>
      <c r="G239" s="133">
        <f t="shared" si="56"/>
        <v>120.13102686632544</v>
      </c>
      <c r="H239" s="133">
        <f t="shared" si="56"/>
        <v>122.08362870771074</v>
      </c>
      <c r="I239" s="133">
        <f t="shared" si="56"/>
        <v>123.64044297726259</v>
      </c>
      <c r="J239" s="133">
        <f t="shared" si="56"/>
        <v>104.04176212193838</v>
      </c>
      <c r="K239" s="133">
        <f t="shared" si="56"/>
        <v>0</v>
      </c>
      <c r="L239" s="133">
        <f t="shared" si="56"/>
        <v>0</v>
      </c>
      <c r="M239" s="133">
        <f t="shared" si="56"/>
        <v>0</v>
      </c>
      <c r="N239" s="133">
        <f t="shared" si="56"/>
        <v>0</v>
      </c>
      <c r="O239" s="133">
        <f t="shared" si="56"/>
        <v>0</v>
      </c>
      <c r="P239" s="133">
        <f t="shared" si="56"/>
        <v>0</v>
      </c>
      <c r="Q239" s="133">
        <f t="shared" si="56"/>
        <v>0</v>
      </c>
    </row>
    <row r="240" spans="1:17" x14ac:dyDescent="0.25">
      <c r="A240" s="132" t="s">
        <v>83</v>
      </c>
      <c r="B240" s="131">
        <f>IF(B$71=0,0,B$71/NFM!B$14*1000)</f>
        <v>0.23158900532410975</v>
      </c>
      <c r="C240" s="131">
        <f>IF(C$71=0,0,C$71/NFM!C$14*1000)</f>
        <v>0.27267098685810903</v>
      </c>
      <c r="D240" s="131">
        <f>IF(D$71=0,0,D$71/NFM!D$14*1000)</f>
        <v>0.28293664213730868</v>
      </c>
      <c r="E240" s="131">
        <f>IF(E$71=0,0,E$71/NFM!E$14*1000)</f>
        <v>0.26128696961016673</v>
      </c>
      <c r="F240" s="131">
        <f>IF(F$71=0,0,F$71/NFM!F$14*1000)</f>
        <v>0.27824183546690623</v>
      </c>
      <c r="G240" s="131">
        <f>IF(G$71=0,0,G$71/NFM!G$14*1000)</f>
        <v>0.23346681615385387</v>
      </c>
      <c r="H240" s="131">
        <f>IF(H$71=0,0,H$71/NFM!H$14*1000)</f>
        <v>0.23726157049014737</v>
      </c>
      <c r="I240" s="131">
        <f>IF(I$71=0,0,I$71/NFM!I$14*1000)</f>
        <v>0.24028713749258049</v>
      </c>
      <c r="J240" s="131">
        <f>IF(J$71=0,0,J$71/NFM!J$14*1000)</f>
        <v>0.20219837941345803</v>
      </c>
      <c r="K240" s="131">
        <f>IF(K$71=0,0,K$71/NFM!K$14*1000)</f>
        <v>0</v>
      </c>
      <c r="L240" s="131">
        <f>IF(L$71=0,0,L$71/NFM!L$14*1000)</f>
        <v>0</v>
      </c>
      <c r="M240" s="131">
        <f>IF(M$71=0,0,M$71/NFM!M$14*1000)</f>
        <v>0</v>
      </c>
      <c r="N240" s="131">
        <f>IF(N$71=0,0,N$71/NFM!N$14*1000)</f>
        <v>0</v>
      </c>
      <c r="O240" s="131">
        <f>IF(O$71=0,0,O$71/NFM!O$14*1000)</f>
        <v>0</v>
      </c>
      <c r="P240" s="131">
        <f>IF(P$71=0,0,P$71/NFM!P$14*1000)</f>
        <v>0</v>
      </c>
      <c r="Q240" s="131">
        <f>IF(Q$71=0,0,Q$71/NFM!Q$14*1000)</f>
        <v>0</v>
      </c>
    </row>
    <row r="241" spans="1:17" x14ac:dyDescent="0.25">
      <c r="A241" s="76" t="s">
        <v>82</v>
      </c>
      <c r="B241" s="130">
        <f>IF(B$72=0,0,B$72/NFM!B$14*1000)</f>
        <v>0.11998097588672992</v>
      </c>
      <c r="C241" s="130">
        <f>IF(C$72=0,0,C$72/NFM!C$14*1000)</f>
        <v>0.14126461251236172</v>
      </c>
      <c r="D241" s="130">
        <f>IF(D$72=0,0,D$72/NFM!D$14*1000)</f>
        <v>0.14658301412124372</v>
      </c>
      <c r="E241" s="130">
        <f>IF(E$72=0,0,E$72/NFM!E$14*1000)</f>
        <v>0.13536681310254967</v>
      </c>
      <c r="F241" s="130">
        <f>IF(F$72=0,0,F$72/NFM!F$14*1000)</f>
        <v>0.14415074197980032</v>
      </c>
      <c r="G241" s="130">
        <f>IF(G$72=0,0,G$72/NFM!G$14*1000)</f>
        <v>0.12095382680237705</v>
      </c>
      <c r="H241" s="130">
        <f>IF(H$72=0,0,H$72/NFM!H$14*1000)</f>
        <v>0.12291980238002466</v>
      </c>
      <c r="I241" s="130">
        <f>IF(I$72=0,0,I$72/NFM!I$14*1000)</f>
        <v>0.12448727956252119</v>
      </c>
      <c r="J241" s="130">
        <f>IF(J$72=0,0,J$72/NFM!J$14*1000)</f>
        <v>0.10475436366588331</v>
      </c>
      <c r="K241" s="130">
        <f>IF(K$72=0,0,K$72/NFM!K$14*1000)</f>
        <v>0</v>
      </c>
      <c r="L241" s="130">
        <f>IF(L$72=0,0,L$72/NFM!L$14*1000)</f>
        <v>0</v>
      </c>
      <c r="M241" s="130">
        <f>IF(M$72=0,0,M$72/NFM!M$14*1000)</f>
        <v>0</v>
      </c>
      <c r="N241" s="130">
        <f>IF(N$72=0,0,N$72/NFM!N$14*1000)</f>
        <v>0</v>
      </c>
      <c r="O241" s="130">
        <f>IF(O$72=0,0,O$72/NFM!O$14*1000)</f>
        <v>0</v>
      </c>
      <c r="P241" s="130">
        <f>IF(P$72=0,0,P$72/NFM!P$14*1000)</f>
        <v>0</v>
      </c>
      <c r="Q241" s="130">
        <f>IF(Q$72=0,0,Q$72/NFM!Q$14*1000)</f>
        <v>0</v>
      </c>
    </row>
    <row r="242" spans="1:17" x14ac:dyDescent="0.25">
      <c r="A242" s="76" t="s">
        <v>81</v>
      </c>
      <c r="B242" s="130">
        <f>IF(B$73=0,0,B$73/NFM!B$14*1000)</f>
        <v>2.8311040502377596</v>
      </c>
      <c r="C242" s="130">
        <f>IF(C$73=0,0,C$73/NFM!C$14*1000)</f>
        <v>3.3333185839110038</v>
      </c>
      <c r="D242" s="130">
        <f>IF(D$73=0,0,D$73/NFM!D$14*1000)</f>
        <v>3.4588130485493949</v>
      </c>
      <c r="E242" s="130">
        <f>IF(E$73=0,0,E$73/NFM!E$14*1000)</f>
        <v>3.1941524896764308</v>
      </c>
      <c r="F242" s="130">
        <f>IF(F$73=0,0,F$73/NFM!F$14*1000)</f>
        <v>3.4014204872701663</v>
      </c>
      <c r="G242" s="130">
        <f>IF(G$73=0,0,G$73/NFM!G$14*1000)</f>
        <v>2.8540597075593532</v>
      </c>
      <c r="H242" s="130">
        <f>IF(H$73=0,0,H$73/NFM!H$14*1000)</f>
        <v>2.9004494070880611</v>
      </c>
      <c r="I242" s="130">
        <f>IF(I$73=0,0,I$73/NFM!I$14*1000)</f>
        <v>2.9374360290689552</v>
      </c>
      <c r="J242" s="130">
        <f>IF(J$73=0,0,J$73/NFM!J$14*1000)</f>
        <v>2.4718127274989317</v>
      </c>
      <c r="K242" s="130">
        <f>IF(K$73=0,0,K$73/NFM!K$14*1000)</f>
        <v>0</v>
      </c>
      <c r="L242" s="130">
        <f>IF(L$73=0,0,L$73/NFM!L$14*1000)</f>
        <v>0</v>
      </c>
      <c r="M242" s="130">
        <f>IF(M$73=0,0,M$73/NFM!M$14*1000)</f>
        <v>0</v>
      </c>
      <c r="N242" s="130">
        <f>IF(N$73=0,0,N$73/NFM!N$14*1000)</f>
        <v>0</v>
      </c>
      <c r="O242" s="130">
        <f>IF(O$73=0,0,O$73/NFM!O$14*1000)</f>
        <v>0</v>
      </c>
      <c r="P242" s="130">
        <f>IF(P$73=0,0,P$73/NFM!P$14*1000)</f>
        <v>0</v>
      </c>
      <c r="Q242" s="130">
        <f>IF(Q$73=0,0,Q$73/NFM!Q$14*1000)</f>
        <v>0</v>
      </c>
    </row>
    <row r="243" spans="1:17" x14ac:dyDescent="0.25">
      <c r="A243" s="76" t="s">
        <v>80</v>
      </c>
      <c r="B243" s="130">
        <f>IF(B$74=0,0,B$74/NFM!B$14*1000)</f>
        <v>7.7196335108036584E-2</v>
      </c>
      <c r="C243" s="130">
        <f>IF(C$74=0,0,C$74/NFM!C$14*1000)</f>
        <v>9.089032895270302E-2</v>
      </c>
      <c r="D243" s="130">
        <f>IF(D$74=0,0,D$74/NFM!D$14*1000)</f>
        <v>9.431221404576956E-2</v>
      </c>
      <c r="E243" s="130">
        <f>IF(E$74=0,0,E$74/NFM!E$14*1000)</f>
        <v>8.7095656536722244E-2</v>
      </c>
      <c r="F243" s="130">
        <f>IF(F$74=0,0,F$74/NFM!F$14*1000)</f>
        <v>9.2747278488968771E-2</v>
      </c>
      <c r="G243" s="130">
        <f>IF(G$74=0,0,G$74/NFM!G$14*1000)</f>
        <v>7.7822272051284627E-2</v>
      </c>
      <c r="H243" s="130">
        <f>IF(H$74=0,0,H$74/NFM!H$14*1000)</f>
        <v>7.9087190163382476E-2</v>
      </c>
      <c r="I243" s="130">
        <f>IF(I$74=0,0,I$74/NFM!I$14*1000)</f>
        <v>8.0095712497526839E-2</v>
      </c>
      <c r="J243" s="130">
        <f>IF(J$74=0,0,J$74/NFM!J$14*1000)</f>
        <v>6.7399459804486014E-2</v>
      </c>
      <c r="K243" s="130">
        <f>IF(K$74=0,0,K$74/NFM!K$14*1000)</f>
        <v>0</v>
      </c>
      <c r="L243" s="130">
        <f>IF(L$74=0,0,L$74/NFM!L$14*1000)</f>
        <v>0</v>
      </c>
      <c r="M243" s="130">
        <f>IF(M$74=0,0,M$74/NFM!M$14*1000)</f>
        <v>0</v>
      </c>
      <c r="N243" s="130">
        <f>IF(N$74=0,0,N$74/NFM!N$14*1000)</f>
        <v>0</v>
      </c>
      <c r="O243" s="130">
        <f>IF(O$74=0,0,O$74/NFM!O$14*1000)</f>
        <v>0</v>
      </c>
      <c r="P243" s="130">
        <f>IF(P$74=0,0,P$74/NFM!P$14*1000)</f>
        <v>0</v>
      </c>
      <c r="Q243" s="130">
        <f>IF(Q$74=0,0,Q$74/NFM!Q$14*1000)</f>
        <v>0</v>
      </c>
    </row>
    <row r="244" spans="1:17" x14ac:dyDescent="0.25">
      <c r="A244" s="129" t="s">
        <v>79</v>
      </c>
      <c r="B244" s="128">
        <f>IF(B$75=0,0,B$75/NFM!B$14*1000)</f>
        <v>0.15439267021607317</v>
      </c>
      <c r="C244" s="128">
        <f>IF(C$75=0,0,C$75/NFM!C$14*1000)</f>
        <v>0.18178065790540601</v>
      </c>
      <c r="D244" s="128">
        <f>IF(D$75=0,0,D$75/NFM!D$14*1000)</f>
        <v>0.18862442809153915</v>
      </c>
      <c r="E244" s="128">
        <f>IF(E$75=0,0,E$75/NFM!E$14*1000)</f>
        <v>0.17419131307344451</v>
      </c>
      <c r="F244" s="128">
        <f>IF(F$75=0,0,F$75/NFM!F$14*1000)</f>
        <v>0.18549455697793751</v>
      </c>
      <c r="G244" s="128">
        <f>IF(G$75=0,0,G$75/NFM!G$14*1000)</f>
        <v>0.15564454410256925</v>
      </c>
      <c r="H244" s="128">
        <f>IF(H$75=0,0,H$75/NFM!H$14*1000)</f>
        <v>0.15817438032676495</v>
      </c>
      <c r="I244" s="128">
        <f>IF(I$75=0,0,I$75/NFM!I$14*1000)</f>
        <v>0.16019142499505368</v>
      </c>
      <c r="J244" s="128">
        <f>IF(J$75=0,0,J$75/NFM!J$14*1000)</f>
        <v>0.13479891960897203</v>
      </c>
      <c r="K244" s="128">
        <f>IF(K$75=0,0,K$75/NFM!K$14*1000)</f>
        <v>0</v>
      </c>
      <c r="L244" s="128">
        <f>IF(L$75=0,0,L$75/NFM!L$14*1000)</f>
        <v>0</v>
      </c>
      <c r="M244" s="128">
        <f>IF(M$75=0,0,M$75/NFM!M$14*1000)</f>
        <v>0</v>
      </c>
      <c r="N244" s="128">
        <f>IF(N$75=0,0,N$75/NFM!N$14*1000)</f>
        <v>0</v>
      </c>
      <c r="O244" s="128">
        <f>IF(O$75=0,0,O$75/NFM!O$14*1000)</f>
        <v>0</v>
      </c>
      <c r="P244" s="128">
        <f>IF(P$75=0,0,P$75/NFM!P$14*1000)</f>
        <v>0</v>
      </c>
      <c r="Q244" s="128">
        <f>IF(Q$75=0,0,Q$75/NFM!Q$14*1000)</f>
        <v>0</v>
      </c>
    </row>
    <row r="245" spans="1:17" x14ac:dyDescent="0.25">
      <c r="A245" s="127" t="s">
        <v>149</v>
      </c>
      <c r="B245" s="126">
        <f>IF(B$80=0,0,B$80/NFM!B$14*1000)</f>
        <v>33.251327898447606</v>
      </c>
      <c r="C245" s="126">
        <f>IF(C$80=0,0,C$80/NFM!C$14*1000)</f>
        <v>39.149839517309722</v>
      </c>
      <c r="D245" s="126">
        <f>IF(D$80=0,0,D$80/NFM!D$14*1000)</f>
        <v>40.623772484478778</v>
      </c>
      <c r="E245" s="126">
        <f>IF(E$80=0,0,E$80/NFM!E$14*1000)</f>
        <v>37.515333208242261</v>
      </c>
      <c r="F245" s="126">
        <f>IF(F$80=0,0,F$80/NFM!F$14*1000)</f>
        <v>39.949696632739204</v>
      </c>
      <c r="G245" s="126">
        <f>IF(G$80=0,0,G$80/NFM!G$14*1000)</f>
        <v>33.520942181490511</v>
      </c>
      <c r="H245" s="126">
        <f>IF(H$80=0,0,H$80/NFM!H$14*1000)</f>
        <v>34.065789379886482</v>
      </c>
      <c r="I245" s="126">
        <f>IF(I$80=0,0,I$80/NFM!I$14*1000)</f>
        <v>34.50019739651848</v>
      </c>
      <c r="J245" s="126">
        <f>IF(J$80=0,0,J$80/NFM!J$14*1000)</f>
        <v>29.031449938662828</v>
      </c>
      <c r="K245" s="126">
        <f>IF(K$80=0,0,K$80/NFM!K$14*1000)</f>
        <v>0</v>
      </c>
      <c r="L245" s="126">
        <f>IF(L$80=0,0,L$80/NFM!L$14*1000)</f>
        <v>0</v>
      </c>
      <c r="M245" s="126">
        <f>IF(M$80=0,0,M$80/NFM!M$14*1000)</f>
        <v>0</v>
      </c>
      <c r="N245" s="126">
        <f>IF(N$80=0,0,N$80/NFM!N$14*1000)</f>
        <v>0</v>
      </c>
      <c r="O245" s="126">
        <f>IF(O$80=0,0,O$80/NFM!O$14*1000)</f>
        <v>0</v>
      </c>
      <c r="P245" s="126">
        <f>IF(P$80=0,0,P$80/NFM!P$14*1000)</f>
        <v>0</v>
      </c>
      <c r="Q245" s="126">
        <f>IF(Q$80=0,0,Q$80/NFM!Q$14*1000)</f>
        <v>0</v>
      </c>
    </row>
    <row r="246" spans="1:17" x14ac:dyDescent="0.25">
      <c r="A246" s="127" t="s">
        <v>148</v>
      </c>
      <c r="B246" s="126">
        <f>IF(B$87=0,0,B$87/NFM!B$14*1000)</f>
        <v>55.062301964890302</v>
      </c>
      <c r="C246" s="126">
        <f>IF(C$87=0,0,C$87/NFM!C$14*1000)</f>
        <v>64.829900687357011</v>
      </c>
      <c r="D246" s="126">
        <f>IF(D$87=0,0,D$87/NFM!D$14*1000)</f>
        <v>67.27064959104392</v>
      </c>
      <c r="E246" s="126">
        <f>IF(E$87=0,0,E$87/NFM!E$14*1000)</f>
        <v>62.123251490420969</v>
      </c>
      <c r="F246" s="126">
        <f>IF(F$87=0,0,F$87/NFM!F$14*1000)</f>
        <v>66.15441843753689</v>
      </c>
      <c r="G246" s="126">
        <f>IF(G$87=0,0,G$87/NFM!G$14*1000)</f>
        <v>55.508767835735966</v>
      </c>
      <c r="H246" s="126">
        <f>IF(H$87=0,0,H$87/NFM!H$14*1000)</f>
        <v>56.411003711982104</v>
      </c>
      <c r="I246" s="126">
        <f>IF(I$87=0,0,I$87/NFM!I$14*1000)</f>
        <v>57.130358603937495</v>
      </c>
      <c r="J246" s="126">
        <f>IF(J$87=0,0,J$87/NFM!J$14*1000)</f>
        <v>48.074424813448687</v>
      </c>
      <c r="K246" s="126">
        <f>IF(K$87=0,0,K$87/NFM!K$14*1000)</f>
        <v>0</v>
      </c>
      <c r="L246" s="126">
        <f>IF(L$87=0,0,L$87/NFM!L$14*1000)</f>
        <v>0</v>
      </c>
      <c r="M246" s="126">
        <f>IF(M$87=0,0,M$87/NFM!M$14*1000)</f>
        <v>0</v>
      </c>
      <c r="N246" s="126">
        <f>IF(N$87=0,0,N$87/NFM!N$14*1000)</f>
        <v>0</v>
      </c>
      <c r="O246" s="126">
        <f>IF(O$87=0,0,O$87/NFM!O$14*1000)</f>
        <v>0</v>
      </c>
      <c r="P246" s="126">
        <f>IF(P$87=0,0,P$87/NFM!P$14*1000)</f>
        <v>0</v>
      </c>
      <c r="Q246" s="126">
        <f>IF(Q$87=0,0,Q$87/NFM!Q$14*1000)</f>
        <v>0</v>
      </c>
    </row>
    <row r="247" spans="1:17" x14ac:dyDescent="0.25">
      <c r="A247" s="72" t="s">
        <v>147</v>
      </c>
      <c r="B247" s="125">
        <f>IF(B$94=0,0,B$94/NFM!B$14*1000)</f>
        <v>27.436900961652793</v>
      </c>
      <c r="C247" s="125">
        <f>IF(C$94=0,0,C$94/NFM!C$14*1000)</f>
        <v>32.303981145702643</v>
      </c>
      <c r="D247" s="125">
        <f>IF(D$94=0,0,D$94/NFM!D$14*1000)</f>
        <v>33.520177773032529</v>
      </c>
      <c r="E247" s="125">
        <f>IF(E$94=0,0,E$94/NFM!E$14*1000)</f>
        <v>30.955289512693469</v>
      </c>
      <c r="F247" s="125">
        <f>IF(F$94=0,0,F$94/NFM!F$14*1000)</f>
        <v>32.963972846681799</v>
      </c>
      <c r="G247" s="125">
        <f>IF(G$94=0,0,G$94/NFM!G$14*1000)</f>
        <v>27.659369682429524</v>
      </c>
      <c r="H247" s="125">
        <f>IF(H$94=0,0,H$94/NFM!H$14*1000)</f>
        <v>28.108943265393773</v>
      </c>
      <c r="I247" s="125">
        <f>IF(I$94=0,0,I$94/NFM!I$14*1000)</f>
        <v>28.467389393189979</v>
      </c>
      <c r="J247" s="125">
        <f>IF(J$94=0,0,J$94/NFM!J$14*1000)</f>
        <v>23.954923519835141</v>
      </c>
      <c r="K247" s="125">
        <f>IF(K$94=0,0,K$94/NFM!K$14*1000)</f>
        <v>0</v>
      </c>
      <c r="L247" s="125">
        <f>IF(L$94=0,0,L$94/NFM!L$14*1000)</f>
        <v>0</v>
      </c>
      <c r="M247" s="125">
        <f>IF(M$94=0,0,M$94/NFM!M$14*1000)</f>
        <v>0</v>
      </c>
      <c r="N247" s="125">
        <f>IF(N$94=0,0,N$94/NFM!N$14*1000)</f>
        <v>0</v>
      </c>
      <c r="O247" s="125">
        <f>IF(O$94=0,0,O$94/NFM!O$14*1000)</f>
        <v>0</v>
      </c>
      <c r="P247" s="125">
        <f>IF(P$94=0,0,P$94/NFM!P$14*1000)</f>
        <v>0</v>
      </c>
      <c r="Q247" s="125">
        <f>IF(Q$94=0,0,Q$94/NFM!Q$14*1000)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279.29248561350801</v>
      </c>
      <c r="C249" s="133">
        <f t="shared" si="57"/>
        <v>328.83667153244284</v>
      </c>
      <c r="D249" s="133">
        <f t="shared" si="57"/>
        <v>341.21688092695445</v>
      </c>
      <c r="E249" s="133">
        <f t="shared" si="57"/>
        <v>301.49436944448684</v>
      </c>
      <c r="F249" s="133">
        <f t="shared" si="57"/>
        <v>321.05828645925493</v>
      </c>
      <c r="G249" s="133">
        <f t="shared" si="57"/>
        <v>269.3931910478986</v>
      </c>
      <c r="H249" s="133">
        <f t="shared" si="57"/>
        <v>273.77189032832752</v>
      </c>
      <c r="I249" s="133">
        <f t="shared" si="57"/>
        <v>277.26303807661213</v>
      </c>
      <c r="J249" s="133">
        <f t="shared" si="57"/>
        <v>242.88084185601116</v>
      </c>
      <c r="K249" s="133">
        <f t="shared" si="57"/>
        <v>273.09635578336969</v>
      </c>
      <c r="L249" s="133">
        <f t="shared" si="57"/>
        <v>266.79303753882994</v>
      </c>
      <c r="M249" s="133">
        <f t="shared" si="57"/>
        <v>271.47328406934309</v>
      </c>
      <c r="N249" s="133">
        <f t="shared" si="57"/>
        <v>251.42768910210594</v>
      </c>
      <c r="O249" s="133">
        <f t="shared" si="57"/>
        <v>230.02836916171964</v>
      </c>
      <c r="P249" s="133">
        <f t="shared" si="57"/>
        <v>224.93990344240063</v>
      </c>
      <c r="Q249" s="133">
        <f t="shared" si="57"/>
        <v>222.52704866420461</v>
      </c>
    </row>
    <row r="250" spans="1:17" x14ac:dyDescent="0.25">
      <c r="A250" s="132" t="s">
        <v>83</v>
      </c>
      <c r="B250" s="131">
        <f>IF(B$113=0,0,B$113/NFM!B$15*1000)</f>
        <v>0.45199109217980871</v>
      </c>
      <c r="C250" s="131">
        <f>IF(C$113=0,0,C$113/NFM!C$15*1000)</f>
        <v>0.53217058807805351</v>
      </c>
      <c r="D250" s="131">
        <f>IF(D$113=0,0,D$113/NFM!D$15*1000)</f>
        <v>0.55220601564549443</v>
      </c>
      <c r="E250" s="131">
        <f>IF(E$113=0,0,E$113/NFM!E$15*1000)</f>
        <v>0.48792135968833067</v>
      </c>
      <c r="F250" s="131">
        <f>IF(F$113=0,0,F$113/NFM!F$15*1000)</f>
        <v>0.51958249156374026</v>
      </c>
      <c r="G250" s="131">
        <f>IF(G$113=0,0,G$113/NFM!G$15*1000)</f>
        <v>0.43597063623130461</v>
      </c>
      <c r="H250" s="131">
        <f>IF(H$113=0,0,H$113/NFM!H$15*1000)</f>
        <v>0.44305687439392655</v>
      </c>
      <c r="I250" s="131">
        <f>IF(I$113=0,0,I$113/NFM!I$15*1000)</f>
        <v>0.44870674957850948</v>
      </c>
      <c r="J250" s="131">
        <f>IF(J$113=0,0,J$113/NFM!J$15*1000)</f>
        <v>0.39306455645916022</v>
      </c>
      <c r="K250" s="131">
        <f>IF(K$113=0,0,K$113/NFM!K$15*1000)</f>
        <v>0.44196362766331754</v>
      </c>
      <c r="L250" s="131">
        <f>IF(L$113=0,0,L$113/NFM!L$15*1000)</f>
        <v>0.4317626955063063</v>
      </c>
      <c r="M250" s="131">
        <f>IF(M$113=0,0,M$113/NFM!M$15*1000)</f>
        <v>0.43933694060763984</v>
      </c>
      <c r="N250" s="131">
        <f>IF(N$113=0,0,N$113/NFM!N$15*1000)</f>
        <v>0.40689628849795989</v>
      </c>
      <c r="O250" s="131">
        <f>IF(O$113=0,0,O$113/NFM!O$15*1000)</f>
        <v>0.37226484479651661</v>
      </c>
      <c r="P250" s="131">
        <f>IF(P$113=0,0,P$113/NFM!P$15*1000)</f>
        <v>0.36402996095085083</v>
      </c>
      <c r="Q250" s="131">
        <f>IF(Q$113=0,0,Q$113/NFM!Q$15*1000)</f>
        <v>0.36012513385150208</v>
      </c>
    </row>
    <row r="251" spans="1:17" x14ac:dyDescent="0.25">
      <c r="A251" s="76" t="s">
        <v>82</v>
      </c>
      <c r="B251" s="130">
        <f>IF(B$114=0,0,B$114/NFM!B$15*1000)</f>
        <v>0.22530375253526336</v>
      </c>
      <c r="C251" s="130">
        <f>IF(C$114=0,0,C$114/NFM!C$15*1000)</f>
        <v>0.26527078200732618</v>
      </c>
      <c r="D251" s="130">
        <f>IF(D$114=0,0,D$114/NFM!D$15*1000)</f>
        <v>0.27525783062995079</v>
      </c>
      <c r="E251" s="130">
        <f>IF(E$114=0,0,E$114/NFM!E$15*1000)</f>
        <v>0.24321389333079352</v>
      </c>
      <c r="F251" s="130">
        <f>IF(F$114=0,0,F$114/NFM!F$15*1000)</f>
        <v>0.25899600042197896</v>
      </c>
      <c r="G251" s="130">
        <f>IF(G$114=0,0,G$114/NFM!G$15*1000)</f>
        <v>0.21731804461983398</v>
      </c>
      <c r="H251" s="130">
        <f>IF(H$114=0,0,H$114/NFM!H$15*1000)</f>
        <v>0.22085031788145437</v>
      </c>
      <c r="I251" s="130">
        <f>IF(I$114=0,0,I$114/NFM!I$15*1000)</f>
        <v>0.22366660807492567</v>
      </c>
      <c r="J251" s="130">
        <f>IF(J$114=0,0,J$114/NFM!J$15*1000)</f>
        <v>0.19593067450016832</v>
      </c>
      <c r="K251" s="130">
        <f>IF(K$114=0,0,K$114/NFM!K$15*1000)</f>
        <v>0.2203053677815193</v>
      </c>
      <c r="L251" s="130">
        <f>IF(L$114=0,0,L$114/NFM!L$15*1000)</f>
        <v>0.21522051470787074</v>
      </c>
      <c r="M251" s="130">
        <f>IF(M$114=0,0,M$114/NFM!M$15*1000)</f>
        <v>0.2189960445213508</v>
      </c>
      <c r="N251" s="130">
        <f>IF(N$114=0,0,N$114/NFM!N$15*1000)</f>
        <v>0.20282537040529047</v>
      </c>
      <c r="O251" s="130">
        <f>IF(O$114=0,0,O$114/NFM!O$15*1000)</f>
        <v>0.1855626536025777</v>
      </c>
      <c r="P251" s="130">
        <f>IF(P$114=0,0,P$114/NFM!P$15*1000)</f>
        <v>0.18145781555549859</v>
      </c>
      <c r="Q251" s="130">
        <f>IF(Q$114=0,0,Q$114/NFM!Q$15*1000)</f>
        <v>0.17951137852674695</v>
      </c>
    </row>
    <row r="252" spans="1:17" x14ac:dyDescent="0.25">
      <c r="A252" s="76" t="s">
        <v>81</v>
      </c>
      <c r="B252" s="130">
        <f>IF(B$115=0,0,B$115/NFM!B$15*1000)</f>
        <v>5.7427997493894392</v>
      </c>
      <c r="C252" s="130">
        <f>IF(C$115=0,0,C$115/NFM!C$15*1000)</f>
        <v>6.7615251112765167</v>
      </c>
      <c r="D252" s="130">
        <f>IF(D$115=0,0,D$115/NFM!D$15*1000)</f>
        <v>7.0160864298598451</v>
      </c>
      <c r="E252" s="130">
        <f>IF(E$115=0,0,E$115/NFM!E$15*1000)</f>
        <v>6.1993139037908493</v>
      </c>
      <c r="F252" s="130">
        <f>IF(F$115=0,0,F$115/NFM!F$15*1000)</f>
        <v>6.601586301068882</v>
      </c>
      <c r="G252" s="130">
        <f>IF(G$115=0,0,G$115/NFM!G$15*1000)</f>
        <v>5.5392508919053753</v>
      </c>
      <c r="H252" s="130">
        <f>IF(H$115=0,0,H$115/NFM!H$15*1000)</f>
        <v>5.6292855130483748</v>
      </c>
      <c r="I252" s="130">
        <f>IF(I$115=0,0,I$115/NFM!I$15*1000)</f>
        <v>5.7010703388015269</v>
      </c>
      <c r="J252" s="130">
        <f>IF(J$115=0,0,J$115/NFM!J$15*1000)</f>
        <v>4.9941051391994078</v>
      </c>
      <c r="K252" s="130">
        <f>IF(K$115=0,0,K$115/NFM!K$15*1000)</f>
        <v>5.6153952015816504</v>
      </c>
      <c r="L252" s="130">
        <f>IF(L$115=0,0,L$115/NFM!L$15*1000)</f>
        <v>5.4857866503327717</v>
      </c>
      <c r="M252" s="130">
        <f>IF(M$115=0,0,M$115/NFM!M$15*1000)</f>
        <v>5.5820216727089402</v>
      </c>
      <c r="N252" s="130">
        <f>IF(N$115=0,0,N$115/NFM!N$15*1000)</f>
        <v>5.1698450346538989</v>
      </c>
      <c r="O252" s="130">
        <f>IF(O$115=0,0,O$115/NFM!O$15*1000)</f>
        <v>4.7298331635117021</v>
      </c>
      <c r="P252" s="130">
        <f>IF(P$115=0,0,P$115/NFM!P$15*1000)</f>
        <v>4.6252043562113867</v>
      </c>
      <c r="Q252" s="130">
        <f>IF(Q$115=0,0,Q$115/NFM!Q$15*1000)</f>
        <v>4.5755913428676882</v>
      </c>
    </row>
    <row r="253" spans="1:17" x14ac:dyDescent="0.25">
      <c r="A253" s="76" t="s">
        <v>80</v>
      </c>
      <c r="B253" s="130">
        <f>IF(B$116=0,0,B$116/NFM!B$15*1000)</f>
        <v>0.15066369739326957</v>
      </c>
      <c r="C253" s="130">
        <f>IF(C$116=0,0,C$116/NFM!C$15*1000)</f>
        <v>0.1773901960260178</v>
      </c>
      <c r="D253" s="130">
        <f>IF(D$116=0,0,D$116/NFM!D$15*1000)</f>
        <v>0.18406867188183146</v>
      </c>
      <c r="E253" s="130">
        <f>IF(E$116=0,0,E$116/NFM!E$15*1000)</f>
        <v>0.16264045322944354</v>
      </c>
      <c r="F253" s="130">
        <f>IF(F$116=0,0,F$116/NFM!F$15*1000)</f>
        <v>0.17319416385458006</v>
      </c>
      <c r="G253" s="130">
        <f>IF(G$116=0,0,G$116/NFM!G$15*1000)</f>
        <v>0.14532354541043485</v>
      </c>
      <c r="H253" s="130">
        <f>IF(H$116=0,0,H$116/NFM!H$15*1000)</f>
        <v>0.14768562479797551</v>
      </c>
      <c r="I253" s="130">
        <f>IF(I$116=0,0,I$116/NFM!I$15*1000)</f>
        <v>0.1495689165261698</v>
      </c>
      <c r="J253" s="130">
        <f>IF(J$116=0,0,J$116/NFM!J$15*1000)</f>
        <v>0.13102151881972007</v>
      </c>
      <c r="K253" s="130">
        <f>IF(K$116=0,0,K$116/NFM!K$15*1000)</f>
        <v>0.14732120922110584</v>
      </c>
      <c r="L253" s="130">
        <f>IF(L$116=0,0,L$116/NFM!L$15*1000)</f>
        <v>0.14392089850210205</v>
      </c>
      <c r="M253" s="130">
        <f>IF(M$116=0,0,M$116/NFM!M$15*1000)</f>
        <v>0.14644564686921327</v>
      </c>
      <c r="N253" s="130">
        <f>IF(N$116=0,0,N$116/NFM!N$15*1000)</f>
        <v>0.13563209616598662</v>
      </c>
      <c r="O253" s="130">
        <f>IF(O$116=0,0,O$116/NFM!O$15*1000)</f>
        <v>0.12408828159883888</v>
      </c>
      <c r="P253" s="130">
        <f>IF(P$116=0,0,P$116/NFM!P$15*1000)</f>
        <v>0.12134332031695028</v>
      </c>
      <c r="Q253" s="130">
        <f>IF(Q$116=0,0,Q$116/NFM!Q$15*1000)</f>
        <v>0.12004171128383402</v>
      </c>
    </row>
    <row r="254" spans="1:17" x14ac:dyDescent="0.25">
      <c r="A254" s="129" t="s">
        <v>79</v>
      </c>
      <c r="B254" s="128">
        <f>IF(B$117=0,0,B$117/NFM!B$15*1000)</f>
        <v>0.30132739478653914</v>
      </c>
      <c r="C254" s="128">
        <f>IF(C$117=0,0,C$117/NFM!C$15*1000)</f>
        <v>0.35478039205203554</v>
      </c>
      <c r="D254" s="128">
        <f>IF(D$117=0,0,D$117/NFM!D$15*1000)</f>
        <v>0.36813734376366297</v>
      </c>
      <c r="E254" s="128">
        <f>IF(E$117=0,0,E$117/NFM!E$15*1000)</f>
        <v>0.32528090645888708</v>
      </c>
      <c r="F254" s="128">
        <f>IF(F$117=0,0,F$117/NFM!F$15*1000)</f>
        <v>0.34638832770916012</v>
      </c>
      <c r="G254" s="128">
        <f>IF(G$117=0,0,G$117/NFM!G$15*1000)</f>
        <v>0.2906470908208697</v>
      </c>
      <c r="H254" s="128">
        <f>IF(H$117=0,0,H$117/NFM!H$15*1000)</f>
        <v>0.29537124959595101</v>
      </c>
      <c r="I254" s="128">
        <f>IF(I$117=0,0,I$117/NFM!I$15*1000)</f>
        <v>0.29913783305233954</v>
      </c>
      <c r="J254" s="128">
        <f>IF(J$117=0,0,J$117/NFM!J$15*1000)</f>
        <v>0.26204303763944015</v>
      </c>
      <c r="K254" s="128">
        <f>IF(K$117=0,0,K$117/NFM!K$15*1000)</f>
        <v>0.29464241844221162</v>
      </c>
      <c r="L254" s="128">
        <f>IF(L$117=0,0,L$117/NFM!L$15*1000)</f>
        <v>0.28784179700420409</v>
      </c>
      <c r="M254" s="128">
        <f>IF(M$117=0,0,M$117/NFM!M$15*1000)</f>
        <v>0.29289129373842648</v>
      </c>
      <c r="N254" s="128">
        <f>IF(N$117=0,0,N$117/NFM!N$15*1000)</f>
        <v>0.27126419233197324</v>
      </c>
      <c r="O254" s="128">
        <f>IF(O$117=0,0,O$117/NFM!O$15*1000)</f>
        <v>0.24817656319767775</v>
      </c>
      <c r="P254" s="128">
        <f>IF(P$117=0,0,P$117/NFM!P$15*1000)</f>
        <v>0.24268664063390058</v>
      </c>
      <c r="Q254" s="128">
        <f>IF(Q$117=0,0,Q$117/NFM!Q$15*1000)</f>
        <v>0.24008342256766801</v>
      </c>
    </row>
    <row r="255" spans="1:17" x14ac:dyDescent="0.25">
      <c r="A255" s="127" t="s">
        <v>146</v>
      </c>
      <c r="B255" s="126">
        <f>IF(B$122=0,0,B$122/NFM!B$15*1000)</f>
        <v>156.44692731475831</v>
      </c>
      <c r="C255" s="126">
        <f>IF(C$122=0,0,C$122/NFM!C$15*1000)</f>
        <v>184.19932328882882</v>
      </c>
      <c r="D255" s="126">
        <f>IF(D$122=0,0,D$122/NFM!D$15*1000)</f>
        <v>191.13415261311258</v>
      </c>
      <c r="E255" s="126">
        <f>IF(E$122=0,0,E$122/NFM!E$15*1000)</f>
        <v>168.88341123349306</v>
      </c>
      <c r="F255" s="126">
        <f>IF(F$122=0,0,F$122/NFM!F$15*1000)</f>
        <v>179.84222631395636</v>
      </c>
      <c r="G255" s="126">
        <f>IF(G$122=0,0,G$122/NFM!G$15*1000)</f>
        <v>150.90179345993479</v>
      </c>
      <c r="H255" s="126">
        <f>IF(H$122=0,0,H$122/NFM!H$15*1000)</f>
        <v>153.35454132586347</v>
      </c>
      <c r="I255" s="126">
        <f>IF(I$122=0,0,I$122/NFM!I$15*1000)</f>
        <v>155.31012325575747</v>
      </c>
      <c r="J255" s="126">
        <f>IF(J$122=0,0,J$122/NFM!J$15*1000)</f>
        <v>136.05078320860099</v>
      </c>
      <c r="K255" s="126">
        <f>IF(K$122=0,0,K$122/NFM!K$15*1000)</f>
        <v>152.97613764764969</v>
      </c>
      <c r="L255" s="126">
        <f>IF(L$122=0,0,L$122/NFM!L$15*1000)</f>
        <v>149.44530591374496</v>
      </c>
      <c r="M255" s="126">
        <f>IF(M$122=0,0,M$122/NFM!M$15*1000)</f>
        <v>152.06696681223252</v>
      </c>
      <c r="N255" s="126">
        <f>IF(N$122=0,0,N$122/NFM!N$15*1000)</f>
        <v>140.83833768556062</v>
      </c>
      <c r="O255" s="126">
        <f>IF(O$122=0,0,O$122/NFM!O$15*1000)</f>
        <v>128.85141349766207</v>
      </c>
      <c r="P255" s="126">
        <f>IF(P$122=0,0,P$122/NFM!P$15*1000)</f>
        <v>126.00108680596733</v>
      </c>
      <c r="Q255" s="126">
        <f>IF(Q$122=0,0,Q$122/NFM!Q$15*1000)</f>
        <v>124.64951547644768</v>
      </c>
    </row>
    <row r="256" spans="1:17" x14ac:dyDescent="0.25">
      <c r="A256" s="127" t="s">
        <v>145</v>
      </c>
      <c r="B256" s="126">
        <f>IF(B$130=0,0,B$130/NFM!B$15*1000)</f>
        <v>75.19396795876402</v>
      </c>
      <c r="C256" s="126">
        <f>IF(C$130=0,0,C$130/NFM!C$15*1000)</f>
        <v>88.532758368208732</v>
      </c>
      <c r="D256" s="126">
        <f>IF(D$130=0,0,D$130/NFM!D$15*1000)</f>
        <v>91.865884451027583</v>
      </c>
      <c r="E256" s="126">
        <f>IF(E$130=0,0,E$130/NFM!E$15*1000)</f>
        <v>81.171385280764753</v>
      </c>
      <c r="F256" s="126">
        <f>IF(F$130=0,0,F$130/NFM!F$15*1000)</f>
        <v>86.438582305149154</v>
      </c>
      <c r="G256" s="126">
        <f>IF(G$130=0,0,G$130/NFM!G$15*1000)</f>
        <v>72.528779037745679</v>
      </c>
      <c r="H256" s="126">
        <f>IF(H$130=0,0,H$130/NFM!H$15*1000)</f>
        <v>73.707657061156809</v>
      </c>
      <c r="I256" s="126">
        <f>IF(I$130=0,0,I$130/NFM!I$15*1000)</f>
        <v>74.647579420138911</v>
      </c>
      <c r="J256" s="126">
        <f>IF(J$130=0,0,J$130/NFM!J$15*1000)</f>
        <v>65.390854323204309</v>
      </c>
      <c r="K256" s="126">
        <f>IF(K$130=0,0,K$130/NFM!K$15*1000)</f>
        <v>73.525782769705614</v>
      </c>
      <c r="L256" s="126">
        <f>IF(L$130=0,0,L$130/NFM!L$15*1000)</f>
        <v>71.828739223859188</v>
      </c>
      <c r="M256" s="126">
        <f>IF(M$130=0,0,M$130/NFM!M$15*1000)</f>
        <v>73.088802869615563</v>
      </c>
      <c r="N256" s="126">
        <f>IF(N$130=0,0,N$130/NFM!N$15*1000)</f>
        <v>70.991564846813958</v>
      </c>
      <c r="O256" s="126">
        <f>IF(O$130=0,0,O$130/NFM!O$15*1000)</f>
        <v>61.930580704161038</v>
      </c>
      <c r="P256" s="126">
        <f>IF(P$130=0,0,P$130/NFM!P$15*1000)</f>
        <v>69.203375913117412</v>
      </c>
      <c r="Q256" s="126">
        <f>IF(Q$130=0,0,Q$130/NFM!Q$15*1000)</f>
        <v>59.910998788451643</v>
      </c>
    </row>
    <row r="257" spans="1:17" x14ac:dyDescent="0.25">
      <c r="A257" s="72" t="s">
        <v>144</v>
      </c>
      <c r="B257" s="125">
        <f>IF(B$137=0,0,B$137/NFM!B$15*1000)</f>
        <v>40.779504653701338</v>
      </c>
      <c r="C257" s="125">
        <f>IF(C$137=0,0,C$137/NFM!C$15*1000)</f>
        <v>48.013452805965308</v>
      </c>
      <c r="D257" s="125">
        <f>IF(D$137=0,0,D$137/NFM!D$15*1000)</f>
        <v>49.821087571033488</v>
      </c>
      <c r="E257" s="125">
        <f>IF(E$137=0,0,E$137/NFM!E$15*1000)</f>
        <v>44.02120241373067</v>
      </c>
      <c r="F257" s="125">
        <f>IF(F$137=0,0,F$137/NFM!F$15*1000)</f>
        <v>46.877730555531059</v>
      </c>
      <c r="G257" s="125">
        <f>IF(G$137=0,0,G$137/NFM!G$15*1000)</f>
        <v>39.334108341230326</v>
      </c>
      <c r="H257" s="125">
        <f>IF(H$137=0,0,H$137/NFM!H$15*1000)</f>
        <v>39.973442361589562</v>
      </c>
      <c r="I257" s="125">
        <f>IF(I$137=0,0,I$137/NFM!I$15*1000)</f>
        <v>40.483184954682244</v>
      </c>
      <c r="J257" s="125">
        <f>IF(J$137=0,0,J$137/NFM!J$15*1000)</f>
        <v>35.463039397587963</v>
      </c>
      <c r="K257" s="125">
        <f>IF(K$137=0,0,K$137/NFM!K$15*1000)</f>
        <v>39.874807541324564</v>
      </c>
      <c r="L257" s="125">
        <f>IF(L$137=0,0,L$137/NFM!L$15*1000)</f>
        <v>38.954459845172565</v>
      </c>
      <c r="M257" s="125">
        <f>IF(M$137=0,0,M$137/NFM!M$15*1000)</f>
        <v>39.637822789049409</v>
      </c>
      <c r="N257" s="125">
        <f>IF(N$137=0,0,N$137/NFM!N$15*1000)</f>
        <v>33.411323587676272</v>
      </c>
      <c r="O257" s="125">
        <f>IF(O$137=0,0,O$137/NFM!O$15*1000)</f>
        <v>33.586449453189232</v>
      </c>
      <c r="P257" s="125">
        <f>IF(P$137=0,0,P$137/NFM!P$15*1000)</f>
        <v>24.200718629647302</v>
      </c>
      <c r="Q257" s="125">
        <f>IF(Q$137=0,0,Q$137/NFM!Q$15*1000)</f>
        <v>32.491181410207837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140.37119654715872</v>
      </c>
      <c r="C5" s="96">
        <v>151.65427038299708</v>
      </c>
      <c r="D5" s="96">
        <v>193.27952580807741</v>
      </c>
      <c r="E5" s="96">
        <v>182.38620028019477</v>
      </c>
      <c r="F5" s="96">
        <v>198.12836955603882</v>
      </c>
      <c r="G5" s="96">
        <v>117.71820833139083</v>
      </c>
      <c r="H5" s="96">
        <v>119.83572390858684</v>
      </c>
      <c r="I5" s="96">
        <v>145.0421420859102</v>
      </c>
      <c r="J5" s="96">
        <v>156.00110850827195</v>
      </c>
      <c r="K5" s="96">
        <v>181.39061020537852</v>
      </c>
      <c r="L5" s="96">
        <v>182.26463849324222</v>
      </c>
      <c r="M5" s="96">
        <v>185.20628875033654</v>
      </c>
      <c r="N5" s="96">
        <v>185.02575881052843</v>
      </c>
      <c r="O5" s="96">
        <v>157.92424848896761</v>
      </c>
      <c r="P5" s="96">
        <v>154.65631251196368</v>
      </c>
      <c r="Q5" s="96">
        <v>179.63959088918324</v>
      </c>
    </row>
    <row r="6" spans="1:17" x14ac:dyDescent="0.25">
      <c r="A6" s="132" t="s">
        <v>83</v>
      </c>
      <c r="B6" s="160">
        <v>0.21203280838268698</v>
      </c>
      <c r="C6" s="160">
        <v>0.22884187489024682</v>
      </c>
      <c r="D6" s="160">
        <v>0.2914250272184975</v>
      </c>
      <c r="E6" s="160">
        <v>0.27510641692647531</v>
      </c>
      <c r="F6" s="160">
        <v>0.29720379277595066</v>
      </c>
      <c r="G6" s="160">
        <v>0.17812670850524975</v>
      </c>
      <c r="H6" s="160">
        <v>0.18102196835693049</v>
      </c>
      <c r="I6" s="160">
        <v>0.21999643942287198</v>
      </c>
      <c r="J6" s="160">
        <v>0.23647205536658455</v>
      </c>
      <c r="K6" s="160">
        <v>0.27368908894370597</v>
      </c>
      <c r="L6" s="160">
        <v>0.27542874902525516</v>
      </c>
      <c r="M6" s="160">
        <v>0.280260488484878</v>
      </c>
      <c r="N6" s="160">
        <v>0.27947359722716819</v>
      </c>
      <c r="O6" s="160">
        <v>0.23864143850638658</v>
      </c>
      <c r="P6" s="160">
        <v>0.23336244277436466</v>
      </c>
      <c r="Q6" s="160">
        <v>0.27072626159600865</v>
      </c>
    </row>
    <row r="7" spans="1:17" x14ac:dyDescent="0.25">
      <c r="A7" s="76" t="s">
        <v>82</v>
      </c>
      <c r="B7" s="159">
        <v>2.755039129785173E-2</v>
      </c>
      <c r="C7" s="159">
        <v>2.9734470088144737E-2</v>
      </c>
      <c r="D7" s="159">
        <v>3.7866184931936581E-2</v>
      </c>
      <c r="E7" s="159">
        <v>3.5745833357990857E-2</v>
      </c>
      <c r="F7" s="159">
        <v>3.8617046336550144E-2</v>
      </c>
      <c r="G7" s="159">
        <v>2.3144816867495262E-2</v>
      </c>
      <c r="H7" s="159">
        <v>2.3521011204735751E-2</v>
      </c>
      <c r="I7" s="159">
        <v>2.8585142254471754E-2</v>
      </c>
      <c r="J7" s="159">
        <v>3.0725894289898116E-2</v>
      </c>
      <c r="K7" s="159">
        <v>3.556167345924436E-2</v>
      </c>
      <c r="L7" s="159">
        <v>3.5787715439905339E-2</v>
      </c>
      <c r="M7" s="159">
        <v>3.6415525417885855E-2</v>
      </c>
      <c r="N7" s="159">
        <v>3.6313281042479405E-2</v>
      </c>
      <c r="O7" s="159">
        <v>3.1007772150368835E-2</v>
      </c>
      <c r="P7" s="159">
        <v>3.0321848121977905E-2</v>
      </c>
      <c r="Q7" s="159">
        <v>3.5176699768617613E-2</v>
      </c>
    </row>
    <row r="8" spans="1:17" x14ac:dyDescent="0.25">
      <c r="A8" s="76" t="s">
        <v>81</v>
      </c>
      <c r="B8" s="159">
        <v>3.8399861329790448</v>
      </c>
      <c r="C8" s="159">
        <v>4.1444040331601135</v>
      </c>
      <c r="D8" s="159">
        <v>5.2778061652719508</v>
      </c>
      <c r="E8" s="159">
        <v>4.9822705936364677</v>
      </c>
      <c r="F8" s="159">
        <v>5.382461571082108</v>
      </c>
      <c r="G8" s="159">
        <v>3.2259351549918458</v>
      </c>
      <c r="H8" s="159">
        <v>3.2783692936830575</v>
      </c>
      <c r="I8" s="159">
        <v>3.9842101943199646</v>
      </c>
      <c r="J8" s="159">
        <v>4.2825891916021162</v>
      </c>
      <c r="K8" s="159">
        <v>4.9566023027656758</v>
      </c>
      <c r="L8" s="159">
        <v>4.9881081373589193</v>
      </c>
      <c r="M8" s="159">
        <v>5.0756125790754707</v>
      </c>
      <c r="N8" s="159">
        <v>5.0613617112931868</v>
      </c>
      <c r="O8" s="159">
        <v>4.321877456647039</v>
      </c>
      <c r="P8" s="159">
        <v>4.226273052019085</v>
      </c>
      <c r="Q8" s="159">
        <v>4.9029444937862516</v>
      </c>
    </row>
    <row r="9" spans="1:17" x14ac:dyDescent="0.25">
      <c r="A9" s="76" t="s">
        <v>80</v>
      </c>
      <c r="B9" s="159">
        <v>7.011016315611783E-2</v>
      </c>
      <c r="C9" s="159">
        <v>7.5668201104754862E-2</v>
      </c>
      <c r="D9" s="159">
        <v>9.6361767605268683E-2</v>
      </c>
      <c r="E9" s="159">
        <v>9.096590250881692E-2</v>
      </c>
      <c r="F9" s="159">
        <v>9.8272557728572435E-2</v>
      </c>
      <c r="G9" s="159">
        <v>5.889886895817309E-2</v>
      </c>
      <c r="H9" s="159">
        <v>5.9856207315991429E-2</v>
      </c>
      <c r="I9" s="159">
        <v>7.274339466307779E-2</v>
      </c>
      <c r="J9" s="159">
        <v>7.8191174800132976E-2</v>
      </c>
      <c r="K9" s="159">
        <v>9.0497252883904422E-2</v>
      </c>
      <c r="L9" s="159">
        <v>9.1072483920478092E-2</v>
      </c>
      <c r="M9" s="159">
        <v>9.2670133097630947E-2</v>
      </c>
      <c r="N9" s="159">
        <v>9.2409941880597285E-2</v>
      </c>
      <c r="O9" s="159">
        <v>7.8908496836471526E-2</v>
      </c>
      <c r="P9" s="159">
        <v>7.7162959177014059E-2</v>
      </c>
      <c r="Q9" s="159">
        <v>8.951757285072974E-2</v>
      </c>
    </row>
    <row r="10" spans="1:17" x14ac:dyDescent="0.25">
      <c r="A10" s="129" t="s">
        <v>79</v>
      </c>
      <c r="B10" s="158">
        <v>0.22161070314206527</v>
      </c>
      <c r="C10" s="158">
        <v>0.23917906473815798</v>
      </c>
      <c r="D10" s="158">
        <v>0.30458920809332701</v>
      </c>
      <c r="E10" s="158">
        <v>0.28753345748236792</v>
      </c>
      <c r="F10" s="158">
        <v>0.31062901065147164</v>
      </c>
      <c r="G10" s="158">
        <v>0.18631904419264156</v>
      </c>
      <c r="H10" s="158">
        <v>0.18919904894782158</v>
      </c>
      <c r="I10" s="158">
        <v>0.23146356098388624</v>
      </c>
      <c r="J10" s="158">
        <v>0.24893340592356711</v>
      </c>
      <c r="K10" s="158">
        <v>0.28882761923997036</v>
      </c>
      <c r="L10" s="158">
        <v>0.28999368054043501</v>
      </c>
      <c r="M10" s="158">
        <v>0.29498699939335915</v>
      </c>
      <c r="N10" s="158">
        <v>0.2944114216703278</v>
      </c>
      <c r="O10" s="158">
        <v>0.25168955592280595</v>
      </c>
      <c r="P10" s="158">
        <v>0.24610124675225703</v>
      </c>
      <c r="Q10" s="158">
        <v>0.28532766196146042</v>
      </c>
    </row>
    <row r="11" spans="1:17" x14ac:dyDescent="0.25">
      <c r="A11" s="92" t="s">
        <v>125</v>
      </c>
      <c r="B11" s="91">
        <v>3.6210917821525183E-2</v>
      </c>
      <c r="C11" s="91">
        <v>3.9081566616891043E-2</v>
      </c>
      <c r="D11" s="91">
        <v>4.9769504032124198E-2</v>
      </c>
      <c r="E11" s="91">
        <v>4.6982615244708793E-2</v>
      </c>
      <c r="F11" s="91">
        <v>5.0756400382301885E-2</v>
      </c>
      <c r="G11" s="91">
        <v>2.9789144600427232E-2</v>
      </c>
      <c r="H11" s="91">
        <v>3.0914893171781307E-2</v>
      </c>
      <c r="I11" s="91">
        <v>3.0959251994603417E-2</v>
      </c>
      <c r="J11" s="91">
        <v>3.2692271207845063E-2</v>
      </c>
      <c r="K11" s="91">
        <v>3.4742595963673677E-2</v>
      </c>
      <c r="L11" s="91">
        <v>3.7858943858083478E-2</v>
      </c>
      <c r="M11" s="91">
        <v>3.8929117906690791E-2</v>
      </c>
      <c r="N11" s="91">
        <v>3.7727613271891343E-2</v>
      </c>
      <c r="O11" s="91">
        <v>3.0949897707430531E-2</v>
      </c>
      <c r="P11" s="91">
        <v>3.0354630134000089E-2</v>
      </c>
      <c r="Q11" s="91">
        <v>3.5979960660266423E-2</v>
      </c>
    </row>
    <row r="12" spans="1:17" x14ac:dyDescent="0.25">
      <c r="A12" s="92" t="s">
        <v>26</v>
      </c>
      <c r="B12" s="91">
        <v>6.0259558459471972E-2</v>
      </c>
      <c r="C12" s="91">
        <v>6.5036682026280143E-2</v>
      </c>
      <c r="D12" s="91">
        <v>8.282276501536058E-2</v>
      </c>
      <c r="E12" s="91">
        <v>7.8185028721764679E-2</v>
      </c>
      <c r="F12" s="91">
        <v>8.4465085671249093E-2</v>
      </c>
      <c r="G12" s="91">
        <v>4.9572913599004162E-2</v>
      </c>
      <c r="H12" s="91">
        <v>5.1446301956088354E-2</v>
      </c>
      <c r="I12" s="91">
        <v>5.1520120661546674E-2</v>
      </c>
      <c r="J12" s="91">
        <v>5.4404084362948503E-2</v>
      </c>
      <c r="K12" s="91">
        <v>5.7816084718579165E-2</v>
      </c>
      <c r="L12" s="91">
        <v>6.3002082738535733E-2</v>
      </c>
      <c r="M12" s="91">
        <v>6.4782988043441528E-2</v>
      </c>
      <c r="N12" s="91">
        <v>6.2783531991626548E-2</v>
      </c>
      <c r="O12" s="91">
        <v>5.1504553941655186E-2</v>
      </c>
      <c r="P12" s="91">
        <v>5.0513953225126626E-2</v>
      </c>
      <c r="Q12" s="91">
        <v>5.9875216459937403E-2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4.0095729597116056E-3</v>
      </c>
      <c r="H13" s="91">
        <v>0</v>
      </c>
      <c r="I13" s="91">
        <v>4.1993036179953723E-2</v>
      </c>
      <c r="J13" s="91">
        <v>4.8856808986967093E-2</v>
      </c>
      <c r="K13" s="91">
        <v>7.6203041248367534E-2</v>
      </c>
      <c r="L13" s="91">
        <v>5.8297063239601481E-2</v>
      </c>
      <c r="M13" s="91">
        <v>5.6740920281997398E-2</v>
      </c>
      <c r="N13" s="91">
        <v>6.3518547143801896E-2</v>
      </c>
      <c r="O13" s="91">
        <v>6.2276279326941325E-2</v>
      </c>
      <c r="P13" s="91">
        <v>6.0331005832974301E-2</v>
      </c>
      <c r="Q13" s="91">
        <v>6.5130415919668491E-2</v>
      </c>
    </row>
    <row r="14" spans="1:17" x14ac:dyDescent="0.25">
      <c r="A14" s="92" t="s">
        <v>21</v>
      </c>
      <c r="B14" s="157">
        <v>0.12514022686106813</v>
      </c>
      <c r="C14" s="157">
        <v>0.1350608160949868</v>
      </c>
      <c r="D14" s="157">
        <v>0.17199693904584223</v>
      </c>
      <c r="E14" s="157">
        <v>0.16236581351589441</v>
      </c>
      <c r="F14" s="157">
        <v>0.17540752459792069</v>
      </c>
      <c r="G14" s="157">
        <v>0.10294741303349857</v>
      </c>
      <c r="H14" s="157">
        <v>0.10683785381995191</v>
      </c>
      <c r="I14" s="157">
        <v>0.10699115214778243</v>
      </c>
      <c r="J14" s="157">
        <v>0.11298024136580644</v>
      </c>
      <c r="K14" s="157">
        <v>0.12006589730934997</v>
      </c>
      <c r="L14" s="157">
        <v>0.1308355907042143</v>
      </c>
      <c r="M14" s="157">
        <v>0.13453397316122945</v>
      </c>
      <c r="N14" s="157">
        <v>0.13038172926300801</v>
      </c>
      <c r="O14" s="157">
        <v>0.1069588249467789</v>
      </c>
      <c r="P14" s="157">
        <v>0.10490165756015603</v>
      </c>
      <c r="Q14" s="157">
        <v>0.12434206892158808</v>
      </c>
    </row>
    <row r="15" spans="1:17" x14ac:dyDescent="0.25">
      <c r="A15" s="156" t="s">
        <v>152</v>
      </c>
      <c r="B15" s="206">
        <v>56.214400094572603</v>
      </c>
      <c r="C15" s="206">
        <v>60.8258781550932</v>
      </c>
      <c r="D15" s="206">
        <v>77.611592699575382</v>
      </c>
      <c r="E15" s="206">
        <v>73.195198620226662</v>
      </c>
      <c r="F15" s="206">
        <v>79.892999680041214</v>
      </c>
      <c r="G15" s="206">
        <v>47.018752761926336</v>
      </c>
      <c r="H15" s="206">
        <v>47.987272432317113</v>
      </c>
      <c r="I15" s="206">
        <v>57.723014365671489</v>
      </c>
      <c r="J15" s="206">
        <v>62.142483078065609</v>
      </c>
      <c r="K15" s="206">
        <v>72.507223311150668</v>
      </c>
      <c r="L15" s="206">
        <v>72.943578410718189</v>
      </c>
      <c r="M15" s="206">
        <v>73.967545741489062</v>
      </c>
      <c r="N15" s="206">
        <v>73.841606635903815</v>
      </c>
      <c r="O15" s="206">
        <v>63.068281726354797</v>
      </c>
      <c r="P15" s="206">
        <v>62.031488695739199</v>
      </c>
      <c r="Q15" s="206">
        <v>71.945712448954765</v>
      </c>
    </row>
    <row r="16" spans="1:17" x14ac:dyDescent="0.25">
      <c r="A16" s="88" t="s">
        <v>33</v>
      </c>
      <c r="B16" s="87">
        <v>4.9647214984191494</v>
      </c>
      <c r="C16" s="87">
        <v>5.1085133233989284</v>
      </c>
      <c r="D16" s="87">
        <v>6.1491126245568166</v>
      </c>
      <c r="E16" s="87">
        <v>4.7086208542082462</v>
      </c>
      <c r="F16" s="87">
        <v>0.37824174368027857</v>
      </c>
      <c r="G16" s="87">
        <v>7.5108889389257598</v>
      </c>
      <c r="H16" s="87">
        <v>6.6488511433801367</v>
      </c>
      <c r="I16" s="87">
        <v>9.2659392188118126</v>
      </c>
      <c r="J16" s="87">
        <v>7.3503503281182363</v>
      </c>
      <c r="K16" s="87">
        <v>7.8912357900273031</v>
      </c>
      <c r="L16" s="87">
        <v>10.976987556207019</v>
      </c>
      <c r="M16" s="87">
        <v>13.651915215797935</v>
      </c>
      <c r="N16" s="87">
        <v>12.516933911978636</v>
      </c>
      <c r="O16" s="87">
        <v>10.604413434207125</v>
      </c>
      <c r="P16" s="87">
        <v>6.8495126793983951</v>
      </c>
      <c r="Q16" s="87">
        <v>9.8835702938408332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8.0694747835528028E-15</v>
      </c>
      <c r="H18" s="87">
        <v>0</v>
      </c>
      <c r="I18" s="87">
        <v>0</v>
      </c>
      <c r="J18" s="87">
        <v>9.33951965051392E-15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6.4573569618408229</v>
      </c>
      <c r="C19" s="87">
        <v>4.5220069510225001</v>
      </c>
      <c r="D19" s="87">
        <v>3.4320924510600896</v>
      </c>
      <c r="E19" s="87">
        <v>4.9950558398743379</v>
      </c>
      <c r="F19" s="87">
        <v>5.4013940283943089</v>
      </c>
      <c r="G19" s="87">
        <v>7.0847295789024365</v>
      </c>
      <c r="H19" s="87">
        <v>4.323436243126995</v>
      </c>
      <c r="I19" s="87">
        <v>14.542947461552043</v>
      </c>
      <c r="J19" s="87">
        <v>15.411880438532869</v>
      </c>
      <c r="K19" s="87">
        <v>9.1632392353019263</v>
      </c>
      <c r="L19" s="87">
        <v>7.2708369037082496</v>
      </c>
      <c r="M19" s="87">
        <v>10.333918720234692</v>
      </c>
      <c r="N19" s="87">
        <v>15.570898045753138</v>
      </c>
      <c r="O19" s="87">
        <v>7.9239928224434557</v>
      </c>
      <c r="P19" s="87">
        <v>3.6537537863963174</v>
      </c>
      <c r="Q19" s="87">
        <v>3.5076992834355827</v>
      </c>
    </row>
    <row r="20" spans="1:17" x14ac:dyDescent="0.25">
      <c r="A20" s="88" t="s">
        <v>29</v>
      </c>
      <c r="B20" s="87">
        <v>10.065538743261303</v>
      </c>
      <c r="C20" s="87">
        <v>11.121259947946221</v>
      </c>
      <c r="D20" s="87">
        <v>14.530526127490893</v>
      </c>
      <c r="E20" s="87">
        <v>14.84805029074789</v>
      </c>
      <c r="F20" s="87">
        <v>17.035883842614627</v>
      </c>
      <c r="G20" s="87">
        <v>5.0092170929851907</v>
      </c>
      <c r="H20" s="87">
        <v>6.1061851151279258</v>
      </c>
      <c r="I20" s="87">
        <v>6.1974244476164593</v>
      </c>
      <c r="J20" s="87">
        <v>9.3544091195425771</v>
      </c>
      <c r="K20" s="87">
        <v>11.210507734981935</v>
      </c>
      <c r="L20" s="87">
        <v>8.400419845240334</v>
      </c>
      <c r="M20" s="87">
        <v>5.9862018919239066</v>
      </c>
      <c r="N20" s="87">
        <v>5.0012764812600281</v>
      </c>
      <c r="O20" s="87">
        <v>6.1496230114843646</v>
      </c>
      <c r="P20" s="87">
        <v>9.6459820691006204</v>
      </c>
      <c r="Q20" s="87">
        <v>9.1917458087441677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34.726782891051329</v>
      </c>
      <c r="C22" s="87">
        <v>40.07409793272555</v>
      </c>
      <c r="D22" s="87">
        <v>53.499861496467581</v>
      </c>
      <c r="E22" s="87">
        <v>48.643471635396189</v>
      </c>
      <c r="F22" s="87">
        <v>57.077480065352006</v>
      </c>
      <c r="G22" s="87">
        <v>27.41391715111294</v>
      </c>
      <c r="H22" s="87">
        <v>30.908799930682054</v>
      </c>
      <c r="I22" s="87">
        <v>27.716703237691174</v>
      </c>
      <c r="J22" s="87">
        <v>30.025843191871914</v>
      </c>
      <c r="K22" s="87">
        <v>44.242240550839504</v>
      </c>
      <c r="L22" s="87">
        <v>46.288208399425635</v>
      </c>
      <c r="M22" s="87">
        <v>43.988447331697373</v>
      </c>
      <c r="N22" s="87">
        <v>40.744780998236912</v>
      </c>
      <c r="O22" s="87">
        <v>38.38300341213759</v>
      </c>
      <c r="P22" s="87">
        <v>41.87399445232397</v>
      </c>
      <c r="Q22" s="87">
        <v>49.355071415870796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7.125706136955688E-3</v>
      </c>
      <c r="M24" s="87">
        <v>7.0625818351643813E-3</v>
      </c>
      <c r="N24" s="87">
        <v>7.7171986750898553E-3</v>
      </c>
      <c r="O24" s="87">
        <v>7.2490460822681804E-3</v>
      </c>
      <c r="P24" s="87">
        <v>8.2457085198933515E-3</v>
      </c>
      <c r="Q24" s="87">
        <v>7.6256470633721454E-3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79.785506253628341</v>
      </c>
      <c r="C26" s="204">
        <v>86.110564583922454</v>
      </c>
      <c r="D26" s="204">
        <v>109.65988475538106</v>
      </c>
      <c r="E26" s="204">
        <v>103.519379456056</v>
      </c>
      <c r="F26" s="204">
        <v>112.10818589742293</v>
      </c>
      <c r="G26" s="204">
        <v>67.027030975949089</v>
      </c>
      <c r="H26" s="204">
        <v>68.116483946761193</v>
      </c>
      <c r="I26" s="204">
        <v>82.782128988594451</v>
      </c>
      <c r="J26" s="204">
        <v>88.981713708224063</v>
      </c>
      <c r="K26" s="204">
        <v>103.23820895693535</v>
      </c>
      <c r="L26" s="204">
        <v>103.64066931623901</v>
      </c>
      <c r="M26" s="204">
        <v>105.45879728337826</v>
      </c>
      <c r="N26" s="204">
        <v>105.42018222151086</v>
      </c>
      <c r="O26" s="204">
        <v>89.933842042549713</v>
      </c>
      <c r="P26" s="204">
        <v>87.811602267379783</v>
      </c>
      <c r="Q26" s="204">
        <v>102.11018575026543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0.37581416528997325</v>
      </c>
      <c r="C28" s="208">
        <v>0.4056071267992179</v>
      </c>
      <c r="D28" s="208">
        <v>0.51653163576014949</v>
      </c>
      <c r="E28" s="208">
        <v>0.48760797553809448</v>
      </c>
      <c r="F28" s="208">
        <v>1.0535482329840091</v>
      </c>
      <c r="G28" s="208">
        <v>0.31571784000488123</v>
      </c>
      <c r="H28" s="208">
        <v>0.32084949709491684</v>
      </c>
      <c r="I28" s="208">
        <v>0.38992917595682697</v>
      </c>
      <c r="J28" s="208">
        <v>0.41913111833901362</v>
      </c>
      <c r="K28" s="208">
        <v>0.97019171037637075</v>
      </c>
      <c r="L28" s="208">
        <v>0.48817928791929194</v>
      </c>
      <c r="M28" s="208">
        <v>0.49674322736700011</v>
      </c>
      <c r="N28" s="208">
        <v>0.99069702904610124</v>
      </c>
      <c r="O28" s="208">
        <v>0.68425735385595365</v>
      </c>
      <c r="P28" s="208">
        <v>0.4136195351569858</v>
      </c>
      <c r="Q28" s="208">
        <v>0.93965110967298238</v>
      </c>
    </row>
    <row r="29" spans="1:17" x14ac:dyDescent="0.25">
      <c r="A29" s="84" t="s">
        <v>29</v>
      </c>
      <c r="B29" s="208">
        <v>1.4013194598169707</v>
      </c>
      <c r="C29" s="208">
        <v>1.5124101545923239</v>
      </c>
      <c r="D29" s="208">
        <v>1.9260206231005004</v>
      </c>
      <c r="E29" s="208">
        <v>1.8181713410303948</v>
      </c>
      <c r="F29" s="208">
        <v>0</v>
      </c>
      <c r="G29" s="208">
        <v>1.1772349045674058</v>
      </c>
      <c r="H29" s="208">
        <v>1.1963696035903286</v>
      </c>
      <c r="I29" s="208">
        <v>1.4539508956430378</v>
      </c>
      <c r="J29" s="208">
        <v>1.5628378240882115</v>
      </c>
      <c r="K29" s="208">
        <v>0</v>
      </c>
      <c r="L29" s="208">
        <v>1.8203016257065692</v>
      </c>
      <c r="M29" s="208">
        <v>1.8522344694074124</v>
      </c>
      <c r="N29" s="208">
        <v>0</v>
      </c>
      <c r="O29" s="208">
        <v>0.60292148306848004</v>
      </c>
      <c r="P29" s="208">
        <v>1.54228647323262</v>
      </c>
      <c r="Q29" s="208">
        <v>7.471595739190498E-2</v>
      </c>
    </row>
    <row r="30" spans="1:17" x14ac:dyDescent="0.25">
      <c r="A30" s="84" t="s">
        <v>26</v>
      </c>
      <c r="B30" s="208">
        <v>1.2208541857674633</v>
      </c>
      <c r="C30" s="208">
        <v>1.317638354977545</v>
      </c>
      <c r="D30" s="208">
        <v>1.6779830773875339</v>
      </c>
      <c r="E30" s="208">
        <v>1.584022883996292</v>
      </c>
      <c r="F30" s="208">
        <v>3.4225127441750711</v>
      </c>
      <c r="G30" s="208">
        <v>1.0256277758823218</v>
      </c>
      <c r="H30" s="208">
        <v>1.0422982625667561</v>
      </c>
      <c r="I30" s="208">
        <v>1.2667076193161526</v>
      </c>
      <c r="J30" s="208">
        <v>1.3615718284987124</v>
      </c>
      <c r="K30" s="208">
        <v>3.151724229702674</v>
      </c>
      <c r="L30" s="208">
        <v>1.5858788255131011</v>
      </c>
      <c r="M30" s="208">
        <v>1.6136992811718927</v>
      </c>
      <c r="N30" s="208">
        <v>3.2183369506710728</v>
      </c>
      <c r="O30" s="208">
        <v>2.222849833115383</v>
      </c>
      <c r="P30" s="208">
        <v>1.3436671297953113</v>
      </c>
      <c r="Q30" s="208">
        <v>3.0525113110629061</v>
      </c>
    </row>
    <row r="31" spans="1:17" x14ac:dyDescent="0.25">
      <c r="A31" s="82" t="s">
        <v>21</v>
      </c>
      <c r="B31" s="207">
        <v>76.787518442753935</v>
      </c>
      <c r="C31" s="207">
        <v>82.874908947553365</v>
      </c>
      <c r="D31" s="207">
        <v>105.53934941913288</v>
      </c>
      <c r="E31" s="207">
        <v>99.629577255491213</v>
      </c>
      <c r="F31" s="207">
        <v>107.63212492026385</v>
      </c>
      <c r="G31" s="207">
        <v>64.508450455494483</v>
      </c>
      <c r="H31" s="207">
        <v>65.556966583509194</v>
      </c>
      <c r="I31" s="207">
        <v>79.671541297678431</v>
      </c>
      <c r="J31" s="207">
        <v>85.638172937298123</v>
      </c>
      <c r="K31" s="207">
        <v>99.116293016856304</v>
      </c>
      <c r="L31" s="207">
        <v>99.74630957710005</v>
      </c>
      <c r="M31" s="207">
        <v>101.49612030543196</v>
      </c>
      <c r="N31" s="207">
        <v>101.21114824179368</v>
      </c>
      <c r="O31" s="207">
        <v>86.423813372509898</v>
      </c>
      <c r="P31" s="207">
        <v>84.512029129194872</v>
      </c>
      <c r="Q31" s="207">
        <v>98.043307372137633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208.48116600329428</v>
      </c>
      <c r="C33" s="96">
        <v>250.42818517424581</v>
      </c>
      <c r="D33" s="96">
        <v>260.99173312840384</v>
      </c>
      <c r="E33" s="96">
        <v>247.47021388194815</v>
      </c>
      <c r="F33" s="96">
        <v>268.5733377995025</v>
      </c>
      <c r="G33" s="96">
        <v>226.48913271553252</v>
      </c>
      <c r="H33" s="96">
        <v>204.4377956417247</v>
      </c>
      <c r="I33" s="96">
        <v>234.94900335918032</v>
      </c>
      <c r="J33" s="96">
        <v>205.99592113217446</v>
      </c>
      <c r="K33" s="96">
        <v>207.63699157287343</v>
      </c>
      <c r="L33" s="96">
        <v>198.51793811887043</v>
      </c>
      <c r="M33" s="96">
        <v>218.61287834705308</v>
      </c>
      <c r="N33" s="96">
        <v>139.65971486298605</v>
      </c>
      <c r="O33" s="96">
        <v>129.98567202302524</v>
      </c>
      <c r="P33" s="96">
        <v>124.98381571759104</v>
      </c>
      <c r="Q33" s="96">
        <v>129.04188655882476</v>
      </c>
    </row>
    <row r="34" spans="1:17" x14ac:dyDescent="0.25">
      <c r="A34" s="132" t="s">
        <v>83</v>
      </c>
      <c r="B34" s="160">
        <v>0.21474686840836188</v>
      </c>
      <c r="C34" s="160">
        <v>0.26023906282638798</v>
      </c>
      <c r="D34" s="160">
        <v>0.27269112664299561</v>
      </c>
      <c r="E34" s="160">
        <v>0.2577881348857391</v>
      </c>
      <c r="F34" s="160">
        <v>0.2804422895970678</v>
      </c>
      <c r="G34" s="160">
        <v>0.2333596271894221</v>
      </c>
      <c r="H34" s="160">
        <v>0.20996009921328002</v>
      </c>
      <c r="I34" s="160">
        <v>0.24237719996992632</v>
      </c>
      <c r="J34" s="160">
        <v>0.21232104641056446</v>
      </c>
      <c r="K34" s="160">
        <v>0.21701174551079747</v>
      </c>
      <c r="L34" s="160">
        <v>0.20752384234087737</v>
      </c>
      <c r="M34" s="160">
        <v>0.22669114304279861</v>
      </c>
      <c r="N34" s="160">
        <v>0.1424454016742592</v>
      </c>
      <c r="O34" s="160">
        <v>0.13315477869085707</v>
      </c>
      <c r="P34" s="160">
        <v>0.1274388473793337</v>
      </c>
      <c r="Q34" s="160">
        <v>0.13249308858294173</v>
      </c>
    </row>
    <row r="35" spans="1:17" x14ac:dyDescent="0.25">
      <c r="A35" s="76" t="s">
        <v>82</v>
      </c>
      <c r="B35" s="159">
        <v>2.5990105524852432E-2</v>
      </c>
      <c r="C35" s="159">
        <v>3.149587584059578E-2</v>
      </c>
      <c r="D35" s="159">
        <v>3.3002908073449647E-2</v>
      </c>
      <c r="E35" s="159">
        <v>3.1199248111942985E-2</v>
      </c>
      <c r="F35" s="159">
        <v>3.3941005772427868E-2</v>
      </c>
      <c r="G35" s="159">
        <v>2.8242746359216028E-2</v>
      </c>
      <c r="H35" s="159">
        <v>2.5410778629771872E-2</v>
      </c>
      <c r="I35" s="159">
        <v>2.9334113464498643E-2</v>
      </c>
      <c r="J35" s="159">
        <v>2.5696516285695886E-2</v>
      </c>
      <c r="K35" s="159">
        <v>2.6264216133912336E-2</v>
      </c>
      <c r="L35" s="159">
        <v>2.5115926492142636E-2</v>
      </c>
      <c r="M35" s="159">
        <v>2.743568170702293E-2</v>
      </c>
      <c r="N35" s="159">
        <v>1.7239697363148291E-2</v>
      </c>
      <c r="O35" s="159">
        <v>1.6115283891976851E-2</v>
      </c>
      <c r="P35" s="159">
        <v>1.5423503569123425E-2</v>
      </c>
      <c r="Q35" s="159">
        <v>1.6035201719617687E-2</v>
      </c>
    </row>
    <row r="36" spans="1:17" x14ac:dyDescent="0.25">
      <c r="A36" s="76" t="s">
        <v>81</v>
      </c>
      <c r="B36" s="159">
        <v>4.1917058848056064</v>
      </c>
      <c r="C36" s="159">
        <v>5.0796811110247164</v>
      </c>
      <c r="D36" s="159">
        <v>5.3227365258249684</v>
      </c>
      <c r="E36" s="159">
        <v>5.031840743674092</v>
      </c>
      <c r="F36" s="159">
        <v>5.4740337047290506</v>
      </c>
      <c r="G36" s="159">
        <v>4.5550136764083069</v>
      </c>
      <c r="H36" s="159">
        <v>4.0982715602310762</v>
      </c>
      <c r="I36" s="159">
        <v>4.7310302729289306</v>
      </c>
      <c r="J36" s="159">
        <v>4.1443555675738679</v>
      </c>
      <c r="K36" s="159">
        <v>4.2359146723376684</v>
      </c>
      <c r="L36" s="159">
        <v>4.0507175616808908</v>
      </c>
      <c r="M36" s="159">
        <v>4.4248496165209206</v>
      </c>
      <c r="N36" s="159">
        <v>2.7804327620092137</v>
      </c>
      <c r="O36" s="159">
        <v>2.5990864200500745</v>
      </c>
      <c r="P36" s="159">
        <v>2.4875155129014042</v>
      </c>
      <c r="Q36" s="159">
        <v>2.58617070053424</v>
      </c>
    </row>
    <row r="37" spans="1:17" x14ac:dyDescent="0.25">
      <c r="A37" s="76" t="s">
        <v>80</v>
      </c>
      <c r="B37" s="159">
        <v>7.1280537535227687E-2</v>
      </c>
      <c r="C37" s="159">
        <v>8.6380678905427596E-2</v>
      </c>
      <c r="D37" s="159">
        <v>9.0513869805249753E-2</v>
      </c>
      <c r="E37" s="159">
        <v>8.5567146850853731E-2</v>
      </c>
      <c r="F37" s="159">
        <v>9.3086699229885494E-2</v>
      </c>
      <c r="G37" s="159">
        <v>7.745863671199707E-2</v>
      </c>
      <c r="H37" s="159">
        <v>6.9691673940561999E-2</v>
      </c>
      <c r="I37" s="159">
        <v>8.0451823247481596E-2</v>
      </c>
      <c r="J37" s="159">
        <v>7.0475338850611857E-2</v>
      </c>
      <c r="K37" s="159">
        <v>7.2032314073388143E-2</v>
      </c>
      <c r="L37" s="159">
        <v>6.8883011626993257E-2</v>
      </c>
      <c r="M37" s="159">
        <v>7.5245178895175388E-2</v>
      </c>
      <c r="N37" s="159">
        <v>4.7281643155115065E-2</v>
      </c>
      <c r="O37" s="159">
        <v>4.4197823562296915E-2</v>
      </c>
      <c r="P37" s="159">
        <v>4.2300544875908591E-2</v>
      </c>
      <c r="Q37" s="159">
        <v>4.3978189967993429E-2</v>
      </c>
    </row>
    <row r="38" spans="1:17" x14ac:dyDescent="0.25">
      <c r="A38" s="129" t="s">
        <v>79</v>
      </c>
      <c r="B38" s="158">
        <v>0.22438392393311002</v>
      </c>
      <c r="C38" s="158">
        <v>0.27191764196821377</v>
      </c>
      <c r="D38" s="158">
        <v>0.28492850895288518</v>
      </c>
      <c r="E38" s="158">
        <v>0.26935672532865518</v>
      </c>
      <c r="F38" s="158">
        <v>0.29302751580486103</v>
      </c>
      <c r="G38" s="158">
        <v>0.24402322367692897</v>
      </c>
      <c r="H38" s="158">
        <v>0.21938234201056411</v>
      </c>
      <c r="I38" s="158">
        <v>0.25493882243967503</v>
      </c>
      <c r="J38" s="158">
        <v>0.22344653994040162</v>
      </c>
      <c r="K38" s="158">
        <v>0.2289505598259281</v>
      </c>
      <c r="L38" s="158">
        <v>0.21843614193656161</v>
      </c>
      <c r="M38" s="158">
        <v>0.23853537095470126</v>
      </c>
      <c r="N38" s="158">
        <v>0.15001667544993535</v>
      </c>
      <c r="O38" s="158">
        <v>0.14039554479889327</v>
      </c>
      <c r="P38" s="158">
        <v>0.13435750162767171</v>
      </c>
      <c r="Q38" s="158">
        <v>0.13959952762741523</v>
      </c>
    </row>
    <row r="39" spans="1:17" x14ac:dyDescent="0.25">
      <c r="A39" s="92" t="s">
        <v>125</v>
      </c>
      <c r="B39" s="91">
        <v>3.6664058706607293E-2</v>
      </c>
      <c r="C39" s="91">
        <v>4.4431010090797793E-2</v>
      </c>
      <c r="D39" s="91">
        <v>4.6556969841337038E-2</v>
      </c>
      <c r="E39" s="91">
        <v>4.4012559444380303E-2</v>
      </c>
      <c r="F39" s="91">
        <v>4.7880337654329634E-2</v>
      </c>
      <c r="G39" s="91">
        <v>3.9015029985117987E-2</v>
      </c>
      <c r="H39" s="91">
        <v>3.584680633834586E-2</v>
      </c>
      <c r="I39" s="91">
        <v>3.4099169707610337E-2</v>
      </c>
      <c r="J39" s="91">
        <v>2.934509676226069E-2</v>
      </c>
      <c r="K39" s="91">
        <v>2.7540083654812503E-2</v>
      </c>
      <c r="L39" s="91">
        <v>2.8517040849790357E-2</v>
      </c>
      <c r="M39" s="91">
        <v>3.1479257051695138E-2</v>
      </c>
      <c r="N39" s="91">
        <v>1.9224020194595647E-2</v>
      </c>
      <c r="O39" s="91">
        <v>1.7264235435487923E-2</v>
      </c>
      <c r="P39" s="91">
        <v>1.6571928510959021E-2</v>
      </c>
      <c r="Q39" s="91">
        <v>1.7603570147028399E-2</v>
      </c>
    </row>
    <row r="40" spans="1:17" x14ac:dyDescent="0.25">
      <c r="A40" s="92" t="s">
        <v>26</v>
      </c>
      <c r="B40" s="91">
        <v>6.1013642346259035E-2</v>
      </c>
      <c r="C40" s="91">
        <v>7.3938834226076194E-2</v>
      </c>
      <c r="D40" s="91">
        <v>7.7476700802712642E-2</v>
      </c>
      <c r="E40" s="91">
        <v>7.3242479294823665E-2</v>
      </c>
      <c r="F40" s="91">
        <v>7.9678952634148065E-2</v>
      </c>
      <c r="G40" s="91">
        <v>6.492595663478945E-2</v>
      </c>
      <c r="H40" s="91">
        <v>5.9653630785543546E-2</v>
      </c>
      <c r="I40" s="91">
        <v>5.674534184808061E-2</v>
      </c>
      <c r="J40" s="91">
        <v>4.8833961695197603E-2</v>
      </c>
      <c r="K40" s="91">
        <v>4.5830191025686161E-2</v>
      </c>
      <c r="L40" s="91">
        <v>4.7455971667130559E-2</v>
      </c>
      <c r="M40" s="91">
        <v>5.238547500830705E-2</v>
      </c>
      <c r="N40" s="91">
        <v>3.1991207029104622E-2</v>
      </c>
      <c r="O40" s="91">
        <v>2.8729876707639157E-2</v>
      </c>
      <c r="P40" s="91">
        <v>2.7577790207203984E-2</v>
      </c>
      <c r="Q40" s="91">
        <v>2.9294572692098467E-2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5.2513629158865809E-3</v>
      </c>
      <c r="H41" s="91">
        <v>0</v>
      </c>
      <c r="I41" s="91">
        <v>4.6252011110851969E-2</v>
      </c>
      <c r="J41" s="91">
        <v>4.3854640080001374E-2</v>
      </c>
      <c r="K41" s="91">
        <v>6.0405334504234333E-2</v>
      </c>
      <c r="L41" s="91">
        <v>4.3911941655275899E-2</v>
      </c>
      <c r="M41" s="91">
        <v>4.5882416837391249E-2</v>
      </c>
      <c r="N41" s="91">
        <v>3.236573234102727E-2</v>
      </c>
      <c r="O41" s="91">
        <v>3.4738478249910318E-2</v>
      </c>
      <c r="P41" s="91">
        <v>3.2937351278691053E-2</v>
      </c>
      <c r="Q41" s="91">
        <v>3.1865733711408946E-2</v>
      </c>
    </row>
    <row r="42" spans="1:17" x14ac:dyDescent="0.25">
      <c r="A42" s="92" t="s">
        <v>21</v>
      </c>
      <c r="B42" s="157">
        <v>0.12670622288024369</v>
      </c>
      <c r="C42" s="157">
        <v>0.1535477976513398</v>
      </c>
      <c r="D42" s="157">
        <v>0.1608948383088355</v>
      </c>
      <c r="E42" s="157">
        <v>0.15210168658945122</v>
      </c>
      <c r="F42" s="157">
        <v>0.16546822551638332</v>
      </c>
      <c r="G42" s="157">
        <v>0.13483087414113493</v>
      </c>
      <c r="H42" s="157">
        <v>0.12388190488667469</v>
      </c>
      <c r="I42" s="157">
        <v>0.11784229977313208</v>
      </c>
      <c r="J42" s="157">
        <v>0.10141284140294196</v>
      </c>
      <c r="K42" s="157">
        <v>9.5174950641195105E-2</v>
      </c>
      <c r="L42" s="157">
        <v>9.8551187764364792E-2</v>
      </c>
      <c r="M42" s="157">
        <v>0.10878822205730782</v>
      </c>
      <c r="N42" s="157">
        <v>6.6435715885207802E-2</v>
      </c>
      <c r="O42" s="157">
        <v>5.9662954405855853E-2</v>
      </c>
      <c r="P42" s="157">
        <v>5.7270431630817666E-2</v>
      </c>
      <c r="Q42" s="157">
        <v>6.0835651076879424E-2</v>
      </c>
    </row>
    <row r="43" spans="1:17" x14ac:dyDescent="0.25">
      <c r="A43" s="156" t="s">
        <v>150</v>
      </c>
      <c r="B43" s="204">
        <v>173.72684713725235</v>
      </c>
      <c r="C43" s="204">
        <v>210.52931864323889</v>
      </c>
      <c r="D43" s="204">
        <v>220.60284289644227</v>
      </c>
      <c r="E43" s="204">
        <v>208.54655639461862</v>
      </c>
      <c r="F43" s="204">
        <v>226.8734121095745</v>
      </c>
      <c r="G43" s="204">
        <v>188.78427695462662</v>
      </c>
      <c r="H43" s="204">
        <v>169.85442596343597</v>
      </c>
      <c r="I43" s="204">
        <v>196.07935184721438</v>
      </c>
      <c r="J43" s="204">
        <v>171.76439520248354</v>
      </c>
      <c r="K43" s="204">
        <v>175.5590971769189</v>
      </c>
      <c r="L43" s="204">
        <v>167.88353237883607</v>
      </c>
      <c r="M43" s="204">
        <v>183.38957790935501</v>
      </c>
      <c r="N43" s="204">
        <v>118.44010566855565</v>
      </c>
      <c r="O43" s="204">
        <v>107.72012674584104</v>
      </c>
      <c r="P43" s="204">
        <v>107.63504315707274</v>
      </c>
      <c r="Q43" s="204">
        <v>107.18482983053778</v>
      </c>
    </row>
    <row r="44" spans="1:17" x14ac:dyDescent="0.25">
      <c r="A44" s="156" t="s">
        <v>148</v>
      </c>
      <c r="B44" s="206">
        <v>18.683684383050455</v>
      </c>
      <c r="C44" s="206">
        <v>20.504415346364251</v>
      </c>
      <c r="D44" s="206">
        <v>20.112467018354806</v>
      </c>
      <c r="E44" s="206">
        <v>19.732917817747204</v>
      </c>
      <c r="F44" s="206">
        <v>20.758272242981516</v>
      </c>
      <c r="G44" s="206">
        <v>20.290473818750847</v>
      </c>
      <c r="H44" s="206">
        <v>18.83116319729297</v>
      </c>
      <c r="I44" s="206">
        <v>20.880096065081133</v>
      </c>
      <c r="J44" s="206">
        <v>18.452351171390426</v>
      </c>
      <c r="K44" s="206">
        <v>16.005490846833602</v>
      </c>
      <c r="L44" s="206">
        <v>15.262373785673876</v>
      </c>
      <c r="M44" s="206">
        <v>18.377046428464752</v>
      </c>
      <c r="N44" s="206">
        <v>12.926749527826823</v>
      </c>
      <c r="O44" s="206">
        <v>12.089415102424018</v>
      </c>
      <c r="P44" s="206">
        <v>11.574416729367833</v>
      </c>
      <c r="Q44" s="206">
        <v>11.890051014477578</v>
      </c>
    </row>
    <row r="45" spans="1:17" x14ac:dyDescent="0.25">
      <c r="A45" s="152" t="s">
        <v>164</v>
      </c>
      <c r="B45" s="151">
        <v>3.4060733170187927</v>
      </c>
      <c r="C45" s="151">
        <v>12.722493291069568</v>
      </c>
      <c r="D45" s="151">
        <v>19.119103693758259</v>
      </c>
      <c r="E45" s="151">
        <v>14.959236525659282</v>
      </c>
      <c r="F45" s="151">
        <v>19.184058671163868</v>
      </c>
      <c r="G45" s="151">
        <v>3.6823766880312339</v>
      </c>
      <c r="H45" s="151">
        <v>1.1569360651869189</v>
      </c>
      <c r="I45" s="151">
        <v>4.3374659890323599</v>
      </c>
      <c r="J45" s="151">
        <v>3.2188112471656734</v>
      </c>
      <c r="K45" s="151">
        <v>14.542242285608326</v>
      </c>
      <c r="L45" s="151">
        <v>14.266197073486067</v>
      </c>
      <c r="M45" s="151">
        <v>8.7201958681939811</v>
      </c>
      <c r="N45" s="151">
        <v>0.19943715051689614</v>
      </c>
      <c r="O45" s="151">
        <v>0.16615227947659411</v>
      </c>
      <c r="P45" s="151">
        <v>0.14511130638180827</v>
      </c>
      <c r="Q45" s="151">
        <v>0.74568504141511538</v>
      </c>
    </row>
    <row r="46" spans="1:17" x14ac:dyDescent="0.25">
      <c r="A46" s="154" t="s">
        <v>30</v>
      </c>
      <c r="B46" s="205">
        <v>0.47694469621860025</v>
      </c>
      <c r="C46" s="205">
        <v>0.48126726879408355</v>
      </c>
      <c r="D46" s="205">
        <v>0.41861446888410248</v>
      </c>
      <c r="E46" s="205">
        <v>0.4369738679787728</v>
      </c>
      <c r="F46" s="205">
        <v>0.45999835843919018</v>
      </c>
      <c r="G46" s="205">
        <v>0.51084112257742542</v>
      </c>
      <c r="H46" s="205">
        <v>0.41634111342435626</v>
      </c>
      <c r="I46" s="205">
        <v>0.47341725318716532</v>
      </c>
      <c r="J46" s="205">
        <v>0.46161236206522621</v>
      </c>
      <c r="K46" s="205">
        <v>0.3688480990381896</v>
      </c>
      <c r="L46" s="205">
        <v>0.37020470032882191</v>
      </c>
      <c r="M46" s="205">
        <v>0.31444746216648695</v>
      </c>
      <c r="N46" s="205">
        <v>0.19943715051689614</v>
      </c>
      <c r="O46" s="205">
        <v>0.16615227947659411</v>
      </c>
      <c r="P46" s="205">
        <v>0.14511130638180827</v>
      </c>
      <c r="Q46" s="205">
        <v>0.12086282841142612</v>
      </c>
    </row>
    <row r="47" spans="1:17" x14ac:dyDescent="0.25">
      <c r="A47" s="154" t="s">
        <v>125</v>
      </c>
      <c r="B47" s="205">
        <v>0.45765431775141135</v>
      </c>
      <c r="C47" s="205">
        <v>1.2043875153065913</v>
      </c>
      <c r="D47" s="205">
        <v>1.0648515499933868</v>
      </c>
      <c r="E47" s="205">
        <v>1.3028626576260587</v>
      </c>
      <c r="F47" s="205">
        <v>1.4850024504991852</v>
      </c>
      <c r="G47" s="205">
        <v>0.66718723061490237</v>
      </c>
      <c r="H47" s="205">
        <v>8.5808219436540989E-2</v>
      </c>
      <c r="I47" s="205">
        <v>1.4043280010098913</v>
      </c>
      <c r="J47" s="205">
        <v>1.0030466084453569</v>
      </c>
      <c r="K47" s="205">
        <v>2.4148797248069043</v>
      </c>
      <c r="L47" s="205">
        <v>1.8790407854880686</v>
      </c>
      <c r="M47" s="205">
        <v>1.6214396009175642</v>
      </c>
      <c r="N47" s="205">
        <v>0</v>
      </c>
      <c r="O47" s="205">
        <v>0</v>
      </c>
      <c r="P47" s="205">
        <v>0</v>
      </c>
      <c r="Q47" s="205">
        <v>1.1081192796686748E-2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2.4714743030487814</v>
      </c>
      <c r="C49" s="205">
        <v>11.036838506968893</v>
      </c>
      <c r="D49" s="205">
        <v>17.635637674880769</v>
      </c>
      <c r="E49" s="205">
        <v>13.219400000054451</v>
      </c>
      <c r="F49" s="205">
        <v>17.239057862225494</v>
      </c>
      <c r="G49" s="205">
        <v>2.5043483348389062</v>
      </c>
      <c r="H49" s="205">
        <v>0.65478673232602169</v>
      </c>
      <c r="I49" s="205">
        <v>2.4597207348353036</v>
      </c>
      <c r="J49" s="205">
        <v>1.7541522766550901</v>
      </c>
      <c r="K49" s="205">
        <v>11.758514461763232</v>
      </c>
      <c r="L49" s="205">
        <v>12.016951587669176</v>
      </c>
      <c r="M49" s="205">
        <v>6.7843088051099292</v>
      </c>
      <c r="N49" s="205">
        <v>0</v>
      </c>
      <c r="O49" s="205">
        <v>0</v>
      </c>
      <c r="P49" s="205">
        <v>0</v>
      </c>
      <c r="Q49" s="205">
        <v>0.6137410202070025</v>
      </c>
    </row>
    <row r="50" spans="1:17" x14ac:dyDescent="0.25">
      <c r="A50" s="152" t="s">
        <v>163</v>
      </c>
      <c r="B50" s="151">
        <v>15.277611066031664</v>
      </c>
      <c r="C50" s="151">
        <v>7.7819220552946815</v>
      </c>
      <c r="D50" s="151">
        <v>0.99336332459654708</v>
      </c>
      <c r="E50" s="151">
        <v>4.7736812920879226</v>
      </c>
      <c r="F50" s="151">
        <v>1.5742135718176493</v>
      </c>
      <c r="G50" s="151">
        <v>16.608097130719614</v>
      </c>
      <c r="H50" s="151">
        <v>17.674227132106051</v>
      </c>
      <c r="I50" s="151">
        <v>16.542630076048773</v>
      </c>
      <c r="J50" s="151">
        <v>15.233539924224754</v>
      </c>
      <c r="K50" s="151">
        <v>1.4632485612252746</v>
      </c>
      <c r="L50" s="151">
        <v>0.99617671218780868</v>
      </c>
      <c r="M50" s="151">
        <v>9.6568505602707724</v>
      </c>
      <c r="N50" s="151">
        <v>12.727312377309927</v>
      </c>
      <c r="O50" s="151">
        <v>11.923262822947425</v>
      </c>
      <c r="P50" s="151">
        <v>11.429305422986024</v>
      </c>
      <c r="Q50" s="151">
        <v>11.144365973062463</v>
      </c>
    </row>
    <row r="51" spans="1:17" x14ac:dyDescent="0.25">
      <c r="A51" s="156" t="s">
        <v>147</v>
      </c>
      <c r="B51" s="206">
        <v>11.342527162784398</v>
      </c>
      <c r="C51" s="206">
        <v>13.66473681407733</v>
      </c>
      <c r="D51" s="206">
        <v>14.272550274307228</v>
      </c>
      <c r="E51" s="206">
        <v>13.514987670731019</v>
      </c>
      <c r="F51" s="206">
        <v>14.767122231813174</v>
      </c>
      <c r="G51" s="206">
        <v>12.276284031809217</v>
      </c>
      <c r="H51" s="206">
        <v>11.12949002697049</v>
      </c>
      <c r="I51" s="206">
        <v>12.651423214834256</v>
      </c>
      <c r="J51" s="206">
        <v>11.102879749239374</v>
      </c>
      <c r="K51" s="206">
        <v>11.2922300412392</v>
      </c>
      <c r="L51" s="206">
        <v>10.801355470283037</v>
      </c>
      <c r="M51" s="206">
        <v>11.853497018112623</v>
      </c>
      <c r="N51" s="206">
        <v>5.1554434869519277</v>
      </c>
      <c r="O51" s="206">
        <v>7.2431803237660848</v>
      </c>
      <c r="P51" s="206">
        <v>2.9673199207970531</v>
      </c>
      <c r="Q51" s="206">
        <v>7.0487290053771883</v>
      </c>
    </row>
    <row r="52" spans="1:17" x14ac:dyDescent="0.25">
      <c r="A52" s="152" t="s">
        <v>162</v>
      </c>
      <c r="B52" s="151">
        <v>3.0393024687343848</v>
      </c>
      <c r="C52" s="151">
        <v>4.1822670856680952</v>
      </c>
      <c r="D52" s="151">
        <v>4.719975840766069</v>
      </c>
      <c r="E52" s="151">
        <v>4.2778738800057177</v>
      </c>
      <c r="F52" s="151">
        <v>4.820284784221009</v>
      </c>
      <c r="G52" s="151">
        <v>3.2887140087825437</v>
      </c>
      <c r="H52" s="151">
        <v>2.8595591219094225</v>
      </c>
      <c r="I52" s="151">
        <v>3.4066449413126696</v>
      </c>
      <c r="J52" s="151">
        <v>2.951411514098476</v>
      </c>
      <c r="K52" s="151">
        <v>3.6923474395691862</v>
      </c>
      <c r="L52" s="151">
        <v>3.5587006303758844</v>
      </c>
      <c r="M52" s="151">
        <v>3.4910783585491845</v>
      </c>
      <c r="N52" s="151">
        <v>0.21299142725678102</v>
      </c>
      <c r="O52" s="151">
        <v>1.0129170733228587</v>
      </c>
      <c r="P52" s="151">
        <v>0.98982182702750088</v>
      </c>
      <c r="Q52" s="151">
        <v>1.8244216998515423</v>
      </c>
    </row>
    <row r="53" spans="1:17" x14ac:dyDescent="0.25">
      <c r="A53" s="154" t="s">
        <v>30</v>
      </c>
      <c r="B53" s="153">
        <v>0.11410553389653429</v>
      </c>
      <c r="C53" s="153">
        <v>0.11513967780345394</v>
      </c>
      <c r="D53" s="153">
        <v>0.10015045318156095</v>
      </c>
      <c r="E53" s="153">
        <v>0.10454280527673294</v>
      </c>
      <c r="F53" s="153">
        <v>0.11005124639686921</v>
      </c>
      <c r="G53" s="153">
        <v>0.12221500624736156</v>
      </c>
      <c r="H53" s="153">
        <v>9.9606569497503822E-2</v>
      </c>
      <c r="I53" s="153">
        <v>0.11326161892361876</v>
      </c>
      <c r="J53" s="153">
        <v>0.11043738497209606</v>
      </c>
      <c r="K53" s="153">
        <v>8.8244212801109112E-2</v>
      </c>
      <c r="L53" s="153">
        <v>8.8568769748234147E-2</v>
      </c>
      <c r="M53" s="153">
        <v>7.5229257893817139E-2</v>
      </c>
      <c r="N53" s="153">
        <v>4.7713881124917097E-2</v>
      </c>
      <c r="O53" s="153">
        <v>3.9750718915875026E-2</v>
      </c>
      <c r="P53" s="153">
        <v>3.4716819833406215E-2</v>
      </c>
      <c r="Q53" s="153">
        <v>2.8915548644260537E-2</v>
      </c>
    </row>
    <row r="54" spans="1:17" x14ac:dyDescent="0.25">
      <c r="A54" s="154" t="s">
        <v>125</v>
      </c>
      <c r="B54" s="153">
        <v>0.45704002138902894</v>
      </c>
      <c r="C54" s="153">
        <v>0.40015579030072407</v>
      </c>
      <c r="D54" s="153">
        <v>0.26306414583660548</v>
      </c>
      <c r="E54" s="153">
        <v>0.37440978333353347</v>
      </c>
      <c r="F54" s="153">
        <v>0.3735679243320299</v>
      </c>
      <c r="G54" s="153">
        <v>0.66612770269975019</v>
      </c>
      <c r="H54" s="153">
        <v>0.31977886655610233</v>
      </c>
      <c r="I54" s="153">
        <v>1.196928593261724</v>
      </c>
      <c r="J54" s="153">
        <v>1.0335233632583618</v>
      </c>
      <c r="K54" s="153">
        <v>0.61407138571509523</v>
      </c>
      <c r="L54" s="153">
        <v>0.46923739752020727</v>
      </c>
      <c r="M54" s="153">
        <v>0.65890539842826035</v>
      </c>
      <c r="N54" s="153">
        <v>0.13355902320099977</v>
      </c>
      <c r="O54" s="153">
        <v>0.15609956252081744</v>
      </c>
      <c r="P54" s="153">
        <v>2.8224721851841109E-2</v>
      </c>
      <c r="Q54" s="153">
        <v>3.1843217822743179E-2</v>
      </c>
    </row>
    <row r="55" spans="1:17" x14ac:dyDescent="0.25">
      <c r="A55" s="154" t="s">
        <v>26</v>
      </c>
      <c r="B55" s="153">
        <v>2.4681569134488215</v>
      </c>
      <c r="C55" s="153">
        <v>3.6669716175639175</v>
      </c>
      <c r="D55" s="153">
        <v>4.3567612417479022</v>
      </c>
      <c r="E55" s="153">
        <v>3.7989212913954513</v>
      </c>
      <c r="F55" s="153">
        <v>4.3366656134921096</v>
      </c>
      <c r="G55" s="153">
        <v>2.5003712998354319</v>
      </c>
      <c r="H55" s="153">
        <v>2.4401736858558163</v>
      </c>
      <c r="I55" s="153">
        <v>2.0964547291273266</v>
      </c>
      <c r="J55" s="153">
        <v>1.8074507658680179</v>
      </c>
      <c r="K55" s="153">
        <v>2.990031841052982</v>
      </c>
      <c r="L55" s="153">
        <v>3.0008944631074428</v>
      </c>
      <c r="M55" s="153">
        <v>2.7569437022271068</v>
      </c>
      <c r="N55" s="153">
        <v>3.1718522930864163E-2</v>
      </c>
      <c r="O55" s="153">
        <v>0.81706679188616638</v>
      </c>
      <c r="P55" s="153">
        <v>0.92688028534225353</v>
      </c>
      <c r="Q55" s="153">
        <v>1.7636629333845386</v>
      </c>
    </row>
    <row r="56" spans="1:17" x14ac:dyDescent="0.25">
      <c r="A56" s="152" t="s">
        <v>161</v>
      </c>
      <c r="B56" s="151">
        <v>7.4452682406193258</v>
      </c>
      <c r="C56" s="151">
        <v>9.0455373637494727</v>
      </c>
      <c r="D56" s="151">
        <v>9.4968537854417967</v>
      </c>
      <c r="E56" s="151">
        <v>8.9692017430723006</v>
      </c>
      <c r="F56" s="151">
        <v>9.8584100801051431</v>
      </c>
      <c r="G56" s="151">
        <v>8.0552083726289965</v>
      </c>
      <c r="H56" s="151">
        <v>7.2784775568282489</v>
      </c>
      <c r="I56" s="151">
        <v>8.3163758709658744</v>
      </c>
      <c r="J56" s="151">
        <v>7.2964366755984509</v>
      </c>
      <c r="K56" s="151">
        <v>7.5182372328693816</v>
      </c>
      <c r="L56" s="151">
        <v>7.1871182479819584</v>
      </c>
      <c r="M56" s="151">
        <v>7.8238926299987437</v>
      </c>
      <c r="N56" s="151">
        <v>2.1164444565561231</v>
      </c>
      <c r="O56" s="151">
        <v>4.6018334122808771</v>
      </c>
      <c r="P56" s="151">
        <v>0.43167083140735651</v>
      </c>
      <c r="Q56" s="151">
        <v>4.6044392859129157</v>
      </c>
    </row>
    <row r="57" spans="1:17" x14ac:dyDescent="0.25">
      <c r="A57" s="150" t="s">
        <v>33</v>
      </c>
      <c r="B57" s="87">
        <v>0.65754830138743825</v>
      </c>
      <c r="C57" s="87">
        <v>0.75969718056832836</v>
      </c>
      <c r="D57" s="87">
        <v>0.75242913428769009</v>
      </c>
      <c r="E57" s="87">
        <v>0.57698552868412711</v>
      </c>
      <c r="F57" s="87">
        <v>4.6673203328798568E-2</v>
      </c>
      <c r="G57" s="87">
        <v>1.2867584083538879</v>
      </c>
      <c r="H57" s="87">
        <v>1.0084656070844624</v>
      </c>
      <c r="I57" s="87">
        <v>1.3349793698055863</v>
      </c>
      <c r="J57" s="87">
        <v>0.86303866624069969</v>
      </c>
      <c r="K57" s="87">
        <v>0.8182382391798303</v>
      </c>
      <c r="L57" s="87">
        <v>1.0815606978981711</v>
      </c>
      <c r="M57" s="87">
        <v>1.4440268062366954</v>
      </c>
      <c r="N57" s="87">
        <v>0.3587597371995111</v>
      </c>
      <c r="O57" s="87">
        <v>0.77376048186805491</v>
      </c>
      <c r="P57" s="87">
        <v>4.7665063264139024E-2</v>
      </c>
      <c r="Q57" s="87">
        <v>0.63253664182324365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1.3824548083680396E-15</v>
      </c>
      <c r="H59" s="87">
        <v>0</v>
      </c>
      <c r="I59" s="87">
        <v>0</v>
      </c>
      <c r="J59" s="87">
        <v>1.0965962468039093E-15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0.85523913135163543</v>
      </c>
      <c r="C60" s="87">
        <v>0.67247665097924769</v>
      </c>
      <c r="D60" s="87">
        <v>0.41996406789387464</v>
      </c>
      <c r="E60" s="87">
        <v>0.61208473219941428</v>
      </c>
      <c r="F60" s="87">
        <v>0.66650592103684403</v>
      </c>
      <c r="G60" s="87">
        <v>1.2137491887704666</v>
      </c>
      <c r="H60" s="87">
        <v>0.65575791390021732</v>
      </c>
      <c r="I60" s="87">
        <v>2.0952581685322187</v>
      </c>
      <c r="J60" s="87">
        <v>1.8095802436858466</v>
      </c>
      <c r="K60" s="87">
        <v>0.95013163167071502</v>
      </c>
      <c r="L60" s="87">
        <v>0.71639431088102112</v>
      </c>
      <c r="M60" s="87">
        <v>1.0930668268597146</v>
      </c>
      <c r="N60" s="87">
        <v>0.44629230529920788</v>
      </c>
      <c r="O60" s="87">
        <v>0.57818120187911048</v>
      </c>
      <c r="P60" s="87">
        <v>2.5426101612160894E-2</v>
      </c>
      <c r="Q60" s="87">
        <v>0.22448854607254676</v>
      </c>
    </row>
    <row r="61" spans="1:17" x14ac:dyDescent="0.25">
      <c r="A61" s="150" t="s">
        <v>29</v>
      </c>
      <c r="B61" s="87">
        <v>1.3331216877499346</v>
      </c>
      <c r="C61" s="87">
        <v>1.6538646944745272</v>
      </c>
      <c r="D61" s="87">
        <v>1.778011212738297</v>
      </c>
      <c r="E61" s="87">
        <v>1.8194521096934313</v>
      </c>
      <c r="F61" s="87">
        <v>2.1021457408049811</v>
      </c>
      <c r="G61" s="87">
        <v>0.85817434741494092</v>
      </c>
      <c r="H61" s="87">
        <v>0.92615664666047182</v>
      </c>
      <c r="I61" s="87">
        <v>0.89288668834562801</v>
      </c>
      <c r="J61" s="87">
        <v>1.0983444883050479</v>
      </c>
      <c r="K61" s="87">
        <v>1.1624118646886552</v>
      </c>
      <c r="L61" s="87">
        <v>0.82769192403049452</v>
      </c>
      <c r="M61" s="87">
        <v>0.63318852064652964</v>
      </c>
      <c r="N61" s="87">
        <v>0.14334633774504876</v>
      </c>
      <c r="O61" s="87">
        <v>0.44871272646951416</v>
      </c>
      <c r="P61" s="87">
        <v>6.7125409804893579E-2</v>
      </c>
      <c r="Q61" s="87">
        <v>0.58826070473532299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4.599359120130317</v>
      </c>
      <c r="C63" s="87">
        <v>5.9594988377273692</v>
      </c>
      <c r="D63" s="87">
        <v>6.5464493705219349</v>
      </c>
      <c r="E63" s="87">
        <v>5.9606793724953278</v>
      </c>
      <c r="F63" s="87">
        <v>7.0430852149345196</v>
      </c>
      <c r="G63" s="87">
        <v>4.6965264280897001</v>
      </c>
      <c r="H63" s="87">
        <v>4.6880973891830973</v>
      </c>
      <c r="I63" s="87">
        <v>3.9932516442824415</v>
      </c>
      <c r="J63" s="87">
        <v>3.5254732773668556</v>
      </c>
      <c r="K63" s="87">
        <v>4.5874554973301809</v>
      </c>
      <c r="L63" s="87">
        <v>4.5607692205709025</v>
      </c>
      <c r="M63" s="87">
        <v>4.6528634340034891</v>
      </c>
      <c r="N63" s="87">
        <v>1.1678248863477794</v>
      </c>
      <c r="O63" s="87">
        <v>2.8006500689530456</v>
      </c>
      <c r="P63" s="87">
        <v>0.29139687567780892</v>
      </c>
      <c r="Q63" s="87">
        <v>3.1586653610179751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7.0209460136858406E-4</v>
      </c>
      <c r="M65" s="87">
        <v>7.4704225231460525E-4</v>
      </c>
      <c r="N65" s="87">
        <v>2.2118996457607708E-4</v>
      </c>
      <c r="O65" s="87">
        <v>5.2893311115221936E-4</v>
      </c>
      <c r="P65" s="87">
        <v>5.7381048354068842E-5</v>
      </c>
      <c r="Q65" s="87">
        <v>4.8803226382682476E-4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0.85795645343068605</v>
      </c>
      <c r="C67" s="148">
        <v>0.43693236465976104</v>
      </c>
      <c r="D67" s="148">
        <v>5.5720648099363827E-2</v>
      </c>
      <c r="E67" s="148">
        <v>0.26791204765299975</v>
      </c>
      <c r="F67" s="148">
        <v>8.8427367487021333E-2</v>
      </c>
      <c r="G67" s="148">
        <v>0.9323616503976766</v>
      </c>
      <c r="H67" s="148">
        <v>0.99145334823281939</v>
      </c>
      <c r="I67" s="148">
        <v>0.92840240255571138</v>
      </c>
      <c r="J67" s="148">
        <v>0.85503155954244625</v>
      </c>
      <c r="K67" s="148">
        <v>8.1645368800632834E-2</v>
      </c>
      <c r="L67" s="148">
        <v>5.5536591925192932E-2</v>
      </c>
      <c r="M67" s="148">
        <v>0.53852602956469509</v>
      </c>
      <c r="N67" s="148">
        <v>2.8260076031390229</v>
      </c>
      <c r="O67" s="148">
        <v>1.6284298381623492</v>
      </c>
      <c r="P67" s="148">
        <v>1.5458272623621956</v>
      </c>
      <c r="Q67" s="148">
        <v>0.61986801961273008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15.032822413350544</v>
      </c>
      <c r="C70" s="96">
        <v>15.563868231695887</v>
      </c>
      <c r="D70" s="96">
        <v>17.149961460636149</v>
      </c>
      <c r="E70" s="96">
        <v>16.263004137460754</v>
      </c>
      <c r="F70" s="96">
        <v>17.391459026712912</v>
      </c>
      <c r="G70" s="96">
        <v>15.267658226689417</v>
      </c>
      <c r="H70" s="96">
        <v>15.779418498827482</v>
      </c>
      <c r="I70" s="96">
        <v>15.643310208111833</v>
      </c>
      <c r="J70" s="96">
        <v>13.531907873804995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2.5538828744562894E-2</v>
      </c>
      <c r="C71" s="160">
        <v>2.7718877754017102E-2</v>
      </c>
      <c r="D71" s="160">
        <v>3.147109361701337E-2</v>
      </c>
      <c r="E71" s="160">
        <v>2.9350511864405571E-2</v>
      </c>
      <c r="F71" s="160">
        <v>3.1255061456871264E-2</v>
      </c>
      <c r="G71" s="160">
        <v>2.5968555971192575E-2</v>
      </c>
      <c r="H71" s="160">
        <v>2.639064717885278E-2</v>
      </c>
      <c r="I71" s="160">
        <v>2.6771249441273726E-2</v>
      </c>
      <c r="J71" s="160">
        <v>2.3055567466158229E-2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3.4386088231053453E-3</v>
      </c>
      <c r="C72" s="159">
        <v>3.7321358220796918E-3</v>
      </c>
      <c r="D72" s="159">
        <v>4.2373431164996313E-3</v>
      </c>
      <c r="E72" s="159">
        <v>3.9518229308417125E-3</v>
      </c>
      <c r="F72" s="159">
        <v>4.2082560311297789E-3</v>
      </c>
      <c r="G72" s="159">
        <v>3.4964683219804457E-3</v>
      </c>
      <c r="H72" s="159">
        <v>3.5532996890463523E-3</v>
      </c>
      <c r="I72" s="159">
        <v>3.6045448855565156E-3</v>
      </c>
      <c r="J72" s="159">
        <v>3.1042566009496595E-3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0.44692257525874485</v>
      </c>
      <c r="C73" s="159">
        <v>0.48507284155484426</v>
      </c>
      <c r="D73" s="159">
        <v>0.55073560131527466</v>
      </c>
      <c r="E73" s="159">
        <v>0.51362599588264701</v>
      </c>
      <c r="F73" s="159">
        <v>0.54695509711458867</v>
      </c>
      <c r="G73" s="159">
        <v>0.45444268515513259</v>
      </c>
      <c r="H73" s="159">
        <v>0.46182916679093322</v>
      </c>
      <c r="I73" s="159">
        <v>0.46848960313951438</v>
      </c>
      <c r="J73" s="159">
        <v>0.40346617650666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8.4449639126512027E-3</v>
      </c>
      <c r="C74" s="159">
        <v>9.165844082873232E-3</v>
      </c>
      <c r="D74" s="159">
        <v>1.0406595092734129E-2</v>
      </c>
      <c r="E74" s="159">
        <v>9.7053790521037589E-3</v>
      </c>
      <c r="F74" s="159">
        <v>1.0335159404957708E-2</v>
      </c>
      <c r="G74" s="159">
        <v>8.58706247783869E-3</v>
      </c>
      <c r="H74" s="159">
        <v>8.7266360288495888E-3</v>
      </c>
      <c r="I74" s="159">
        <v>8.852490366312209E-3</v>
      </c>
      <c r="J74" s="159">
        <v>7.6238200735361805E-3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2.6693019845635657E-2</v>
      </c>
      <c r="C75" s="158">
        <v>2.8971593074496375E-2</v>
      </c>
      <c r="D75" s="158">
        <v>3.2893385005435712E-2</v>
      </c>
      <c r="E75" s="158">
        <v>3.0676966571653641E-2</v>
      </c>
      <c r="F75" s="158">
        <v>3.2667589578572361E-2</v>
      </c>
      <c r="G75" s="158">
        <v>2.7163459025127172E-2</v>
      </c>
      <c r="H75" s="158">
        <v>2.7583335004517762E-2</v>
      </c>
      <c r="I75" s="158">
        <v>2.8167265434251812E-2</v>
      </c>
      <c r="J75" s="158">
        <v>2.4271031750272697E-2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4.3616067921548925E-3</v>
      </c>
      <c r="C76" s="91">
        <v>4.7339228706238532E-3</v>
      </c>
      <c r="D76" s="91">
        <v>5.3747388750445737E-3</v>
      </c>
      <c r="E76" s="91">
        <v>5.0125788140643699E-3</v>
      </c>
      <c r="F76" s="91">
        <v>5.3378441784857015E-3</v>
      </c>
      <c r="G76" s="91">
        <v>4.3429602822063571E-3</v>
      </c>
      <c r="H76" s="91">
        <v>4.5070832000920621E-3</v>
      </c>
      <c r="I76" s="91">
        <v>3.7674935306062822E-3</v>
      </c>
      <c r="J76" s="91">
        <v>3.1874996830186923E-3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7.2582667129429184E-3</v>
      </c>
      <c r="C77" s="91">
        <v>7.8778478736989451E-3</v>
      </c>
      <c r="D77" s="91">
        <v>8.9442469545088013E-3</v>
      </c>
      <c r="E77" s="91">
        <v>8.3415666945417452E-3</v>
      </c>
      <c r="F77" s="91">
        <v>8.8828495015336566E-3</v>
      </c>
      <c r="G77" s="91">
        <v>7.2272365561861359E-3</v>
      </c>
      <c r="H77" s="91">
        <v>7.5003579007932517E-3</v>
      </c>
      <c r="I77" s="91">
        <v>6.2695869177416333E-3</v>
      </c>
      <c r="J77" s="91">
        <v>5.3044036175806334E-3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5.845557617114777E-4</v>
      </c>
      <c r="H78" s="91">
        <v>0</v>
      </c>
      <c r="I78" s="91">
        <v>5.1102168801128965E-3</v>
      </c>
      <c r="J78" s="91">
        <v>4.7635437186111457E-3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1.5073146340537847E-2</v>
      </c>
      <c r="C79" s="157">
        <v>1.6359822330173576E-2</v>
      </c>
      <c r="D79" s="157">
        <v>1.8574399175882338E-2</v>
      </c>
      <c r="E79" s="157">
        <v>1.7322821063047524E-2</v>
      </c>
      <c r="F79" s="157">
        <v>1.8446895898553001E-2</v>
      </c>
      <c r="G79" s="157">
        <v>1.5008706425023204E-2</v>
      </c>
      <c r="H79" s="157">
        <v>1.5575893903632449E-2</v>
      </c>
      <c r="I79" s="157">
        <v>1.3019968105790999E-2</v>
      </c>
      <c r="J79" s="157">
        <v>1.1015584731062227E-2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4.0507671469602275</v>
      </c>
      <c r="C80" s="204">
        <v>4.4014625193601145</v>
      </c>
      <c r="D80" s="204">
        <v>5.0018989954649555</v>
      </c>
      <c r="E80" s="204">
        <v>4.6625137984101102</v>
      </c>
      <c r="F80" s="204">
        <v>5.2784447018611793</v>
      </c>
      <c r="G80" s="204">
        <v>4.118660868353671</v>
      </c>
      <c r="H80" s="204">
        <v>4.1889084422171781</v>
      </c>
      <c r="I80" s="204">
        <v>4.2468096124997681</v>
      </c>
      <c r="J80" s="204">
        <v>3.6552990537263543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0.82749643215388735</v>
      </c>
      <c r="C81" s="151">
        <v>0.88412519040414694</v>
      </c>
      <c r="D81" s="151">
        <v>0.99026811044656737</v>
      </c>
      <c r="E81" s="151">
        <v>0.92981807077192469</v>
      </c>
      <c r="F81" s="151">
        <v>0.30587298725955725</v>
      </c>
      <c r="G81" s="151">
        <v>0.8396329161113949</v>
      </c>
      <c r="H81" s="151">
        <v>0.8465919520973717</v>
      </c>
      <c r="I81" s="151">
        <v>0.85482886032209249</v>
      </c>
      <c r="J81" s="151">
        <v>0.74345871223531979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8.5346083999660843E-2</v>
      </c>
      <c r="C82" s="153">
        <v>7.7131348031308861E-2</v>
      </c>
      <c r="D82" s="153">
        <v>7.269365447637087E-2</v>
      </c>
      <c r="E82" s="153">
        <v>7.4859971919186363E-2</v>
      </c>
      <c r="F82" s="153">
        <v>9.6423876338590495E-2</v>
      </c>
      <c r="G82" s="153">
        <v>8.5536084779234772E-2</v>
      </c>
      <c r="H82" s="153">
        <v>7.8741559021915972E-2</v>
      </c>
      <c r="I82" s="153">
        <v>7.8679645869870571E-2</v>
      </c>
      <c r="J82" s="153">
        <v>7.542262431221404E-2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2.1079091325367841E-2</v>
      </c>
      <c r="C83" s="153">
        <v>1.4553630984539103E-2</v>
      </c>
      <c r="D83" s="153">
        <v>9.6395075773358461E-3</v>
      </c>
      <c r="E83" s="153">
        <v>1.4093297196938817E-2</v>
      </c>
      <c r="F83" s="153">
        <v>1.6611377969186374E-2</v>
      </c>
      <c r="G83" s="153">
        <v>2.8744901741015905E-2</v>
      </c>
      <c r="H83" s="153">
        <v>1.6262541709050393E-2</v>
      </c>
      <c r="I83" s="153">
        <v>5.0738425724898638E-2</v>
      </c>
      <c r="J83" s="153">
        <v>4.3597916737402542E-2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0.60723766994557526</v>
      </c>
      <c r="C84" s="153">
        <v>0.65907277538869269</v>
      </c>
      <c r="D84" s="153">
        <v>0.74828934990618134</v>
      </c>
      <c r="E84" s="153">
        <v>0.69786819961530078</v>
      </c>
      <c r="F84" s="153">
        <v>0</v>
      </c>
      <c r="G84" s="153">
        <v>0.61745531001124732</v>
      </c>
      <c r="H84" s="153">
        <v>0.62749138817315853</v>
      </c>
      <c r="I84" s="153">
        <v>0.63654098215885424</v>
      </c>
      <c r="J84" s="153">
        <v>0.5481930752366051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0.11383358688328339</v>
      </c>
      <c r="C85" s="153">
        <v>0.13336743599960632</v>
      </c>
      <c r="D85" s="153">
        <v>0.15964559848667936</v>
      </c>
      <c r="E85" s="153">
        <v>0.14299660204049872</v>
      </c>
      <c r="F85" s="153">
        <v>0.19283773295178039</v>
      </c>
      <c r="G85" s="153">
        <v>0.10789661957989698</v>
      </c>
      <c r="H85" s="153">
        <v>0.12409646319324683</v>
      </c>
      <c r="I85" s="153">
        <v>8.8869806568469115E-2</v>
      </c>
      <c r="J85" s="153">
        <v>7.6245095949098091E-2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3.2232707148063402</v>
      </c>
      <c r="C86" s="151">
        <v>3.5173373289559677</v>
      </c>
      <c r="D86" s="151">
        <v>4.0116308850183877</v>
      </c>
      <c r="E86" s="151">
        <v>3.7326957276381858</v>
      </c>
      <c r="F86" s="151">
        <v>4.9725717146016217</v>
      </c>
      <c r="G86" s="151">
        <v>3.2790279522422763</v>
      </c>
      <c r="H86" s="151">
        <v>3.3423164901198068</v>
      </c>
      <c r="I86" s="151">
        <v>3.3919807521776755</v>
      </c>
      <c r="J86" s="151">
        <v>2.9118403414910348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7.1239786289284996</v>
      </c>
      <c r="C87" s="206">
        <v>7.002232011019986</v>
      </c>
      <c r="D87" s="206">
        <v>7.4420421028958463</v>
      </c>
      <c r="E87" s="206">
        <v>7.2032752716446229</v>
      </c>
      <c r="F87" s="206">
        <v>7.4174393786298038</v>
      </c>
      <c r="G87" s="206">
        <v>7.239360705041638</v>
      </c>
      <c r="H87" s="206">
        <v>7.588856968987348</v>
      </c>
      <c r="I87" s="206">
        <v>7.3942702295742588</v>
      </c>
      <c r="J87" s="206">
        <v>6.4242203737719539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1.2987156612974111</v>
      </c>
      <c r="C88" s="151">
        <v>4.3447154321574271</v>
      </c>
      <c r="D88" s="151">
        <v>7.0744764691835078</v>
      </c>
      <c r="E88" s="151">
        <v>5.4606976800487361</v>
      </c>
      <c r="F88" s="151">
        <v>6.8549342914387612</v>
      </c>
      <c r="G88" s="151">
        <v>1.313821122888684</v>
      </c>
      <c r="H88" s="151">
        <v>0.46623897998126174</v>
      </c>
      <c r="I88" s="151">
        <v>1.5360272067008913</v>
      </c>
      <c r="J88" s="151">
        <v>1.1206351213079513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0.18185619888358226</v>
      </c>
      <c r="C89" s="205">
        <v>0.16435216603255334</v>
      </c>
      <c r="D89" s="205">
        <v>0.1548962889273495</v>
      </c>
      <c r="E89" s="205">
        <v>0.15951229750399601</v>
      </c>
      <c r="F89" s="205">
        <v>0.16436868627857681</v>
      </c>
      <c r="G89" s="205">
        <v>0.18226105424353484</v>
      </c>
      <c r="H89" s="205">
        <v>0.16778321800857063</v>
      </c>
      <c r="I89" s="205">
        <v>0.16765129291061395</v>
      </c>
      <c r="J89" s="205">
        <v>0.1607112022538516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0.17450089137962629</v>
      </c>
      <c r="C90" s="205">
        <v>0.41129681928960782</v>
      </c>
      <c r="D90" s="205">
        <v>0.39401780304487594</v>
      </c>
      <c r="E90" s="205">
        <v>0.47559506661435041</v>
      </c>
      <c r="F90" s="205">
        <v>0.53062776731905603</v>
      </c>
      <c r="G90" s="205">
        <v>0.23804318535704011</v>
      </c>
      <c r="H90" s="205">
        <v>3.4580248561650165E-2</v>
      </c>
      <c r="I90" s="205">
        <v>0.49731479673556861</v>
      </c>
      <c r="J90" s="205">
        <v>0.34921254196637785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0.94235857103420262</v>
      </c>
      <c r="C92" s="205">
        <v>3.7690664468352661</v>
      </c>
      <c r="D92" s="205">
        <v>6.5255623772112825</v>
      </c>
      <c r="E92" s="205">
        <v>4.8255903159303895</v>
      </c>
      <c r="F92" s="205">
        <v>6.1599378378411282</v>
      </c>
      <c r="G92" s="205">
        <v>0.89351688328810919</v>
      </c>
      <c r="H92" s="205">
        <v>0.26387551341104093</v>
      </c>
      <c r="I92" s="205">
        <v>0.87106111705470879</v>
      </c>
      <c r="J92" s="205">
        <v>0.61071137708772194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5.8252629676310885</v>
      </c>
      <c r="C93" s="151">
        <v>2.657516578862559</v>
      </c>
      <c r="D93" s="151">
        <v>0.3675656337123388</v>
      </c>
      <c r="E93" s="151">
        <v>1.7425775915958868</v>
      </c>
      <c r="F93" s="151">
        <v>0.56250508719104231</v>
      </c>
      <c r="G93" s="151">
        <v>5.925539582152954</v>
      </c>
      <c r="H93" s="151">
        <v>7.1226179890060859</v>
      </c>
      <c r="I93" s="151">
        <v>5.8582430228733671</v>
      </c>
      <c r="J93" s="151">
        <v>5.3035852524640026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3.3470386408771162</v>
      </c>
      <c r="C94" s="206">
        <v>3.6055124090274759</v>
      </c>
      <c r="D94" s="206">
        <v>4.0762763441283889</v>
      </c>
      <c r="E94" s="206">
        <v>3.8099043911043702</v>
      </c>
      <c r="F94" s="206">
        <v>4.0701537826358107</v>
      </c>
      <c r="G94" s="206">
        <v>3.3899784223428351</v>
      </c>
      <c r="H94" s="206">
        <v>3.473570002930757</v>
      </c>
      <c r="I94" s="206">
        <v>3.4663452127708982</v>
      </c>
      <c r="J94" s="206">
        <v>2.9908675939091101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1.0708667669254368</v>
      </c>
      <c r="C95" s="151">
        <v>1.3197823087813911</v>
      </c>
      <c r="D95" s="151">
        <v>1.6138679089230989</v>
      </c>
      <c r="E95" s="151">
        <v>1.4430059220681157</v>
      </c>
      <c r="F95" s="151">
        <v>1.5916109997852856</v>
      </c>
      <c r="G95" s="151">
        <v>1.0842653224019192</v>
      </c>
      <c r="H95" s="151">
        <v>1.0648777013383028</v>
      </c>
      <c r="I95" s="151">
        <v>1.1147850338923297</v>
      </c>
      <c r="J95" s="151">
        <v>0.94951082184204749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4.0203903832896619E-2</v>
      </c>
      <c r="C96" s="153">
        <v>3.6334195471285462E-2</v>
      </c>
      <c r="D96" s="153">
        <v>3.4243735117846161E-2</v>
      </c>
      <c r="E96" s="153">
        <v>3.5264220347640977E-2</v>
      </c>
      <c r="F96" s="153">
        <v>3.6337847688732494E-2</v>
      </c>
      <c r="G96" s="153">
        <v>4.0293407331032566E-2</v>
      </c>
      <c r="H96" s="153">
        <v>3.7092716129565502E-2</v>
      </c>
      <c r="I96" s="153">
        <v>3.7063550756133191E-2</v>
      </c>
      <c r="J96" s="153">
        <v>3.5529268509671724E-2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0.16103332099888307</v>
      </c>
      <c r="C97" s="153">
        <v>0.12627565910486743</v>
      </c>
      <c r="D97" s="153">
        <v>8.9947660173840552E-2</v>
      </c>
      <c r="E97" s="153">
        <v>0.12629533964423628</v>
      </c>
      <c r="F97" s="153">
        <v>0.12334848336764889</v>
      </c>
      <c r="G97" s="153">
        <v>0.21961750593082716</v>
      </c>
      <c r="H97" s="153">
        <v>0.11908317675469153</v>
      </c>
      <c r="I97" s="153">
        <v>0.39168099564019193</v>
      </c>
      <c r="J97" s="153">
        <v>0.33249908166064746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0.86962954209365717</v>
      </c>
      <c r="C98" s="153">
        <v>1.1571724542052382</v>
      </c>
      <c r="D98" s="153">
        <v>1.4896765136314123</v>
      </c>
      <c r="E98" s="153">
        <v>1.2814463620762384</v>
      </c>
      <c r="F98" s="153">
        <v>1.4319246687289042</v>
      </c>
      <c r="G98" s="153">
        <v>0.82435440914005953</v>
      </c>
      <c r="H98" s="153">
        <v>0.9087018084540458</v>
      </c>
      <c r="I98" s="153">
        <v>0.68604048749600466</v>
      </c>
      <c r="J98" s="153">
        <v>0.58148247167172828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1.9738797977600271</v>
      </c>
      <c r="C99" s="151">
        <v>2.1478489957637645</v>
      </c>
      <c r="D99" s="151">
        <v>2.4433562686549273</v>
      </c>
      <c r="E99" s="151">
        <v>2.2765267838952803</v>
      </c>
      <c r="F99" s="151">
        <v>2.4493449289736935</v>
      </c>
      <c r="G99" s="151">
        <v>1.9983201789499359</v>
      </c>
      <c r="H99" s="151">
        <v>2.0394827425519848</v>
      </c>
      <c r="I99" s="151">
        <v>2.0477512637645714</v>
      </c>
      <c r="J99" s="151">
        <v>1.766281027826083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0.17432834737625519</v>
      </c>
      <c r="C100" s="87">
        <v>0.18038893221617122</v>
      </c>
      <c r="D100" s="87">
        <v>0.19358542139489227</v>
      </c>
      <c r="E100" s="87">
        <v>0.14644815086068752</v>
      </c>
      <c r="F100" s="87">
        <v>1.1596065994764506E-2</v>
      </c>
      <c r="G100" s="87">
        <v>0.31921648378263562</v>
      </c>
      <c r="H100" s="87">
        <v>0.28257945237138893</v>
      </c>
      <c r="I100" s="87">
        <v>0.32871358077536283</v>
      </c>
      <c r="J100" s="87">
        <v>0.20891962614562762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3.4295665763722345E-16</v>
      </c>
      <c r="H102" s="87">
        <v>0</v>
      </c>
      <c r="I102" s="87">
        <v>0</v>
      </c>
      <c r="J102" s="87">
        <v>2.6545795324896313E-16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0.226739882173594</v>
      </c>
      <c r="C103" s="87">
        <v>0.15967855102437456</v>
      </c>
      <c r="D103" s="87">
        <v>0.10804860863197828</v>
      </c>
      <c r="E103" s="87">
        <v>0.15535688980812618</v>
      </c>
      <c r="F103" s="87">
        <v>0.16559494731478283</v>
      </c>
      <c r="G103" s="87">
        <v>0.30110450082777118</v>
      </c>
      <c r="H103" s="87">
        <v>0.18374817236836916</v>
      </c>
      <c r="I103" s="87">
        <v>0.51591794660269252</v>
      </c>
      <c r="J103" s="87">
        <v>0.43805317511222791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0.35343548175323447</v>
      </c>
      <c r="C104" s="87">
        <v>0.39270763917156737</v>
      </c>
      <c r="D104" s="87">
        <v>0.45744779697908861</v>
      </c>
      <c r="E104" s="87">
        <v>0.46180603117006747</v>
      </c>
      <c r="F104" s="87">
        <v>0.52228300186001331</v>
      </c>
      <c r="G104" s="87">
        <v>0.21289419666952339</v>
      </c>
      <c r="H104" s="87">
        <v>0.25951587856334174</v>
      </c>
      <c r="I104" s="87">
        <v>0.21985656646925567</v>
      </c>
      <c r="J104" s="87">
        <v>0.26588115788059463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1.2193760864569434</v>
      </c>
      <c r="C106" s="87">
        <v>1.4150738733516515</v>
      </c>
      <c r="D106" s="87">
        <v>1.6842744416489679</v>
      </c>
      <c r="E106" s="87">
        <v>1.5129157120563992</v>
      </c>
      <c r="F106" s="87">
        <v>1.7498709138041331</v>
      </c>
      <c r="G106" s="87">
        <v>1.1651049976700052</v>
      </c>
      <c r="H106" s="87">
        <v>1.3136392392488851</v>
      </c>
      <c r="I106" s="87">
        <v>0.98326316991726026</v>
      </c>
      <c r="J106" s="87">
        <v>0.85342706868763241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0.30229207619165266</v>
      </c>
      <c r="C110" s="148">
        <v>0.13788110448232033</v>
      </c>
      <c r="D110" s="148">
        <v>1.9052166550362019E-2</v>
      </c>
      <c r="E110" s="148">
        <v>9.0371685140974073E-2</v>
      </c>
      <c r="F110" s="148">
        <v>2.9197853876831409E-2</v>
      </c>
      <c r="G110" s="148">
        <v>0.3073929209909802</v>
      </c>
      <c r="H110" s="148">
        <v>0.36920955904046909</v>
      </c>
      <c r="I110" s="148">
        <v>0.30380891511399727</v>
      </c>
      <c r="J110" s="148">
        <v>0.27507574424097986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134.80651119707017</v>
      </c>
      <c r="C112" s="96">
        <v>155.6764026982965</v>
      </c>
      <c r="D112" s="96">
        <v>182.86162411628774</v>
      </c>
      <c r="E112" s="96">
        <v>169.81993172002041</v>
      </c>
      <c r="F112" s="96">
        <v>169.63531729419131</v>
      </c>
      <c r="G112" s="96">
        <v>153.77139050368507</v>
      </c>
      <c r="H112" s="96">
        <v>160.42216974285134</v>
      </c>
      <c r="I112" s="96">
        <v>160.09201091247496</v>
      </c>
      <c r="J112" s="96">
        <v>139.10545057244912</v>
      </c>
      <c r="K112" s="96">
        <v>148.54664545333776</v>
      </c>
      <c r="L112" s="96">
        <v>161.58858499812692</v>
      </c>
      <c r="M112" s="96">
        <v>177.24491706964392</v>
      </c>
      <c r="N112" s="96">
        <v>193.93674585324993</v>
      </c>
      <c r="O112" s="96">
        <v>164.78830736551222</v>
      </c>
      <c r="P112" s="96">
        <v>175.54917360325103</v>
      </c>
      <c r="Q112" s="96">
        <v>197.10977575925133</v>
      </c>
    </row>
    <row r="113" spans="1:17" x14ac:dyDescent="0.25">
      <c r="A113" s="132" t="s">
        <v>83</v>
      </c>
      <c r="B113" s="160">
        <v>0.24679092831460434</v>
      </c>
      <c r="C113" s="160">
        <v>0.28710301478475508</v>
      </c>
      <c r="D113" s="160">
        <v>0.34694383378413829</v>
      </c>
      <c r="E113" s="160">
        <v>0.31066736636378045</v>
      </c>
      <c r="F113" s="160">
        <v>0.3054261625860194</v>
      </c>
      <c r="G113" s="160">
        <v>0.26966561290376473</v>
      </c>
      <c r="H113" s="160">
        <v>0.28069004443951473</v>
      </c>
      <c r="I113" s="160">
        <v>0.28422221130520037</v>
      </c>
      <c r="J113" s="160">
        <v>0.24081958559739991</v>
      </c>
      <c r="K113" s="160">
        <v>0.26652059246929993</v>
      </c>
      <c r="L113" s="160">
        <v>0.30073921169184403</v>
      </c>
      <c r="M113" s="160">
        <v>0.31257928207583446</v>
      </c>
      <c r="N113" s="160">
        <v>0.32205362278457816</v>
      </c>
      <c r="O113" s="160">
        <v>0.27624682850012722</v>
      </c>
      <c r="P113" s="160">
        <v>0.29333534933196831</v>
      </c>
      <c r="Q113" s="160">
        <v>0.33213560926962105</v>
      </c>
    </row>
    <row r="114" spans="1:17" x14ac:dyDescent="0.25">
      <c r="A114" s="76" t="s">
        <v>82</v>
      </c>
      <c r="B114" s="159">
        <v>3.2008771547226936E-2</v>
      </c>
      <c r="C114" s="159">
        <v>3.7237247225920506E-2</v>
      </c>
      <c r="D114" s="159">
        <v>4.499859857554734E-2</v>
      </c>
      <c r="E114" s="159">
        <v>4.0293542493751548E-2</v>
      </c>
      <c r="F114" s="159">
        <v>3.9613758615549381E-2</v>
      </c>
      <c r="G114" s="159">
        <v>3.4975617039602273E-2</v>
      </c>
      <c r="H114" s="159">
        <v>3.6405485280204798E-2</v>
      </c>
      <c r="I114" s="159">
        <v>3.6863607153008356E-2</v>
      </c>
      <c r="J114" s="159">
        <v>3.123428868365288E-2</v>
      </c>
      <c r="K114" s="159">
        <v>3.4567708040330561E-2</v>
      </c>
      <c r="L114" s="159">
        <v>3.9005861309723444E-2</v>
      </c>
      <c r="M114" s="159">
        <v>4.054151786976163E-2</v>
      </c>
      <c r="N114" s="159">
        <v>4.1770339404563664E-2</v>
      </c>
      <c r="O114" s="159">
        <v>3.5829200386306465E-2</v>
      </c>
      <c r="P114" s="159">
        <v>3.8045580717309346E-2</v>
      </c>
      <c r="Q114" s="159">
        <v>4.3077972567362018E-2</v>
      </c>
    </row>
    <row r="115" spans="1:17" x14ac:dyDescent="0.25">
      <c r="A115" s="76" t="s">
        <v>81</v>
      </c>
      <c r="B115" s="159">
        <v>4.4884188753337906</v>
      </c>
      <c r="C115" s="159">
        <v>5.2215800618181518</v>
      </c>
      <c r="D115" s="159">
        <v>6.3099128597314955</v>
      </c>
      <c r="E115" s="159">
        <v>5.6501480044674439</v>
      </c>
      <c r="F115" s="159">
        <v>5.5548255461978906</v>
      </c>
      <c r="G115" s="159">
        <v>4.904443754280762</v>
      </c>
      <c r="H115" s="159">
        <v>5.1049465318050924</v>
      </c>
      <c r="I115" s="159">
        <v>5.1691865123385812</v>
      </c>
      <c r="J115" s="159">
        <v>4.379817284724183</v>
      </c>
      <c r="K115" s="159">
        <v>4.8472448565021242</v>
      </c>
      <c r="L115" s="159">
        <v>5.4695833575775614</v>
      </c>
      <c r="M115" s="159">
        <v>5.6849202654603257</v>
      </c>
      <c r="N115" s="159">
        <v>5.8572313384761818</v>
      </c>
      <c r="O115" s="159">
        <v>5.0241371826700698</v>
      </c>
      <c r="P115" s="159">
        <v>5.3349283449586391</v>
      </c>
      <c r="Q115" s="159">
        <v>6.0405937446609004</v>
      </c>
    </row>
    <row r="116" spans="1:17" x14ac:dyDescent="0.25">
      <c r="A116" s="76" t="s">
        <v>80</v>
      </c>
      <c r="B116" s="159">
        <v>8.1731281103967254E-2</v>
      </c>
      <c r="C116" s="159">
        <v>9.5081684596024438E-2</v>
      </c>
      <c r="D116" s="159">
        <v>0.11489953946018473</v>
      </c>
      <c r="E116" s="159">
        <v>0.10288563693775264</v>
      </c>
      <c r="F116" s="159">
        <v>0.10114987500270582</v>
      </c>
      <c r="G116" s="159">
        <v>8.9306832154765814E-2</v>
      </c>
      <c r="H116" s="159">
        <v>9.2957861465337577E-2</v>
      </c>
      <c r="I116" s="159">
        <v>9.4127631055236971E-2</v>
      </c>
      <c r="J116" s="159">
        <v>7.9753714531642469E-2</v>
      </c>
      <c r="K116" s="159">
        <v>8.8265276247656926E-2</v>
      </c>
      <c r="L116" s="159">
        <v>9.9597668429845049E-2</v>
      </c>
      <c r="M116" s="159">
        <v>0.10351881791233768</v>
      </c>
      <c r="N116" s="159">
        <v>0.10665649403775003</v>
      </c>
      <c r="O116" s="159">
        <v>9.1486374107889915E-2</v>
      </c>
      <c r="P116" s="159">
        <v>9.7145685450070879E-2</v>
      </c>
      <c r="Q116" s="159">
        <v>0.1099954079805065</v>
      </c>
    </row>
    <row r="117" spans="1:17" x14ac:dyDescent="0.25">
      <c r="A117" s="129" t="s">
        <v>79</v>
      </c>
      <c r="B117" s="158">
        <v>0.25791346794675341</v>
      </c>
      <c r="C117" s="158">
        <v>0.30004236665745493</v>
      </c>
      <c r="D117" s="158">
        <v>0.36258013195663263</v>
      </c>
      <c r="E117" s="158">
        <v>0.3246687322907793</v>
      </c>
      <c r="F117" s="158">
        <v>0.3191913144141596</v>
      </c>
      <c r="G117" s="158">
        <v>0.28204015062621463</v>
      </c>
      <c r="H117" s="158">
        <v>0.2933403722491672</v>
      </c>
      <c r="I117" s="158">
        <v>0.29900755089932168</v>
      </c>
      <c r="J117" s="158">
        <v>0.25348503393796029</v>
      </c>
      <c r="K117" s="158">
        <v>0.28123487168302935</v>
      </c>
      <c r="L117" s="158">
        <v>0.31661135383612604</v>
      </c>
      <c r="M117" s="158">
        <v>0.32897156010212103</v>
      </c>
      <c r="N117" s="158">
        <v>0.33923388165950036</v>
      </c>
      <c r="O117" s="158">
        <v>0.29132234717641092</v>
      </c>
      <c r="P117" s="158">
        <v>0.30931744718264076</v>
      </c>
      <c r="Q117" s="158">
        <v>0.35001454742890026</v>
      </c>
    </row>
    <row r="118" spans="1:17" x14ac:dyDescent="0.25">
      <c r="A118" s="92" t="s">
        <v>125</v>
      </c>
      <c r="B118" s="91">
        <v>4.2142745185449977E-2</v>
      </c>
      <c r="C118" s="91">
        <v>4.902655570315146E-2</v>
      </c>
      <c r="D118" s="91">
        <v>5.9245150057498357E-2</v>
      </c>
      <c r="E118" s="91">
        <v>5.3050473724924448E-2</v>
      </c>
      <c r="F118" s="91">
        <v>5.2155470343804917E-2</v>
      </c>
      <c r="G118" s="91">
        <v>4.509326927119562E-2</v>
      </c>
      <c r="H118" s="91">
        <v>4.7931458014646544E-2</v>
      </c>
      <c r="I118" s="91">
        <v>3.9993552666485369E-2</v>
      </c>
      <c r="J118" s="91">
        <v>3.3290033717588159E-2</v>
      </c>
      <c r="K118" s="91">
        <v>3.3829276935115664E-2</v>
      </c>
      <c r="L118" s="91">
        <v>4.1333905785034375E-2</v>
      </c>
      <c r="M118" s="91">
        <v>4.341402393156378E-2</v>
      </c>
      <c r="N118" s="91">
        <v>4.3471427240698225E-2</v>
      </c>
      <c r="O118" s="91">
        <v>3.5823484259966031E-2</v>
      </c>
      <c r="P118" s="91">
        <v>3.8151845336541583E-2</v>
      </c>
      <c r="Q118" s="91">
        <v>4.4137009221047095E-2</v>
      </c>
    </row>
    <row r="119" spans="1:17" x14ac:dyDescent="0.25">
      <c r="A119" s="92" t="s">
        <v>26</v>
      </c>
      <c r="B119" s="91">
        <v>7.0130871293068248E-2</v>
      </c>
      <c r="C119" s="91">
        <v>8.1586404797076226E-2</v>
      </c>
      <c r="D119" s="91">
        <v>9.8591441424547704E-2</v>
      </c>
      <c r="E119" s="91">
        <v>8.8282714580337568E-2</v>
      </c>
      <c r="F119" s="91">
        <v>8.6793315476127647E-2</v>
      </c>
      <c r="G119" s="91">
        <v>7.5040917470505383E-2</v>
      </c>
      <c r="H119" s="91">
        <v>7.9764023395297215E-2</v>
      </c>
      <c r="I119" s="91">
        <v>6.6554342444075057E-2</v>
      </c>
      <c r="J119" s="91">
        <v>5.5398836969835823E-2</v>
      </c>
      <c r="K119" s="91">
        <v>5.6296206054779509E-2</v>
      </c>
      <c r="L119" s="91">
        <v>6.8784859977533613E-2</v>
      </c>
      <c r="M119" s="91">
        <v>7.2246440312812632E-2</v>
      </c>
      <c r="N119" s="91">
        <v>7.2341966697413093E-2</v>
      </c>
      <c r="O119" s="91">
        <v>5.9614819890098938E-2</v>
      </c>
      <c r="P119" s="91">
        <v>6.3489507935847941E-2</v>
      </c>
      <c r="Q119" s="91">
        <v>7.3449579502260637E-2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6.0694845575454057E-3</v>
      </c>
      <c r="H120" s="91">
        <v>0</v>
      </c>
      <c r="I120" s="91">
        <v>5.424713440690862E-2</v>
      </c>
      <c r="J120" s="91">
        <v>4.9750132322394454E-2</v>
      </c>
      <c r="K120" s="91">
        <v>7.4199803272745488E-2</v>
      </c>
      <c r="L120" s="91">
        <v>6.364798047517066E-2</v>
      </c>
      <c r="M120" s="91">
        <v>6.3277870228809083E-2</v>
      </c>
      <c r="N120" s="91">
        <v>7.318888371488598E-2</v>
      </c>
      <c r="O120" s="91">
        <v>7.2082736212156162E-2</v>
      </c>
      <c r="P120" s="91">
        <v>7.5828273755161185E-2</v>
      </c>
      <c r="Q120" s="91">
        <v>7.9896189858584321E-2</v>
      </c>
    </row>
    <row r="121" spans="1:17" x14ac:dyDescent="0.25">
      <c r="A121" s="92" t="s">
        <v>21</v>
      </c>
      <c r="B121" s="157">
        <v>0.14563985146823519</v>
      </c>
      <c r="C121" s="157">
        <v>0.16942940615722724</v>
      </c>
      <c r="D121" s="157">
        <v>0.20474354047458659</v>
      </c>
      <c r="E121" s="157">
        <v>0.1833355439855173</v>
      </c>
      <c r="F121" s="157">
        <v>0.18024252859422704</v>
      </c>
      <c r="G121" s="157">
        <v>0.1558364793269682</v>
      </c>
      <c r="H121" s="157">
        <v>0.16564489083922349</v>
      </c>
      <c r="I121" s="157">
        <v>0.13821252138185264</v>
      </c>
      <c r="J121" s="157">
        <v>0.11504603092814185</v>
      </c>
      <c r="K121" s="157">
        <v>0.11690958542038872</v>
      </c>
      <c r="L121" s="157">
        <v>0.14284460759838744</v>
      </c>
      <c r="M121" s="157">
        <v>0.15003322562893556</v>
      </c>
      <c r="N121" s="157">
        <v>0.15023160400650304</v>
      </c>
      <c r="O121" s="157">
        <v>0.12380130681418983</v>
      </c>
      <c r="P121" s="157">
        <v>0.13184782015509008</v>
      </c>
      <c r="Q121" s="157">
        <v>0.15253176884700823</v>
      </c>
    </row>
    <row r="122" spans="1:17" x14ac:dyDescent="0.25">
      <c r="A122" s="156" t="s">
        <v>146</v>
      </c>
      <c r="B122" s="206">
        <v>61.972799880798519</v>
      </c>
      <c r="C122" s="206">
        <v>76.017497569353779</v>
      </c>
      <c r="D122" s="206">
        <v>90.343873426748132</v>
      </c>
      <c r="E122" s="206">
        <v>85.122183266598427</v>
      </c>
      <c r="F122" s="206">
        <v>87.870597642902709</v>
      </c>
      <c r="G122" s="206">
        <v>74.317098268394901</v>
      </c>
      <c r="H122" s="206">
        <v>75.912046538912492</v>
      </c>
      <c r="I122" s="206">
        <v>77.037450764643552</v>
      </c>
      <c r="J122" s="206">
        <v>68.313302698377896</v>
      </c>
      <c r="K122" s="206">
        <v>77.622118558958462</v>
      </c>
      <c r="L122" s="206">
        <v>81.677044174312357</v>
      </c>
      <c r="M122" s="206">
        <v>89.152724044833974</v>
      </c>
      <c r="N122" s="206">
        <v>94.000055867795808</v>
      </c>
      <c r="O122" s="206">
        <v>80.120722341399258</v>
      </c>
      <c r="P122" s="206">
        <v>84.999829842213103</v>
      </c>
      <c r="Q122" s="206">
        <v>96.948377304300067</v>
      </c>
    </row>
    <row r="123" spans="1:17" x14ac:dyDescent="0.25">
      <c r="A123" s="152" t="s">
        <v>159</v>
      </c>
      <c r="B123" s="151">
        <v>23.124608775625362</v>
      </c>
      <c r="C123" s="151">
        <v>18.313726495144277</v>
      </c>
      <c r="D123" s="151">
        <v>33.342243289410987</v>
      </c>
      <c r="E123" s="151">
        <v>13.644953416634994</v>
      </c>
      <c r="F123" s="151">
        <v>6.4564958551888818</v>
      </c>
      <c r="G123" s="151">
        <v>10.611942171043211</v>
      </c>
      <c r="H123" s="151">
        <v>14.143794652108362</v>
      </c>
      <c r="I123" s="151">
        <v>13.812257704567484</v>
      </c>
      <c r="J123" s="151">
        <v>5.4589845149523271</v>
      </c>
      <c r="K123" s="151">
        <v>1.8007275514887959</v>
      </c>
      <c r="L123" s="151">
        <v>22.89871787997653</v>
      </c>
      <c r="M123" s="151">
        <v>5.6171525335742505</v>
      </c>
      <c r="N123" s="151">
        <v>1.4502565591099452</v>
      </c>
      <c r="O123" s="151">
        <v>2.2140408665642051</v>
      </c>
      <c r="P123" s="151">
        <v>2.4865384807866695</v>
      </c>
      <c r="Q123" s="151">
        <v>1.2634416460527951</v>
      </c>
    </row>
    <row r="124" spans="1:17" x14ac:dyDescent="0.25">
      <c r="A124" s="154" t="s">
        <v>33</v>
      </c>
      <c r="B124" s="153">
        <v>7.8388714690794536</v>
      </c>
      <c r="C124" s="153">
        <v>5.964385929927265</v>
      </c>
      <c r="D124" s="153">
        <v>5.0632085443495436</v>
      </c>
      <c r="E124" s="153">
        <v>3.4952897649397703</v>
      </c>
      <c r="F124" s="153">
        <v>0</v>
      </c>
      <c r="G124" s="153">
        <v>6.283047937971042</v>
      </c>
      <c r="H124" s="153">
        <v>7.4234635844952956</v>
      </c>
      <c r="I124" s="153">
        <v>8.4612545727793016</v>
      </c>
      <c r="J124" s="153">
        <v>2.4907420029857268</v>
      </c>
      <c r="K124" s="153">
        <v>2.9954670960267746E-2</v>
      </c>
      <c r="L124" s="153">
        <v>2.3842114287065095</v>
      </c>
      <c r="M124" s="153">
        <v>4.1401189509392635</v>
      </c>
      <c r="N124" s="153">
        <v>0</v>
      </c>
      <c r="O124" s="153">
        <v>1.128400727139605</v>
      </c>
      <c r="P124" s="153">
        <v>1.2246774581498741</v>
      </c>
      <c r="Q124" s="153">
        <v>0.29333768695004681</v>
      </c>
    </row>
    <row r="125" spans="1:17" x14ac:dyDescent="0.25">
      <c r="A125" s="154" t="s">
        <v>30</v>
      </c>
      <c r="B125" s="153">
        <v>1.4780379910490384</v>
      </c>
      <c r="C125" s="153">
        <v>1.5272158196986474</v>
      </c>
      <c r="D125" s="153">
        <v>1.5858358234554815</v>
      </c>
      <c r="E125" s="153">
        <v>1.5967966082268552</v>
      </c>
      <c r="F125" s="153">
        <v>1.6113060454146539</v>
      </c>
      <c r="G125" s="153">
        <v>1.6735981530036308</v>
      </c>
      <c r="H125" s="153">
        <v>1.5493249628070775</v>
      </c>
      <c r="I125" s="153">
        <v>1.5151198491584328</v>
      </c>
      <c r="J125" s="153">
        <v>1.5953672513656925</v>
      </c>
      <c r="K125" s="153">
        <v>1.4561486528047249</v>
      </c>
      <c r="L125" s="153">
        <v>1.6559383888737427</v>
      </c>
      <c r="M125" s="153">
        <v>1.3005783954576267</v>
      </c>
      <c r="N125" s="153">
        <v>1.4502565591099452</v>
      </c>
      <c r="O125" s="153">
        <v>1.0856401394246</v>
      </c>
      <c r="P125" s="153">
        <v>1.0514755527748836</v>
      </c>
      <c r="Q125" s="153">
        <v>0.97010395910274838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0.98593912063823841</v>
      </c>
      <c r="E126" s="153">
        <v>0</v>
      </c>
      <c r="F126" s="153">
        <v>0.38427128627430718</v>
      </c>
      <c r="G126" s="153">
        <v>0</v>
      </c>
      <c r="H126" s="153">
        <v>0</v>
      </c>
      <c r="I126" s="153">
        <v>0</v>
      </c>
      <c r="J126" s="153">
        <v>0</v>
      </c>
      <c r="K126" s="153">
        <v>5.3606049367000745E-2</v>
      </c>
      <c r="L126" s="153">
        <v>2.5284460565651456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13.807699315496869</v>
      </c>
      <c r="C127" s="153">
        <v>10.822124745518364</v>
      </c>
      <c r="D127" s="153">
        <v>9.3785376413629287</v>
      </c>
      <c r="E127" s="153">
        <v>8.5528670434683676</v>
      </c>
      <c r="F127" s="153">
        <v>0</v>
      </c>
      <c r="G127" s="153">
        <v>2.6552960800685388</v>
      </c>
      <c r="H127" s="153">
        <v>5.171006104805989</v>
      </c>
      <c r="I127" s="153">
        <v>3.8358832826297502</v>
      </c>
      <c r="J127" s="153">
        <v>1.3728752606009074</v>
      </c>
      <c r="K127" s="153">
        <v>0</v>
      </c>
      <c r="L127" s="153">
        <v>0.16005582715354577</v>
      </c>
      <c r="M127" s="153">
        <v>0.17645518717736014</v>
      </c>
      <c r="N127" s="153">
        <v>0</v>
      </c>
      <c r="O127" s="153">
        <v>0</v>
      </c>
      <c r="P127" s="153">
        <v>0.2103854698619117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16.328722159604798</v>
      </c>
      <c r="E128" s="153">
        <v>0</v>
      </c>
      <c r="F128" s="153">
        <v>4.4609185234999202</v>
      </c>
      <c r="G128" s="153">
        <v>0</v>
      </c>
      <c r="H128" s="153">
        <v>0</v>
      </c>
      <c r="I128" s="153">
        <v>0</v>
      </c>
      <c r="J128" s="153">
        <v>0</v>
      </c>
      <c r="K128" s="153">
        <v>0.26101817835680241</v>
      </c>
      <c r="L128" s="153">
        <v>16.170066178677587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38.848191105173157</v>
      </c>
      <c r="C129" s="151">
        <v>57.703771074209506</v>
      </c>
      <c r="D129" s="151">
        <v>57.001630137337145</v>
      </c>
      <c r="E129" s="151">
        <v>71.477229849963436</v>
      </c>
      <c r="F129" s="151">
        <v>81.414101787713832</v>
      </c>
      <c r="G129" s="151">
        <v>63.70515609735169</v>
      </c>
      <c r="H129" s="151">
        <v>61.76825188680413</v>
      </c>
      <c r="I129" s="151">
        <v>63.225193060076073</v>
      </c>
      <c r="J129" s="151">
        <v>62.854318183425576</v>
      </c>
      <c r="K129" s="151">
        <v>75.821391007469671</v>
      </c>
      <c r="L129" s="151">
        <v>58.778326294335834</v>
      </c>
      <c r="M129" s="151">
        <v>83.535571511259718</v>
      </c>
      <c r="N129" s="151">
        <v>92.549799308685863</v>
      </c>
      <c r="O129" s="151">
        <v>77.906681474835054</v>
      </c>
      <c r="P129" s="151">
        <v>82.51329136142644</v>
      </c>
      <c r="Q129" s="151">
        <v>95.684935658247269</v>
      </c>
    </row>
    <row r="130" spans="1:17" x14ac:dyDescent="0.25">
      <c r="A130" s="156" t="s">
        <v>145</v>
      </c>
      <c r="B130" s="206">
        <v>44.256656364582824</v>
      </c>
      <c r="C130" s="206">
        <v>46.625809189671401</v>
      </c>
      <c r="D130" s="206">
        <v>52.743292456604948</v>
      </c>
      <c r="E130" s="206">
        <v>49.015986021344474</v>
      </c>
      <c r="F130" s="206">
        <v>46.598041070638935</v>
      </c>
      <c r="G130" s="206">
        <v>48.328772107539095</v>
      </c>
      <c r="H130" s="206">
        <v>51.889694284876718</v>
      </c>
      <c r="I130" s="206">
        <v>50.467578511818814</v>
      </c>
      <c r="J130" s="206">
        <v>43.138416069260224</v>
      </c>
      <c r="K130" s="206">
        <v>40.516344215510998</v>
      </c>
      <c r="L130" s="206">
        <v>45.588769224125727</v>
      </c>
      <c r="M130" s="206">
        <v>52.229404535873314</v>
      </c>
      <c r="N130" s="206">
        <v>63.176084688356639</v>
      </c>
      <c r="O130" s="206">
        <v>51.696311587838359</v>
      </c>
      <c r="P130" s="206">
        <v>62.749812400567826</v>
      </c>
      <c r="Q130" s="206">
        <v>61.435537013163511</v>
      </c>
    </row>
    <row r="131" spans="1:17" x14ac:dyDescent="0.25">
      <c r="A131" s="152" t="s">
        <v>157</v>
      </c>
      <c r="B131" s="151">
        <v>8.0680776475022107</v>
      </c>
      <c r="C131" s="151">
        <v>28.93018574711359</v>
      </c>
      <c r="D131" s="151">
        <v>50.138278745604374</v>
      </c>
      <c r="E131" s="151">
        <v>37.158302446901445</v>
      </c>
      <c r="F131" s="151">
        <v>43.064256186479426</v>
      </c>
      <c r="G131" s="151">
        <v>8.7708520441506472</v>
      </c>
      <c r="H131" s="151">
        <v>3.1879633828635368</v>
      </c>
      <c r="I131" s="151">
        <v>10.483735547075124</v>
      </c>
      <c r="J131" s="151">
        <v>7.525025810474224</v>
      </c>
      <c r="K131" s="151">
        <v>36.812272722371944</v>
      </c>
      <c r="L131" s="151">
        <v>42.613185551747918</v>
      </c>
      <c r="M131" s="151">
        <v>24.783669095295608</v>
      </c>
      <c r="N131" s="151">
        <v>0.97469656110666147</v>
      </c>
      <c r="O131" s="151">
        <v>0.71049425783463749</v>
      </c>
      <c r="P131" s="151">
        <v>0.7867098157573531</v>
      </c>
      <c r="Q131" s="151">
        <v>3.8529322461476041</v>
      </c>
    </row>
    <row r="132" spans="1:17" x14ac:dyDescent="0.25">
      <c r="A132" s="154" t="s">
        <v>30</v>
      </c>
      <c r="B132" s="205">
        <v>1.1297545544392606</v>
      </c>
      <c r="C132" s="205">
        <v>1.0943728687200098</v>
      </c>
      <c r="D132" s="205">
        <v>1.0977820542239294</v>
      </c>
      <c r="E132" s="205">
        <v>1.0854302036000474</v>
      </c>
      <c r="F132" s="205">
        <v>1.0326014683723581</v>
      </c>
      <c r="G132" s="205">
        <v>1.2167445874718239</v>
      </c>
      <c r="H132" s="205">
        <v>1.1472373144172336</v>
      </c>
      <c r="I132" s="205">
        <v>1.1442582600962776</v>
      </c>
      <c r="J132" s="205">
        <v>1.0791701259381148</v>
      </c>
      <c r="K132" s="205">
        <v>0.9337031076947363</v>
      </c>
      <c r="L132" s="205">
        <v>1.1058028643499189</v>
      </c>
      <c r="M132" s="205">
        <v>0.89369114730719024</v>
      </c>
      <c r="N132" s="205">
        <v>0.97469656110666147</v>
      </c>
      <c r="O132" s="205">
        <v>0.71049425783463749</v>
      </c>
      <c r="P132" s="205">
        <v>0.7867098157573531</v>
      </c>
      <c r="Q132" s="205">
        <v>0.6244946097661509</v>
      </c>
    </row>
    <row r="133" spans="1:17" x14ac:dyDescent="0.25">
      <c r="A133" s="154" t="s">
        <v>125</v>
      </c>
      <c r="B133" s="205">
        <v>1.0840608018869207</v>
      </c>
      <c r="C133" s="205">
        <v>2.7387048852902218</v>
      </c>
      <c r="D133" s="205">
        <v>2.7924857091332833</v>
      </c>
      <c r="E133" s="205">
        <v>3.2362724257887412</v>
      </c>
      <c r="F133" s="205">
        <v>3.3335243110975572</v>
      </c>
      <c r="G133" s="205">
        <v>1.5891368486254909</v>
      </c>
      <c r="H133" s="205">
        <v>0.23644648113568456</v>
      </c>
      <c r="I133" s="205">
        <v>3.3942867612490026</v>
      </c>
      <c r="J133" s="205">
        <v>2.3449500570455317</v>
      </c>
      <c r="K133" s="205">
        <v>6.1130332774949769</v>
      </c>
      <c r="L133" s="205">
        <v>5.6127020563959595</v>
      </c>
      <c r="M133" s="205">
        <v>4.6082935675470962</v>
      </c>
      <c r="N133" s="205">
        <v>0</v>
      </c>
      <c r="O133" s="205">
        <v>0</v>
      </c>
      <c r="P133" s="205">
        <v>0</v>
      </c>
      <c r="Q133" s="205">
        <v>5.7256190859224988E-2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5.8542622911760294</v>
      </c>
      <c r="C135" s="205">
        <v>25.097107993103357</v>
      </c>
      <c r="D135" s="205">
        <v>46.248010982247159</v>
      </c>
      <c r="E135" s="205">
        <v>32.836599817512656</v>
      </c>
      <c r="F135" s="205">
        <v>38.698130407009508</v>
      </c>
      <c r="G135" s="205">
        <v>5.9649706080533331</v>
      </c>
      <c r="H135" s="205">
        <v>1.8042795873106185</v>
      </c>
      <c r="I135" s="205">
        <v>5.9451905257298447</v>
      </c>
      <c r="J135" s="205">
        <v>4.1009056274905777</v>
      </c>
      <c r="K135" s="205">
        <v>29.765536337182233</v>
      </c>
      <c r="L135" s="205">
        <v>35.894680631002039</v>
      </c>
      <c r="M135" s="205">
        <v>19.28168438044132</v>
      </c>
      <c r="N135" s="205">
        <v>0</v>
      </c>
      <c r="O135" s="205">
        <v>0</v>
      </c>
      <c r="P135" s="205">
        <v>0</v>
      </c>
      <c r="Q135" s="205">
        <v>3.1711814455222282</v>
      </c>
    </row>
    <row r="136" spans="1:17" x14ac:dyDescent="0.25">
      <c r="A136" s="152" t="s">
        <v>156</v>
      </c>
      <c r="B136" s="151">
        <v>36.18857871708061</v>
      </c>
      <c r="C136" s="151">
        <v>17.695623442557807</v>
      </c>
      <c r="D136" s="151">
        <v>2.6050137110005722</v>
      </c>
      <c r="E136" s="151">
        <v>11.857683574443028</v>
      </c>
      <c r="F136" s="151">
        <v>3.5337848841595116</v>
      </c>
      <c r="G136" s="151">
        <v>39.557920063388451</v>
      </c>
      <c r="H136" s="151">
        <v>48.701730902013182</v>
      </c>
      <c r="I136" s="151">
        <v>39.983842964743694</v>
      </c>
      <c r="J136" s="151">
        <v>35.613390258785998</v>
      </c>
      <c r="K136" s="151">
        <v>3.704071493139057</v>
      </c>
      <c r="L136" s="151">
        <v>2.975583672377812</v>
      </c>
      <c r="M136" s="151">
        <v>27.445735440577707</v>
      </c>
      <c r="N136" s="151">
        <v>62.201388127249977</v>
      </c>
      <c r="O136" s="151">
        <v>50.985817330003719</v>
      </c>
      <c r="P136" s="151">
        <v>61.963102584810471</v>
      </c>
      <c r="Q136" s="151">
        <v>57.582604767015908</v>
      </c>
    </row>
    <row r="137" spans="1:17" x14ac:dyDescent="0.25">
      <c r="A137" s="156" t="s">
        <v>144</v>
      </c>
      <c r="B137" s="204">
        <v>23.470191627442478</v>
      </c>
      <c r="C137" s="204">
        <v>27.092051564188957</v>
      </c>
      <c r="D137" s="204">
        <v>32.595123269426679</v>
      </c>
      <c r="E137" s="204">
        <v>29.253099149524008</v>
      </c>
      <c r="F137" s="204">
        <v>28.846471923833342</v>
      </c>
      <c r="G137" s="204">
        <v>25.545088160745951</v>
      </c>
      <c r="H137" s="204">
        <v>26.812088623822834</v>
      </c>
      <c r="I137" s="204">
        <v>26.703574123261266</v>
      </c>
      <c r="J137" s="204">
        <v>22.66862189733612</v>
      </c>
      <c r="K137" s="204">
        <v>24.890349373925851</v>
      </c>
      <c r="L137" s="204">
        <v>28.097234146843707</v>
      </c>
      <c r="M137" s="204">
        <v>29.392257045516239</v>
      </c>
      <c r="N137" s="204">
        <v>30.09365962073494</v>
      </c>
      <c r="O137" s="204">
        <v>27.252251503433818</v>
      </c>
      <c r="P137" s="204">
        <v>21.726758952829467</v>
      </c>
      <c r="Q137" s="204">
        <v>31.850044159880454</v>
      </c>
    </row>
    <row r="138" spans="1:17" x14ac:dyDescent="0.25">
      <c r="A138" s="152" t="s">
        <v>155</v>
      </c>
      <c r="B138" s="151">
        <v>7.7052817998134362</v>
      </c>
      <c r="C138" s="151">
        <v>10.178628929353874</v>
      </c>
      <c r="D138" s="151">
        <v>13.247691132312209</v>
      </c>
      <c r="E138" s="151">
        <v>11.372945013028623</v>
      </c>
      <c r="F138" s="151">
        <v>11.581043162008907</v>
      </c>
      <c r="G138" s="151">
        <v>8.3837478348877852</v>
      </c>
      <c r="H138" s="151">
        <v>8.4333780931498712</v>
      </c>
      <c r="I138" s="151">
        <v>8.8126266775010578</v>
      </c>
      <c r="J138" s="151">
        <v>7.3848346795883302</v>
      </c>
      <c r="K138" s="151">
        <v>10.003738748265224</v>
      </c>
      <c r="L138" s="151">
        <v>11.376947757078943</v>
      </c>
      <c r="M138" s="151">
        <v>10.619339007810133</v>
      </c>
      <c r="N138" s="151">
        <v>1.0623169961601542</v>
      </c>
      <c r="O138" s="151">
        <v>4.6358212991132408</v>
      </c>
      <c r="P138" s="151">
        <v>5.0261083332970209</v>
      </c>
      <c r="Q138" s="151">
        <v>10.089268887532445</v>
      </c>
    </row>
    <row r="139" spans="1:17" x14ac:dyDescent="0.25">
      <c r="A139" s="154" t="s">
        <v>30</v>
      </c>
      <c r="B139" s="153">
        <v>0.28928193315260275</v>
      </c>
      <c r="C139" s="153">
        <v>0.28022219322693137</v>
      </c>
      <c r="D139" s="153">
        <v>0.28109514015967413</v>
      </c>
      <c r="E139" s="153">
        <v>0.27793235828599344</v>
      </c>
      <c r="F139" s="153">
        <v>0.26440517347171405</v>
      </c>
      <c r="G139" s="153">
        <v>0.31155636862337588</v>
      </c>
      <c r="H139" s="153">
        <v>0.29375852196864172</v>
      </c>
      <c r="I139" s="153">
        <v>0.29299571327754365</v>
      </c>
      <c r="J139" s="153">
        <v>0.27632941952322082</v>
      </c>
      <c r="K139" s="153">
        <v>0.2390815234363797</v>
      </c>
      <c r="L139" s="153">
        <v>0.2831489273735236</v>
      </c>
      <c r="M139" s="153">
        <v>0.22883616774858639</v>
      </c>
      <c r="N139" s="153">
        <v>0.23797796711628394</v>
      </c>
      <c r="O139" s="153">
        <v>0.18192726162740883</v>
      </c>
      <c r="P139" s="153">
        <v>0.17628475419082301</v>
      </c>
      <c r="Q139" s="153">
        <v>0.15990642148479606</v>
      </c>
    </row>
    <row r="140" spans="1:17" x14ac:dyDescent="0.25">
      <c r="A140" s="154" t="s">
        <v>125</v>
      </c>
      <c r="B140" s="153">
        <v>1.1586942052732545</v>
      </c>
      <c r="C140" s="153">
        <v>0.97388263828510724</v>
      </c>
      <c r="D140" s="153">
        <v>0.73834965889640192</v>
      </c>
      <c r="E140" s="153">
        <v>0.99538742787492962</v>
      </c>
      <c r="F140" s="153">
        <v>0.89752088295556542</v>
      </c>
      <c r="G140" s="153">
        <v>1.6981247595120619</v>
      </c>
      <c r="H140" s="153">
        <v>0.94308806808854384</v>
      </c>
      <c r="I140" s="153">
        <v>3.0963264542554967</v>
      </c>
      <c r="J140" s="153">
        <v>2.5860166021228235</v>
      </c>
      <c r="K140" s="153">
        <v>1.6637138882563469</v>
      </c>
      <c r="L140" s="153">
        <v>1.5001231943163509</v>
      </c>
      <c r="M140" s="153">
        <v>2.0042918208498079</v>
      </c>
      <c r="N140" s="153">
        <v>0.66613958206833557</v>
      </c>
      <c r="O140" s="153">
        <v>0.71442144255930329</v>
      </c>
      <c r="P140" s="153">
        <v>0.14331923769608662</v>
      </c>
      <c r="Q140" s="153">
        <v>0.17609678008328025</v>
      </c>
    </row>
    <row r="141" spans="1:17" x14ac:dyDescent="0.25">
      <c r="A141" s="154" t="s">
        <v>26</v>
      </c>
      <c r="B141" s="153">
        <v>6.257305661387579</v>
      </c>
      <c r="C141" s="153">
        <v>8.9245240978418341</v>
      </c>
      <c r="D141" s="153">
        <v>12.228246333256132</v>
      </c>
      <c r="E141" s="153">
        <v>10.099625226867699</v>
      </c>
      <c r="F141" s="153">
        <v>10.419117105581627</v>
      </c>
      <c r="G141" s="153">
        <v>6.3740667067523464</v>
      </c>
      <c r="H141" s="153">
        <v>7.1965315030926851</v>
      </c>
      <c r="I141" s="153">
        <v>5.4233045099680179</v>
      </c>
      <c r="J141" s="153">
        <v>4.5224886579422856</v>
      </c>
      <c r="K141" s="153">
        <v>8.100943336572497</v>
      </c>
      <c r="L141" s="153">
        <v>9.5936756353890686</v>
      </c>
      <c r="M141" s="153">
        <v>8.3862110192117392</v>
      </c>
      <c r="N141" s="153">
        <v>0.15819944697553476</v>
      </c>
      <c r="O141" s="153">
        <v>3.7394725949265286</v>
      </c>
      <c r="P141" s="153">
        <v>4.7065043414101115</v>
      </c>
      <c r="Q141" s="153">
        <v>9.7532656859643687</v>
      </c>
    </row>
    <row r="142" spans="1:17" x14ac:dyDescent="0.25">
      <c r="A142" s="152" t="s">
        <v>154</v>
      </c>
      <c r="B142" s="151">
        <v>13.589806719709417</v>
      </c>
      <c r="C142" s="151">
        <v>15.850034688537438</v>
      </c>
      <c r="D142" s="151">
        <v>19.191039401088759</v>
      </c>
      <c r="E142" s="151">
        <v>17.167896348689496</v>
      </c>
      <c r="F142" s="151">
        <v>17.052976343468924</v>
      </c>
      <c r="G142" s="151">
        <v>14.784519189395892</v>
      </c>
      <c r="H142" s="151">
        <v>15.454727989691737</v>
      </c>
      <c r="I142" s="151">
        <v>15.489269571732653</v>
      </c>
      <c r="J142" s="151">
        <v>13.144381484969021</v>
      </c>
      <c r="K142" s="151">
        <v>14.665407460775743</v>
      </c>
      <c r="L142" s="151">
        <v>16.54273930992726</v>
      </c>
      <c r="M142" s="151">
        <v>17.134802279441061</v>
      </c>
      <c r="N142" s="151">
        <v>14.93633445096847</v>
      </c>
      <c r="O142" s="151">
        <v>15.163589368002356</v>
      </c>
      <c r="P142" s="151">
        <v>8.8512629084848466</v>
      </c>
      <c r="Q142" s="151">
        <v>18.332831433944875</v>
      </c>
    </row>
    <row r="143" spans="1:17" x14ac:dyDescent="0.25">
      <c r="A143" s="150" t="s">
        <v>33</v>
      </c>
      <c r="B143" s="87">
        <v>1.2002192581828584</v>
      </c>
      <c r="C143" s="87">
        <v>1.3311786995704671</v>
      </c>
      <c r="D143" s="87">
        <v>1.5204927325276729</v>
      </c>
      <c r="E143" s="87">
        <v>1.1044046097852449</v>
      </c>
      <c r="F143" s="87">
        <v>8.0734826992653178E-2</v>
      </c>
      <c r="G143" s="87">
        <v>2.3617147440986219</v>
      </c>
      <c r="H143" s="87">
        <v>2.1413216600260352</v>
      </c>
      <c r="I143" s="87">
        <v>2.4864022084200177</v>
      </c>
      <c r="J143" s="87">
        <v>1.5547465111682299</v>
      </c>
      <c r="K143" s="87">
        <v>1.5960918505068369</v>
      </c>
      <c r="L143" s="87">
        <v>2.4894507166646731</v>
      </c>
      <c r="M143" s="87">
        <v>3.162506821247431</v>
      </c>
      <c r="N143" s="87">
        <v>2.5318667852370154</v>
      </c>
      <c r="O143" s="87">
        <v>2.5496329756142599</v>
      </c>
      <c r="P143" s="87">
        <v>0.97735583644827051</v>
      </c>
      <c r="Q143" s="87">
        <v>2.5184798648159243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2.5373557948221267E-15</v>
      </c>
      <c r="H145" s="87">
        <v>0</v>
      </c>
      <c r="I145" s="87">
        <v>0</v>
      </c>
      <c r="J145" s="87">
        <v>1.9754957171328549E-15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1.5610632308439292</v>
      </c>
      <c r="C146" s="87">
        <v>1.1783466052518055</v>
      </c>
      <c r="D146" s="87">
        <v>0.84865442346261499</v>
      </c>
      <c r="E146" s="87">
        <v>1.1715877889725606</v>
      </c>
      <c r="F146" s="87">
        <v>1.1529150858879718</v>
      </c>
      <c r="G146" s="87">
        <v>2.22771371544719</v>
      </c>
      <c r="H146" s="87">
        <v>1.3924011041166007</v>
      </c>
      <c r="I146" s="87">
        <v>3.9024232548307287</v>
      </c>
      <c r="J146" s="87">
        <v>3.2599218095343874</v>
      </c>
      <c r="K146" s="87">
        <v>1.8533689598013265</v>
      </c>
      <c r="L146" s="87">
        <v>1.6489396610870217</v>
      </c>
      <c r="M146" s="87">
        <v>2.3938830505730313</v>
      </c>
      <c r="N146" s="87">
        <v>3.149608351021675</v>
      </c>
      <c r="O146" s="87">
        <v>1.9051759462208406</v>
      </c>
      <c r="P146" s="87">
        <v>0.52135352618882347</v>
      </c>
      <c r="Q146" s="87">
        <v>0.89381364775307071</v>
      </c>
    </row>
    <row r="147" spans="1:17" x14ac:dyDescent="0.25">
      <c r="A147" s="150" t="s">
        <v>29</v>
      </c>
      <c r="B147" s="87">
        <v>2.4333396037410457</v>
      </c>
      <c r="C147" s="87">
        <v>2.8979829194694431</v>
      </c>
      <c r="D147" s="87">
        <v>3.5929671036470432</v>
      </c>
      <c r="E147" s="87">
        <v>3.4826025911110405</v>
      </c>
      <c r="F147" s="87">
        <v>3.6362700777495922</v>
      </c>
      <c r="G147" s="87">
        <v>1.5750921044221948</v>
      </c>
      <c r="H147" s="87">
        <v>1.9665512379789549</v>
      </c>
      <c r="I147" s="87">
        <v>1.6630035519535531</v>
      </c>
      <c r="J147" s="87">
        <v>1.9786451384518486</v>
      </c>
      <c r="K147" s="87">
        <v>2.2674522105221016</v>
      </c>
      <c r="L147" s="87">
        <v>1.9051156883376996</v>
      </c>
      <c r="M147" s="87">
        <v>1.3867214978500817</v>
      </c>
      <c r="N147" s="87">
        <v>1.0116347897763773</v>
      </c>
      <c r="O147" s="87">
        <v>1.4785618945315224</v>
      </c>
      <c r="P147" s="87">
        <v>1.3763835932250441</v>
      </c>
      <c r="Q147" s="87">
        <v>2.3421927556132536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8.3951846269415835</v>
      </c>
      <c r="C149" s="87">
        <v>10.442526464245722</v>
      </c>
      <c r="D149" s="87">
        <v>13.228925141451427</v>
      </c>
      <c r="E149" s="87">
        <v>11.409301358820649</v>
      </c>
      <c r="F149" s="87">
        <v>12.183056352838706</v>
      </c>
      <c r="G149" s="87">
        <v>8.6199986254278826</v>
      </c>
      <c r="H149" s="87">
        <v>9.9544539875701457</v>
      </c>
      <c r="I149" s="87">
        <v>7.4374405565283519</v>
      </c>
      <c r="J149" s="87">
        <v>6.3510680258145538</v>
      </c>
      <c r="K149" s="87">
        <v>8.9484944399454776</v>
      </c>
      <c r="L149" s="87">
        <v>10.497617218115092</v>
      </c>
      <c r="M149" s="87">
        <v>10.190054841652877</v>
      </c>
      <c r="N149" s="87">
        <v>8.2416635261186819</v>
      </c>
      <c r="O149" s="87">
        <v>9.2284756540160036</v>
      </c>
      <c r="P149" s="87">
        <v>5.974993373831663</v>
      </c>
      <c r="Q149" s="87">
        <v>12.576402038126121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1.6160257227726836E-3</v>
      </c>
      <c r="M151" s="87">
        <v>1.6360681176425015E-3</v>
      </c>
      <c r="N151" s="87">
        <v>1.5609988147206294E-3</v>
      </c>
      <c r="O151" s="87">
        <v>1.7428976197286692E-3</v>
      </c>
      <c r="P151" s="87">
        <v>1.1765787910442758E-3</v>
      </c>
      <c r="Q151" s="87">
        <v>1.9431276365043397E-3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2.1751031079196248</v>
      </c>
      <c r="C153" s="148">
        <v>1.0633879462976461</v>
      </c>
      <c r="D153" s="148">
        <v>0.15639273602570469</v>
      </c>
      <c r="E153" s="148">
        <v>0.71225778780588955</v>
      </c>
      <c r="F153" s="148">
        <v>0.21245241835550921</v>
      </c>
      <c r="G153" s="148">
        <v>2.3768211364622722</v>
      </c>
      <c r="H153" s="148">
        <v>2.9239825409812243</v>
      </c>
      <c r="I153" s="148">
        <v>2.4016778740275551</v>
      </c>
      <c r="J153" s="148">
        <v>2.1394057327787706</v>
      </c>
      <c r="K153" s="148">
        <v>0.22120316488488215</v>
      </c>
      <c r="L153" s="148">
        <v>0.17754707983750664</v>
      </c>
      <c r="M153" s="148">
        <v>1.638115758265043</v>
      </c>
      <c r="N153" s="148">
        <v>14.095008173606317</v>
      </c>
      <c r="O153" s="148">
        <v>7.4528408363182246</v>
      </c>
      <c r="P153" s="148">
        <v>7.8493877110476005</v>
      </c>
      <c r="Q153" s="148">
        <v>3.4279438384031344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1</v>
      </c>
      <c r="C158" s="77">
        <f t="shared" si="0"/>
        <v>0.99999999999999978</v>
      </c>
      <c r="D158" s="77">
        <f t="shared" si="0"/>
        <v>1</v>
      </c>
      <c r="E158" s="77">
        <f t="shared" si="0"/>
        <v>1</v>
      </c>
      <c r="F158" s="77">
        <f t="shared" si="0"/>
        <v>0.99999999999999989</v>
      </c>
      <c r="G158" s="77">
        <f t="shared" si="0"/>
        <v>1</v>
      </c>
      <c r="H158" s="77">
        <f t="shared" si="0"/>
        <v>1</v>
      </c>
      <c r="I158" s="77">
        <f t="shared" si="0"/>
        <v>1</v>
      </c>
      <c r="J158" s="77">
        <f t="shared" si="0"/>
        <v>1.0000000000000002</v>
      </c>
      <c r="K158" s="77">
        <f t="shared" si="0"/>
        <v>1</v>
      </c>
      <c r="L158" s="77">
        <f t="shared" si="0"/>
        <v>0.99999999999999989</v>
      </c>
      <c r="M158" s="77">
        <f t="shared" si="0"/>
        <v>1</v>
      </c>
      <c r="N158" s="77">
        <f t="shared" si="0"/>
        <v>1</v>
      </c>
      <c r="O158" s="77">
        <f t="shared" si="0"/>
        <v>0.99999999999999989</v>
      </c>
      <c r="P158" s="77">
        <f t="shared" si="0"/>
        <v>1</v>
      </c>
      <c r="Q158" s="77">
        <f t="shared" si="0"/>
        <v>1.0000000000000002</v>
      </c>
    </row>
    <row r="159" spans="1:17" x14ac:dyDescent="0.25">
      <c r="A159" s="132" t="s">
        <v>83</v>
      </c>
      <c r="B159" s="203">
        <f t="shared" ref="B159:Q159" si="1">IF(B$6=0,0,B$6/B$5)</f>
        <v>1.5105150743048132E-3</v>
      </c>
      <c r="C159" s="203">
        <f t="shared" si="1"/>
        <v>1.5089708605785738E-3</v>
      </c>
      <c r="D159" s="203">
        <f t="shared" si="1"/>
        <v>1.5077904708224324E-3</v>
      </c>
      <c r="E159" s="203">
        <f t="shared" si="1"/>
        <v>1.5083729827357392E-3</v>
      </c>
      <c r="F159" s="203">
        <f t="shared" si="1"/>
        <v>1.5000567230322322E-3</v>
      </c>
      <c r="G159" s="203">
        <f t="shared" si="1"/>
        <v>1.513161906132667E-3</v>
      </c>
      <c r="H159" s="203">
        <f t="shared" si="1"/>
        <v>1.5105843437389153E-3</v>
      </c>
      <c r="I159" s="203">
        <f t="shared" si="1"/>
        <v>1.516775995300493E-3</v>
      </c>
      <c r="J159" s="203">
        <f t="shared" si="1"/>
        <v>1.5158357375008372E-3</v>
      </c>
      <c r="K159" s="203">
        <f t="shared" si="1"/>
        <v>1.5088382393874909E-3</v>
      </c>
      <c r="L159" s="203">
        <f t="shared" si="1"/>
        <v>1.5111474793036565E-3</v>
      </c>
      <c r="M159" s="203">
        <f t="shared" si="1"/>
        <v>1.5132341907821353E-3</v>
      </c>
      <c r="N159" s="203">
        <f t="shared" si="1"/>
        <v>1.5104577817911127E-3</v>
      </c>
      <c r="O159" s="203">
        <f t="shared" si="1"/>
        <v>1.5111133393999198E-3</v>
      </c>
      <c r="P159" s="203">
        <f t="shared" si="1"/>
        <v>1.5089099111703736E-3</v>
      </c>
      <c r="Q159" s="203">
        <f t="shared" si="1"/>
        <v>1.5070523165631974E-3</v>
      </c>
    </row>
    <row r="160" spans="1:17" x14ac:dyDescent="0.25">
      <c r="A160" s="76" t="s">
        <v>82</v>
      </c>
      <c r="B160" s="202">
        <f t="shared" ref="B160:Q160" si="2">IF(B$7=0,0,B$7/B$5)</f>
        <v>1.9626812320144309E-4</v>
      </c>
      <c r="C160" s="202">
        <f t="shared" si="2"/>
        <v>1.9606747645847008E-4</v>
      </c>
      <c r="D160" s="202">
        <f t="shared" si="2"/>
        <v>1.9591410302577481E-4</v>
      </c>
      <c r="E160" s="202">
        <f t="shared" si="2"/>
        <v>1.9598979145941711E-4</v>
      </c>
      <c r="F160" s="202">
        <f t="shared" si="2"/>
        <v>1.9490922184986568E-4</v>
      </c>
      <c r="G160" s="202">
        <f t="shared" si="2"/>
        <v>1.9661203815080023E-4</v>
      </c>
      <c r="H160" s="202">
        <f t="shared" si="2"/>
        <v>1.9627712369541875E-4</v>
      </c>
      <c r="I160" s="202">
        <f t="shared" si="2"/>
        <v>1.970816332644924E-4</v>
      </c>
      <c r="J160" s="202">
        <f t="shared" si="2"/>
        <v>1.9695946127375676E-4</v>
      </c>
      <c r="K160" s="202">
        <f t="shared" si="2"/>
        <v>1.9605024438133732E-4</v>
      </c>
      <c r="L160" s="202">
        <f t="shared" si="2"/>
        <v>1.9635029447158633E-4</v>
      </c>
      <c r="M160" s="202">
        <f t="shared" si="2"/>
        <v>1.9662143042548108E-4</v>
      </c>
      <c r="N160" s="202">
        <f t="shared" si="2"/>
        <v>1.9626067892344236E-4</v>
      </c>
      <c r="O160" s="202">
        <f t="shared" si="2"/>
        <v>1.9634585851795267E-4</v>
      </c>
      <c r="P160" s="202">
        <f t="shared" si="2"/>
        <v>1.9605955702346333E-4</v>
      </c>
      <c r="Q160" s="202">
        <f t="shared" si="2"/>
        <v>1.9581819127119672E-4</v>
      </c>
    </row>
    <row r="161" spans="1:17" x14ac:dyDescent="0.25">
      <c r="A161" s="76" t="s">
        <v>81</v>
      </c>
      <c r="B161" s="202">
        <f t="shared" ref="B161:Q161" si="3">IF(B$8=0,0,B$8/B$5)</f>
        <v>2.735594073025497E-2</v>
      </c>
      <c r="C161" s="202">
        <f t="shared" si="3"/>
        <v>2.7327974495499396E-2</v>
      </c>
      <c r="D161" s="202">
        <f t="shared" si="3"/>
        <v>2.7306597236339991E-2</v>
      </c>
      <c r="E161" s="202">
        <f t="shared" si="3"/>
        <v>2.7317146724819892E-2</v>
      </c>
      <c r="F161" s="202">
        <f t="shared" si="3"/>
        <v>2.7166536438688691E-2</v>
      </c>
      <c r="G161" s="202">
        <f t="shared" si="3"/>
        <v>2.7403875753107394E-2</v>
      </c>
      <c r="H161" s="202">
        <f t="shared" si="3"/>
        <v>2.7357195223219624E-2</v>
      </c>
      <c r="I161" s="202">
        <f t="shared" si="3"/>
        <v>2.7469328134715972E-2</v>
      </c>
      <c r="J161" s="202">
        <f t="shared" si="3"/>
        <v>2.745229974679976E-2</v>
      </c>
      <c r="K161" s="202">
        <f t="shared" si="3"/>
        <v>2.7325572680711476E-2</v>
      </c>
      <c r="L161" s="202">
        <f t="shared" si="3"/>
        <v>2.7367393799449816E-2</v>
      </c>
      <c r="M161" s="202">
        <f t="shared" si="3"/>
        <v>2.7405184852645818E-2</v>
      </c>
      <c r="N161" s="202">
        <f t="shared" si="3"/>
        <v>2.7354903143384287E-2</v>
      </c>
      <c r="O161" s="202">
        <f t="shared" si="3"/>
        <v>2.7366775514204585E-2</v>
      </c>
      <c r="P161" s="202">
        <f t="shared" si="3"/>
        <v>2.7326870681028004E-2</v>
      </c>
      <c r="Q161" s="202">
        <f t="shared" si="3"/>
        <v>2.7293229012143535E-2</v>
      </c>
    </row>
    <row r="162" spans="1:17" x14ac:dyDescent="0.25">
      <c r="A162" s="76" t="s">
        <v>80</v>
      </c>
      <c r="B162" s="202">
        <f t="shared" ref="B162:Q162" si="4">IF(B$9=0,0,B$9/B$5)</f>
        <v>4.9946260259001076E-4</v>
      </c>
      <c r="C162" s="202">
        <f t="shared" si="4"/>
        <v>4.9895199728736757E-4</v>
      </c>
      <c r="D162" s="202">
        <f t="shared" si="4"/>
        <v>4.9856169298011384E-4</v>
      </c>
      <c r="E162" s="202">
        <f t="shared" si="4"/>
        <v>4.9875430470654343E-4</v>
      </c>
      <c r="F162" s="202">
        <f t="shared" si="4"/>
        <v>4.9600447401237479E-4</v>
      </c>
      <c r="G162" s="202">
        <f t="shared" si="4"/>
        <v>5.0033779644662729E-4</v>
      </c>
      <c r="H162" s="202">
        <f t="shared" si="4"/>
        <v>4.9948550702335617E-4</v>
      </c>
      <c r="I162" s="202">
        <f t="shared" si="4"/>
        <v>5.0153282085416942E-4</v>
      </c>
      <c r="J162" s="202">
        <f t="shared" si="4"/>
        <v>5.012219178941725E-4</v>
      </c>
      <c r="K162" s="202">
        <f t="shared" si="4"/>
        <v>4.9890814514290133E-4</v>
      </c>
      <c r="L162" s="202">
        <f t="shared" si="4"/>
        <v>4.9967171182168041E-4</v>
      </c>
      <c r="M162" s="202">
        <f t="shared" si="4"/>
        <v>5.0036169788247843E-4</v>
      </c>
      <c r="N162" s="202">
        <f t="shared" si="4"/>
        <v>4.9944365841097648E-4</v>
      </c>
      <c r="O162" s="202">
        <f t="shared" si="4"/>
        <v>4.9966042321856596E-4</v>
      </c>
      <c r="P162" s="202">
        <f t="shared" si="4"/>
        <v>4.9893184393003684E-4</v>
      </c>
      <c r="Q162" s="202">
        <f t="shared" si="4"/>
        <v>4.9831761699987217E-4</v>
      </c>
    </row>
    <row r="163" spans="1:17" x14ac:dyDescent="0.25">
      <c r="A163" s="129" t="s">
        <v>79</v>
      </c>
      <c r="B163" s="201">
        <f t="shared" ref="B163:Q163" si="5">IF(B$10=0,0,B$10/B$5)</f>
        <v>1.5787476960603777E-3</v>
      </c>
      <c r="C163" s="201">
        <f t="shared" si="5"/>
        <v>1.5771337274850248E-3</v>
      </c>
      <c r="D163" s="201">
        <f t="shared" si="5"/>
        <v>1.5759000174481897E-3</v>
      </c>
      <c r="E163" s="201">
        <f t="shared" si="5"/>
        <v>1.5765088424488168E-3</v>
      </c>
      <c r="F163" s="201">
        <f t="shared" si="5"/>
        <v>1.5678169226725153E-3</v>
      </c>
      <c r="G163" s="201">
        <f t="shared" si="5"/>
        <v>1.5827546718017588E-3</v>
      </c>
      <c r="H163" s="201">
        <f t="shared" si="5"/>
        <v>1.578820094516611E-3</v>
      </c>
      <c r="I163" s="201">
        <f t="shared" si="5"/>
        <v>1.5958366144840001E-3</v>
      </c>
      <c r="J163" s="201">
        <f t="shared" si="5"/>
        <v>1.5957156221769245E-3</v>
      </c>
      <c r="K163" s="201">
        <f t="shared" si="5"/>
        <v>1.5922964199356674E-3</v>
      </c>
      <c r="L163" s="201">
        <f t="shared" si="5"/>
        <v>1.5910583804833159E-3</v>
      </c>
      <c r="M163" s="201">
        <f t="shared" si="5"/>
        <v>1.5927482883208691E-3</v>
      </c>
      <c r="N163" s="201">
        <f t="shared" si="5"/>
        <v>1.5911915376702406E-3</v>
      </c>
      <c r="O163" s="201">
        <f t="shared" si="5"/>
        <v>1.5937359736138855E-3</v>
      </c>
      <c r="P163" s="201">
        <f t="shared" si="5"/>
        <v>1.5912783820784522E-3</v>
      </c>
      <c r="Q163" s="201">
        <f t="shared" si="5"/>
        <v>1.5883339555002351E-3</v>
      </c>
    </row>
    <row r="164" spans="1:17" x14ac:dyDescent="0.25">
      <c r="A164" s="127" t="s">
        <v>152</v>
      </c>
      <c r="B164" s="200">
        <f t="shared" ref="B164:Q164" si="6">IF(B$15=0,0,B$15/B$5)</f>
        <v>0.4004696225246393</v>
      </c>
      <c r="C164" s="200">
        <f t="shared" si="6"/>
        <v>0.40108252805199457</v>
      </c>
      <c r="D164" s="200">
        <f t="shared" si="6"/>
        <v>0.40155103017296356</v>
      </c>
      <c r="E164" s="200">
        <f t="shared" si="6"/>
        <v>0.40131982851651576</v>
      </c>
      <c r="F164" s="200">
        <f t="shared" si="6"/>
        <v>0.4032385662843917</v>
      </c>
      <c r="G164" s="200">
        <f t="shared" si="6"/>
        <v>0.39941784222168014</v>
      </c>
      <c r="H164" s="200">
        <f t="shared" si="6"/>
        <v>0.40044212916778299</v>
      </c>
      <c r="I164" s="200">
        <f t="shared" si="6"/>
        <v>0.39797408901670422</v>
      </c>
      <c r="J164" s="200">
        <f t="shared" si="6"/>
        <v>0.39834641992156428</v>
      </c>
      <c r="K164" s="200">
        <f t="shared" si="6"/>
        <v>0.39972975022827678</v>
      </c>
      <c r="L164" s="200">
        <f t="shared" si="6"/>
        <v>0.40020696836058356</v>
      </c>
      <c r="M164" s="200">
        <f t="shared" si="6"/>
        <v>0.39937923404533776</v>
      </c>
      <c r="N164" s="200">
        <f t="shared" si="6"/>
        <v>0.39908825187697078</v>
      </c>
      <c r="O164" s="200">
        <f t="shared" si="6"/>
        <v>0.39935780812508137</v>
      </c>
      <c r="P164" s="200">
        <f t="shared" si="6"/>
        <v>0.4010925107951262</v>
      </c>
      <c r="Q164" s="200">
        <f t="shared" si="6"/>
        <v>0.40050031339325926</v>
      </c>
    </row>
    <row r="165" spans="1:17" x14ac:dyDescent="0.25">
      <c r="A165" s="72" t="s">
        <v>151</v>
      </c>
      <c r="B165" s="71">
        <f t="shared" ref="B165:Q165" si="7">IF(B$26=0,0,B$26/B$5)</f>
        <v>0.56838944324894902</v>
      </c>
      <c r="C165" s="71">
        <f t="shared" si="7"/>
        <v>0.56780837339069645</v>
      </c>
      <c r="D165" s="71">
        <f t="shared" si="7"/>
        <v>0.56736420630642004</v>
      </c>
      <c r="E165" s="71">
        <f t="shared" si="7"/>
        <v>0.5675833988373139</v>
      </c>
      <c r="F165" s="71">
        <f t="shared" si="7"/>
        <v>0.56583610993535249</v>
      </c>
      <c r="G165" s="71">
        <f t="shared" si="7"/>
        <v>0.56938541561268063</v>
      </c>
      <c r="H165" s="71">
        <f t="shared" si="7"/>
        <v>0.5684155085400231</v>
      </c>
      <c r="I165" s="71">
        <f t="shared" si="7"/>
        <v>0.57074535578467678</v>
      </c>
      <c r="J165" s="71">
        <f t="shared" si="7"/>
        <v>0.57039154759279043</v>
      </c>
      <c r="K165" s="71">
        <f t="shared" si="7"/>
        <v>0.5691485840421644</v>
      </c>
      <c r="L165" s="71">
        <f t="shared" si="7"/>
        <v>0.56862740997388628</v>
      </c>
      <c r="M165" s="71">
        <f t="shared" si="7"/>
        <v>0.56941261549460553</v>
      </c>
      <c r="N165" s="71">
        <f t="shared" si="7"/>
        <v>0.5697594913228492</v>
      </c>
      <c r="O165" s="71">
        <f t="shared" si="7"/>
        <v>0.56947456076596359</v>
      </c>
      <c r="P165" s="71">
        <f t="shared" si="7"/>
        <v>0.5677854388296435</v>
      </c>
      <c r="Q165" s="71">
        <f t="shared" si="7"/>
        <v>0.56841693551426287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1.0000000000000002</v>
      </c>
      <c r="C167" s="77">
        <f t="shared" si="8"/>
        <v>1</v>
      </c>
      <c r="D167" s="77">
        <f t="shared" si="8"/>
        <v>1</v>
      </c>
      <c r="E167" s="77">
        <f t="shared" si="8"/>
        <v>1</v>
      </c>
      <c r="F167" s="77">
        <f t="shared" si="8"/>
        <v>0.99999999999999989</v>
      </c>
      <c r="G167" s="77">
        <f t="shared" si="8"/>
        <v>1.0000000000000002</v>
      </c>
      <c r="H167" s="77">
        <f t="shared" si="8"/>
        <v>0.99999999999999989</v>
      </c>
      <c r="I167" s="77">
        <f t="shared" si="8"/>
        <v>0.99999999999999989</v>
      </c>
      <c r="J167" s="77">
        <f t="shared" si="8"/>
        <v>1.0000000000000002</v>
      </c>
      <c r="K167" s="77">
        <f t="shared" si="8"/>
        <v>0.99999999999999989</v>
      </c>
      <c r="L167" s="77">
        <f t="shared" si="8"/>
        <v>1</v>
      </c>
      <c r="M167" s="77">
        <f t="shared" si="8"/>
        <v>0.99999999999999956</v>
      </c>
      <c r="N167" s="77">
        <f t="shared" si="8"/>
        <v>1</v>
      </c>
      <c r="O167" s="77">
        <f t="shared" si="8"/>
        <v>1.0000000000000002</v>
      </c>
      <c r="P167" s="77">
        <f t="shared" si="8"/>
        <v>1.0000000000000002</v>
      </c>
      <c r="Q167" s="77">
        <f t="shared" si="8"/>
        <v>1</v>
      </c>
    </row>
    <row r="168" spans="1:17" x14ac:dyDescent="0.25">
      <c r="A168" s="132" t="s">
        <v>83</v>
      </c>
      <c r="B168" s="203">
        <f t="shared" ref="B168:Q168" si="9">IF(B$34=0,0,B$34/B$33)</f>
        <v>1.0300540452894847E-3</v>
      </c>
      <c r="C168" s="203">
        <f t="shared" si="9"/>
        <v>1.039176411574104E-3</v>
      </c>
      <c r="D168" s="203">
        <f t="shared" si="9"/>
        <v>1.044826682341068E-3</v>
      </c>
      <c r="E168" s="203">
        <f t="shared" si="9"/>
        <v>1.0416935874501363E-3</v>
      </c>
      <c r="F168" s="203">
        <f t="shared" si="9"/>
        <v>1.0441925914717036E-3</v>
      </c>
      <c r="G168" s="203">
        <f t="shared" si="9"/>
        <v>1.0303347643726413E-3</v>
      </c>
      <c r="H168" s="203">
        <f t="shared" si="9"/>
        <v>1.0270121459401427E-3</v>
      </c>
      <c r="I168" s="203">
        <f t="shared" si="9"/>
        <v>1.0316162082177045E-3</v>
      </c>
      <c r="J168" s="203">
        <f t="shared" si="9"/>
        <v>1.030705099613752E-3</v>
      </c>
      <c r="K168" s="203">
        <f t="shared" si="9"/>
        <v>1.045149729183173E-3</v>
      </c>
      <c r="L168" s="203">
        <f t="shared" si="9"/>
        <v>1.0453656949459867E-3</v>
      </c>
      <c r="M168" s="203">
        <f t="shared" si="9"/>
        <v>1.0369523733314609E-3</v>
      </c>
      <c r="N168" s="203">
        <f t="shared" si="9"/>
        <v>1.0199462444413986E-3</v>
      </c>
      <c r="O168" s="203">
        <f t="shared" si="9"/>
        <v>1.0243804306929341E-3</v>
      </c>
      <c r="P168" s="203">
        <f t="shared" si="9"/>
        <v>1.0196427965304721E-3</v>
      </c>
      <c r="Q168" s="203">
        <f t="shared" si="9"/>
        <v>1.0267448199662186E-3</v>
      </c>
    </row>
    <row r="169" spans="1:17" x14ac:dyDescent="0.25">
      <c r="A169" s="76" t="s">
        <v>82</v>
      </c>
      <c r="B169" s="202">
        <f t="shared" ref="B169:Q169" si="10">IF(B$35=0,0,B$35/B$33)</f>
        <v>1.246640453096936E-4</v>
      </c>
      <c r="C169" s="202">
        <f t="shared" si="10"/>
        <v>1.2576809522730524E-4</v>
      </c>
      <c r="D169" s="202">
        <f t="shared" si="10"/>
        <v>1.2645192887091459E-4</v>
      </c>
      <c r="E169" s="202">
        <f t="shared" si="10"/>
        <v>1.2607274072517715E-4</v>
      </c>
      <c r="F169" s="202">
        <f t="shared" si="10"/>
        <v>1.2637518694341051E-4</v>
      </c>
      <c r="G169" s="202">
        <f t="shared" si="10"/>
        <v>1.2469801981487808E-4</v>
      </c>
      <c r="H169" s="202">
        <f t="shared" si="10"/>
        <v>1.2429589425970929E-4</v>
      </c>
      <c r="I169" s="202">
        <f t="shared" si="10"/>
        <v>1.2485310873889456E-4</v>
      </c>
      <c r="J169" s="202">
        <f t="shared" si="10"/>
        <v>1.2474284026822098E-4</v>
      </c>
      <c r="K169" s="202">
        <f t="shared" si="10"/>
        <v>1.2649102616522212E-4</v>
      </c>
      <c r="L169" s="202">
        <f t="shared" si="10"/>
        <v>1.2651716378951852E-4</v>
      </c>
      <c r="M169" s="202">
        <f t="shared" si="10"/>
        <v>1.2549892721081207E-4</v>
      </c>
      <c r="N169" s="202">
        <f t="shared" si="10"/>
        <v>1.2344073149555971E-4</v>
      </c>
      <c r="O169" s="202">
        <f t="shared" si="10"/>
        <v>1.2397738643934726E-4</v>
      </c>
      <c r="P169" s="202">
        <f t="shared" si="10"/>
        <v>1.234040061952807E-4</v>
      </c>
      <c r="Q169" s="202">
        <f t="shared" si="10"/>
        <v>1.2426354067838208E-4</v>
      </c>
    </row>
    <row r="170" spans="1:17" x14ac:dyDescent="0.25">
      <c r="A170" s="76" t="s">
        <v>81</v>
      </c>
      <c r="B170" s="202">
        <f t="shared" ref="B170:Q170" si="11">IF(B$36=0,0,B$36/B$33)</f>
        <v>2.0105921149440289E-2</v>
      </c>
      <c r="C170" s="202">
        <f t="shared" si="11"/>
        <v>2.0283983240505926E-2</v>
      </c>
      <c r="D170" s="202">
        <f t="shared" si="11"/>
        <v>2.0394272500601641E-2</v>
      </c>
      <c r="E170" s="202">
        <f t="shared" si="11"/>
        <v>2.0333116720359947E-2</v>
      </c>
      <c r="F170" s="202">
        <f t="shared" si="11"/>
        <v>2.0381895498560509E-2</v>
      </c>
      <c r="G170" s="202">
        <f t="shared" si="11"/>
        <v>2.011140058595812E-2</v>
      </c>
      <c r="H170" s="202">
        <f t="shared" si="11"/>
        <v>2.0046545441202362E-2</v>
      </c>
      <c r="I170" s="202">
        <f t="shared" si="11"/>
        <v>2.0136413456908038E-2</v>
      </c>
      <c r="J170" s="202">
        <f t="shared" si="11"/>
        <v>2.0118629266036286E-2</v>
      </c>
      <c r="K170" s="202">
        <f t="shared" si="11"/>
        <v>2.0400578144819673E-2</v>
      </c>
      <c r="L170" s="202">
        <f t="shared" si="11"/>
        <v>2.0404793642654923E-2</v>
      </c>
      <c r="M170" s="202">
        <f t="shared" si="11"/>
        <v>2.0240571598423254E-2</v>
      </c>
      <c r="N170" s="202">
        <f t="shared" si="11"/>
        <v>1.9908624077723293E-2</v>
      </c>
      <c r="O170" s="202">
        <f t="shared" si="11"/>
        <v>1.9995176234421288E-2</v>
      </c>
      <c r="P170" s="202">
        <f t="shared" si="11"/>
        <v>1.9902700990679506E-2</v>
      </c>
      <c r="Q170" s="202">
        <f t="shared" si="11"/>
        <v>2.0041327428635458E-2</v>
      </c>
    </row>
    <row r="171" spans="1:17" x14ac:dyDescent="0.25">
      <c r="A171" s="76" t="s">
        <v>80</v>
      </c>
      <c r="B171" s="202">
        <f t="shared" ref="B171:Q171" si="12">IF(B$37=0,0,B$37/B$33)</f>
        <v>3.4190396620336131E-4</v>
      </c>
      <c r="C171" s="202">
        <f t="shared" si="12"/>
        <v>3.4493193665611024E-4</v>
      </c>
      <c r="D171" s="202">
        <f t="shared" si="12"/>
        <v>3.4680742075734002E-4</v>
      </c>
      <c r="E171" s="202">
        <f t="shared" si="12"/>
        <v>3.4576745826741081E-4</v>
      </c>
      <c r="F171" s="202">
        <f t="shared" si="12"/>
        <v>3.4659694812810241E-4</v>
      </c>
      <c r="G171" s="202">
        <f t="shared" si="12"/>
        <v>3.4199714477817412E-4</v>
      </c>
      <c r="H171" s="202">
        <f t="shared" si="12"/>
        <v>3.4089427408372176E-4</v>
      </c>
      <c r="I171" s="202">
        <f t="shared" si="12"/>
        <v>3.4242249210348925E-4</v>
      </c>
      <c r="J171" s="202">
        <f t="shared" si="12"/>
        <v>3.421200694813385E-4</v>
      </c>
      <c r="K171" s="202">
        <f t="shared" si="12"/>
        <v>3.4691464910821193E-4</v>
      </c>
      <c r="L171" s="202">
        <f t="shared" si="12"/>
        <v>3.4698633423115065E-4</v>
      </c>
      <c r="M171" s="202">
        <f t="shared" si="12"/>
        <v>3.4419371568641943E-4</v>
      </c>
      <c r="N171" s="202">
        <f t="shared" si="12"/>
        <v>3.3854890224787432E-4</v>
      </c>
      <c r="O171" s="202">
        <f t="shared" si="12"/>
        <v>3.4002073362722512E-4</v>
      </c>
      <c r="P171" s="202">
        <f t="shared" si="12"/>
        <v>3.3844817933458991E-4</v>
      </c>
      <c r="Q171" s="202">
        <f t="shared" si="12"/>
        <v>3.4080554105930268E-4</v>
      </c>
    </row>
    <row r="172" spans="1:17" x14ac:dyDescent="0.25">
      <c r="A172" s="129" t="s">
        <v>79</v>
      </c>
      <c r="B172" s="201">
        <f t="shared" ref="B172:Q172" si="13">IF(B$38=0,0,B$38/B$33)</f>
        <v>1.0762791106490859E-3</v>
      </c>
      <c r="C172" s="201">
        <f t="shared" si="13"/>
        <v>1.0858108554315314E-3</v>
      </c>
      <c r="D172" s="201">
        <f t="shared" si="13"/>
        <v>1.0917146897243095E-3</v>
      </c>
      <c r="E172" s="201">
        <f t="shared" si="13"/>
        <v>1.088440992971977E-3</v>
      </c>
      <c r="F172" s="201">
        <f t="shared" si="13"/>
        <v>1.091052143171465E-3</v>
      </c>
      <c r="G172" s="201">
        <f t="shared" si="13"/>
        <v>1.0774169195279628E-3</v>
      </c>
      <c r="H172" s="201">
        <f t="shared" si="13"/>
        <v>1.0731007019613417E-3</v>
      </c>
      <c r="I172" s="201">
        <f t="shared" si="13"/>
        <v>1.0850815232015907E-3</v>
      </c>
      <c r="J172" s="201">
        <f t="shared" si="13"/>
        <v>1.0847134191411013E-3</v>
      </c>
      <c r="K172" s="201">
        <f t="shared" si="13"/>
        <v>1.102648223187988E-3</v>
      </c>
      <c r="L172" s="201">
        <f t="shared" si="13"/>
        <v>1.1003345289923592E-3</v>
      </c>
      <c r="M172" s="201">
        <f t="shared" si="13"/>
        <v>1.0911313768808292E-3</v>
      </c>
      <c r="N172" s="201">
        <f t="shared" si="13"/>
        <v>1.0741585402570101E-3</v>
      </c>
      <c r="O172" s="201">
        <f t="shared" si="13"/>
        <v>1.080084770989406E-3</v>
      </c>
      <c r="P172" s="201">
        <f t="shared" si="13"/>
        <v>1.0749991977462194E-3</v>
      </c>
      <c r="Q172" s="201">
        <f t="shared" si="13"/>
        <v>1.0818156131325444E-3</v>
      </c>
    </row>
    <row r="173" spans="1:17" x14ac:dyDescent="0.25">
      <c r="A173" s="127" t="s">
        <v>150</v>
      </c>
      <c r="B173" s="200">
        <f t="shared" ref="B173:Q173" si="14">IF(B$43=0,0,B$43/B$33)</f>
        <v>0.83329756096292762</v>
      </c>
      <c r="C173" s="200">
        <f t="shared" si="14"/>
        <v>0.84067741215612124</v>
      </c>
      <c r="D173" s="200">
        <f t="shared" si="14"/>
        <v>0.84524839255314321</v>
      </c>
      <c r="E173" s="200">
        <f t="shared" si="14"/>
        <v>0.8427137679450285</v>
      </c>
      <c r="F173" s="200">
        <f t="shared" si="14"/>
        <v>0.84473542298879212</v>
      </c>
      <c r="G173" s="200">
        <f t="shared" si="14"/>
        <v>0.83352465829668432</v>
      </c>
      <c r="H173" s="200">
        <f t="shared" si="14"/>
        <v>0.83083671211708932</v>
      </c>
      <c r="I173" s="200">
        <f t="shared" si="14"/>
        <v>0.83456132626132651</v>
      </c>
      <c r="J173" s="200">
        <f t="shared" si="14"/>
        <v>0.83382425369613644</v>
      </c>
      <c r="K173" s="200">
        <f t="shared" si="14"/>
        <v>0.84550973237976101</v>
      </c>
      <c r="L173" s="200">
        <f t="shared" si="14"/>
        <v>0.84568444529334774</v>
      </c>
      <c r="M173" s="200">
        <f t="shared" si="14"/>
        <v>0.8388782001132602</v>
      </c>
      <c r="N173" s="200">
        <f t="shared" si="14"/>
        <v>0.8480620613091755</v>
      </c>
      <c r="O173" s="200">
        <f t="shared" si="14"/>
        <v>0.82870769577403769</v>
      </c>
      <c r="P173" s="200">
        <f t="shared" si="14"/>
        <v>0.86119184743311916</v>
      </c>
      <c r="Q173" s="200">
        <f t="shared" si="14"/>
        <v>0.83062044959856296</v>
      </c>
    </row>
    <row r="174" spans="1:17" x14ac:dyDescent="0.25">
      <c r="A174" s="127" t="s">
        <v>148</v>
      </c>
      <c r="B174" s="200">
        <f t="shared" ref="B174:Q174" si="15">IF(B$44=0,0,B$44/B$33)</f>
        <v>8.9618092325688681E-2</v>
      </c>
      <c r="C174" s="200">
        <f t="shared" si="15"/>
        <v>8.1877426584780991E-2</v>
      </c>
      <c r="D174" s="200">
        <f t="shared" si="15"/>
        <v>7.7061701446535041E-2</v>
      </c>
      <c r="E174" s="200">
        <f t="shared" si="15"/>
        <v>7.9738557251825409E-2</v>
      </c>
      <c r="F174" s="200">
        <f t="shared" si="15"/>
        <v>7.7290889754954559E-2</v>
      </c>
      <c r="G174" s="200">
        <f t="shared" si="15"/>
        <v>8.9586964175607603E-2</v>
      </c>
      <c r="H174" s="200">
        <f t="shared" si="15"/>
        <v>9.211194602339777E-2</v>
      </c>
      <c r="I174" s="200">
        <f t="shared" si="15"/>
        <v>8.8870758192408694E-2</v>
      </c>
      <c r="J174" s="200">
        <f t="shared" si="15"/>
        <v>8.9576293889580105E-2</v>
      </c>
      <c r="K174" s="200">
        <f t="shared" si="15"/>
        <v>7.7084004760376371E-2</v>
      </c>
      <c r="L174" s="200">
        <f t="shared" si="15"/>
        <v>7.6881585262763147E-2</v>
      </c>
      <c r="M174" s="200">
        <f t="shared" si="15"/>
        <v>8.4062048711013068E-2</v>
      </c>
      <c r="N174" s="200">
        <f t="shared" si="15"/>
        <v>9.2558899611879367E-2</v>
      </c>
      <c r="O174" s="200">
        <f t="shared" si="15"/>
        <v>9.3005751436070108E-2</v>
      </c>
      <c r="P174" s="200">
        <f t="shared" si="15"/>
        <v>9.2607324099633598E-2</v>
      </c>
      <c r="Q174" s="200">
        <f t="shared" si="15"/>
        <v>9.2141019722750295E-2</v>
      </c>
    </row>
    <row r="175" spans="1:17" x14ac:dyDescent="0.25">
      <c r="A175" s="142" t="s">
        <v>164</v>
      </c>
      <c r="B175" s="199">
        <f t="shared" ref="B175:Q175" si="16">IF(B$45=0,0,B$45/B$33)</f>
        <v>1.6337558841957801E-2</v>
      </c>
      <c r="C175" s="199">
        <f t="shared" si="16"/>
        <v>5.0802960865676386E-2</v>
      </c>
      <c r="D175" s="199">
        <f t="shared" si="16"/>
        <v>7.3255591143003604E-2</v>
      </c>
      <c r="E175" s="199">
        <f t="shared" si="16"/>
        <v>6.0448634568988392E-2</v>
      </c>
      <c r="F175" s="199">
        <f t="shared" si="16"/>
        <v>7.1429497910493647E-2</v>
      </c>
      <c r="G175" s="199">
        <f t="shared" si="16"/>
        <v>1.6258513792166144E-2</v>
      </c>
      <c r="H175" s="199">
        <f t="shared" si="16"/>
        <v>5.6591104475340673E-3</v>
      </c>
      <c r="I175" s="199">
        <f t="shared" si="16"/>
        <v>1.8461308313793615E-2</v>
      </c>
      <c r="J175" s="199">
        <f t="shared" si="16"/>
        <v>1.5625606708495783E-2</v>
      </c>
      <c r="K175" s="199">
        <f t="shared" si="16"/>
        <v>7.0036856994744601E-2</v>
      </c>
      <c r="L175" s="199">
        <f t="shared" si="16"/>
        <v>7.1863516257879026E-2</v>
      </c>
      <c r="M175" s="199">
        <f t="shared" si="16"/>
        <v>3.9888756481905263E-2</v>
      </c>
      <c r="N175" s="199">
        <f t="shared" si="16"/>
        <v>1.4280220370817389E-3</v>
      </c>
      <c r="O175" s="199">
        <f t="shared" si="16"/>
        <v>1.278235338485325E-3</v>
      </c>
      <c r="P175" s="199">
        <f t="shared" si="16"/>
        <v>1.1610407759489164E-3</v>
      </c>
      <c r="Q175" s="199">
        <f t="shared" si="16"/>
        <v>5.7786278649544463E-3</v>
      </c>
    </row>
    <row r="176" spans="1:17" x14ac:dyDescent="0.25">
      <c r="A176" s="142" t="s">
        <v>163</v>
      </c>
      <c r="B176" s="199">
        <f t="shared" ref="B176:Q176" si="17">IF(B$50=0,0,B$50/B$33)</f>
        <v>7.3280533483730884E-2</v>
      </c>
      <c r="C176" s="199">
        <f t="shared" si="17"/>
        <v>3.1074465719104605E-2</v>
      </c>
      <c r="D176" s="199">
        <f t="shared" si="17"/>
        <v>3.8061103035314453E-3</v>
      </c>
      <c r="E176" s="199">
        <f t="shared" si="17"/>
        <v>1.9289922682837028E-2</v>
      </c>
      <c r="F176" s="199">
        <f t="shared" si="17"/>
        <v>5.8613918444609114E-3</v>
      </c>
      <c r="G176" s="199">
        <f t="shared" si="17"/>
        <v>7.3328450383441462E-2</v>
      </c>
      <c r="H176" s="199">
        <f t="shared" si="17"/>
        <v>8.6452835575863696E-2</v>
      </c>
      <c r="I176" s="199">
        <f t="shared" si="17"/>
        <v>7.0409449878615082E-2</v>
      </c>
      <c r="J176" s="199">
        <f t="shared" si="17"/>
        <v>7.3950687181084343E-2</v>
      </c>
      <c r="K176" s="199">
        <f t="shared" si="17"/>
        <v>7.0471477656317552E-3</v>
      </c>
      <c r="L176" s="199">
        <f t="shared" si="17"/>
        <v>5.0180690048841261E-3</v>
      </c>
      <c r="M176" s="199">
        <f t="shared" si="17"/>
        <v>4.4173292229107819E-2</v>
      </c>
      <c r="N176" s="199">
        <f t="shared" si="17"/>
        <v>9.1130877574797625E-2</v>
      </c>
      <c r="O176" s="199">
        <f t="shared" si="17"/>
        <v>9.1727516097584796E-2</v>
      </c>
      <c r="P176" s="199">
        <f t="shared" si="17"/>
        <v>9.1446283323684679E-2</v>
      </c>
      <c r="Q176" s="199">
        <f t="shared" si="17"/>
        <v>8.6362391857795845E-2</v>
      </c>
    </row>
    <row r="177" spans="1:17" x14ac:dyDescent="0.25">
      <c r="A177" s="127" t="s">
        <v>147</v>
      </c>
      <c r="B177" s="200">
        <f t="shared" ref="B177:Q177" si="18">IF(B$51=0,0,B$51/B$33)</f>
        <v>5.4405524394492165E-2</v>
      </c>
      <c r="C177" s="200">
        <f t="shared" si="18"/>
        <v>5.4565490719702819E-2</v>
      </c>
      <c r="D177" s="200">
        <f t="shared" si="18"/>
        <v>5.4685832778026564E-2</v>
      </c>
      <c r="E177" s="200">
        <f t="shared" si="18"/>
        <v>5.4612583303371348E-2</v>
      </c>
      <c r="F177" s="200">
        <f t="shared" si="18"/>
        <v>5.4983574887978059E-2</v>
      </c>
      <c r="G177" s="200">
        <f t="shared" si="18"/>
        <v>5.4202530093256499E-2</v>
      </c>
      <c r="H177" s="200">
        <f t="shared" si="18"/>
        <v>5.4439493402065518E-2</v>
      </c>
      <c r="I177" s="200">
        <f t="shared" si="18"/>
        <v>5.3847528757094934E-2</v>
      </c>
      <c r="J177" s="200">
        <f t="shared" si="18"/>
        <v>5.3898541719742905E-2</v>
      </c>
      <c r="K177" s="200">
        <f t="shared" si="18"/>
        <v>5.4384481087398233E-2</v>
      </c>
      <c r="L177" s="200">
        <f t="shared" si="18"/>
        <v>5.4409972079275275E-2</v>
      </c>
      <c r="M177" s="200">
        <f t="shared" si="18"/>
        <v>5.4221403184193558E-2</v>
      </c>
      <c r="N177" s="200">
        <f t="shared" si="18"/>
        <v>3.6914320582780116E-2</v>
      </c>
      <c r="O177" s="200">
        <f t="shared" si="18"/>
        <v>5.5722913233722027E-2</v>
      </c>
      <c r="P177" s="200">
        <f t="shared" si="18"/>
        <v>2.3741633296761423E-2</v>
      </c>
      <c r="Q177" s="200">
        <f t="shared" si="18"/>
        <v>5.4623573735214807E-2</v>
      </c>
    </row>
    <row r="178" spans="1:17" x14ac:dyDescent="0.25">
      <c r="A178" s="142" t="s">
        <v>162</v>
      </c>
      <c r="B178" s="199">
        <f t="shared" ref="B178:Q178" si="19">IF(B$52=0,0,B$52/B$33)</f>
        <v>1.4578307129605941E-2</v>
      </c>
      <c r="C178" s="199">
        <f t="shared" si="19"/>
        <v>1.6700464776990293E-2</v>
      </c>
      <c r="D178" s="199">
        <f t="shared" si="19"/>
        <v>1.8084771437737131E-2</v>
      </c>
      <c r="E178" s="199">
        <f t="shared" si="19"/>
        <v>1.7286419294268728E-2</v>
      </c>
      <c r="F178" s="199">
        <f t="shared" si="19"/>
        <v>1.7947741290014002E-2</v>
      </c>
      <c r="G178" s="199">
        <f t="shared" si="19"/>
        <v>1.4520405325199982E-2</v>
      </c>
      <c r="H178" s="199">
        <f t="shared" si="19"/>
        <v>1.3987428855478235E-2</v>
      </c>
      <c r="I178" s="199">
        <f t="shared" si="19"/>
        <v>1.4499507946857436E-2</v>
      </c>
      <c r="J178" s="199">
        <f t="shared" si="19"/>
        <v>1.4327524049394857E-2</v>
      </c>
      <c r="K178" s="199">
        <f t="shared" si="19"/>
        <v>1.778270534358662E-2</v>
      </c>
      <c r="L178" s="199">
        <f t="shared" si="19"/>
        <v>1.7926342899274784E-2</v>
      </c>
      <c r="M178" s="199">
        <f t="shared" si="19"/>
        <v>1.5969225532116254E-2</v>
      </c>
      <c r="N178" s="199">
        <f t="shared" si="19"/>
        <v>1.5250741952734005E-3</v>
      </c>
      <c r="O178" s="199">
        <f t="shared" si="19"/>
        <v>7.7925286499533107E-3</v>
      </c>
      <c r="P178" s="199">
        <f t="shared" si="19"/>
        <v>7.9196000005638083E-3</v>
      </c>
      <c r="Q178" s="199">
        <f t="shared" si="19"/>
        <v>1.4138213168635482E-2</v>
      </c>
    </row>
    <row r="179" spans="1:17" x14ac:dyDescent="0.25">
      <c r="A179" s="142" t="s">
        <v>161</v>
      </c>
      <c r="B179" s="199">
        <f t="shared" ref="B179:Q179" si="20">IF(B$56=0,0,B$56/B$33)</f>
        <v>3.5711946471470142E-2</v>
      </c>
      <c r="C179" s="199">
        <f t="shared" si="20"/>
        <v>3.6120284773280067E-2</v>
      </c>
      <c r="D179" s="199">
        <f t="shared" si="20"/>
        <v>3.6387565504879399E-2</v>
      </c>
      <c r="E179" s="199">
        <f t="shared" si="20"/>
        <v>3.6243560800213799E-2</v>
      </c>
      <c r="F179" s="199">
        <f t="shared" si="20"/>
        <v>3.6706585102147117E-2</v>
      </c>
      <c r="G179" s="199">
        <f t="shared" si="20"/>
        <v>3.5565540280231615E-2</v>
      </c>
      <c r="H179" s="199">
        <f t="shared" si="20"/>
        <v>3.5602406756447873E-2</v>
      </c>
      <c r="I179" s="199">
        <f t="shared" si="20"/>
        <v>3.5396514784325955E-2</v>
      </c>
      <c r="J179" s="199">
        <f t="shared" si="20"/>
        <v>3.5420296846153533E-2</v>
      </c>
      <c r="K179" s="199">
        <f t="shared" si="20"/>
        <v>3.6208563685679963E-2</v>
      </c>
      <c r="L179" s="199">
        <f t="shared" si="20"/>
        <v>3.6203873141571662E-2</v>
      </c>
      <c r="M179" s="199">
        <f t="shared" si="20"/>
        <v>3.5788800226023876E-2</v>
      </c>
      <c r="N179" s="199">
        <f t="shared" si="20"/>
        <v>1.515429455539468E-2</v>
      </c>
      <c r="O179" s="199">
        <f t="shared" si="20"/>
        <v>3.540262046316707E-2</v>
      </c>
      <c r="P179" s="199">
        <f t="shared" si="20"/>
        <v>3.4538138312463149E-3</v>
      </c>
      <c r="Q179" s="199">
        <f t="shared" si="20"/>
        <v>3.5681741864599492E-2</v>
      </c>
    </row>
    <row r="180" spans="1:17" x14ac:dyDescent="0.25">
      <c r="A180" s="140" t="s">
        <v>160</v>
      </c>
      <c r="B180" s="198">
        <f t="shared" ref="B180:Q180" si="21">IF(B$67=0,0,B$67/B$33)</f>
        <v>4.1152707934160784E-3</v>
      </c>
      <c r="C180" s="198">
        <f t="shared" si="21"/>
        <v>1.744741169432455E-3</v>
      </c>
      <c r="D180" s="198">
        <f t="shared" si="21"/>
        <v>2.1349583541004397E-4</v>
      </c>
      <c r="E180" s="198">
        <f t="shared" si="21"/>
        <v>1.0826032088888202E-3</v>
      </c>
      <c r="F180" s="198">
        <f t="shared" si="21"/>
        <v>3.2924849581694081E-4</v>
      </c>
      <c r="G180" s="198">
        <f t="shared" si="21"/>
        <v>4.1165844878249015E-3</v>
      </c>
      <c r="H180" s="198">
        <f t="shared" si="21"/>
        <v>4.8496577901394125E-3</v>
      </c>
      <c r="I180" s="198">
        <f t="shared" si="21"/>
        <v>3.951506025911539E-3</v>
      </c>
      <c r="J180" s="198">
        <f t="shared" si="21"/>
        <v>4.1507208241945088E-3</v>
      </c>
      <c r="K180" s="198">
        <f t="shared" si="21"/>
        <v>3.9321205813164619E-4</v>
      </c>
      <c r="L180" s="198">
        <f t="shared" si="21"/>
        <v>2.7975603842882055E-4</v>
      </c>
      <c r="M180" s="198">
        <f t="shared" si="21"/>
        <v>2.4633774260534292E-3</v>
      </c>
      <c r="N180" s="198">
        <f t="shared" si="21"/>
        <v>2.0234951832112026E-2</v>
      </c>
      <c r="O180" s="198">
        <f t="shared" si="21"/>
        <v>1.2527764120601649E-2</v>
      </c>
      <c r="P180" s="198">
        <f t="shared" si="21"/>
        <v>1.2368219464951299E-2</v>
      </c>
      <c r="Q180" s="198">
        <f t="shared" si="21"/>
        <v>4.8036187019798284E-3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</v>
      </c>
      <c r="C183" s="77">
        <f t="shared" si="22"/>
        <v>1</v>
      </c>
      <c r="D183" s="77">
        <f t="shared" si="22"/>
        <v>0.99999999999999989</v>
      </c>
      <c r="E183" s="77">
        <f t="shared" si="22"/>
        <v>1</v>
      </c>
      <c r="F183" s="77">
        <f t="shared" si="22"/>
        <v>1.0000000000000002</v>
      </c>
      <c r="G183" s="77">
        <f t="shared" si="22"/>
        <v>0.99999999999999989</v>
      </c>
      <c r="H183" s="77">
        <f t="shared" si="22"/>
        <v>1</v>
      </c>
      <c r="I183" s="77">
        <f t="shared" si="22"/>
        <v>1</v>
      </c>
      <c r="J183" s="77">
        <f t="shared" si="22"/>
        <v>1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1.6988711794986707E-3</v>
      </c>
      <c r="C184" s="203">
        <f t="shared" si="23"/>
        <v>1.7809761263313374E-3</v>
      </c>
      <c r="D184" s="203">
        <f t="shared" si="23"/>
        <v>1.8350533142157861E-3</v>
      </c>
      <c r="E184" s="203">
        <f t="shared" si="23"/>
        <v>1.8047410931168989E-3</v>
      </c>
      <c r="F184" s="203">
        <f t="shared" si="23"/>
        <v>1.7971500498528705E-3</v>
      </c>
      <c r="G184" s="203">
        <f t="shared" si="23"/>
        <v>1.7008866445410013E-3</v>
      </c>
      <c r="H184" s="203">
        <f t="shared" si="23"/>
        <v>1.6724727328078525E-3</v>
      </c>
      <c r="I184" s="203">
        <f t="shared" si="23"/>
        <v>1.71135450778132E-3</v>
      </c>
      <c r="J184" s="203">
        <f t="shared" si="23"/>
        <v>1.7037928192512374E-3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2.287400681359437E-4</v>
      </c>
      <c r="C185" s="202">
        <f t="shared" si="24"/>
        <v>2.3979487403261231E-4</v>
      </c>
      <c r="D185" s="202">
        <f t="shared" si="24"/>
        <v>2.4707595560640133E-4</v>
      </c>
      <c r="E185" s="202">
        <f t="shared" si="24"/>
        <v>2.4299464585014462E-4</v>
      </c>
      <c r="F185" s="202">
        <f t="shared" si="24"/>
        <v>2.419725696772184E-4</v>
      </c>
      <c r="G185" s="202">
        <f t="shared" si="24"/>
        <v>2.2901143515698197E-4</v>
      </c>
      <c r="H185" s="202">
        <f t="shared" si="24"/>
        <v>2.2518571830200122E-4</v>
      </c>
      <c r="I185" s="202">
        <f t="shared" si="24"/>
        <v>2.3042085323395173E-4</v>
      </c>
      <c r="J185" s="202">
        <f t="shared" si="24"/>
        <v>2.2940272945242741E-4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2.9729784798218334E-2</v>
      </c>
      <c r="C186" s="202">
        <f t="shared" si="25"/>
        <v>3.1166599095653565E-2</v>
      </c>
      <c r="D186" s="202">
        <f t="shared" si="25"/>
        <v>3.2112935214423863E-2</v>
      </c>
      <c r="E186" s="202">
        <f t="shared" si="25"/>
        <v>3.1582479567815118E-2</v>
      </c>
      <c r="F186" s="202">
        <f t="shared" si="25"/>
        <v>3.1449638369873238E-2</v>
      </c>
      <c r="G186" s="202">
        <f t="shared" si="25"/>
        <v>2.976505488973552E-2</v>
      </c>
      <c r="H186" s="202">
        <f t="shared" si="25"/>
        <v>2.9267819142083738E-2</v>
      </c>
      <c r="I186" s="202">
        <f t="shared" si="25"/>
        <v>2.994823965688408E-2</v>
      </c>
      <c r="J186" s="202">
        <f t="shared" si="25"/>
        <v>2.9815912158823368E-2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5.6176835463387698E-4</v>
      </c>
      <c r="C187" s="202">
        <f t="shared" si="26"/>
        <v>5.8891812410792263E-4</v>
      </c>
      <c r="D187" s="202">
        <f t="shared" si="26"/>
        <v>6.0679991127794133E-4</v>
      </c>
      <c r="E187" s="202">
        <f t="shared" si="26"/>
        <v>5.9677652234915572E-4</v>
      </c>
      <c r="F187" s="202">
        <f t="shared" si="26"/>
        <v>5.9426638035849219E-4</v>
      </c>
      <c r="G187" s="202">
        <f t="shared" si="26"/>
        <v>5.6243481156970315E-4</v>
      </c>
      <c r="H187" s="202">
        <f t="shared" si="26"/>
        <v>5.5303913952836961E-4</v>
      </c>
      <c r="I187" s="202">
        <f t="shared" si="26"/>
        <v>5.6589623606145411E-4</v>
      </c>
      <c r="J187" s="202">
        <f t="shared" si="26"/>
        <v>5.6339580084596469E-4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1.775649250132149E-3</v>
      </c>
      <c r="C188" s="201">
        <f t="shared" si="27"/>
        <v>1.8614648134514271E-3</v>
      </c>
      <c r="D188" s="201">
        <f t="shared" si="27"/>
        <v>1.9179859430550339E-3</v>
      </c>
      <c r="E188" s="201">
        <f t="shared" si="27"/>
        <v>1.8863038041656325E-3</v>
      </c>
      <c r="F188" s="201">
        <f t="shared" si="27"/>
        <v>1.8783696944802409E-3</v>
      </c>
      <c r="G188" s="201">
        <f t="shared" si="27"/>
        <v>1.779150320357754E-3</v>
      </c>
      <c r="H188" s="201">
        <f t="shared" si="27"/>
        <v>1.7480577631277978E-3</v>
      </c>
      <c r="I188" s="201">
        <f t="shared" si="27"/>
        <v>1.8005949546180888E-3</v>
      </c>
      <c r="J188" s="201">
        <f t="shared" si="27"/>
        <v>1.7936149120004318E-3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0.26946151797567763</v>
      </c>
      <c r="C189" s="200">
        <f t="shared" si="28"/>
        <v>0.28280003748660093</v>
      </c>
      <c r="D189" s="200">
        <f t="shared" si="28"/>
        <v>0.29165657351158958</v>
      </c>
      <c r="E189" s="200">
        <f t="shared" si="28"/>
        <v>0.2866944974618999</v>
      </c>
      <c r="F189" s="200">
        <f t="shared" si="28"/>
        <v>0.30350787094708964</v>
      </c>
      <c r="G189" s="200">
        <f t="shared" si="28"/>
        <v>0.26976375860666263</v>
      </c>
      <c r="H189" s="200">
        <f t="shared" si="28"/>
        <v>0.26546659134038697</v>
      </c>
      <c r="I189" s="200">
        <f t="shared" si="28"/>
        <v>0.27147768317587834</v>
      </c>
      <c r="J189" s="200">
        <f t="shared" si="28"/>
        <v>0.27012444126982754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5.5045979351089361E-2</v>
      </c>
      <c r="C190" s="199">
        <f t="shared" si="29"/>
        <v>5.6806262893155449E-2</v>
      </c>
      <c r="D190" s="199">
        <f t="shared" si="29"/>
        <v>5.7741710540837279E-2</v>
      </c>
      <c r="E190" s="199">
        <f t="shared" si="29"/>
        <v>5.717381997279028E-2</v>
      </c>
      <c r="F190" s="199">
        <f t="shared" si="29"/>
        <v>1.7587540343207711E-2</v>
      </c>
      <c r="G190" s="199">
        <f t="shared" si="29"/>
        <v>5.4994217426457145E-2</v>
      </c>
      <c r="H190" s="199">
        <f t="shared" si="29"/>
        <v>5.3651657198918908E-2</v>
      </c>
      <c r="I190" s="199">
        <f t="shared" si="29"/>
        <v>5.4645011122954099E-2</v>
      </c>
      <c r="J190" s="199">
        <f t="shared" si="29"/>
        <v>5.4941159751353594E-2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0.21441553862458829</v>
      </c>
      <c r="C191" s="199">
        <f t="shared" si="30"/>
        <v>0.22599377459344552</v>
      </c>
      <c r="D191" s="199">
        <f t="shared" si="30"/>
        <v>0.23391486297075229</v>
      </c>
      <c r="E191" s="199">
        <f t="shared" si="30"/>
        <v>0.22952067748910965</v>
      </c>
      <c r="F191" s="199">
        <f t="shared" si="30"/>
        <v>0.28592033060388189</v>
      </c>
      <c r="G191" s="199">
        <f t="shared" si="30"/>
        <v>0.21476954118020553</v>
      </c>
      <c r="H191" s="199">
        <f t="shared" si="30"/>
        <v>0.21181493414146813</v>
      </c>
      <c r="I191" s="199">
        <f t="shared" si="30"/>
        <v>0.21683267205292425</v>
      </c>
      <c r="J191" s="199">
        <f t="shared" si="30"/>
        <v>0.21518328151847396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0.47389495019922168</v>
      </c>
      <c r="C192" s="200">
        <f t="shared" si="31"/>
        <v>0.44990306437829569</v>
      </c>
      <c r="D192" s="200">
        <f t="shared" si="31"/>
        <v>0.43393929018309269</v>
      </c>
      <c r="E192" s="200">
        <f t="shared" si="31"/>
        <v>0.44292402625984423</v>
      </c>
      <c r="F192" s="200">
        <f t="shared" si="31"/>
        <v>0.42649897097401512</v>
      </c>
      <c r="G192" s="200">
        <f t="shared" si="31"/>
        <v>0.47416313605884236</v>
      </c>
      <c r="H192" s="200">
        <f t="shared" si="31"/>
        <v>0.4809338803930735</v>
      </c>
      <c r="I192" s="200">
        <f t="shared" si="31"/>
        <v>0.47267938378796343</v>
      </c>
      <c r="J192" s="200">
        <f t="shared" si="31"/>
        <v>0.47474609151071223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8.6392004481076742E-2</v>
      </c>
      <c r="C193" s="199">
        <f t="shared" si="32"/>
        <v>0.27915395886669064</v>
      </c>
      <c r="D193" s="199">
        <f t="shared" si="32"/>
        <v>0.41250684355305206</v>
      </c>
      <c r="E193" s="199">
        <f t="shared" si="32"/>
        <v>0.33577422928094697</v>
      </c>
      <c r="F193" s="199">
        <f t="shared" si="32"/>
        <v>0.3941552161270499</v>
      </c>
      <c r="G193" s="199">
        <f t="shared" si="32"/>
        <v>8.6052563096545562E-2</v>
      </c>
      <c r="H193" s="199">
        <f t="shared" si="32"/>
        <v>2.9547285282781902E-2</v>
      </c>
      <c r="I193" s="199">
        <f t="shared" si="32"/>
        <v>9.8190676159089718E-2</v>
      </c>
      <c r="J193" s="199">
        <f t="shared" si="32"/>
        <v>8.2814273623401741E-2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0.38750294571814492</v>
      </c>
      <c r="C194" s="199">
        <f t="shared" si="33"/>
        <v>0.17074910551160505</v>
      </c>
      <c r="D194" s="199">
        <f t="shared" si="33"/>
        <v>2.143244663004068E-2</v>
      </c>
      <c r="E194" s="199">
        <f t="shared" si="33"/>
        <v>0.1071497969788973</v>
      </c>
      <c r="F194" s="199">
        <f t="shared" si="33"/>
        <v>3.2343754846965195E-2</v>
      </c>
      <c r="G194" s="199">
        <f t="shared" si="33"/>
        <v>0.38811057296229678</v>
      </c>
      <c r="H194" s="199">
        <f t="shared" si="33"/>
        <v>0.45138659511029161</v>
      </c>
      <c r="I194" s="199">
        <f t="shared" si="33"/>
        <v>0.37448870762887365</v>
      </c>
      <c r="J194" s="199">
        <f t="shared" si="33"/>
        <v>0.39193181788731052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0.22264871817448165</v>
      </c>
      <c r="C195" s="200">
        <f t="shared" si="34"/>
        <v>0.23165914510152649</v>
      </c>
      <c r="D195" s="200">
        <f t="shared" si="34"/>
        <v>0.23768428596673863</v>
      </c>
      <c r="E195" s="200">
        <f t="shared" si="34"/>
        <v>0.23426818064495891</v>
      </c>
      <c r="F195" s="200">
        <f t="shared" si="34"/>
        <v>0.23403176101465328</v>
      </c>
      <c r="G195" s="200">
        <f t="shared" si="34"/>
        <v>0.22203656723313395</v>
      </c>
      <c r="H195" s="200">
        <f t="shared" si="34"/>
        <v>0.22013295377068975</v>
      </c>
      <c r="I195" s="200">
        <f t="shared" si="34"/>
        <v>0.22158642682757937</v>
      </c>
      <c r="J195" s="200">
        <f t="shared" si="34"/>
        <v>0.22102334879908678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7.1235243620945563E-2</v>
      </c>
      <c r="C196" s="199">
        <f t="shared" si="35"/>
        <v>8.4797833619128737E-2</v>
      </c>
      <c r="D196" s="199">
        <f t="shared" si="35"/>
        <v>9.4103296536692929E-2</v>
      </c>
      <c r="E196" s="199">
        <f t="shared" si="35"/>
        <v>8.8729358356630247E-2</v>
      </c>
      <c r="F196" s="199">
        <f t="shared" si="35"/>
        <v>9.1516818533775968E-2</v>
      </c>
      <c r="G196" s="199">
        <f t="shared" si="35"/>
        <v>7.1017133492450951E-2</v>
      </c>
      <c r="H196" s="199">
        <f t="shared" si="35"/>
        <v>6.7485230930241849E-2</v>
      </c>
      <c r="I196" s="199">
        <f t="shared" si="35"/>
        <v>7.1262732699263254E-2</v>
      </c>
      <c r="J196" s="199">
        <f t="shared" si="35"/>
        <v>7.0168288957989891E-2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0.13130467077207261</v>
      </c>
      <c r="C197" s="199">
        <f t="shared" si="36"/>
        <v>0.13800226035001123</v>
      </c>
      <c r="D197" s="199">
        <f t="shared" si="36"/>
        <v>0.14247007343212392</v>
      </c>
      <c r="E197" s="199">
        <f t="shared" si="36"/>
        <v>0.13998193474300677</v>
      </c>
      <c r="F197" s="199">
        <f t="shared" si="36"/>
        <v>0.14083608081481558</v>
      </c>
      <c r="G197" s="199">
        <f t="shared" si="36"/>
        <v>0.13088583391634148</v>
      </c>
      <c r="H197" s="199">
        <f t="shared" si="36"/>
        <v>0.12924955014682779</v>
      </c>
      <c r="I197" s="199">
        <f t="shared" si="36"/>
        <v>0.1309026821383821</v>
      </c>
      <c r="J197" s="199">
        <f t="shared" si="36"/>
        <v>0.13052712479998788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2.01088037814635E-2</v>
      </c>
      <c r="C198" s="198">
        <f t="shared" si="37"/>
        <v>8.859051132386539E-3</v>
      </c>
      <c r="D198" s="198">
        <f t="shared" si="37"/>
        <v>1.1109159979217416E-3</v>
      </c>
      <c r="E198" s="198">
        <f t="shared" si="37"/>
        <v>5.5568875453218926E-3</v>
      </c>
      <c r="F198" s="198">
        <f t="shared" si="37"/>
        <v>1.6788616660617216E-3</v>
      </c>
      <c r="G198" s="198">
        <f t="shared" si="37"/>
        <v>2.0133599824341507E-2</v>
      </c>
      <c r="H198" s="198">
        <f t="shared" si="37"/>
        <v>2.3398172693620101E-2</v>
      </c>
      <c r="I198" s="198">
        <f t="shared" si="37"/>
        <v>1.9421011989934026E-2</v>
      </c>
      <c r="J198" s="198">
        <f t="shared" si="37"/>
        <v>2.0327935041109038E-2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0.99999999999999989</v>
      </c>
      <c r="C200" s="77">
        <f t="shared" si="38"/>
        <v>0.99999999999999944</v>
      </c>
      <c r="D200" s="77">
        <f t="shared" si="38"/>
        <v>1.0000000000000002</v>
      </c>
      <c r="E200" s="77">
        <f t="shared" si="38"/>
        <v>1</v>
      </c>
      <c r="F200" s="77">
        <f t="shared" si="38"/>
        <v>0.99999999999999989</v>
      </c>
      <c r="G200" s="77">
        <f t="shared" si="38"/>
        <v>0.99999999999999989</v>
      </c>
      <c r="H200" s="77">
        <f t="shared" si="38"/>
        <v>1</v>
      </c>
      <c r="I200" s="77">
        <f t="shared" si="38"/>
        <v>1</v>
      </c>
      <c r="J200" s="77">
        <f t="shared" si="38"/>
        <v>0.99999999999999967</v>
      </c>
      <c r="K200" s="77">
        <f t="shared" si="38"/>
        <v>1</v>
      </c>
      <c r="L200" s="77">
        <f t="shared" si="38"/>
        <v>1</v>
      </c>
      <c r="M200" s="77">
        <f t="shared" si="38"/>
        <v>1</v>
      </c>
      <c r="N200" s="77">
        <f t="shared" si="38"/>
        <v>1.0000000000000002</v>
      </c>
      <c r="O200" s="77">
        <f t="shared" si="38"/>
        <v>1</v>
      </c>
      <c r="P200" s="77">
        <f t="shared" si="38"/>
        <v>1</v>
      </c>
      <c r="Q200" s="77">
        <f t="shared" si="38"/>
        <v>0.99999999999999989</v>
      </c>
    </row>
    <row r="201" spans="1:17" x14ac:dyDescent="0.25">
      <c r="A201" s="132" t="s">
        <v>83</v>
      </c>
      <c r="B201" s="203">
        <f t="shared" ref="B201:Q201" si="39">IF(B$113=0,0,B$113/B$112)</f>
        <v>1.8307048088636241E-3</v>
      </c>
      <c r="C201" s="203">
        <f t="shared" si="39"/>
        <v>1.8442295030491266E-3</v>
      </c>
      <c r="D201" s="203">
        <f t="shared" si="39"/>
        <v>1.8973025940287244E-3</v>
      </c>
      <c r="E201" s="203">
        <f t="shared" si="39"/>
        <v>1.8293928352060176E-3</v>
      </c>
      <c r="F201" s="203">
        <f t="shared" si="39"/>
        <v>1.8004868765407608E-3</v>
      </c>
      <c r="G201" s="203">
        <f t="shared" si="39"/>
        <v>1.7536787046046924E-3</v>
      </c>
      <c r="H201" s="203">
        <f t="shared" si="39"/>
        <v>1.7496960980483355E-3</v>
      </c>
      <c r="I201" s="203">
        <f t="shared" si="39"/>
        <v>1.7753678630508896E-3</v>
      </c>
      <c r="J201" s="203">
        <f t="shared" si="39"/>
        <v>1.7312016503046794E-3</v>
      </c>
      <c r="K201" s="203">
        <f t="shared" si="39"/>
        <v>1.7941878906516321E-3</v>
      </c>
      <c r="L201" s="203">
        <f t="shared" si="39"/>
        <v>1.8611414395102853E-3</v>
      </c>
      <c r="M201" s="203">
        <f t="shared" si="39"/>
        <v>1.7635444064836811E-3</v>
      </c>
      <c r="N201" s="203">
        <f t="shared" si="39"/>
        <v>1.6606116667971372E-3</v>
      </c>
      <c r="O201" s="203">
        <f t="shared" si="39"/>
        <v>1.6763739667972439E-3</v>
      </c>
      <c r="P201" s="203">
        <f t="shared" si="39"/>
        <v>1.6709583036541048E-3</v>
      </c>
      <c r="Q201" s="203">
        <f t="shared" si="39"/>
        <v>1.6850285988620343E-3</v>
      </c>
    </row>
    <row r="202" spans="1:17" x14ac:dyDescent="0.25">
      <c r="A202" s="76" t="s">
        <v>82</v>
      </c>
      <c r="B202" s="202">
        <f t="shared" ref="B202:Q202" si="40">IF(B$114=0,0,B$114/B$112)</f>
        <v>2.3744232576744113E-4</v>
      </c>
      <c r="C202" s="202">
        <f t="shared" si="40"/>
        <v>2.3919647795361075E-4</v>
      </c>
      <c r="D202" s="202">
        <f t="shared" si="40"/>
        <v>2.4608005530417495E-4</v>
      </c>
      <c r="E202" s="202">
        <f t="shared" si="40"/>
        <v>2.372721628470733E-4</v>
      </c>
      <c r="F202" s="202">
        <f t="shared" si="40"/>
        <v>2.3352306139675459E-4</v>
      </c>
      <c r="G202" s="202">
        <f t="shared" si="40"/>
        <v>2.2745204374518611E-4</v>
      </c>
      <c r="H202" s="202">
        <f t="shared" si="40"/>
        <v>2.2693549986614045E-4</v>
      </c>
      <c r="I202" s="202">
        <f t="shared" si="40"/>
        <v>2.3026512655376864E-4</v>
      </c>
      <c r="J202" s="202">
        <f t="shared" si="40"/>
        <v>2.2453677088221205E-4</v>
      </c>
      <c r="K202" s="202">
        <f t="shared" si="40"/>
        <v>2.3270608322952099E-4</v>
      </c>
      <c r="L202" s="202">
        <f t="shared" si="40"/>
        <v>2.4138995530021868E-4</v>
      </c>
      <c r="M202" s="202">
        <f t="shared" si="40"/>
        <v>2.2873162480496894E-4</v>
      </c>
      <c r="N202" s="202">
        <f t="shared" si="40"/>
        <v>2.1538125341223822E-4</v>
      </c>
      <c r="O202" s="202">
        <f t="shared" si="40"/>
        <v>2.1742562296507326E-4</v>
      </c>
      <c r="P202" s="202">
        <f t="shared" si="40"/>
        <v>2.1672321171556215E-4</v>
      </c>
      <c r="Q202" s="202">
        <f t="shared" si="40"/>
        <v>2.1854812832813116E-4</v>
      </c>
    </row>
    <row r="203" spans="1:17" x14ac:dyDescent="0.25">
      <c r="A203" s="76" t="s">
        <v>81</v>
      </c>
      <c r="B203" s="202">
        <f t="shared" ref="B203:Q203" si="41">IF(B$115=0,0,B$115/B$112)</f>
        <v>3.3295267680151494E-2</v>
      </c>
      <c r="C203" s="202">
        <f t="shared" si="41"/>
        <v>3.3541243061337066E-2</v>
      </c>
      <c r="D203" s="202">
        <f t="shared" si="41"/>
        <v>3.4506490305034228E-2</v>
      </c>
      <c r="E203" s="202">
        <f t="shared" si="41"/>
        <v>3.3271406643731072E-2</v>
      </c>
      <c r="F203" s="202">
        <f t="shared" si="41"/>
        <v>3.2745690194715724E-2</v>
      </c>
      <c r="G203" s="202">
        <f t="shared" si="41"/>
        <v>3.1894383852653196E-2</v>
      </c>
      <c r="H203" s="202">
        <f t="shared" si="41"/>
        <v>3.1821951666581152E-2</v>
      </c>
      <c r="I203" s="202">
        <f t="shared" si="41"/>
        <v>3.2288847412658611E-2</v>
      </c>
      <c r="J203" s="202">
        <f t="shared" si="41"/>
        <v>3.1485590727755704E-2</v>
      </c>
      <c r="K203" s="202">
        <f t="shared" si="41"/>
        <v>3.2631129714906726E-2</v>
      </c>
      <c r="L203" s="202">
        <f t="shared" si="41"/>
        <v>3.384882266059179E-2</v>
      </c>
      <c r="M203" s="202">
        <f t="shared" si="41"/>
        <v>3.2073812662433525E-2</v>
      </c>
      <c r="N203" s="202">
        <f t="shared" si="41"/>
        <v>3.0201761469733499E-2</v>
      </c>
      <c r="O203" s="202">
        <f t="shared" si="41"/>
        <v>3.0488432480383302E-2</v>
      </c>
      <c r="P203" s="202">
        <f t="shared" si="41"/>
        <v>3.0389937106829197E-2</v>
      </c>
      <c r="Q203" s="202">
        <f t="shared" si="41"/>
        <v>3.0645835405134061E-2</v>
      </c>
    </row>
    <row r="204" spans="1:17" x14ac:dyDescent="0.25">
      <c r="A204" s="76" t="s">
        <v>80</v>
      </c>
      <c r="B204" s="202">
        <f t="shared" ref="B204:Q204" si="42">IF(B$116=0,0,B$116/B$112)</f>
        <v>6.0628585650797243E-4</v>
      </c>
      <c r="C204" s="202">
        <f t="shared" si="42"/>
        <v>6.1076491329449816E-4</v>
      </c>
      <c r="D204" s="202">
        <f t="shared" si="42"/>
        <v>6.2834145773044386E-4</v>
      </c>
      <c r="E204" s="202">
        <f t="shared" si="42"/>
        <v>6.0585136206142546E-4</v>
      </c>
      <c r="F204" s="202">
        <f t="shared" si="42"/>
        <v>5.9627839659878073E-4</v>
      </c>
      <c r="G204" s="202">
        <f t="shared" si="42"/>
        <v>5.8077664422645395E-4</v>
      </c>
      <c r="H204" s="202">
        <f t="shared" si="42"/>
        <v>5.7945769973280091E-4</v>
      </c>
      <c r="I204" s="202">
        <f t="shared" si="42"/>
        <v>5.879595772377308E-4</v>
      </c>
      <c r="J204" s="202">
        <f t="shared" si="42"/>
        <v>5.7333277886264437E-4</v>
      </c>
      <c r="K204" s="202">
        <f t="shared" si="42"/>
        <v>5.9419232240679083E-4</v>
      </c>
      <c r="L204" s="202">
        <f t="shared" si="42"/>
        <v>6.1636574409633914E-4</v>
      </c>
      <c r="M204" s="202">
        <f t="shared" si="42"/>
        <v>5.8404392985589857E-4</v>
      </c>
      <c r="N204" s="202">
        <f t="shared" si="42"/>
        <v>5.4995505657528133E-4</v>
      </c>
      <c r="O204" s="202">
        <f t="shared" si="42"/>
        <v>5.5517515514596919E-4</v>
      </c>
      <c r="P204" s="202">
        <f t="shared" si="42"/>
        <v>5.5338161642175807E-4</v>
      </c>
      <c r="Q204" s="202">
        <f t="shared" si="42"/>
        <v>5.5804136327999387E-4</v>
      </c>
    </row>
    <row r="205" spans="1:17" x14ac:dyDescent="0.25">
      <c r="A205" s="129" t="s">
        <v>79</v>
      </c>
      <c r="B205" s="201">
        <f t="shared" ref="B205:Q205" si="43">IF(B$117=0,0,B$117/B$112)</f>
        <v>1.9132122451393787E-3</v>
      </c>
      <c r="C205" s="201">
        <f t="shared" si="43"/>
        <v>1.927346479343707E-3</v>
      </c>
      <c r="D205" s="201">
        <f t="shared" si="43"/>
        <v>1.9828115041024461E-3</v>
      </c>
      <c r="E205" s="201">
        <f t="shared" si="43"/>
        <v>1.9118411425700949E-3</v>
      </c>
      <c r="F205" s="201">
        <f t="shared" si="43"/>
        <v>1.8816324307078089E-3</v>
      </c>
      <c r="G205" s="201">
        <f t="shared" si="43"/>
        <v>1.8341523068912851E-3</v>
      </c>
      <c r="H205" s="201">
        <f t="shared" si="43"/>
        <v>1.8285525792312686E-3</v>
      </c>
      <c r="I205" s="201">
        <f t="shared" si="43"/>
        <v>1.8677231249396588E-3</v>
      </c>
      <c r="J205" s="201">
        <f t="shared" si="43"/>
        <v>1.8222509103332355E-3</v>
      </c>
      <c r="K205" s="201">
        <f t="shared" si="43"/>
        <v>1.8932428317364614E-3</v>
      </c>
      <c r="L205" s="201">
        <f t="shared" si="43"/>
        <v>1.9593670793007817E-3</v>
      </c>
      <c r="M205" s="201">
        <f t="shared" si="43"/>
        <v>1.8560281758199021E-3</v>
      </c>
      <c r="N205" s="201">
        <f t="shared" si="43"/>
        <v>1.7491985862039543E-3</v>
      </c>
      <c r="O205" s="201">
        <f t="shared" si="43"/>
        <v>1.7678581195098822E-3</v>
      </c>
      <c r="P205" s="201">
        <f t="shared" si="43"/>
        <v>1.7619988794804126E-3</v>
      </c>
      <c r="Q205" s="201">
        <f t="shared" si="43"/>
        <v>1.7757340856417283E-3</v>
      </c>
    </row>
    <row r="206" spans="1:17" x14ac:dyDescent="0.25">
      <c r="A206" s="127" t="s">
        <v>146</v>
      </c>
      <c r="B206" s="200">
        <f t="shared" ref="B206:Q206" si="44">IF(B$122=0,0,B$122/B$112)</f>
        <v>0.45971666598657152</v>
      </c>
      <c r="C206" s="200">
        <f t="shared" si="44"/>
        <v>0.48830456158906094</v>
      </c>
      <c r="D206" s="200">
        <f t="shared" si="44"/>
        <v>0.49405595002970926</v>
      </c>
      <c r="E206" s="200">
        <f t="shared" si="44"/>
        <v>0.50124966135858595</v>
      </c>
      <c r="F206" s="200">
        <f t="shared" si="44"/>
        <v>0.51799707186276822</v>
      </c>
      <c r="G206" s="200">
        <f t="shared" si="44"/>
        <v>0.48329600210394091</v>
      </c>
      <c r="H206" s="200">
        <f t="shared" si="44"/>
        <v>0.47320171931719712</v>
      </c>
      <c r="I206" s="200">
        <f t="shared" si="44"/>
        <v>0.48120734023861594</v>
      </c>
      <c r="J206" s="200">
        <f t="shared" si="44"/>
        <v>0.49109005015442481</v>
      </c>
      <c r="K206" s="200">
        <f t="shared" si="44"/>
        <v>0.52254373245568531</v>
      </c>
      <c r="L206" s="200">
        <f t="shared" si="44"/>
        <v>0.50546295813691999</v>
      </c>
      <c r="M206" s="200">
        <f t="shared" si="44"/>
        <v>0.50299171067232162</v>
      </c>
      <c r="N206" s="200">
        <f t="shared" si="44"/>
        <v>0.48469440617986209</v>
      </c>
      <c r="O206" s="200">
        <f t="shared" si="44"/>
        <v>0.48620392807170343</v>
      </c>
      <c r="P206" s="200">
        <f t="shared" si="44"/>
        <v>0.48419384778373559</v>
      </c>
      <c r="Q206" s="200">
        <f t="shared" si="44"/>
        <v>0.49184966565388527</v>
      </c>
    </row>
    <row r="207" spans="1:17" x14ac:dyDescent="0.25">
      <c r="A207" s="142" t="s">
        <v>159</v>
      </c>
      <c r="B207" s="199">
        <f t="shared" ref="B207:Q207" si="45">IF(B$123=0,0,B$123/B$112)</f>
        <v>0.17153925704538181</v>
      </c>
      <c r="C207" s="199">
        <f t="shared" si="45"/>
        <v>0.11763970760961498</v>
      </c>
      <c r="D207" s="199">
        <f t="shared" si="45"/>
        <v>0.18233592450326019</v>
      </c>
      <c r="E207" s="199">
        <f t="shared" si="45"/>
        <v>8.0349540118360346E-2</v>
      </c>
      <c r="F207" s="199">
        <f t="shared" si="45"/>
        <v>3.8061035627337293E-2</v>
      </c>
      <c r="G207" s="199">
        <f t="shared" si="45"/>
        <v>6.9011160894645748E-2</v>
      </c>
      <c r="H207" s="199">
        <f t="shared" si="45"/>
        <v>8.8166084991744928E-2</v>
      </c>
      <c r="I207" s="199">
        <f t="shared" si="45"/>
        <v>8.6276995496788911E-2</v>
      </c>
      <c r="J207" s="199">
        <f t="shared" si="45"/>
        <v>3.9243498313598933E-2</v>
      </c>
      <c r="K207" s="199">
        <f t="shared" si="45"/>
        <v>1.2122303711358126E-2</v>
      </c>
      <c r="L207" s="199">
        <f t="shared" si="45"/>
        <v>0.14170999690505343</v>
      </c>
      <c r="M207" s="199">
        <f t="shared" si="45"/>
        <v>3.1691473168548645E-2</v>
      </c>
      <c r="N207" s="199">
        <f t="shared" si="45"/>
        <v>7.4779874888039029E-3</v>
      </c>
      <c r="O207" s="199">
        <f t="shared" si="45"/>
        <v>1.343566726280709E-2</v>
      </c>
      <c r="P207" s="199">
        <f t="shared" si="45"/>
        <v>1.4164341704087752E-2</v>
      </c>
      <c r="Q207" s="199">
        <f t="shared" si="45"/>
        <v>6.4098375698826574E-3</v>
      </c>
    </row>
    <row r="208" spans="1:17" x14ac:dyDescent="0.25">
      <c r="A208" s="142" t="s">
        <v>158</v>
      </c>
      <c r="B208" s="199">
        <f t="shared" ref="B208:Q208" si="46">IF(B$129=0,0,B$129/B$112)</f>
        <v>0.28817740894118971</v>
      </c>
      <c r="C208" s="199">
        <f t="shared" si="46"/>
        <v>0.37066485397944599</v>
      </c>
      <c r="D208" s="199">
        <f t="shared" si="46"/>
        <v>0.31172002552644906</v>
      </c>
      <c r="E208" s="199">
        <f t="shared" si="46"/>
        <v>0.42090012124022569</v>
      </c>
      <c r="F208" s="199">
        <f t="shared" si="46"/>
        <v>0.47993603623543096</v>
      </c>
      <c r="G208" s="199">
        <f t="shared" si="46"/>
        <v>0.41428484120929521</v>
      </c>
      <c r="H208" s="199">
        <f t="shared" si="46"/>
        <v>0.38503563432545218</v>
      </c>
      <c r="I208" s="199">
        <f t="shared" si="46"/>
        <v>0.39493034474182703</v>
      </c>
      <c r="J208" s="199">
        <f t="shared" si="46"/>
        <v>0.45184655184082589</v>
      </c>
      <c r="K208" s="199">
        <f t="shared" si="46"/>
        <v>0.51042142874432717</v>
      </c>
      <c r="L208" s="199">
        <f t="shared" si="46"/>
        <v>0.36375296123186657</v>
      </c>
      <c r="M208" s="199">
        <f t="shared" si="46"/>
        <v>0.47130023750377292</v>
      </c>
      <c r="N208" s="199">
        <f t="shared" si="46"/>
        <v>0.47721641869105819</v>
      </c>
      <c r="O208" s="199">
        <f t="shared" si="46"/>
        <v>0.47276826080889633</v>
      </c>
      <c r="P208" s="199">
        <f t="shared" si="46"/>
        <v>0.47002950607964789</v>
      </c>
      <c r="Q208" s="199">
        <f t="shared" si="46"/>
        <v>0.4854398280840026</v>
      </c>
    </row>
    <row r="209" spans="1:17" x14ac:dyDescent="0.25">
      <c r="A209" s="127" t="s">
        <v>145</v>
      </c>
      <c r="B209" s="200">
        <f t="shared" ref="B209:Q209" si="47">IF(B$130=0,0,B$130/B$112)</f>
        <v>0.32829761687019077</v>
      </c>
      <c r="C209" s="200">
        <f t="shared" si="47"/>
        <v>0.29950466725540292</v>
      </c>
      <c r="D209" s="200">
        <f t="shared" si="47"/>
        <v>0.28843281203203003</v>
      </c>
      <c r="E209" s="200">
        <f t="shared" si="47"/>
        <v>0.28863505905865278</v>
      </c>
      <c r="F209" s="200">
        <f t="shared" si="47"/>
        <v>0.27469539842240481</v>
      </c>
      <c r="G209" s="200">
        <f t="shared" si="47"/>
        <v>0.31428975148911664</v>
      </c>
      <c r="H209" s="200">
        <f t="shared" si="47"/>
        <v>0.32345712795216075</v>
      </c>
      <c r="I209" s="200">
        <f t="shared" si="47"/>
        <v>0.31524108057715822</v>
      </c>
      <c r="J209" s="200">
        <f t="shared" si="47"/>
        <v>0.31011305374258363</v>
      </c>
      <c r="K209" s="200">
        <f t="shared" si="47"/>
        <v>0.27275166054314032</v>
      </c>
      <c r="L209" s="200">
        <f t="shared" si="47"/>
        <v>0.2821286492771391</v>
      </c>
      <c r="M209" s="200">
        <f t="shared" si="47"/>
        <v>0.29467363803358654</v>
      </c>
      <c r="N209" s="200">
        <f t="shared" si="47"/>
        <v>0.32575613461185626</v>
      </c>
      <c r="O209" s="200">
        <f t="shared" si="47"/>
        <v>0.3137134692036872</v>
      </c>
      <c r="P209" s="200">
        <f t="shared" si="47"/>
        <v>0.35744863454831866</v>
      </c>
      <c r="Q209" s="200">
        <f t="shared" si="47"/>
        <v>0.31168183707032621</v>
      </c>
    </row>
    <row r="210" spans="1:17" x14ac:dyDescent="0.25">
      <c r="A210" s="142" t="s">
        <v>157</v>
      </c>
      <c r="B210" s="199">
        <f t="shared" ref="B210:Q210" si="48">IF(B$131=0,0,B$131/B$112)</f>
        <v>5.9849317186969522E-2</v>
      </c>
      <c r="C210" s="199">
        <f t="shared" si="48"/>
        <v>0.18583539473982308</v>
      </c>
      <c r="D210" s="199">
        <f t="shared" si="48"/>
        <v>0.27418699242067207</v>
      </c>
      <c r="E210" s="199">
        <f t="shared" si="48"/>
        <v>0.21881001876837275</v>
      </c>
      <c r="F210" s="199">
        <f t="shared" si="48"/>
        <v>0.25386374060181655</v>
      </c>
      <c r="G210" s="199">
        <f t="shared" si="48"/>
        <v>5.703825669665423E-2</v>
      </c>
      <c r="H210" s="199">
        <f t="shared" si="48"/>
        <v>1.9872336772240904E-2</v>
      </c>
      <c r="I210" s="199">
        <f t="shared" si="48"/>
        <v>6.5485688432052755E-2</v>
      </c>
      <c r="J210" s="199">
        <f t="shared" si="48"/>
        <v>5.4095837219225486E-2</v>
      </c>
      <c r="K210" s="199">
        <f t="shared" si="48"/>
        <v>0.24781625064657287</v>
      </c>
      <c r="L210" s="199">
        <f t="shared" si="48"/>
        <v>0.26371408322092726</v>
      </c>
      <c r="M210" s="199">
        <f t="shared" si="48"/>
        <v>0.13982724867397744</v>
      </c>
      <c r="N210" s="199">
        <f t="shared" si="48"/>
        <v>5.0258477671075545E-3</v>
      </c>
      <c r="O210" s="199">
        <f t="shared" si="48"/>
        <v>4.3115574714819452E-3</v>
      </c>
      <c r="P210" s="199">
        <f t="shared" si="48"/>
        <v>4.4814213568179617E-3</v>
      </c>
      <c r="Q210" s="199">
        <f t="shared" si="48"/>
        <v>1.9547139310094653E-2</v>
      </c>
    </row>
    <row r="211" spans="1:17" x14ac:dyDescent="0.25">
      <c r="A211" s="142" t="s">
        <v>156</v>
      </c>
      <c r="B211" s="199">
        <f t="shared" ref="B211:Q211" si="49">IF(B$136=0,0,B$136/B$112)</f>
        <v>0.2684482996832212</v>
      </c>
      <c r="C211" s="199">
        <f t="shared" si="49"/>
        <v>0.1136692725155798</v>
      </c>
      <c r="D211" s="199">
        <f t="shared" si="49"/>
        <v>1.4245819611357919E-2</v>
      </c>
      <c r="E211" s="199">
        <f t="shared" si="49"/>
        <v>6.9825040290280027E-2</v>
      </c>
      <c r="F211" s="199">
        <f t="shared" si="49"/>
        <v>2.083165782058826E-2</v>
      </c>
      <c r="G211" s="199">
        <f t="shared" si="49"/>
        <v>0.25725149479246245</v>
      </c>
      <c r="H211" s="199">
        <f t="shared" si="49"/>
        <v>0.30358479117991988</v>
      </c>
      <c r="I211" s="199">
        <f t="shared" si="49"/>
        <v>0.2497553921451055</v>
      </c>
      <c r="J211" s="199">
        <f t="shared" si="49"/>
        <v>0.25601721652335813</v>
      </c>
      <c r="K211" s="199">
        <f t="shared" si="49"/>
        <v>2.4935409896567468E-2</v>
      </c>
      <c r="L211" s="199">
        <f t="shared" si="49"/>
        <v>1.8414566056211855E-2</v>
      </c>
      <c r="M211" s="199">
        <f t="shared" si="49"/>
        <v>0.15484638935960909</v>
      </c>
      <c r="N211" s="199">
        <f t="shared" si="49"/>
        <v>0.32073028684474869</v>
      </c>
      <c r="O211" s="199">
        <f t="shared" si="49"/>
        <v>0.30940191173220521</v>
      </c>
      <c r="P211" s="199">
        <f t="shared" si="49"/>
        <v>0.35296721319150071</v>
      </c>
      <c r="Q211" s="199">
        <f t="shared" si="49"/>
        <v>0.2921346977602316</v>
      </c>
    </row>
    <row r="212" spans="1:17" x14ac:dyDescent="0.25">
      <c r="A212" s="127" t="s">
        <v>144</v>
      </c>
      <c r="B212" s="200">
        <f t="shared" ref="B212:Q212" si="50">IF(B$137=0,0,B$137/B$112)</f>
        <v>0.17410280422680779</v>
      </c>
      <c r="C212" s="200">
        <f t="shared" si="50"/>
        <v>0.17402799072055777</v>
      </c>
      <c r="D212" s="200">
        <f t="shared" si="50"/>
        <v>0.17825021202206082</v>
      </c>
      <c r="E212" s="200">
        <f t="shared" si="50"/>
        <v>0.17225951543634557</v>
      </c>
      <c r="F212" s="200">
        <f t="shared" si="50"/>
        <v>0.17004991875486714</v>
      </c>
      <c r="G212" s="200">
        <f t="shared" si="50"/>
        <v>0.16612380285482151</v>
      </c>
      <c r="H212" s="200">
        <f t="shared" si="50"/>
        <v>0.16713455918718256</v>
      </c>
      <c r="I212" s="200">
        <f t="shared" si="50"/>
        <v>0.1668014160797853</v>
      </c>
      <c r="J212" s="200">
        <f t="shared" si="50"/>
        <v>0.16295998326485284</v>
      </c>
      <c r="K212" s="200">
        <f t="shared" si="50"/>
        <v>0.16755914815824324</v>
      </c>
      <c r="L212" s="200">
        <f t="shared" si="50"/>
        <v>0.17388130570714139</v>
      </c>
      <c r="M212" s="200">
        <f t="shared" si="50"/>
        <v>0.16582849049469381</v>
      </c>
      <c r="N212" s="200">
        <f t="shared" si="50"/>
        <v>0.1551725511755597</v>
      </c>
      <c r="O212" s="200">
        <f t="shared" si="50"/>
        <v>0.16537733737980803</v>
      </c>
      <c r="P212" s="200">
        <f t="shared" si="50"/>
        <v>0.12376451854984469</v>
      </c>
      <c r="Q212" s="200">
        <f t="shared" si="50"/>
        <v>0.16158530969454252</v>
      </c>
    </row>
    <row r="213" spans="1:17" x14ac:dyDescent="0.25">
      <c r="A213" s="142" t="s">
        <v>155</v>
      </c>
      <c r="B213" s="199">
        <f t="shared" ref="B213:Q213" si="51">IF(B$138=0,0,B$138/B$112)</f>
        <v>5.7158083325435843E-2</v>
      </c>
      <c r="C213" s="199">
        <f t="shared" si="51"/>
        <v>6.5383248539473443E-2</v>
      </c>
      <c r="D213" s="199">
        <f t="shared" si="51"/>
        <v>7.2446535440850973E-2</v>
      </c>
      <c r="E213" s="199">
        <f t="shared" si="51"/>
        <v>6.6970613507129587E-2</v>
      </c>
      <c r="F213" s="199">
        <f t="shared" si="51"/>
        <v>6.8270236096675527E-2</v>
      </c>
      <c r="G213" s="199">
        <f t="shared" si="51"/>
        <v>5.4520855976046285E-2</v>
      </c>
      <c r="H213" s="199">
        <f t="shared" si="51"/>
        <v>5.2569904188854641E-2</v>
      </c>
      <c r="I213" s="199">
        <f t="shared" si="51"/>
        <v>5.5047260805032125E-2</v>
      </c>
      <c r="J213" s="199">
        <f t="shared" si="51"/>
        <v>5.3088032490446156E-2</v>
      </c>
      <c r="K213" s="199">
        <f t="shared" si="51"/>
        <v>6.7344090590101213E-2</v>
      </c>
      <c r="L213" s="199">
        <f t="shared" si="51"/>
        <v>7.0406877795302317E-2</v>
      </c>
      <c r="M213" s="199">
        <f t="shared" si="51"/>
        <v>5.991336272643312E-2</v>
      </c>
      <c r="N213" s="199">
        <f t="shared" si="51"/>
        <v>5.4776468043039109E-3</v>
      </c>
      <c r="O213" s="199">
        <f t="shared" si="51"/>
        <v>2.813197958779113E-2</v>
      </c>
      <c r="P213" s="199">
        <f t="shared" si="51"/>
        <v>2.8630771823832394E-2</v>
      </c>
      <c r="Q213" s="199">
        <f t="shared" si="51"/>
        <v>5.1186040107190904E-2</v>
      </c>
    </row>
    <row r="214" spans="1:17" x14ac:dyDescent="0.25">
      <c r="A214" s="142" t="s">
        <v>154</v>
      </c>
      <c r="B214" s="199">
        <f t="shared" ref="B214:Q214" si="52">IF(B$142=0,0,B$142/B$112)</f>
        <v>0.10080972053228815</v>
      </c>
      <c r="C214" s="199">
        <f t="shared" si="52"/>
        <v>0.10181398345422378</v>
      </c>
      <c r="D214" s="199">
        <f t="shared" si="52"/>
        <v>0.10494842476562793</v>
      </c>
      <c r="E214" s="199">
        <f t="shared" si="52"/>
        <v>0.10109470764005458</v>
      </c>
      <c r="F214" s="199">
        <f t="shared" si="52"/>
        <v>0.10052727589676784</v>
      </c>
      <c r="G214" s="199">
        <f t="shared" si="52"/>
        <v>9.6146098054836718E-2</v>
      </c>
      <c r="H214" s="199">
        <f t="shared" si="52"/>
        <v>9.6337856634559224E-2</v>
      </c>
      <c r="I214" s="199">
        <f t="shared" si="52"/>
        <v>9.6752295654533943E-2</v>
      </c>
      <c r="J214" s="199">
        <f t="shared" si="52"/>
        <v>9.4492210268375815E-2</v>
      </c>
      <c r="K214" s="199">
        <f t="shared" si="52"/>
        <v>9.872594171359135E-2</v>
      </c>
      <c r="L214" s="199">
        <f t="shared" si="52"/>
        <v>0.10237566787356309</v>
      </c>
      <c r="M214" s="199">
        <f t="shared" si="52"/>
        <v>9.6673024889669321E-2</v>
      </c>
      <c r="N214" s="199">
        <f t="shared" si="52"/>
        <v>7.7016526111408773E-2</v>
      </c>
      <c r="O214" s="199">
        <f t="shared" si="52"/>
        <v>9.2018600169054665E-2</v>
      </c>
      <c r="P214" s="199">
        <f t="shared" si="52"/>
        <v>5.0420419115666679E-2</v>
      </c>
      <c r="Q214" s="199">
        <f t="shared" si="52"/>
        <v>9.3008230379889853E-2</v>
      </c>
    </row>
    <row r="215" spans="1:17" x14ac:dyDescent="0.25">
      <c r="A215" s="140" t="s">
        <v>153</v>
      </c>
      <c r="B215" s="198">
        <f t="shared" ref="B215:Q215" si="53">IF(B$153=0,0,B$153/B$112)</f>
        <v>1.6135000369083788E-2</v>
      </c>
      <c r="C215" s="198">
        <f t="shared" si="53"/>
        <v>6.8307587268605502E-3</v>
      </c>
      <c r="D215" s="198">
        <f t="shared" si="53"/>
        <v>8.5525181558187072E-4</v>
      </c>
      <c r="E215" s="198">
        <f t="shared" si="53"/>
        <v>4.1941942891614067E-3</v>
      </c>
      <c r="F215" s="198">
        <f t="shared" si="53"/>
        <v>1.2524067614237547E-3</v>
      </c>
      <c r="G215" s="198">
        <f t="shared" si="53"/>
        <v>1.5456848823938499E-2</v>
      </c>
      <c r="H215" s="198">
        <f t="shared" si="53"/>
        <v>1.8226798363768681E-2</v>
      </c>
      <c r="I215" s="198">
        <f t="shared" si="53"/>
        <v>1.5001859620219233E-2</v>
      </c>
      <c r="J215" s="198">
        <f t="shared" si="53"/>
        <v>1.5379740506030869E-2</v>
      </c>
      <c r="K215" s="198">
        <f t="shared" si="53"/>
        <v>1.4891158545506679E-3</v>
      </c>
      <c r="L215" s="198">
        <f t="shared" si="53"/>
        <v>1.0987600382760003E-3</v>
      </c>
      <c r="M215" s="198">
        <f t="shared" si="53"/>
        <v>9.2421028785913597E-3</v>
      </c>
      <c r="N215" s="198">
        <f t="shared" si="53"/>
        <v>7.2678378259847021E-2</v>
      </c>
      <c r="O215" s="198">
        <f t="shared" si="53"/>
        <v>4.5226757622962237E-2</v>
      </c>
      <c r="P215" s="198">
        <f t="shared" si="53"/>
        <v>4.4713327610345618E-2</v>
      </c>
      <c r="Q215" s="198">
        <f t="shared" si="53"/>
        <v>1.7391039207461753E-2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0.41882973280028241</v>
      </c>
      <c r="C220" s="170">
        <f>IF(C$5=0,0,C$5/NFM_fec!C$5)</f>
        <v>0.41925834453775451</v>
      </c>
      <c r="D220" s="170">
        <f>IF(D$5=0,0,D$5/NFM_fec!D$5)</f>
        <v>0.41958656537788164</v>
      </c>
      <c r="E220" s="170">
        <f>IF(E$5=0,0,E$5/NFM_fec!E$5)</f>
        <v>0.41942452709173261</v>
      </c>
      <c r="F220" s="170">
        <f>IF(F$5=0,0,F$5/NFM_fec!F$5)</f>
        <v>0.42174980135620477</v>
      </c>
      <c r="G220" s="170">
        <f>IF(G$5=0,0,G$5/NFM_fec!G$5)</f>
        <v>0.41809711333455674</v>
      </c>
      <c r="H220" s="170">
        <f>IF(H$5=0,0,H$5/NFM_fec!H$5)</f>
        <v>0.4188105269223078</v>
      </c>
      <c r="I220" s="170">
        <f>IF(I$5=0,0,I$5/NFM_fec!I$5)</f>
        <v>0.41710089487310725</v>
      </c>
      <c r="J220" s="170">
        <f>IF(J$5=0,0,J$5/NFM_fec!J$5)</f>
        <v>0.43313083022325932</v>
      </c>
      <c r="K220" s="170">
        <f>IF(K$5=0,0,K$5/NFM_fec!K$5)</f>
        <v>0.43513954930804982</v>
      </c>
      <c r="L220" s="170">
        <f>IF(L$5=0,0,L$5/NFM_fec!L$5)</f>
        <v>0.44341893596308962</v>
      </c>
      <c r="M220" s="170">
        <f>IF(M$5=0,0,M$5/NFM_fec!M$5)</f>
        <v>0.44280747252333558</v>
      </c>
      <c r="N220" s="170">
        <f>IF(N$5=0,0,N$5/NFM_fec!N$5)</f>
        <v>0.44362140765136537</v>
      </c>
      <c r="O220" s="170">
        <f>IF(O$5=0,0,O$5/NFM_fec!O$5)</f>
        <v>0.44342895392758896</v>
      </c>
      <c r="P220" s="170">
        <f>IF(P$5=0,0,P$5/NFM_fec!P$5)</f>
        <v>0.44407648355652785</v>
      </c>
      <c r="Q220" s="170">
        <f>IF(Q$5=0,0,Q$5/NFM_fec!Q$5)</f>
        <v>0.47156151517810302</v>
      </c>
    </row>
    <row r="221" spans="1:17" x14ac:dyDescent="0.25">
      <c r="A221" s="132" t="s">
        <v>83</v>
      </c>
      <c r="B221" s="169">
        <f>IF(B$6=0,0,B$6/NFM_fec!B$6)</f>
        <v>0.40866164023600438</v>
      </c>
      <c r="C221" s="169">
        <f>IF(C$6=0,0,C$6/NFM_fec!C$6)</f>
        <v>0.40866164023600432</v>
      </c>
      <c r="D221" s="169">
        <f>IF(D$6=0,0,D$6/NFM_fec!D$6)</f>
        <v>0.40866164023600421</v>
      </c>
      <c r="E221" s="169">
        <f>IF(E$6=0,0,E$6/NFM_fec!E$6)</f>
        <v>0.40866164023600426</v>
      </c>
      <c r="F221" s="169">
        <f>IF(F$6=0,0,F$6/NFM_fec!F$6)</f>
        <v>0.40866164023600421</v>
      </c>
      <c r="G221" s="169">
        <f>IF(G$6=0,0,G$6/NFM_fec!G$6)</f>
        <v>0.40866164023600432</v>
      </c>
      <c r="H221" s="169">
        <f>IF(H$6=0,0,H$6/NFM_fec!H$6)</f>
        <v>0.40866164023600426</v>
      </c>
      <c r="I221" s="169">
        <f>IF(I$6=0,0,I$6/NFM_fec!I$6)</f>
        <v>0.40866164023600426</v>
      </c>
      <c r="J221" s="169">
        <f>IF(J$6=0,0,J$6/NFM_fec!J$6)</f>
        <v>0.4241041723058403</v>
      </c>
      <c r="K221" s="169">
        <f>IF(K$6=0,0,K$6/NFM_fec!K$6)</f>
        <v>0.42410417230584024</v>
      </c>
      <c r="L221" s="169">
        <f>IF(L$6=0,0,L$6/NFM_fec!L$6)</f>
        <v>0.43283502026405729</v>
      </c>
      <c r="M221" s="169">
        <f>IF(M$6=0,0,M$6/NFM_fec!M$6)</f>
        <v>0.43283502026405718</v>
      </c>
      <c r="N221" s="169">
        <f>IF(N$6=0,0,N$6/NFM_fec!N$6)</f>
        <v>0.43283502026405724</v>
      </c>
      <c r="O221" s="169">
        <f>IF(O$6=0,0,O$6/NFM_fec!O$6)</f>
        <v>0.43283502026405718</v>
      </c>
      <c r="P221" s="169">
        <f>IF(P$6=0,0,P$6/NFM_fec!P$6)</f>
        <v>0.43283502026405724</v>
      </c>
      <c r="Q221" s="169">
        <f>IF(Q$6=0,0,Q$6/NFM_fec!Q$6)</f>
        <v>0.45905845287906472</v>
      </c>
    </row>
    <row r="222" spans="1:17" x14ac:dyDescent="0.25">
      <c r="A222" s="76" t="s">
        <v>82</v>
      </c>
      <c r="B222" s="168">
        <f>IF(B$7=0,0,B$7/NFM_fec!B$7)</f>
        <v>0.10619854712864463</v>
      </c>
      <c r="C222" s="168">
        <f>IF(C$7=0,0,C$7/NFM_fec!C$7)</f>
        <v>0.10619854712864461</v>
      </c>
      <c r="D222" s="168">
        <f>IF(D$7=0,0,D$7/NFM_fec!D$7)</f>
        <v>0.1061985471286446</v>
      </c>
      <c r="E222" s="168">
        <f>IF(E$7=0,0,E$7/NFM_fec!E$7)</f>
        <v>0.1061985471286446</v>
      </c>
      <c r="F222" s="168">
        <f>IF(F$7=0,0,F$7/NFM_fec!F$7)</f>
        <v>0.1061985471286446</v>
      </c>
      <c r="G222" s="168">
        <f>IF(G$7=0,0,G$7/NFM_fec!G$7)</f>
        <v>0.1061985471286446</v>
      </c>
      <c r="H222" s="168">
        <f>IF(H$7=0,0,H$7/NFM_fec!H$7)</f>
        <v>0.1061985471286446</v>
      </c>
      <c r="I222" s="168">
        <f>IF(I$7=0,0,I$7/NFM_fec!I$7)</f>
        <v>0.10619854712864461</v>
      </c>
      <c r="J222" s="168">
        <f>IF(J$7=0,0,J$7/NFM_fec!J$7)</f>
        <v>0.11021158458637367</v>
      </c>
      <c r="K222" s="168">
        <f>IF(K$7=0,0,K$7/NFM_fec!K$7)</f>
        <v>0.11021158458637366</v>
      </c>
      <c r="L222" s="168">
        <f>IF(L$7=0,0,L$7/NFM_fec!L$7)</f>
        <v>0.11248046249678451</v>
      </c>
      <c r="M222" s="168">
        <f>IF(M$7=0,0,M$7/NFM_fec!M$7)</f>
        <v>0.11248046249678451</v>
      </c>
      <c r="N222" s="168">
        <f>IF(N$7=0,0,N$7/NFM_fec!N$7)</f>
        <v>0.11248046249678453</v>
      </c>
      <c r="O222" s="168">
        <f>IF(O$7=0,0,O$7/NFM_fec!O$7)</f>
        <v>0.11248046249678452</v>
      </c>
      <c r="P222" s="168">
        <f>IF(P$7=0,0,P$7/NFM_fec!P$7)</f>
        <v>0.11248046249678451</v>
      </c>
      <c r="Q222" s="168">
        <f>IF(Q$7=0,0,Q$7/NFM_fec!Q$7)</f>
        <v>0.11929512325826781</v>
      </c>
    </row>
    <row r="223" spans="1:17" x14ac:dyDescent="0.25">
      <c r="A223" s="76" t="s">
        <v>81</v>
      </c>
      <c r="B223" s="168">
        <f>IF(B$8=0,0,B$8/NFM_fec!B$8)</f>
        <v>0.58428955438663999</v>
      </c>
      <c r="C223" s="168">
        <f>IF(C$8=0,0,C$8/NFM_fec!C$8)</f>
        <v>0.58428955438663999</v>
      </c>
      <c r="D223" s="168">
        <f>IF(D$8=0,0,D$8/NFM_fec!D$8)</f>
        <v>0.58428955438663999</v>
      </c>
      <c r="E223" s="168">
        <f>IF(E$8=0,0,E$8/NFM_fec!E$8)</f>
        <v>0.5842895543866401</v>
      </c>
      <c r="F223" s="168">
        <f>IF(F$8=0,0,F$8/NFM_fec!F$8)</f>
        <v>0.5842895543866401</v>
      </c>
      <c r="G223" s="168">
        <f>IF(G$8=0,0,G$8/NFM_fec!G$8)</f>
        <v>0.58428955438663999</v>
      </c>
      <c r="H223" s="168">
        <f>IF(H$8=0,0,H$8/NFM_fec!H$8)</f>
        <v>0.58428955438663988</v>
      </c>
      <c r="I223" s="168">
        <f>IF(I$8=0,0,I$8/NFM_fec!I$8)</f>
        <v>0.5842895543866401</v>
      </c>
      <c r="J223" s="168">
        <f>IF(J$8=0,0,J$8/NFM_fec!J$8)</f>
        <v>0.60636872525394991</v>
      </c>
      <c r="K223" s="168">
        <f>IF(K$8=0,0,K$8/NFM_fec!K$8)</f>
        <v>0.6063687252539498</v>
      </c>
      <c r="L223" s="168">
        <f>IF(L$8=0,0,L$8/NFM_fec!L$8)</f>
        <v>0.61885177421342163</v>
      </c>
      <c r="M223" s="168">
        <f>IF(M$8=0,0,M$8/NFM_fec!M$8)</f>
        <v>0.61885177421342163</v>
      </c>
      <c r="N223" s="168">
        <f>IF(N$8=0,0,N$8/NFM_fec!N$8)</f>
        <v>0.61885177421342175</v>
      </c>
      <c r="O223" s="168">
        <f>IF(O$8=0,0,O$8/NFM_fec!O$8)</f>
        <v>0.61885177421342163</v>
      </c>
      <c r="P223" s="168">
        <f>IF(P$8=0,0,P$8/NFM_fec!P$8)</f>
        <v>0.61885177421342163</v>
      </c>
      <c r="Q223" s="168">
        <f>IF(Q$8=0,0,Q$8/NFM_fec!Q$8)</f>
        <v>0.65634508468969299</v>
      </c>
    </row>
    <row r="224" spans="1:17" x14ac:dyDescent="0.25">
      <c r="A224" s="76" t="s">
        <v>80</v>
      </c>
      <c r="B224" s="168">
        <f>IF(B$9=0,0,B$9/NFM_fec!B$9)</f>
        <v>0.40538067421455393</v>
      </c>
      <c r="C224" s="168">
        <f>IF(C$9=0,0,C$9/NFM_fec!C$9)</f>
        <v>0.40538067421455398</v>
      </c>
      <c r="D224" s="168">
        <f>IF(D$9=0,0,D$9/NFM_fec!D$9)</f>
        <v>0.40538067421455404</v>
      </c>
      <c r="E224" s="168">
        <f>IF(E$9=0,0,E$9/NFM_fec!E$9)</f>
        <v>0.40538067421455404</v>
      </c>
      <c r="F224" s="168">
        <f>IF(F$9=0,0,F$9/NFM_fec!F$9)</f>
        <v>0.40538067421455398</v>
      </c>
      <c r="G224" s="168">
        <f>IF(G$9=0,0,G$9/NFM_fec!G$9)</f>
        <v>0.40538067421455404</v>
      </c>
      <c r="H224" s="168">
        <f>IF(H$9=0,0,H$9/NFM_fec!H$9)</f>
        <v>0.40538067421455393</v>
      </c>
      <c r="I224" s="168">
        <f>IF(I$9=0,0,I$9/NFM_fec!I$9)</f>
        <v>0.40538067421455398</v>
      </c>
      <c r="J224" s="168">
        <f>IF(J$9=0,0,J$9/NFM_fec!J$9)</f>
        <v>0.42069922493155976</v>
      </c>
      <c r="K224" s="168">
        <f>IF(K$9=0,0,K$9/NFM_fec!K$9)</f>
        <v>0.42069922493155965</v>
      </c>
      <c r="L224" s="168">
        <f>IF(L$9=0,0,L$9/NFM_fec!L$9)</f>
        <v>0.42935997672055259</v>
      </c>
      <c r="M224" s="168">
        <f>IF(M$9=0,0,M$9/NFM_fec!M$9)</f>
        <v>0.42935997672055265</v>
      </c>
      <c r="N224" s="168">
        <f>IF(N$9=0,0,N$9/NFM_fec!N$9)</f>
        <v>0.42935997672055265</v>
      </c>
      <c r="O224" s="168">
        <f>IF(O$9=0,0,O$9/NFM_fec!O$9)</f>
        <v>0.42935997672055265</v>
      </c>
      <c r="P224" s="168">
        <f>IF(P$9=0,0,P$9/NFM_fec!P$9)</f>
        <v>0.42935997672055265</v>
      </c>
      <c r="Q224" s="168">
        <f>IF(Q$9=0,0,Q$9/NFM_fec!Q$9)</f>
        <v>0.45537287283566746</v>
      </c>
    </row>
    <row r="225" spans="1:17" x14ac:dyDescent="0.25">
      <c r="A225" s="129" t="s">
        <v>79</v>
      </c>
      <c r="B225" s="167">
        <f>IF(B$10=0,0,B$10/NFM_fec!B$10)</f>
        <v>0.64068240757654416</v>
      </c>
      <c r="C225" s="167">
        <f>IF(C$10=0,0,C$10/NFM_fec!C$10)</f>
        <v>0.64068240757654416</v>
      </c>
      <c r="D225" s="167">
        <f>IF(D$10=0,0,D$10/NFM_fec!D$10)</f>
        <v>0.64068240757654438</v>
      </c>
      <c r="E225" s="167">
        <f>IF(E$10=0,0,E$10/NFM_fec!E$10)</f>
        <v>0.64068240757654438</v>
      </c>
      <c r="F225" s="167">
        <f>IF(F$10=0,0,F$10/NFM_fec!F$10)</f>
        <v>0.64068240757654427</v>
      </c>
      <c r="G225" s="167">
        <f>IF(G$10=0,0,G$10/NFM_fec!G$10)</f>
        <v>0.64118497595821322</v>
      </c>
      <c r="H225" s="167">
        <f>IF(H$10=0,0,H$10/NFM_fec!H$10)</f>
        <v>0.64068240757654438</v>
      </c>
      <c r="I225" s="167">
        <f>IF(I$10=0,0,I$10/NFM_fec!I$10)</f>
        <v>0.64494415501463298</v>
      </c>
      <c r="J225" s="167">
        <f>IF(J$10=0,0,J$10/NFM_fec!J$10)</f>
        <v>0.66967973815019288</v>
      </c>
      <c r="K225" s="167">
        <f>IF(K$10=0,0,K$10/NFM_fec!K$10)</f>
        <v>0.67134388990217897</v>
      </c>
      <c r="L225" s="167">
        <f>IF(L$10=0,0,L$10/NFM_fec!L$10)</f>
        <v>0.68358561535813944</v>
      </c>
      <c r="M225" s="167">
        <f>IF(M$10=0,0,M$10/NFM_fec!M$10)</f>
        <v>0.68336802246179273</v>
      </c>
      <c r="N225" s="167">
        <f>IF(N$10=0,0,N$10/NFM_fec!N$10)</f>
        <v>0.6839549867803667</v>
      </c>
      <c r="O225" s="167">
        <f>IF(O$10=0,0,O$10/NFM_fec!O$10)</f>
        <v>0.68475149194499885</v>
      </c>
      <c r="P225" s="167">
        <f>IF(P$10=0,0,P$10/NFM_fec!P$10)</f>
        <v>0.68469396912349578</v>
      </c>
      <c r="Q225" s="167">
        <f>IF(Q$10=0,0,Q$10/NFM_fec!Q$10)</f>
        <v>0.72572609482795669</v>
      </c>
    </row>
    <row r="226" spans="1:17" x14ac:dyDescent="0.25">
      <c r="A226" s="127" t="s">
        <v>152</v>
      </c>
      <c r="B226" s="166">
        <f>IF(B$15=0,0,B$15/NFM_fec!B$15)</f>
        <v>0.41963471227210741</v>
      </c>
      <c r="C226" s="166">
        <f>IF(C$15=0,0,C$15/NFM_fec!C$15)</f>
        <v>0.42070704209074961</v>
      </c>
      <c r="D226" s="166">
        <f>IF(D$15=0,0,D$15/NFM_fec!D$15)</f>
        <v>0.42152820717606432</v>
      </c>
      <c r="E226" s="166">
        <f>IF(E$15=0,0,E$15/NFM_fec!E$15)</f>
        <v>0.42112280883810899</v>
      </c>
      <c r="F226" s="166">
        <f>IF(F$15=0,0,F$15/NFM_fec!F$15)</f>
        <v>0.42548207780796948</v>
      </c>
      <c r="G226" s="166">
        <f>IF(G$15=0,0,G$15/NFM_fec!G$15)</f>
        <v>0.4178004976902881</v>
      </c>
      <c r="H226" s="166">
        <f>IF(H$15=0,0,H$15/NFM_fec!H$15)</f>
        <v>0.41958666170828735</v>
      </c>
      <c r="I226" s="166">
        <f>IF(I$15=0,0,I$15/NFM_fec!I$15)</f>
        <v>0.4152983844526052</v>
      </c>
      <c r="J226" s="166">
        <f>IF(J$15=0,0,J$15/NFM_fec!J$15)</f>
        <v>0.4316625172638065</v>
      </c>
      <c r="K226" s="166">
        <f>IF(K$15=0,0,K$15/NFM_fec!K$15)</f>
        <v>0.43517040529491108</v>
      </c>
      <c r="L226" s="166">
        <f>IF(L$15=0,0,L$15/NFM_fec!L$15)</f>
        <v>0.44397979313509145</v>
      </c>
      <c r="M226" s="166">
        <f>IF(M$15=0,0,M$15/NFM_fec!M$15)</f>
        <v>0.44245055441197817</v>
      </c>
      <c r="N226" s="166">
        <f>IF(N$15=0,0,N$15/NFM_fec!N$15)</f>
        <v>0.44294087760159512</v>
      </c>
      <c r="O226" s="166">
        <f>IF(O$15=0,0,O$15/NFM_fec!O$15)</f>
        <v>0.44304776495342263</v>
      </c>
      <c r="P226" s="166">
        <f>IF(P$15=0,0,P$15/NFM_fec!P$15)</f>
        <v>0.44562202828238806</v>
      </c>
      <c r="Q226" s="166">
        <f>IF(Q$15=0,0,Q$15/NFM_fec!Q$15)</f>
        <v>0.47250405232650289</v>
      </c>
    </row>
    <row r="227" spans="1:17" x14ac:dyDescent="0.25">
      <c r="A227" s="72" t="s">
        <v>151</v>
      </c>
      <c r="B227" s="165">
        <f>IF(B$26=0,0,B$26/NFM_fec!B$26)</f>
        <v>0.41270894364267163</v>
      </c>
      <c r="C227" s="165">
        <f>IF(C$26=0,0,C$26/NFM_fec!C$26)</f>
        <v>0.41270894364267163</v>
      </c>
      <c r="D227" s="165">
        <f>IF(D$26=0,0,D$26/NFM_fec!D$26)</f>
        <v>0.41270894364267163</v>
      </c>
      <c r="E227" s="165">
        <f>IF(E$26=0,0,E$26/NFM_fec!E$26)</f>
        <v>0.41270894364267163</v>
      </c>
      <c r="F227" s="165">
        <f>IF(F$26=0,0,F$26/NFM_fec!F$26)</f>
        <v>0.41371943086436491</v>
      </c>
      <c r="G227" s="165">
        <f>IF(G$26=0,0,G$26/NFM_fec!G$26)</f>
        <v>0.41270894364267158</v>
      </c>
      <c r="H227" s="165">
        <f>IF(H$26=0,0,H$26/NFM_fec!H$26)</f>
        <v>0.41270894364267163</v>
      </c>
      <c r="I227" s="165">
        <f>IF(I$26=0,0,I$26/NFM_fec!I$26)</f>
        <v>0.41270894364267174</v>
      </c>
      <c r="J227" s="165">
        <f>IF(J$26=0,0,J$26/NFM_fec!J$26)</f>
        <v>0.42830441547122278</v>
      </c>
      <c r="K227" s="165">
        <f>IF(K$26=0,0,K$26/NFM_fec!K$26)</f>
        <v>0.42935308704836023</v>
      </c>
      <c r="L227" s="165">
        <f>IF(L$26=0,0,L$26/NFM_fec!L$26)</f>
        <v>0.43712173200687698</v>
      </c>
      <c r="M227" s="165">
        <f>IF(M$26=0,0,M$26/NFM_fec!M$26)</f>
        <v>0.43712173200687693</v>
      </c>
      <c r="N227" s="165">
        <f>IF(N$26=0,0,N$26/NFM_fec!N$26)</f>
        <v>0.43819199212922572</v>
      </c>
      <c r="O227" s="165">
        <f>IF(O$26=0,0,O$26/NFM_fec!O$26)</f>
        <v>0.4377828538095842</v>
      </c>
      <c r="P227" s="165">
        <f>IF(P$26=0,0,P$26/NFM_fec!P$26)</f>
        <v>0.43712173200687693</v>
      </c>
      <c r="Q227" s="165">
        <f>IF(Q$26=0,0,Q$26/NFM_fec!Q$26)</f>
        <v>0.46469257780656342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0.51029654100683008</v>
      </c>
      <c r="C229" s="170">
        <f>IF(C$33=0,0,C$33/NFM_fec!C$33)</f>
        <v>0.50581692435176451</v>
      </c>
      <c r="D229" s="170">
        <f>IF(D$33=0,0,D$33/NFM_fec!D$33)</f>
        <v>0.50308153997710758</v>
      </c>
      <c r="E229" s="170">
        <f>IF(E$33=0,0,E$33/NFM_fec!E$33)</f>
        <v>0.50459465498675504</v>
      </c>
      <c r="F229" s="170">
        <f>IF(F$33=0,0,F$33/NFM_fec!F$33)</f>
        <v>0.50338703861179501</v>
      </c>
      <c r="G229" s="170">
        <f>IF(G$33=0,0,G$33/NFM_fec!G$33)</f>
        <v>0.51015750854662101</v>
      </c>
      <c r="H229" s="170">
        <f>IF(H$33=0,0,H$33/NFM_fec!H$33)</f>
        <v>0.51180798439354802</v>
      </c>
      <c r="I229" s="170">
        <f>IF(I$33=0,0,I$33/NFM_fec!I$33)</f>
        <v>0.52369988978732407</v>
      </c>
      <c r="J229" s="170">
        <f>IF(J$33=0,0,J$33/NFM_fec!J$33)</f>
        <v>0.52416282285678595</v>
      </c>
      <c r="K229" s="170">
        <f>IF(K$33=0,0,K$33/NFM_fec!K$33)</f>
        <v>0.51691856148559878</v>
      </c>
      <c r="L229" s="170">
        <f>IF(L$33=0,0,L$33/NFM_fec!L$33)</f>
        <v>0.51681176946823737</v>
      </c>
      <c r="M229" s="170">
        <f>IF(M$33=0,0,M$33/NFM_fec!M$33)</f>
        <v>0.52100492601287129</v>
      </c>
      <c r="N229" s="170">
        <f>IF(N$33=0,0,N$33/NFM_fec!N$33)</f>
        <v>0.52969192983529789</v>
      </c>
      <c r="O229" s="170">
        <f>IF(O$33=0,0,O$33/NFM_fec!O$33)</f>
        <v>0.527399077880643</v>
      </c>
      <c r="P229" s="170">
        <f>IF(P$33=0,0,P$33/NFM_fec!P$33)</f>
        <v>0.52984956730411559</v>
      </c>
      <c r="Q229" s="170">
        <f>IF(Q$33=0,0,Q$33/NFM_fec!Q$33)</f>
        <v>0.5261845826153807</v>
      </c>
    </row>
    <row r="230" spans="1:17" x14ac:dyDescent="0.25">
      <c r="A230" s="132" t="s">
        <v>83</v>
      </c>
      <c r="B230" s="169">
        <f>IF(B$34=0,0,B$34/NFM_fec!B$34)</f>
        <v>0.42736397876914112</v>
      </c>
      <c r="C230" s="169">
        <f>IF(C$34=0,0,C$34/NFM_fec!C$34)</f>
        <v>0.42736397876914117</v>
      </c>
      <c r="D230" s="169">
        <f>IF(D$34=0,0,D$34/NFM_fec!D$34)</f>
        <v>0.42736397876914117</v>
      </c>
      <c r="E230" s="169">
        <f>IF(E$34=0,0,E$34/NFM_fec!E$34)</f>
        <v>0.42736397876914112</v>
      </c>
      <c r="F230" s="169">
        <f>IF(F$34=0,0,F$34/NFM_fec!F$34)</f>
        <v>0.42736397876914117</v>
      </c>
      <c r="G230" s="169">
        <f>IF(G$34=0,0,G$34/NFM_fec!G$34)</f>
        <v>0.42736397876914112</v>
      </c>
      <c r="H230" s="169">
        <f>IF(H$34=0,0,H$34/NFM_fec!H$34)</f>
        <v>0.42736397876914117</v>
      </c>
      <c r="I230" s="169">
        <f>IF(I$34=0,0,I$34/NFM_fec!I$34)</f>
        <v>0.43925419402822263</v>
      </c>
      <c r="J230" s="169">
        <f>IF(J$34=0,0,J$34/NFM_fec!J$34)</f>
        <v>0.43925419402822263</v>
      </c>
      <c r="K230" s="169">
        <f>IF(K$34=0,0,K$34/NFM_fec!K$34)</f>
        <v>0.43925419402822269</v>
      </c>
      <c r="L230" s="169">
        <f>IF(L$34=0,0,L$34/NFM_fec!L$34)</f>
        <v>0.43925419402822263</v>
      </c>
      <c r="M230" s="169">
        <f>IF(M$34=0,0,M$34/NFM_fec!M$34)</f>
        <v>0.43925419402822258</v>
      </c>
      <c r="N230" s="169">
        <f>IF(N$34=0,0,N$34/NFM_fec!N$34)</f>
        <v>0.43925419402822263</v>
      </c>
      <c r="O230" s="169">
        <f>IF(O$34=0,0,O$34/NFM_fec!O$34)</f>
        <v>0.43925419402822274</v>
      </c>
      <c r="P230" s="169">
        <f>IF(P$34=0,0,P$34/NFM_fec!P$34)</f>
        <v>0.43925419402822258</v>
      </c>
      <c r="Q230" s="169">
        <f>IF(Q$34=0,0,Q$34/NFM_fec!Q$34)</f>
        <v>0.43925419402822263</v>
      </c>
    </row>
    <row r="231" spans="1:17" x14ac:dyDescent="0.25">
      <c r="A231" s="76" t="s">
        <v>82</v>
      </c>
      <c r="B231" s="168">
        <f>IF(B$35=0,0,B$35/NFM_fec!B$35)</f>
        <v>0.11139469324122717</v>
      </c>
      <c r="C231" s="168">
        <f>IF(C$35=0,0,C$35/NFM_fec!C$35)</f>
        <v>0.11139469324122718</v>
      </c>
      <c r="D231" s="168">
        <f>IF(D$35=0,0,D$35/NFM_fec!D$35)</f>
        <v>0.11139469324122717</v>
      </c>
      <c r="E231" s="168">
        <f>IF(E$35=0,0,E$35/NFM_fec!E$35)</f>
        <v>0.11139469324122718</v>
      </c>
      <c r="F231" s="168">
        <f>IF(F$35=0,0,F$35/NFM_fec!F$35)</f>
        <v>0.11139469324122718</v>
      </c>
      <c r="G231" s="168">
        <f>IF(G$35=0,0,G$35/NFM_fec!G$35)</f>
        <v>0.11139469324122718</v>
      </c>
      <c r="H231" s="168">
        <f>IF(H$35=0,0,H$35/NFM_fec!H$35)</f>
        <v>0.11139469324122719</v>
      </c>
      <c r="I231" s="168">
        <f>IF(I$35=0,0,I$35/NFM_fec!I$35)</f>
        <v>0.11449394106546422</v>
      </c>
      <c r="J231" s="168">
        <f>IF(J$35=0,0,J$35/NFM_fec!J$35)</f>
        <v>0.11449394106546421</v>
      </c>
      <c r="K231" s="168">
        <f>IF(K$35=0,0,K$35/NFM_fec!K$35)</f>
        <v>0.11449394106546421</v>
      </c>
      <c r="L231" s="168">
        <f>IF(L$35=0,0,L$35/NFM_fec!L$35)</f>
        <v>0.11449394106546423</v>
      </c>
      <c r="M231" s="168">
        <f>IF(M$35=0,0,M$35/NFM_fec!M$35)</f>
        <v>0.11449394106546421</v>
      </c>
      <c r="N231" s="168">
        <f>IF(N$35=0,0,N$35/NFM_fec!N$35)</f>
        <v>0.11449394106546422</v>
      </c>
      <c r="O231" s="168">
        <f>IF(O$35=0,0,O$35/NFM_fec!O$35)</f>
        <v>0.11449394106546419</v>
      </c>
      <c r="P231" s="168">
        <f>IF(P$35=0,0,P$35/NFM_fec!P$35)</f>
        <v>0.11449394106546422</v>
      </c>
      <c r="Q231" s="168">
        <f>IF(Q$35=0,0,Q$35/NFM_fec!Q$35)</f>
        <v>0.11449394106546421</v>
      </c>
    </row>
    <row r="232" spans="1:17" x14ac:dyDescent="0.25">
      <c r="A232" s="76" t="s">
        <v>81</v>
      </c>
      <c r="B232" s="168">
        <f>IF(B$36=0,0,B$36/NFM_fec!B$36)</f>
        <v>0.61156714556471758</v>
      </c>
      <c r="C232" s="168">
        <f>IF(C$36=0,0,C$36/NFM_fec!C$36)</f>
        <v>0.61156714556471736</v>
      </c>
      <c r="D232" s="168">
        <f>IF(D$36=0,0,D$36/NFM_fec!D$36)</f>
        <v>0.61156714556471758</v>
      </c>
      <c r="E232" s="168">
        <f>IF(E$36=0,0,E$36/NFM_fec!E$36)</f>
        <v>0.61156714556471747</v>
      </c>
      <c r="F232" s="168">
        <f>IF(F$36=0,0,F$36/NFM_fec!F$36)</f>
        <v>0.61156714556471758</v>
      </c>
      <c r="G232" s="168">
        <f>IF(G$36=0,0,G$36/NFM_fec!G$36)</f>
        <v>0.61156714556471758</v>
      </c>
      <c r="H232" s="168">
        <f>IF(H$36=0,0,H$36/NFM_fec!H$36)</f>
        <v>0.61156714556471758</v>
      </c>
      <c r="I232" s="168">
        <f>IF(I$36=0,0,I$36/NFM_fec!I$36)</f>
        <v>0.62858230212304467</v>
      </c>
      <c r="J232" s="168">
        <f>IF(J$36=0,0,J$36/NFM_fec!J$36)</f>
        <v>0.62858230212304456</v>
      </c>
      <c r="K232" s="168">
        <f>IF(K$36=0,0,K$36/NFM_fec!K$36)</f>
        <v>0.62858230212304467</v>
      </c>
      <c r="L232" s="168">
        <f>IF(L$36=0,0,L$36/NFM_fec!L$36)</f>
        <v>0.62858230212304467</v>
      </c>
      <c r="M232" s="168">
        <f>IF(M$36=0,0,M$36/NFM_fec!M$36)</f>
        <v>0.62858230212304467</v>
      </c>
      <c r="N232" s="168">
        <f>IF(N$36=0,0,N$36/NFM_fec!N$36)</f>
        <v>0.62858230212304467</v>
      </c>
      <c r="O232" s="168">
        <f>IF(O$36=0,0,O$36/NFM_fec!O$36)</f>
        <v>0.62858230212304467</v>
      </c>
      <c r="P232" s="168">
        <f>IF(P$36=0,0,P$36/NFM_fec!P$36)</f>
        <v>0.62858230212304467</v>
      </c>
      <c r="Q232" s="168">
        <f>IF(Q$36=0,0,Q$36/NFM_fec!Q$36)</f>
        <v>0.62858230212304467</v>
      </c>
    </row>
    <row r="233" spans="1:17" x14ac:dyDescent="0.25">
      <c r="A233" s="76" t="s">
        <v>80</v>
      </c>
      <c r="B233" s="168">
        <f>IF(B$37=0,0,B$37/NFM_fec!B$37)</f>
        <v>0.42556244506341567</v>
      </c>
      <c r="C233" s="168">
        <f>IF(C$37=0,0,C$37/NFM_fec!C$37)</f>
        <v>0.42556244506341562</v>
      </c>
      <c r="D233" s="168">
        <f>IF(D$37=0,0,D$37/NFM_fec!D$37)</f>
        <v>0.42556244506341556</v>
      </c>
      <c r="E233" s="168">
        <f>IF(E$37=0,0,E$37/NFM_fec!E$37)</f>
        <v>0.42556244506341562</v>
      </c>
      <c r="F233" s="168">
        <f>IF(F$37=0,0,F$37/NFM_fec!F$37)</f>
        <v>0.42556244506341556</v>
      </c>
      <c r="G233" s="168">
        <f>IF(G$37=0,0,G$37/NFM_fec!G$37)</f>
        <v>0.42556244506341562</v>
      </c>
      <c r="H233" s="168">
        <f>IF(H$37=0,0,H$37/NFM_fec!H$37)</f>
        <v>0.42556244506341562</v>
      </c>
      <c r="I233" s="168">
        <f>IF(I$37=0,0,I$37/NFM_fec!I$37)</f>
        <v>0.43740253765277831</v>
      </c>
      <c r="J233" s="168">
        <f>IF(J$37=0,0,J$37/NFM_fec!J$37)</f>
        <v>0.43740253765277826</v>
      </c>
      <c r="K233" s="168">
        <f>IF(K$37=0,0,K$37/NFM_fec!K$37)</f>
        <v>0.43740253765277837</v>
      </c>
      <c r="L233" s="168">
        <f>IF(L$37=0,0,L$37/NFM_fec!L$37)</f>
        <v>0.43740253765277831</v>
      </c>
      <c r="M233" s="168">
        <f>IF(M$37=0,0,M$37/NFM_fec!M$37)</f>
        <v>0.43740253765277837</v>
      </c>
      <c r="N233" s="168">
        <f>IF(N$37=0,0,N$37/NFM_fec!N$37)</f>
        <v>0.43740253765277837</v>
      </c>
      <c r="O233" s="168">
        <f>IF(O$37=0,0,O$37/NFM_fec!O$37)</f>
        <v>0.43740253765277837</v>
      </c>
      <c r="P233" s="168">
        <f>IF(P$37=0,0,P$37/NFM_fec!P$37)</f>
        <v>0.43740253765277831</v>
      </c>
      <c r="Q233" s="168">
        <f>IF(Q$37=0,0,Q$37/NFM_fec!Q$37)</f>
        <v>0.43740253765277837</v>
      </c>
    </row>
    <row r="234" spans="1:17" x14ac:dyDescent="0.25">
      <c r="A234" s="129" t="s">
        <v>79</v>
      </c>
      <c r="B234" s="167">
        <f>IF(B$38=0,0,B$38/NFM_fec!B$38)</f>
        <v>0.66981377107815576</v>
      </c>
      <c r="C234" s="167">
        <f>IF(C$38=0,0,C$38/NFM_fec!C$38)</f>
        <v>0.66981377107815565</v>
      </c>
      <c r="D234" s="167">
        <f>IF(D$38=0,0,D$38/NFM_fec!D$38)</f>
        <v>0.66981377107815565</v>
      </c>
      <c r="E234" s="167">
        <f>IF(E$38=0,0,E$38/NFM_fec!E$38)</f>
        <v>0.66981377107815565</v>
      </c>
      <c r="F234" s="167">
        <f>IF(F$38=0,0,F$38/NFM_fec!F$38)</f>
        <v>0.66981377107815576</v>
      </c>
      <c r="G234" s="167">
        <f>IF(G$38=0,0,G$38/NFM_fec!G$38)</f>
        <v>0.6703391908789329</v>
      </c>
      <c r="H234" s="167">
        <f>IF(H$38=0,0,H$38/NFM_fec!H$38)</f>
        <v>0.66981377107815576</v>
      </c>
      <c r="I234" s="167">
        <f>IF(I$38=0,0,I$38/NFM_fec!I$38)</f>
        <v>0.69302896677867132</v>
      </c>
      <c r="J234" s="167">
        <f>IF(J$38=0,0,J$38/NFM_fec!J$38)</f>
        <v>0.6934062694387173</v>
      </c>
      <c r="K234" s="167">
        <f>IF(K$38=0,0,K$38/NFM_fec!K$38)</f>
        <v>0.69512938153601933</v>
      </c>
      <c r="L234" s="167">
        <f>IF(L$38=0,0,L$38/NFM_fec!L$38)</f>
        <v>0.69352747899231937</v>
      </c>
      <c r="M234" s="167">
        <f>IF(M$38=0,0,M$38/NFM_fec!M$38)</f>
        <v>0.69330672149031902</v>
      </c>
      <c r="N234" s="167">
        <f>IF(N$38=0,0,N$38/NFM_fec!N$38)</f>
        <v>0.69390222244144095</v>
      </c>
      <c r="O234" s="167">
        <f>IF(O$38=0,0,O$38/NFM_fec!O$38)</f>
        <v>0.69471031173767661</v>
      </c>
      <c r="P234" s="167">
        <f>IF(P$38=0,0,P$38/NFM_fec!P$38)</f>
        <v>0.69465195232155486</v>
      </c>
      <c r="Q234" s="167">
        <f>IF(Q$38=0,0,Q$38/NFM_fec!Q$38)</f>
        <v>0.694221245619702</v>
      </c>
    </row>
    <row r="235" spans="1:17" x14ac:dyDescent="0.25">
      <c r="A235" s="127" t="s">
        <v>150</v>
      </c>
      <c r="B235" s="166">
        <f>IF(B$43=0,0,B$43/NFM_fec!B$43)</f>
        <v>0.51954683622868858</v>
      </c>
      <c r="C235" s="166">
        <f>IF(C$43=0,0,C$43/NFM_fec!C$43)</f>
        <v>0.51954683622868847</v>
      </c>
      <c r="D235" s="166">
        <f>IF(D$43=0,0,D$43/NFM_fec!D$43)</f>
        <v>0.51954683622868858</v>
      </c>
      <c r="E235" s="166">
        <f>IF(E$43=0,0,E$43/NFM_fec!E$43)</f>
        <v>0.51954683622868847</v>
      </c>
      <c r="F235" s="166">
        <f>IF(F$43=0,0,F$43/NFM_fec!F$43)</f>
        <v>0.51954683622868858</v>
      </c>
      <c r="G235" s="166">
        <f>IF(G$43=0,0,G$43/NFM_fec!G$43)</f>
        <v>0.51954683622868858</v>
      </c>
      <c r="H235" s="166">
        <f>IF(H$43=0,0,H$43/NFM_fec!H$43)</f>
        <v>0.51954683622868858</v>
      </c>
      <c r="I235" s="166">
        <f>IF(I$43=0,0,I$43/NFM_fec!I$43)</f>
        <v>0.53400178336233761</v>
      </c>
      <c r="J235" s="166">
        <f>IF(J$43=0,0,J$43/NFM_fec!J$43)</f>
        <v>0.53400178336233761</v>
      </c>
      <c r="K235" s="166">
        <f>IF(K$43=0,0,K$43/NFM_fec!K$43)</f>
        <v>0.53400178336233761</v>
      </c>
      <c r="L235" s="166">
        <f>IF(L$43=0,0,L$43/NFM_fec!L$43)</f>
        <v>0.53400178336233772</v>
      </c>
      <c r="M235" s="166">
        <f>IF(M$43=0,0,M$43/NFM_fec!M$43)</f>
        <v>0.53400178336233772</v>
      </c>
      <c r="N235" s="166">
        <f>IF(N$43=0,0,N$43/NFM_fec!N$43)</f>
        <v>0.53400178336233761</v>
      </c>
      <c r="O235" s="166">
        <f>IF(O$43=0,0,O$43/NFM_fec!O$43)</f>
        <v>0.53400178336233772</v>
      </c>
      <c r="P235" s="166">
        <f>IF(P$43=0,0,P$43/NFM_fec!P$43)</f>
        <v>0.53400178336233761</v>
      </c>
      <c r="Q235" s="166">
        <f>IF(Q$43=0,0,Q$43/NFM_fec!Q$43)</f>
        <v>0.53400178336233772</v>
      </c>
    </row>
    <row r="236" spans="1:17" x14ac:dyDescent="0.25">
      <c r="A236" s="127" t="s">
        <v>148</v>
      </c>
      <c r="B236" s="166">
        <f>IF(B$44=0,0,B$44/NFM_fec!B$44)</f>
        <v>0.45817790408439063</v>
      </c>
      <c r="C236" s="166">
        <f>IF(C$44=0,0,C$44/NFM_fec!C$44)</f>
        <v>0.41492859219192646</v>
      </c>
      <c r="D236" s="166">
        <f>IF(D$44=0,0,D$44/NFM_fec!D$44)</f>
        <v>0.38841214130214879</v>
      </c>
      <c r="E236" s="166">
        <f>IF(E$44=0,0,E$44/NFM_fec!E$44)</f>
        <v>0.40311303447968971</v>
      </c>
      <c r="F236" s="166">
        <f>IF(F$44=0,0,F$44/NFM_fec!F$44)</f>
        <v>0.38980387991206822</v>
      </c>
      <c r="G236" s="166">
        <f>IF(G$44=0,0,G$44/NFM_fec!G$44)</f>
        <v>0.45789397038241231</v>
      </c>
      <c r="H236" s="166">
        <f>IF(H$44=0,0,H$44/NFM_fec!H$44)</f>
        <v>0.47232271923770386</v>
      </c>
      <c r="I236" s="166">
        <f>IF(I$44=0,0,I$44/NFM_fec!I$44)</f>
        <v>0.46629116798892034</v>
      </c>
      <c r="J236" s="166">
        <f>IF(J$44=0,0,J$44/NFM_fec!J$44)</f>
        <v>0.47040846301880551</v>
      </c>
      <c r="K236" s="166">
        <f>IF(K$44=0,0,K$44/NFM_fec!K$44)</f>
        <v>0.39921074159387787</v>
      </c>
      <c r="L236" s="166">
        <f>IF(L$44=0,0,L$44/NFM_fec!L$44)</f>
        <v>0.39808017246331762</v>
      </c>
      <c r="M236" s="166">
        <f>IF(M$44=0,0,M$44/NFM_fec!M$44)</f>
        <v>0.43879090925647896</v>
      </c>
      <c r="N236" s="166">
        <f>IF(N$44=0,0,N$44/NFM_fec!N$44)</f>
        <v>0.49119887204803925</v>
      </c>
      <c r="O236" s="166">
        <f>IF(O$44=0,0,O$44/NFM_fec!O$44)</f>
        <v>0.49143376674461886</v>
      </c>
      <c r="P236" s="166">
        <f>IF(P$44=0,0,P$44/NFM_fec!P$44)</f>
        <v>0.49160211327058634</v>
      </c>
      <c r="Q236" s="166">
        <f>IF(Q$44=0,0,Q$44/NFM_fec!Q$44)</f>
        <v>0.48574345212393188</v>
      </c>
    </row>
    <row r="237" spans="1:17" x14ac:dyDescent="0.25">
      <c r="A237" s="72" t="s">
        <v>147</v>
      </c>
      <c r="B237" s="165">
        <f>IF(B$51=0,0,B$51/NFM_fec!B$51)</f>
        <v>0.44837468140346876</v>
      </c>
      <c r="C237" s="165">
        <f>IF(C$51=0,0,C$51/NFM_fec!C$51)</f>
        <v>0.44574540783932176</v>
      </c>
      <c r="D237" s="165">
        <f>IF(D$51=0,0,D$51/NFM_fec!D$51)</f>
        <v>0.444312639254206</v>
      </c>
      <c r="E237" s="165">
        <f>IF(E$51=0,0,E$51/NFM_fec!E$51)</f>
        <v>0.44505206651665424</v>
      </c>
      <c r="F237" s="165">
        <f>IF(F$51=0,0,F$51/NFM_fec!F$51)</f>
        <v>0.44700302075525128</v>
      </c>
      <c r="G237" s="165">
        <f>IF(G$51=0,0,G$51/NFM_fec!G$51)</f>
        <v>0.44658002960477444</v>
      </c>
      <c r="H237" s="165">
        <f>IF(H$51=0,0,H$51/NFM_fec!H$51)</f>
        <v>0.44998349839606216</v>
      </c>
      <c r="I237" s="165">
        <f>IF(I$51=0,0,I$51/NFM_fec!I$51)</f>
        <v>0.45543218154359899</v>
      </c>
      <c r="J237" s="165">
        <f>IF(J$51=0,0,J$51/NFM_fec!J$51)</f>
        <v>0.45626660761107846</v>
      </c>
      <c r="K237" s="165">
        <f>IF(K$51=0,0,K$51/NFM_fec!K$51)</f>
        <v>0.45401747811685317</v>
      </c>
      <c r="L237" s="165">
        <f>IF(L$51=0,0,L$51/NFM_fec!L$51)</f>
        <v>0.45413644331038028</v>
      </c>
      <c r="M237" s="165">
        <f>IF(M$51=0,0,M$51/NFM_fec!M$51)</f>
        <v>0.45623441040846796</v>
      </c>
      <c r="N237" s="165">
        <f>IF(N$51=0,0,N$51/NFM_fec!N$51)</f>
        <v>0.49928175255498447</v>
      </c>
      <c r="O237" s="165">
        <f>IF(O$51=0,0,O$51/NFM_fec!O$51)</f>
        <v>0.47462284210222538</v>
      </c>
      <c r="P237" s="165">
        <f>IF(P$51=0,0,P$51/NFM_fec!P$51)</f>
        <v>0.48598276167961962</v>
      </c>
      <c r="Q237" s="165">
        <f>IF(Q$51=0,0,Q$51/NFM_fec!Q$51)</f>
        <v>0.4641877607616971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0.52449501617970951</v>
      </c>
      <c r="C239" s="170">
        <f>IF(C$70=0,0,C$70/NFM_fec!C$70)</f>
        <v>0.5003152224246179</v>
      </c>
      <c r="D239" s="170">
        <f>IF(D$70=0,0,D$70/NFM_fec!D$70)</f>
        <v>0.48557143265300129</v>
      </c>
      <c r="E239" s="170">
        <f>IF(E$70=0,0,E$70/NFM_fec!E$70)</f>
        <v>0.4937270338536483</v>
      </c>
      <c r="F239" s="170">
        <f>IF(F$70=0,0,F$70/NFM_fec!F$70)</f>
        <v>0.49581250427661627</v>
      </c>
      <c r="G239" s="170">
        <f>IF(G$70=0,0,G$70/NFM_fec!G$70)</f>
        <v>0.52387351599133436</v>
      </c>
      <c r="H239" s="170">
        <f>IF(H$70=0,0,H$70/NFM_fec!H$70)</f>
        <v>0.53277368850279982</v>
      </c>
      <c r="I239" s="170">
        <f>IF(I$70=0,0,I$70/NFM_fec!I$70)</f>
        <v>0.52066913239010637</v>
      </c>
      <c r="J239" s="170">
        <f>IF(J$70=0,0,J$70/NFM_fec!J$70)</f>
        <v>0.53523568365695384</v>
      </c>
      <c r="K239" s="170">
        <f>IF(K$70=0,0,K$70/NFM_fec!K$70)</f>
        <v>0</v>
      </c>
      <c r="L239" s="170">
        <f>IF(L$70=0,0,L$70/NFM_fec!L$70)</f>
        <v>0</v>
      </c>
      <c r="M239" s="170">
        <f>IF(M$70=0,0,M$70/NFM_fec!M$70)</f>
        <v>0</v>
      </c>
      <c r="N239" s="170">
        <f>IF(N$70=0,0,N$70/NFM_fec!N$70)</f>
        <v>0</v>
      </c>
      <c r="O239" s="170">
        <f>IF(O$70=0,0,O$70/NFM_fec!O$70)</f>
        <v>0</v>
      </c>
      <c r="P239" s="170">
        <f>IF(P$70=0,0,P$70/NFM_fec!P$70)</f>
        <v>0</v>
      </c>
      <c r="Q239" s="170">
        <f>IF(Q$70=0,0,Q$70/NFM_fec!Q$70)</f>
        <v>0</v>
      </c>
    </row>
    <row r="240" spans="1:17" x14ac:dyDescent="0.25">
      <c r="A240" s="132" t="s">
        <v>83</v>
      </c>
      <c r="B240" s="169">
        <f>IF(B$71=0,0,B$71/NFM_fec!B$71)</f>
        <v>0.45849208549723758</v>
      </c>
      <c r="C240" s="169">
        <f>IF(C$71=0,0,C$71/NFM_fec!C$71)</f>
        <v>0.45849208549723752</v>
      </c>
      <c r="D240" s="169">
        <f>IF(D$71=0,0,D$71/NFM_fec!D$71)</f>
        <v>0.45849208549723758</v>
      </c>
      <c r="E240" s="169">
        <f>IF(E$71=0,0,E$71/NFM_fec!E$71)</f>
        <v>0.45849208549723747</v>
      </c>
      <c r="F240" s="169">
        <f>IF(F$71=0,0,F$71/NFM_fec!F$71)</f>
        <v>0.45849208549723752</v>
      </c>
      <c r="G240" s="169">
        <f>IF(G$71=0,0,G$71/NFM_fec!G$71)</f>
        <v>0.45849208549723752</v>
      </c>
      <c r="H240" s="169">
        <f>IF(H$71=0,0,H$71/NFM_fec!H$71)</f>
        <v>0.45849208549723752</v>
      </c>
      <c r="I240" s="169">
        <f>IF(I$71=0,0,I$71/NFM_fec!I$71)</f>
        <v>0.45849208549723752</v>
      </c>
      <c r="J240" s="169">
        <f>IF(J$71=0,0,J$71/NFM_fec!J$71)</f>
        <v>0.46923659198843953</v>
      </c>
      <c r="K240" s="169">
        <f>IF(K$71=0,0,K$71/NFM_fec!K$71)</f>
        <v>0</v>
      </c>
      <c r="L240" s="169">
        <f>IF(L$71=0,0,L$71/NFM_fec!L$71)</f>
        <v>0</v>
      </c>
      <c r="M240" s="169">
        <f>IF(M$71=0,0,M$71/NFM_fec!M$71)</f>
        <v>0</v>
      </c>
      <c r="N240" s="169">
        <f>IF(N$71=0,0,N$71/NFM_fec!N$71)</f>
        <v>0</v>
      </c>
      <c r="O240" s="169">
        <f>IF(O$71=0,0,O$71/NFM_fec!O$71)</f>
        <v>0</v>
      </c>
      <c r="P240" s="169">
        <f>IF(P$71=0,0,P$71/NFM_fec!P$71)</f>
        <v>0</v>
      </c>
      <c r="Q240" s="169">
        <f>IF(Q$71=0,0,Q$71/NFM_fec!Q$71)</f>
        <v>0</v>
      </c>
    </row>
    <row r="241" spans="1:17" x14ac:dyDescent="0.25">
      <c r="A241" s="76" t="s">
        <v>82</v>
      </c>
      <c r="B241" s="168">
        <f>IF(B$72=0,0,B$72/NFM_fec!B$72)</f>
        <v>0.1191568977945883</v>
      </c>
      <c r="C241" s="168">
        <f>IF(C$72=0,0,C$72/NFM_fec!C$72)</f>
        <v>0.11915689779458828</v>
      </c>
      <c r="D241" s="168">
        <f>IF(D$72=0,0,D$72/NFM_fec!D$72)</f>
        <v>0.1191568977945883</v>
      </c>
      <c r="E241" s="168">
        <f>IF(E$72=0,0,E$72/NFM_fec!E$72)</f>
        <v>0.11915689779458827</v>
      </c>
      <c r="F241" s="168">
        <f>IF(F$72=0,0,F$72/NFM_fec!F$72)</f>
        <v>0.11915689779458831</v>
      </c>
      <c r="G241" s="168">
        <f>IF(G$72=0,0,G$72/NFM_fec!G$72)</f>
        <v>0.11915689779458828</v>
      </c>
      <c r="H241" s="168">
        <f>IF(H$72=0,0,H$72/NFM_fec!H$72)</f>
        <v>0.11915689779458828</v>
      </c>
      <c r="I241" s="168">
        <f>IF(I$72=0,0,I$72/NFM_fec!I$72)</f>
        <v>0.1191568977945883</v>
      </c>
      <c r="J241" s="168">
        <f>IF(J$72=0,0,J$72/NFM_fec!J$72)</f>
        <v>0.1219492732844225</v>
      </c>
      <c r="K241" s="168">
        <f>IF(K$72=0,0,K$72/NFM_fec!K$72)</f>
        <v>0</v>
      </c>
      <c r="L241" s="168">
        <f>IF(L$72=0,0,L$72/NFM_fec!L$72)</f>
        <v>0</v>
      </c>
      <c r="M241" s="168">
        <f>IF(M$72=0,0,M$72/NFM_fec!M$72)</f>
        <v>0</v>
      </c>
      <c r="N241" s="168">
        <f>IF(N$72=0,0,N$72/NFM_fec!N$72)</f>
        <v>0</v>
      </c>
      <c r="O241" s="168">
        <f>IF(O$72=0,0,O$72/NFM_fec!O$72)</f>
        <v>0</v>
      </c>
      <c r="P241" s="168">
        <f>IF(P$72=0,0,P$72/NFM_fec!P$72)</f>
        <v>0</v>
      </c>
      <c r="Q241" s="168">
        <f>IF(Q$72=0,0,Q$72/NFM_fec!Q$72)</f>
        <v>0</v>
      </c>
    </row>
    <row r="242" spans="1:17" x14ac:dyDescent="0.25">
      <c r="A242" s="76" t="s">
        <v>81</v>
      </c>
      <c r="B242" s="168">
        <f>IF(B$73=0,0,B$73/NFM_fec!B$73)</f>
        <v>0.65633454978477601</v>
      </c>
      <c r="C242" s="168">
        <f>IF(C$73=0,0,C$73/NFM_fec!C$73)</f>
        <v>0.65633454978477601</v>
      </c>
      <c r="D242" s="168">
        <f>IF(D$73=0,0,D$73/NFM_fec!D$73)</f>
        <v>0.65633454978477612</v>
      </c>
      <c r="E242" s="168">
        <f>IF(E$73=0,0,E$73/NFM_fec!E$73)</f>
        <v>0.65633454978477612</v>
      </c>
      <c r="F242" s="168">
        <f>IF(F$73=0,0,F$73/NFM_fec!F$73)</f>
        <v>0.65633454978477612</v>
      </c>
      <c r="G242" s="168">
        <f>IF(G$73=0,0,G$73/NFM_fec!G$73)</f>
        <v>0.65633454978477612</v>
      </c>
      <c r="H242" s="168">
        <f>IF(H$73=0,0,H$73/NFM_fec!H$73)</f>
        <v>0.65633454978477601</v>
      </c>
      <c r="I242" s="168">
        <f>IF(I$73=0,0,I$73/NFM_fec!I$73)</f>
        <v>0.65633454978477612</v>
      </c>
      <c r="J242" s="168">
        <f>IF(J$73=0,0,J$73/NFM_fec!J$73)</f>
        <v>0.67171538416257071</v>
      </c>
      <c r="K242" s="168">
        <f>IF(K$73=0,0,K$73/NFM_fec!K$73)</f>
        <v>0</v>
      </c>
      <c r="L242" s="168">
        <f>IF(L$73=0,0,L$73/NFM_fec!L$73)</f>
        <v>0</v>
      </c>
      <c r="M242" s="168">
        <f>IF(M$73=0,0,M$73/NFM_fec!M$73)</f>
        <v>0</v>
      </c>
      <c r="N242" s="168">
        <f>IF(N$73=0,0,N$73/NFM_fec!N$73)</f>
        <v>0</v>
      </c>
      <c r="O242" s="168">
        <f>IF(O$73=0,0,O$73/NFM_fec!O$73)</f>
        <v>0</v>
      </c>
      <c r="P242" s="168">
        <f>IF(P$73=0,0,P$73/NFM_fec!P$73)</f>
        <v>0</v>
      </c>
      <c r="Q242" s="168">
        <f>IF(Q$73=0,0,Q$73/NFM_fec!Q$73)</f>
        <v>0</v>
      </c>
    </row>
    <row r="243" spans="1:17" x14ac:dyDescent="0.25">
      <c r="A243" s="76" t="s">
        <v>80</v>
      </c>
      <c r="B243" s="168">
        <f>IF(B$74=0,0,B$74/NFM_fec!B$74)</f>
        <v>0.45483085637801796</v>
      </c>
      <c r="C243" s="168">
        <f>IF(C$74=0,0,C$74/NFM_fec!C$74)</f>
        <v>0.4548308563780179</v>
      </c>
      <c r="D243" s="168">
        <f>IF(D$74=0,0,D$74/NFM_fec!D$74)</f>
        <v>0.45483085637801801</v>
      </c>
      <c r="E243" s="168">
        <f>IF(E$74=0,0,E$74/NFM_fec!E$74)</f>
        <v>0.45483085637801801</v>
      </c>
      <c r="F243" s="168">
        <f>IF(F$74=0,0,F$74/NFM_fec!F$74)</f>
        <v>0.45483085637801801</v>
      </c>
      <c r="G243" s="168">
        <f>IF(G$74=0,0,G$74/NFM_fec!G$74)</f>
        <v>0.4548308563780179</v>
      </c>
      <c r="H243" s="168">
        <f>IF(H$74=0,0,H$74/NFM_fec!H$74)</f>
        <v>0.45483085637801801</v>
      </c>
      <c r="I243" s="168">
        <f>IF(I$74=0,0,I$74/NFM_fec!I$74)</f>
        <v>0.45483085637801801</v>
      </c>
      <c r="J243" s="168">
        <f>IF(J$74=0,0,J$74/NFM_fec!J$74)</f>
        <v>0.46548956400533215</v>
      </c>
      <c r="K243" s="168">
        <f>IF(K$74=0,0,K$74/NFM_fec!K$74)</f>
        <v>0</v>
      </c>
      <c r="L243" s="168">
        <f>IF(L$74=0,0,L$74/NFM_fec!L$74)</f>
        <v>0</v>
      </c>
      <c r="M243" s="168">
        <f>IF(M$74=0,0,M$74/NFM_fec!M$74)</f>
        <v>0</v>
      </c>
      <c r="N243" s="168">
        <f>IF(N$74=0,0,N$74/NFM_fec!N$74)</f>
        <v>0</v>
      </c>
      <c r="O243" s="168">
        <f>IF(O$74=0,0,O$74/NFM_fec!O$74)</f>
        <v>0</v>
      </c>
      <c r="P243" s="168">
        <f>IF(P$74=0,0,P$74/NFM_fec!P$74)</f>
        <v>0</v>
      </c>
      <c r="Q243" s="168">
        <f>IF(Q$74=0,0,Q$74/NFM_fec!Q$74)</f>
        <v>0</v>
      </c>
    </row>
    <row r="244" spans="1:17" x14ac:dyDescent="0.25">
      <c r="A244" s="129" t="s">
        <v>79</v>
      </c>
      <c r="B244" s="167">
        <f>IF(B$75=0,0,B$75/NFM_fec!B$75)</f>
        <v>0.71881947639338239</v>
      </c>
      <c r="C244" s="167">
        <f>IF(C$75=0,0,C$75/NFM_fec!C$75)</f>
        <v>0.71881947639338262</v>
      </c>
      <c r="D244" s="167">
        <f>IF(D$75=0,0,D$75/NFM_fec!D$75)</f>
        <v>0.71881947639338251</v>
      </c>
      <c r="E244" s="167">
        <f>IF(E$75=0,0,E$75/NFM_fec!E$75)</f>
        <v>0.71881947639338251</v>
      </c>
      <c r="F244" s="167">
        <f>IF(F$75=0,0,F$75/NFM_fec!F$75)</f>
        <v>0.71881947639338251</v>
      </c>
      <c r="G244" s="167">
        <f>IF(G$75=0,0,G$75/NFM_fec!G$75)</f>
        <v>0.71938333757747464</v>
      </c>
      <c r="H244" s="167">
        <f>IF(H$75=0,0,H$75/NFM_fec!H$75)</f>
        <v>0.71881947639338239</v>
      </c>
      <c r="I244" s="167">
        <f>IF(I$75=0,0,I$75/NFM_fec!I$75)</f>
        <v>0.72360098283985341</v>
      </c>
      <c r="J244" s="167">
        <f>IF(J$75=0,0,J$75/NFM_fec!J$75)</f>
        <v>0.7409613473573009</v>
      </c>
      <c r="K244" s="167">
        <f>IF(K$75=0,0,K$75/NFM_fec!K$75)</f>
        <v>0</v>
      </c>
      <c r="L244" s="167">
        <f>IF(L$75=0,0,L$75/NFM_fec!L$75)</f>
        <v>0</v>
      </c>
      <c r="M244" s="167">
        <f>IF(M$75=0,0,M$75/NFM_fec!M$75)</f>
        <v>0</v>
      </c>
      <c r="N244" s="167">
        <f>IF(N$75=0,0,N$75/NFM_fec!N$75)</f>
        <v>0</v>
      </c>
      <c r="O244" s="167">
        <f>IF(O$75=0,0,O$75/NFM_fec!O$75)</f>
        <v>0</v>
      </c>
      <c r="P244" s="167">
        <f>IF(P$75=0,0,P$75/NFM_fec!P$75)</f>
        <v>0</v>
      </c>
      <c r="Q244" s="167">
        <f>IF(Q$75=0,0,Q$75/NFM_fec!Q$75)</f>
        <v>0</v>
      </c>
    </row>
    <row r="245" spans="1:17" x14ac:dyDescent="0.25">
      <c r="A245" s="127" t="s">
        <v>149</v>
      </c>
      <c r="B245" s="166">
        <f>IF(B$80=0,0,B$80/NFM_fec!B$80)</f>
        <v>0.50649724828809539</v>
      </c>
      <c r="C245" s="166">
        <f>IF(C$80=0,0,C$80/NFM_fec!C$80)</f>
        <v>0.50706326894159681</v>
      </c>
      <c r="D245" s="166">
        <f>IF(D$80=0,0,D$80/NFM_fec!D$80)</f>
        <v>0.50753251429967916</v>
      </c>
      <c r="E245" s="166">
        <f>IF(E$80=0,0,E$80/NFM_fec!E$80)</f>
        <v>0.50727707679691125</v>
      </c>
      <c r="F245" s="166">
        <f>IF(F$80=0,0,F$80/NFM_fec!F$80)</f>
        <v>0.53929501519264411</v>
      </c>
      <c r="G245" s="166">
        <f>IF(G$80=0,0,G$80/NFM_fec!G$80)</f>
        <v>0.50646451234886869</v>
      </c>
      <c r="H245" s="166">
        <f>IF(H$80=0,0,H$80/NFM_fec!H$80)</f>
        <v>0.50686419601522803</v>
      </c>
      <c r="I245" s="166">
        <f>IF(I$80=0,0,I$80/NFM_fec!I$80)</f>
        <v>0.50656471806889924</v>
      </c>
      <c r="J245" s="166">
        <f>IF(J$80=0,0,J$80/NFM_fec!J$80)</f>
        <v>0.51814094607492189</v>
      </c>
      <c r="K245" s="166">
        <f>IF(K$80=0,0,K$80/NFM_fec!K$80)</f>
        <v>0</v>
      </c>
      <c r="L245" s="166">
        <f>IF(L$80=0,0,L$80/NFM_fec!L$80)</f>
        <v>0</v>
      </c>
      <c r="M245" s="166">
        <f>IF(M$80=0,0,M$80/NFM_fec!M$80)</f>
        <v>0</v>
      </c>
      <c r="N245" s="166">
        <f>IF(N$80=0,0,N$80/NFM_fec!N$80)</f>
        <v>0</v>
      </c>
      <c r="O245" s="166">
        <f>IF(O$80=0,0,O$80/NFM_fec!O$80)</f>
        <v>0</v>
      </c>
      <c r="P245" s="166">
        <f>IF(P$80=0,0,P$80/NFM_fec!P$80)</f>
        <v>0</v>
      </c>
      <c r="Q245" s="166">
        <f>IF(Q$80=0,0,Q$80/NFM_fec!Q$80)</f>
        <v>0</v>
      </c>
    </row>
    <row r="246" spans="1:17" x14ac:dyDescent="0.25">
      <c r="A246" s="127" t="s">
        <v>148</v>
      </c>
      <c r="B246" s="166">
        <f>IF(B$87=0,0,B$87/NFM_fec!B$87)</f>
        <v>0.53791920387218028</v>
      </c>
      <c r="C246" s="166">
        <f>IF(C$87=0,0,C$87/NFM_fec!C$87)</f>
        <v>0.48714278009918038</v>
      </c>
      <c r="D246" s="166">
        <f>IF(D$87=0,0,D$87/NFM_fec!D$87)</f>
        <v>0.45601140509180377</v>
      </c>
      <c r="E246" s="166">
        <f>IF(E$87=0,0,E$87/NFM_fec!E$87)</f>
        <v>0.47327084227499955</v>
      </c>
      <c r="F246" s="166">
        <f>IF(F$87=0,0,F$87/NFM_fec!F$87)</f>
        <v>0.45764536194212824</v>
      </c>
      <c r="G246" s="166">
        <f>IF(G$87=0,0,G$87/NFM_fec!G$87)</f>
        <v>0.53758585433795103</v>
      </c>
      <c r="H246" s="166">
        <f>IF(H$87=0,0,H$87/NFM_fec!H$87)</f>
        <v>0.55452578319074119</v>
      </c>
      <c r="I246" s="166">
        <f>IF(I$87=0,0,I$87/NFM_fec!I$87)</f>
        <v>0.53262567115863657</v>
      </c>
      <c r="J246" s="166">
        <f>IF(J$87=0,0,J$87/NFM_fec!J$87)</f>
        <v>0.54992069031108326</v>
      </c>
      <c r="K246" s="166">
        <f>IF(K$87=0,0,K$87/NFM_fec!K$87)</f>
        <v>0</v>
      </c>
      <c r="L246" s="166">
        <f>IF(L$87=0,0,L$87/NFM_fec!L$87)</f>
        <v>0</v>
      </c>
      <c r="M246" s="166">
        <f>IF(M$87=0,0,M$87/NFM_fec!M$87)</f>
        <v>0</v>
      </c>
      <c r="N246" s="166">
        <f>IF(N$87=0,0,N$87/NFM_fec!N$87)</f>
        <v>0</v>
      </c>
      <c r="O246" s="166">
        <f>IF(O$87=0,0,O$87/NFM_fec!O$87)</f>
        <v>0</v>
      </c>
      <c r="P246" s="166">
        <f>IF(P$87=0,0,P$87/NFM_fec!P$87)</f>
        <v>0</v>
      </c>
      <c r="Q246" s="166">
        <f>IF(Q$87=0,0,Q$87/NFM_fec!Q$87)</f>
        <v>0</v>
      </c>
    </row>
    <row r="247" spans="1:17" x14ac:dyDescent="0.25">
      <c r="A247" s="72" t="s">
        <v>147</v>
      </c>
      <c r="B247" s="165">
        <f>IF(B$94=0,0,B$94/NFM_fec!B$94)</f>
        <v>0.50719442995867026</v>
      </c>
      <c r="C247" s="165">
        <f>IF(C$94=0,0,C$94/NFM_fec!C$94)</f>
        <v>0.50339173014020389</v>
      </c>
      <c r="D247" s="165">
        <f>IF(D$94=0,0,D$94/NFM_fec!D$94)</f>
        <v>0.50126399242720676</v>
      </c>
      <c r="E247" s="165">
        <f>IF(E$94=0,0,E$94/NFM_fec!E$94)</f>
        <v>0.50235776865844772</v>
      </c>
      <c r="F247" s="165">
        <f>IF(F$94=0,0,F$94/NFM_fec!F$94)</f>
        <v>0.50397058204891887</v>
      </c>
      <c r="G247" s="165">
        <f>IF(G$94=0,0,G$94/NFM_fec!G$94)</f>
        <v>0.50520060085310958</v>
      </c>
      <c r="H247" s="165">
        <f>IF(H$94=0,0,H$94/NFM_fec!H$94)</f>
        <v>0.50937865246524772</v>
      </c>
      <c r="I247" s="165">
        <f>IF(I$94=0,0,I$94/NFM_fec!I$94)</f>
        <v>0.50109249279092594</v>
      </c>
      <c r="J247" s="165">
        <f>IF(J$94=0,0,J$94/NFM_fec!J$94)</f>
        <v>0.51380239574068476</v>
      </c>
      <c r="K247" s="165">
        <f>IF(K$94=0,0,K$94/NFM_fec!K$94)</f>
        <v>0</v>
      </c>
      <c r="L247" s="165">
        <f>IF(L$94=0,0,L$94/NFM_fec!L$94)</f>
        <v>0</v>
      </c>
      <c r="M247" s="165">
        <f>IF(M$94=0,0,M$94/NFM_fec!M$94)</f>
        <v>0</v>
      </c>
      <c r="N247" s="165">
        <f>IF(N$94=0,0,N$94/NFM_fec!N$94)</f>
        <v>0</v>
      </c>
      <c r="O247" s="165">
        <f>IF(O$94=0,0,O$94/NFM_fec!O$94)</f>
        <v>0</v>
      </c>
      <c r="P247" s="165">
        <f>IF(P$94=0,0,P$94/NFM_fec!P$94)</f>
        <v>0</v>
      </c>
      <c r="Q247" s="16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0.34371841801941871</v>
      </c>
      <c r="C249" s="170">
        <f>IF(C$112=0,0,C$112/NFM_fec!C$112)</f>
        <v>0.34119775208171849</v>
      </c>
      <c r="D249" s="170">
        <f>IF(D$112=0,0,D$112/NFM_fec!D$112)</f>
        <v>0.33165345514391914</v>
      </c>
      <c r="E249" s="170">
        <f>IF(E$112=0,0,E$112/NFM_fec!E$112)</f>
        <v>0.34680177698293813</v>
      </c>
      <c r="F249" s="170">
        <f>IF(F$112=0,0,F$112/NFM_fec!F$112)</f>
        <v>0.35236951422174911</v>
      </c>
      <c r="G249" s="170">
        <f>IF(G$112=0,0,G$112/NFM_fec!G$112)</f>
        <v>0.36177475633560513</v>
      </c>
      <c r="H249" s="170">
        <f>IF(H$112=0,0,H$112/NFM_fec!H$112)</f>
        <v>0.36259821734584197</v>
      </c>
      <c r="I249" s="170">
        <f>IF(I$112=0,0,I$112/NFM_fec!I$112)</f>
        <v>0.35735505821258434</v>
      </c>
      <c r="J249" s="170">
        <f>IF(J$112=0,0,J$112/NFM_fec!J$112)</f>
        <v>0.36647185839826685</v>
      </c>
      <c r="K249" s="170">
        <f>IF(K$112=0,0,K$112/NFM_fec!K$112)</f>
        <v>0.36374369389425404</v>
      </c>
      <c r="L249" s="170">
        <f>IF(L$112=0,0,L$112/NFM_fec!L$112)</f>
        <v>0.35959136264467245</v>
      </c>
      <c r="M249" s="170">
        <f>IF(M$112=0,0,M$112/NFM_fec!M$112)</f>
        <v>0.37949165546808339</v>
      </c>
      <c r="N249" s="170">
        <f>IF(N$112=0,0,N$112/NFM_fec!N$112)</f>
        <v>0.42419200003767132</v>
      </c>
      <c r="O249" s="170">
        <f>IF(O$112=0,0,O$112/NFM_fec!O$112)</f>
        <v>0.42020348572364091</v>
      </c>
      <c r="P249" s="170">
        <f>IF(P$112=0,0,P$112/NFM_fec!P$112)</f>
        <v>0.42156538716982017</v>
      </c>
      <c r="Q249" s="170">
        <f>IF(Q$112=0,0,Q$112/NFM_fec!Q$112)</f>
        <v>0.44063198515948698</v>
      </c>
    </row>
    <row r="250" spans="1:17" x14ac:dyDescent="0.25">
      <c r="A250" s="132" t="s">
        <v>83</v>
      </c>
      <c r="B250" s="169">
        <f>IF(B$113=0,0,B$113/NFM_fec!B$113)</f>
        <v>0.38882170639409719</v>
      </c>
      <c r="C250" s="169">
        <f>IF(C$113=0,0,C$113/NFM_fec!C$113)</f>
        <v>0.38882170639409719</v>
      </c>
      <c r="D250" s="169">
        <f>IF(D$113=0,0,D$113/NFM_fec!D$113)</f>
        <v>0.38882170639409719</v>
      </c>
      <c r="E250" s="169">
        <f>IF(E$113=0,0,E$113/NFM_fec!E$113)</f>
        <v>0.39202852020060669</v>
      </c>
      <c r="F250" s="169">
        <f>IF(F$113=0,0,F$113/NFM_fec!F$113)</f>
        <v>0.39202852020060663</v>
      </c>
      <c r="G250" s="169">
        <f>IF(G$113=0,0,G$113/NFM_fec!G$113)</f>
        <v>0.39202852020060663</v>
      </c>
      <c r="H250" s="169">
        <f>IF(H$113=0,0,H$113/NFM_fec!H$113)</f>
        <v>0.39202852020060658</v>
      </c>
      <c r="I250" s="169">
        <f>IF(I$113=0,0,I$113/NFM_fec!I$113)</f>
        <v>0.39202852020060663</v>
      </c>
      <c r="J250" s="169">
        <f>IF(J$113=0,0,J$113/NFM_fec!J$113)</f>
        <v>0.39202852020060669</v>
      </c>
      <c r="K250" s="169">
        <f>IF(K$113=0,0,K$113/NFM_fec!K$113)</f>
        <v>0.40326707883654417</v>
      </c>
      <c r="L250" s="169">
        <f>IF(L$113=0,0,L$113/NFM_fec!L$113)</f>
        <v>0.41354045936683043</v>
      </c>
      <c r="M250" s="169">
        <f>IF(M$113=0,0,M$113/NFM_fec!M$113)</f>
        <v>0.41354045936683048</v>
      </c>
      <c r="N250" s="169">
        <f>IF(N$113=0,0,N$113/NFM_fec!N$113)</f>
        <v>0.43527120110846834</v>
      </c>
      <c r="O250" s="169">
        <f>IF(O$113=0,0,O$113/NFM_fec!O$113)</f>
        <v>0.4352712011084684</v>
      </c>
      <c r="P250" s="169">
        <f>IF(P$113=0,0,P$113/NFM_fec!P$113)</f>
        <v>0.43527120110846834</v>
      </c>
      <c r="Q250" s="169">
        <f>IF(Q$113=0,0,Q$113/NFM_fec!Q$113)</f>
        <v>0.45878865560877546</v>
      </c>
    </row>
    <row r="251" spans="1:17" x14ac:dyDescent="0.25">
      <c r="A251" s="76" t="s">
        <v>82</v>
      </c>
      <c r="B251" s="168">
        <f>IF(B$114=0,0,B$114/NFM_fec!B$114)</f>
        <v>0.10117000415054588</v>
      </c>
      <c r="C251" s="168">
        <f>IF(C$114=0,0,C$114/NFM_fec!C$114)</f>
        <v>0.1011700041505459</v>
      </c>
      <c r="D251" s="168">
        <f>IF(D$114=0,0,D$114/NFM_fec!D$114)</f>
        <v>0.10117000415054589</v>
      </c>
      <c r="E251" s="168">
        <f>IF(E$114=0,0,E$114/NFM_fec!E$114)</f>
        <v>0.10200440552469589</v>
      </c>
      <c r="F251" s="168">
        <f>IF(F$114=0,0,F$114/NFM_fec!F$114)</f>
        <v>0.1020044055246959</v>
      </c>
      <c r="G251" s="168">
        <f>IF(G$114=0,0,G$114/NFM_fec!G$114)</f>
        <v>0.1020044055246959</v>
      </c>
      <c r="H251" s="168">
        <f>IF(H$114=0,0,H$114/NFM_fec!H$114)</f>
        <v>0.10200440552469588</v>
      </c>
      <c r="I251" s="168">
        <f>IF(I$114=0,0,I$114/NFM_fec!I$114)</f>
        <v>0.10200440552469589</v>
      </c>
      <c r="J251" s="168">
        <f>IF(J$114=0,0,J$114/NFM_fec!J$114)</f>
        <v>0.10200440552469589</v>
      </c>
      <c r="K251" s="168">
        <f>IF(K$114=0,0,K$114/NFM_fec!K$114)</f>
        <v>0.10492863790459167</v>
      </c>
      <c r="L251" s="168">
        <f>IF(L$114=0,0,L$114/NFM_fec!L$114)</f>
        <v>0.10760173442620342</v>
      </c>
      <c r="M251" s="168">
        <f>IF(M$114=0,0,M$114/NFM_fec!M$114)</f>
        <v>0.10760173442620342</v>
      </c>
      <c r="N251" s="168">
        <f>IF(N$114=0,0,N$114/NFM_fec!N$114)</f>
        <v>0.11325599496784002</v>
      </c>
      <c r="O251" s="168">
        <f>IF(O$114=0,0,O$114/NFM_fec!O$114)</f>
        <v>0.11325599496784002</v>
      </c>
      <c r="P251" s="168">
        <f>IF(P$114=0,0,P$114/NFM_fec!P$114)</f>
        <v>0.11325599496784</v>
      </c>
      <c r="Q251" s="168">
        <f>IF(Q$114=0,0,Q$114/NFM_fec!Q$114)</f>
        <v>0.11937515171829881</v>
      </c>
    </row>
    <row r="252" spans="1:17" x14ac:dyDescent="0.25">
      <c r="A252" s="76" t="s">
        <v>81</v>
      </c>
      <c r="B252" s="168">
        <f>IF(B$115=0,0,B$115/NFM_fec!B$115)</f>
        <v>0.55657140964798724</v>
      </c>
      <c r="C252" s="168">
        <f>IF(C$115=0,0,C$115/NFM_fec!C$115)</f>
        <v>0.55657140964798713</v>
      </c>
      <c r="D252" s="168">
        <f>IF(D$115=0,0,D$115/NFM_fec!D$115)</f>
        <v>0.55657140964798724</v>
      </c>
      <c r="E252" s="168">
        <f>IF(E$115=0,0,E$115/NFM_fec!E$115)</f>
        <v>0.56116174205848945</v>
      </c>
      <c r="F252" s="168">
        <f>IF(F$115=0,0,F$115/NFM_fec!F$115)</f>
        <v>0.56116174205848945</v>
      </c>
      <c r="G252" s="168">
        <f>IF(G$115=0,0,G$115/NFM_fec!G$115)</f>
        <v>0.56116174205848934</v>
      </c>
      <c r="H252" s="168">
        <f>IF(H$115=0,0,H$115/NFM_fec!H$115)</f>
        <v>0.56116174205848945</v>
      </c>
      <c r="I252" s="168">
        <f>IF(I$115=0,0,I$115/NFM_fec!I$115)</f>
        <v>0.56116174205848945</v>
      </c>
      <c r="J252" s="168">
        <f>IF(J$115=0,0,J$115/NFM_fec!J$115)</f>
        <v>0.56116174205848945</v>
      </c>
      <c r="K252" s="168">
        <f>IF(K$115=0,0,K$115/NFM_fec!K$115)</f>
        <v>0.57724896229221612</v>
      </c>
      <c r="L252" s="168">
        <f>IF(L$115=0,0,L$115/NFM_fec!L$115)</f>
        <v>0.59195459675027851</v>
      </c>
      <c r="M252" s="168">
        <f>IF(M$115=0,0,M$115/NFM_fec!M$115)</f>
        <v>0.59195459675027873</v>
      </c>
      <c r="N252" s="168">
        <f>IF(N$115=0,0,N$115/NFM_fec!N$115)</f>
        <v>0.62306065221206153</v>
      </c>
      <c r="O252" s="168">
        <f>IF(O$115=0,0,O$115/NFM_fec!O$115)</f>
        <v>0.62306065221206131</v>
      </c>
      <c r="P252" s="168">
        <f>IF(P$115=0,0,P$115/NFM_fec!P$115)</f>
        <v>0.62306065221206142</v>
      </c>
      <c r="Q252" s="168">
        <f>IF(Q$115=0,0,Q$115/NFM_fec!Q$115)</f>
        <v>0.65672426354681934</v>
      </c>
    </row>
    <row r="253" spans="1:17" x14ac:dyDescent="0.25">
      <c r="A253" s="76" t="s">
        <v>80</v>
      </c>
      <c r="B253" s="168">
        <f>IF(B$116=0,0,B$116/NFM_fec!B$116)</f>
        <v>0.38630548215421912</v>
      </c>
      <c r="C253" s="168">
        <f>IF(C$116=0,0,C$116/NFM_fec!C$116)</f>
        <v>0.38630548215421912</v>
      </c>
      <c r="D253" s="168">
        <f>IF(D$116=0,0,D$116/NFM_fec!D$116)</f>
        <v>0.38630548215421917</v>
      </c>
      <c r="E253" s="168">
        <f>IF(E$116=0,0,E$116/NFM_fec!E$116)</f>
        <v>0.38949154335741443</v>
      </c>
      <c r="F253" s="168">
        <f>IF(F$116=0,0,F$116/NFM_fec!F$116)</f>
        <v>0.38949154335741454</v>
      </c>
      <c r="G253" s="168">
        <f>IF(G$116=0,0,G$116/NFM_fec!G$116)</f>
        <v>0.38949154335741443</v>
      </c>
      <c r="H253" s="168">
        <f>IF(H$116=0,0,H$116/NFM_fec!H$116)</f>
        <v>0.38949154335741448</v>
      </c>
      <c r="I253" s="168">
        <f>IF(I$116=0,0,I$116/NFM_fec!I$116)</f>
        <v>0.38949154335741443</v>
      </c>
      <c r="J253" s="168">
        <f>IF(J$116=0,0,J$116/NFM_fec!J$116)</f>
        <v>0.38949154335741443</v>
      </c>
      <c r="K253" s="168">
        <f>IF(K$116=0,0,K$116/NFM_fec!K$116)</f>
        <v>0.40065737268530149</v>
      </c>
      <c r="L253" s="168">
        <f>IF(L$116=0,0,L$116/NFM_fec!L$116)</f>
        <v>0.41086426996969211</v>
      </c>
      <c r="M253" s="168">
        <f>IF(M$116=0,0,M$116/NFM_fec!M$116)</f>
        <v>0.41086426996969216</v>
      </c>
      <c r="N253" s="168">
        <f>IF(N$116=0,0,N$116/NFM_fec!N$116)</f>
        <v>0.4324543831964564</v>
      </c>
      <c r="O253" s="168">
        <f>IF(O$116=0,0,O$116/NFM_fec!O$116)</f>
        <v>0.4324543831964564</v>
      </c>
      <c r="P253" s="168">
        <f>IF(P$116=0,0,P$116/NFM_fec!P$116)</f>
        <v>0.43245438319645646</v>
      </c>
      <c r="Q253" s="168">
        <f>IF(Q$116=0,0,Q$116/NFM_fec!Q$116)</f>
        <v>0.45581964663309404</v>
      </c>
    </row>
    <row r="254" spans="1:17" x14ac:dyDescent="0.25">
      <c r="A254" s="129" t="s">
        <v>79</v>
      </c>
      <c r="B254" s="167">
        <f>IF(B$117=0,0,B$117/NFM_fec!B$117)</f>
        <v>0.60951807706585115</v>
      </c>
      <c r="C254" s="167">
        <f>IF(C$117=0,0,C$117/NFM_fec!C$117)</f>
        <v>0.60951807706585104</v>
      </c>
      <c r="D254" s="167">
        <f>IF(D$117=0,0,D$117/NFM_fec!D$117)</f>
        <v>0.60951807706585104</v>
      </c>
      <c r="E254" s="167">
        <f>IF(E$117=0,0,E$117/NFM_fec!E$117)</f>
        <v>0.61454508803954078</v>
      </c>
      <c r="F254" s="167">
        <f>IF(F$117=0,0,F$117/NFM_fec!F$117)</f>
        <v>0.61454508803954067</v>
      </c>
      <c r="G254" s="167">
        <f>IF(G$117=0,0,G$117/NFM_fec!G$117)</f>
        <v>0.61502715361010452</v>
      </c>
      <c r="H254" s="167">
        <f>IF(H$117=0,0,H$117/NFM_fec!H$117)</f>
        <v>0.61454508803954067</v>
      </c>
      <c r="I254" s="167">
        <f>IF(I$117=0,0,I$117/NFM_fec!I$117)</f>
        <v>0.61863297296282027</v>
      </c>
      <c r="J254" s="167">
        <f>IF(J$117=0,0,J$117/NFM_fec!J$117)</f>
        <v>0.61896977254477137</v>
      </c>
      <c r="K254" s="167">
        <f>IF(K$117=0,0,K$117/NFM_fec!K$117)</f>
        <v>0.63829644899005</v>
      </c>
      <c r="L254" s="167">
        <f>IF(L$117=0,0,L$117/NFM_fec!L$117)</f>
        <v>0.65304888562539509</v>
      </c>
      <c r="M254" s="167">
        <f>IF(M$117=0,0,M$117/NFM_fec!M$117)</f>
        <v>0.65284101290940078</v>
      </c>
      <c r="N254" s="167">
        <f>IF(N$117=0,0,N$117/NFM_fec!N$117)</f>
        <v>0.68773674015796327</v>
      </c>
      <c r="O254" s="167">
        <f>IF(O$117=0,0,O$117/NFM_fec!O$117)</f>
        <v>0.68853764939326478</v>
      </c>
      <c r="P254" s="167">
        <f>IF(P$117=0,0,P$117/NFM_fec!P$117)</f>
        <v>0.68847980851409907</v>
      </c>
      <c r="Q254" s="167">
        <f>IF(Q$117=0,0,Q$117/NFM_fec!Q$117)</f>
        <v>0.72522803567289884</v>
      </c>
    </row>
    <row r="255" spans="1:17" x14ac:dyDescent="0.25">
      <c r="A255" s="127" t="s">
        <v>146</v>
      </c>
      <c r="B255" s="166">
        <f>IF(B$122=0,0,B$122/NFM_fec!B$122)</f>
        <v>0.28208842496354664</v>
      </c>
      <c r="C255" s="166">
        <f>IF(C$122=0,0,C$122/NFM_fec!C$122)</f>
        <v>0.29743300296291336</v>
      </c>
      <c r="D255" s="166">
        <f>IF(D$122=0,0,D$122/NFM_fec!D$122)</f>
        <v>0.29251818722328099</v>
      </c>
      <c r="E255" s="166">
        <f>IF(E$122=0,0,E$122/NFM_fec!E$122)</f>
        <v>0.3103327569295522</v>
      </c>
      <c r="F255" s="166">
        <f>IF(F$122=0,0,F$122/NFM_fec!F$122)</f>
        <v>0.32585009038017831</v>
      </c>
      <c r="G255" s="166">
        <f>IF(G$122=0,0,G$122/NFM_fec!G$122)</f>
        <v>0.31213586701215179</v>
      </c>
      <c r="H255" s="166">
        <f>IF(H$122=0,0,H$122/NFM_fec!H$122)</f>
        <v>0.30631212758110921</v>
      </c>
      <c r="I255" s="166">
        <f>IF(I$122=0,0,I$122/NFM_fec!I$122)</f>
        <v>0.30699011419207922</v>
      </c>
      <c r="J255" s="166">
        <f>IF(J$122=0,0,J$122/NFM_fec!J$122)</f>
        <v>0.32128761072534773</v>
      </c>
      <c r="K255" s="166">
        <f>IF(K$122=0,0,K$122/NFM_fec!K$122)</f>
        <v>0.33932068041015379</v>
      </c>
      <c r="L255" s="166">
        <f>IF(L$122=0,0,L$122/NFM_fec!L$122)</f>
        <v>0.32448214140764403</v>
      </c>
      <c r="M255" s="166">
        <f>IF(M$122=0,0,M$122/NFM_fec!M$122)</f>
        <v>0.34076522755610578</v>
      </c>
      <c r="N255" s="166">
        <f>IF(N$122=0,0,N$122/NFM_fec!N$122)</f>
        <v>0.36704785857347516</v>
      </c>
      <c r="O255" s="166">
        <f>IF(O$122=0,0,O$122/NFM_fec!O$122)</f>
        <v>0.36472902628090637</v>
      </c>
      <c r="P255" s="166">
        <f>IF(P$122=0,0,P$122/NFM_fec!P$122)</f>
        <v>0.36439837025619265</v>
      </c>
      <c r="Q255" s="166">
        <f>IF(Q$122=0,0,Q$122/NFM_fec!Q$122)</f>
        <v>0.38690167765638811</v>
      </c>
    </row>
    <row r="256" spans="1:17" x14ac:dyDescent="0.25">
      <c r="A256" s="127" t="s">
        <v>145</v>
      </c>
      <c r="B256" s="166">
        <f>IF(B$130=0,0,B$130/NFM_fec!B$130)</f>
        <v>0.41912810381202253</v>
      </c>
      <c r="C256" s="166">
        <f>IF(C$130=0,0,C$130/NFM_fec!C$130)</f>
        <v>0.37956486446095056</v>
      </c>
      <c r="D256" s="166">
        <f>IF(D$130=0,0,D$130/NFM_fec!D$130)</f>
        <v>0.35530837002465371</v>
      </c>
      <c r="E256" s="166">
        <f>IF(E$130=0,0,E$130/NFM_fec!E$130)</f>
        <v>0.37179765286979083</v>
      </c>
      <c r="F256" s="166">
        <f>IF(F$130=0,0,F$130/NFM_fec!F$130)</f>
        <v>0.3595224049698813</v>
      </c>
      <c r="G256" s="166">
        <f>IF(G$130=0,0,G$130/NFM_fec!G$130)</f>
        <v>0.42232299352748381</v>
      </c>
      <c r="H256" s="166">
        <f>IF(H$130=0,0,H$130/NFM_fec!H$130)</f>
        <v>0.4356308612950674</v>
      </c>
      <c r="I256" s="166">
        <f>IF(I$130=0,0,I$130/NFM_fec!I$130)</f>
        <v>0.41842631471454783</v>
      </c>
      <c r="J256" s="166">
        <f>IF(J$130=0,0,J$130/NFM_fec!J$130)</f>
        <v>0.42212096883672989</v>
      </c>
      <c r="K256" s="166">
        <f>IF(K$130=0,0,K$130/NFM_fec!K$130)</f>
        <v>0.36850138482769096</v>
      </c>
      <c r="L256" s="166">
        <f>IF(L$130=0,0,L$130/NFM_fec!L$130)</f>
        <v>0.37681891022463321</v>
      </c>
      <c r="M256" s="166">
        <f>IF(M$130=0,0,M$130/NFM_fec!M$130)</f>
        <v>0.41535530699595086</v>
      </c>
      <c r="N256" s="166">
        <f>IF(N$130=0,0,N$130/NFM_fec!N$130)</f>
        <v>0.48939714476463353</v>
      </c>
      <c r="O256" s="166">
        <f>IF(O$130=0,0,O$130/NFM_fec!O$130)</f>
        <v>0.48963117786276983</v>
      </c>
      <c r="P256" s="166">
        <f>IF(P$130=0,0,P$130/NFM_fec!P$130)</f>
        <v>0.48979890689031419</v>
      </c>
      <c r="Q256" s="166">
        <f>IF(Q$130=0,0,Q$130/NFM_fec!Q$130)</f>
        <v>0.51010991170223063</v>
      </c>
    </row>
    <row r="257" spans="1:17" x14ac:dyDescent="0.25">
      <c r="A257" s="72" t="s">
        <v>144</v>
      </c>
      <c r="B257" s="165">
        <f>IF(B$137=0,0,B$137/NFM_fec!B$137)</f>
        <v>0.40985088339817421</v>
      </c>
      <c r="C257" s="165">
        <f>IF(C$137=0,0,C$137/NFM_fec!C$137)</f>
        <v>0.40667040871913784</v>
      </c>
      <c r="D257" s="165">
        <f>IF(D$137=0,0,D$137/NFM_fec!D$137)</f>
        <v>0.40488518524496764</v>
      </c>
      <c r="E257" s="165">
        <f>IF(E$137=0,0,E$137/NFM_fec!E$137)</f>
        <v>0.4091493262181175</v>
      </c>
      <c r="F257" s="165">
        <f>IF(F$137=0,0,F$137/NFM_fec!F$137)</f>
        <v>0.41038555093200796</v>
      </c>
      <c r="G257" s="165">
        <f>IF(G$137=0,0,G$137/NFM_fec!G$137)</f>
        <v>0.41161143269005812</v>
      </c>
      <c r="H257" s="165">
        <f>IF(H$137=0,0,H$137/NFM_fec!H$137)</f>
        <v>0.4150584213198692</v>
      </c>
      <c r="I257" s="165">
        <f>IF(I$137=0,0,I$137/NFM_fec!I$137)</f>
        <v>0.40824133174029459</v>
      </c>
      <c r="J257" s="165">
        <f>IF(J$137=0,0,J$137/NFM_fec!J$137)</f>
        <v>0.40901469064749085</v>
      </c>
      <c r="K257" s="165">
        <f>IF(K$137=0,0,K$137/NFM_fec!K$137)</f>
        <v>0.41742737004809982</v>
      </c>
      <c r="L257" s="165">
        <f>IF(L$137=0,0,L$137/NFM_fec!L$137)</f>
        <v>0.42823232737454775</v>
      </c>
      <c r="M257" s="165">
        <f>IF(M$137=0,0,M$137/NFM_fec!M$137)</f>
        <v>0.43100140234475598</v>
      </c>
      <c r="N257" s="165">
        <f>IF(N$137=0,0,N$137/NFM_fec!N$137)</f>
        <v>0.49533246955581733</v>
      </c>
      <c r="O257" s="165">
        <f>IF(O$137=0,0,O$137/NFM_fec!O$137)</f>
        <v>0.47594081625075996</v>
      </c>
      <c r="P257" s="165">
        <f>IF(P$137=0,0,P$137/NFM_fec!P$137)</f>
        <v>0.4849526585170798</v>
      </c>
      <c r="Q257" s="165">
        <f>IF(Q$137=0,0,Q$137/NFM_fec!Q$137)</f>
        <v>0.4876353699589096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407.30319453427137</v>
      </c>
      <c r="C5" s="96">
        <v>434.337124174331</v>
      </c>
      <c r="D5" s="96">
        <v>547.71980666885736</v>
      </c>
      <c r="E5" s="96">
        <v>516.50344683907883</v>
      </c>
      <c r="F5" s="96">
        <v>528.18512618312593</v>
      </c>
      <c r="G5" s="96">
        <v>356.45687167574022</v>
      </c>
      <c r="H5" s="96">
        <v>353.74525252565979</v>
      </c>
      <c r="I5" s="96">
        <v>450.57423006000352</v>
      </c>
      <c r="J5" s="96">
        <v>457.78488313336123</v>
      </c>
      <c r="K5" s="96">
        <v>507.92409384981801</v>
      </c>
      <c r="L5" s="96">
        <v>511.94235647785734</v>
      </c>
      <c r="M5" s="96">
        <v>533.04415035327088</v>
      </c>
      <c r="N5" s="96">
        <v>527.53990821631032</v>
      </c>
      <c r="O5" s="96">
        <v>443.99378823702119</v>
      </c>
      <c r="P5" s="96">
        <v>418.8560353195279</v>
      </c>
      <c r="Q5" s="96">
        <v>462.16938616196029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0.45835699407131902</v>
      </c>
      <c r="C10" s="158">
        <v>0.49469360280804087</v>
      </c>
      <c r="D10" s="158">
        <v>0.62998127738768261</v>
      </c>
      <c r="E10" s="158">
        <v>0.59470490097251583</v>
      </c>
      <c r="F10" s="158">
        <v>0.64247338948373411</v>
      </c>
      <c r="G10" s="158">
        <v>0.37707033117208588</v>
      </c>
      <c r="H10" s="158">
        <v>0.39132003160191609</v>
      </c>
      <c r="I10" s="158">
        <v>0.39188152459663939</v>
      </c>
      <c r="J10" s="158">
        <v>0.39875005102690964</v>
      </c>
      <c r="K10" s="158">
        <v>0.42375801379005368</v>
      </c>
      <c r="L10" s="158">
        <v>0.45245386883770788</v>
      </c>
      <c r="M10" s="158">
        <v>0.46437541910412639</v>
      </c>
      <c r="N10" s="158">
        <v>0.44945131428861951</v>
      </c>
      <c r="O10" s="158">
        <v>0.3664904149112902</v>
      </c>
      <c r="P10" s="158">
        <v>0.36032666931027996</v>
      </c>
      <c r="Q10" s="158">
        <v>0.40543468422727724</v>
      </c>
    </row>
    <row r="11" spans="1:17" x14ac:dyDescent="0.25">
      <c r="A11" s="92" t="s">
        <v>125</v>
      </c>
      <c r="B11" s="91">
        <v>0.21462403324287357</v>
      </c>
      <c r="C11" s="91">
        <v>0.23163852112528169</v>
      </c>
      <c r="D11" s="91">
        <v>0.29498649386683906</v>
      </c>
      <c r="E11" s="91">
        <v>0.27846845600040082</v>
      </c>
      <c r="F11" s="91">
        <v>0.30083588095257313</v>
      </c>
      <c r="G11" s="91">
        <v>0.17656184227394353</v>
      </c>
      <c r="H11" s="91">
        <v>0.18323421384961758</v>
      </c>
      <c r="I11" s="91">
        <v>0.18349713094856857</v>
      </c>
      <c r="J11" s="91">
        <v>0.18671329403534917</v>
      </c>
      <c r="K11" s="91">
        <v>0.19842318370832845</v>
      </c>
      <c r="L11" s="91">
        <v>0.21185991583490779</v>
      </c>
      <c r="M11" s="91">
        <v>0.21784864559759073</v>
      </c>
      <c r="N11" s="91">
        <v>0.21112498548287492</v>
      </c>
      <c r="O11" s="91">
        <v>0.1731966625369874</v>
      </c>
      <c r="P11" s="91">
        <v>0.16986552529029172</v>
      </c>
      <c r="Q11" s="91">
        <v>0.18984334977087675</v>
      </c>
    </row>
    <row r="12" spans="1:17" x14ac:dyDescent="0.25">
      <c r="A12" s="92" t="s">
        <v>26</v>
      </c>
      <c r="B12" s="91">
        <v>0.24373296082844548</v>
      </c>
      <c r="C12" s="91">
        <v>0.26305508168275921</v>
      </c>
      <c r="D12" s="91">
        <v>0.33499478352084355</v>
      </c>
      <c r="E12" s="91">
        <v>0.31623644497211506</v>
      </c>
      <c r="F12" s="91">
        <v>0.34163750853116098</v>
      </c>
      <c r="G12" s="91">
        <v>0.20050848889814232</v>
      </c>
      <c r="H12" s="91">
        <v>0.20808581775229854</v>
      </c>
      <c r="I12" s="91">
        <v>0.20838439364807079</v>
      </c>
      <c r="J12" s="91">
        <v>0.21203675699156049</v>
      </c>
      <c r="K12" s="91">
        <v>0.22533483008172522</v>
      </c>
      <c r="L12" s="91">
        <v>0.24059395300280009</v>
      </c>
      <c r="M12" s="91">
        <v>0.24652677350653562</v>
      </c>
      <c r="N12" s="91">
        <v>0.23832632880574456</v>
      </c>
      <c r="O12" s="91">
        <v>0.19329375237430277</v>
      </c>
      <c r="P12" s="91">
        <v>0.19046114401998823</v>
      </c>
      <c r="Q12" s="91">
        <v>0.21559133445640047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378.92059282942648</v>
      </c>
      <c r="C15" s="206">
        <v>403.70446954912256</v>
      </c>
      <c r="D15" s="206">
        <v>508.70980374781112</v>
      </c>
      <c r="E15" s="206">
        <v>479.67784462388551</v>
      </c>
      <c r="F15" s="206">
        <v>493.16658078377532</v>
      </c>
      <c r="G15" s="206">
        <v>332.62091384613996</v>
      </c>
      <c r="H15" s="206">
        <v>329.51374577492743</v>
      </c>
      <c r="I15" s="206">
        <v>421.20931150023466</v>
      </c>
      <c r="J15" s="206">
        <v>427.37727120833728</v>
      </c>
      <c r="K15" s="206">
        <v>476.99676263980211</v>
      </c>
      <c r="L15" s="206">
        <v>477.24238314942693</v>
      </c>
      <c r="M15" s="206">
        <v>497.76874908817001</v>
      </c>
      <c r="N15" s="206">
        <v>496.69713399115801</v>
      </c>
      <c r="O15" s="206">
        <v>416.43795011312483</v>
      </c>
      <c r="P15" s="206">
        <v>389.59085515189099</v>
      </c>
      <c r="Q15" s="206">
        <v>433.72674243590012</v>
      </c>
    </row>
    <row r="16" spans="1:17" x14ac:dyDescent="0.25">
      <c r="A16" s="88" t="s">
        <v>33</v>
      </c>
      <c r="B16" s="87">
        <v>60.727771051012908</v>
      </c>
      <c r="C16" s="87">
        <v>62.486612313138039</v>
      </c>
      <c r="D16" s="87">
        <v>75.215075760016589</v>
      </c>
      <c r="E16" s="87">
        <v>57.595184199442528</v>
      </c>
      <c r="F16" s="87">
        <v>4.6265995019994222</v>
      </c>
      <c r="G16" s="87">
        <v>91.872130998265433</v>
      </c>
      <c r="H16" s="87">
        <v>81.327806628432526</v>
      </c>
      <c r="I16" s="87">
        <v>113.33965774953907</v>
      </c>
      <c r="J16" s="87">
        <v>86.634688305512213</v>
      </c>
      <c r="K16" s="87">
        <v>93.009818919656894</v>
      </c>
      <c r="L16" s="87">
        <v>126.77017901620447</v>
      </c>
      <c r="M16" s="87">
        <v>157.66217525154593</v>
      </c>
      <c r="N16" s="87">
        <v>144.55459156080386</v>
      </c>
      <c r="O16" s="87">
        <v>122.46742401161994</v>
      </c>
      <c r="P16" s="87">
        <v>79.103118601068488</v>
      </c>
      <c r="Q16" s="87">
        <v>107.62228046682621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4.9656264971011101E-14</v>
      </c>
      <c r="H18" s="87">
        <v>0</v>
      </c>
      <c r="I18" s="87">
        <v>0</v>
      </c>
      <c r="J18" s="87">
        <v>5.5378941435512323E-14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47.903819486065615</v>
      </c>
      <c r="C19" s="87">
        <v>33.546450347506074</v>
      </c>
      <c r="D19" s="87">
        <v>25.460933661657439</v>
      </c>
      <c r="E19" s="87">
        <v>37.055757439177569</v>
      </c>
      <c r="F19" s="87">
        <v>40.07017205930515</v>
      </c>
      <c r="G19" s="87">
        <v>52.557975168617915</v>
      </c>
      <c r="H19" s="87">
        <v>32.073356107485168</v>
      </c>
      <c r="I19" s="87">
        <v>107.88666851010277</v>
      </c>
      <c r="J19" s="87">
        <v>110.16973563114165</v>
      </c>
      <c r="K19" s="87">
        <v>65.502172048657414</v>
      </c>
      <c r="L19" s="87">
        <v>50.926195402418465</v>
      </c>
      <c r="M19" s="87">
        <v>72.380548620335162</v>
      </c>
      <c r="N19" s="87">
        <v>109.06125484189225</v>
      </c>
      <c r="O19" s="87">
        <v>55.501012082571307</v>
      </c>
      <c r="P19" s="87">
        <v>25.591521545950982</v>
      </c>
      <c r="Q19" s="87">
        <v>23.165068376861097</v>
      </c>
    </row>
    <row r="20" spans="1:17" x14ac:dyDescent="0.25">
      <c r="A20" s="88" t="s">
        <v>29</v>
      </c>
      <c r="B20" s="87">
        <v>86.304555280027529</v>
      </c>
      <c r="C20" s="87">
        <v>95.356584326264667</v>
      </c>
      <c r="D20" s="87">
        <v>124.58852202595578</v>
      </c>
      <c r="E20" s="87">
        <v>127.31105704365706</v>
      </c>
      <c r="F20" s="87">
        <v>146.07011272232043</v>
      </c>
      <c r="G20" s="87">
        <v>42.950334258126858</v>
      </c>
      <c r="H20" s="87">
        <v>52.356024278526625</v>
      </c>
      <c r="I20" s="87">
        <v>53.138334119591157</v>
      </c>
      <c r="J20" s="87">
        <v>77.286632177312612</v>
      </c>
      <c r="K20" s="87">
        <v>92.621818947858273</v>
      </c>
      <c r="L20" s="87">
        <v>68.004737466609868</v>
      </c>
      <c r="M20" s="87">
        <v>48.460683582745595</v>
      </c>
      <c r="N20" s="87">
        <v>40.487320916314047</v>
      </c>
      <c r="O20" s="87">
        <v>49.783642498722308</v>
      </c>
      <c r="P20" s="87">
        <v>78.08805872821786</v>
      </c>
      <c r="Q20" s="87">
        <v>70.160162303920742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183.98444701232046</v>
      </c>
      <c r="C22" s="87">
        <v>212.31482256221378</v>
      </c>
      <c r="D22" s="87">
        <v>283.44527230018133</v>
      </c>
      <c r="E22" s="87">
        <v>257.71584594160834</v>
      </c>
      <c r="F22" s="87">
        <v>302.3996965001503</v>
      </c>
      <c r="G22" s="87">
        <v>145.24047342112968</v>
      </c>
      <c r="H22" s="87">
        <v>163.7565587604831</v>
      </c>
      <c r="I22" s="87">
        <v>146.8446511210017</v>
      </c>
      <c r="J22" s="87">
        <v>153.28621509437079</v>
      </c>
      <c r="K22" s="87">
        <v>225.86295272362949</v>
      </c>
      <c r="L22" s="87">
        <v>231.54127126419411</v>
      </c>
      <c r="M22" s="87">
        <v>219.26534163354333</v>
      </c>
      <c r="N22" s="87">
        <v>202.5939666721479</v>
      </c>
      <c r="O22" s="87">
        <v>188.68587152021126</v>
      </c>
      <c r="P22" s="87">
        <v>206.8081562766537</v>
      </c>
      <c r="Q22" s="87">
        <v>232.77923128829207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27.924244710773586</v>
      </c>
      <c r="C26" s="204">
        <v>30.137961022400347</v>
      </c>
      <c r="D26" s="204">
        <v>38.380021643658445</v>
      </c>
      <c r="E26" s="204">
        <v>36.230897314220897</v>
      </c>
      <c r="F26" s="204">
        <v>34.376072009866903</v>
      </c>
      <c r="G26" s="204">
        <v>23.458887498428247</v>
      </c>
      <c r="H26" s="204">
        <v>23.840186719130394</v>
      </c>
      <c r="I26" s="204">
        <v>28.973037035172201</v>
      </c>
      <c r="J26" s="204">
        <v>30.008861873997013</v>
      </c>
      <c r="K26" s="204">
        <v>30.503573196225872</v>
      </c>
      <c r="L26" s="204">
        <v>34.247519459592752</v>
      </c>
      <c r="M26" s="204">
        <v>34.811025845996781</v>
      </c>
      <c r="N26" s="204">
        <v>30.393322910863628</v>
      </c>
      <c r="O26" s="204">
        <v>27.189347708985061</v>
      </c>
      <c r="P26" s="204">
        <v>28.904853498326535</v>
      </c>
      <c r="Q26" s="204">
        <v>28.037209041832924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3.7485263280223289</v>
      </c>
      <c r="C28" s="208">
        <v>4.0456936807243995</v>
      </c>
      <c r="D28" s="208">
        <v>5.152100731512844</v>
      </c>
      <c r="E28" s="208">
        <v>4.8636041503329173</v>
      </c>
      <c r="F28" s="208">
        <v>10.508526963412272</v>
      </c>
      <c r="G28" s="208">
        <v>3.1491006587563923</v>
      </c>
      <c r="H28" s="208">
        <v>3.2002859345789214</v>
      </c>
      <c r="I28" s="208">
        <v>3.8893152976562759</v>
      </c>
      <c r="J28" s="208">
        <v>4.0283635233028576</v>
      </c>
      <c r="K28" s="208">
        <v>9.324730915182899</v>
      </c>
      <c r="L28" s="208">
        <v>4.597357231804029</v>
      </c>
      <c r="M28" s="208">
        <v>4.6780068823053051</v>
      </c>
      <c r="N28" s="208">
        <v>9.3297447550967085</v>
      </c>
      <c r="O28" s="208">
        <v>6.4438938152673764</v>
      </c>
      <c r="P28" s="208">
        <v>3.8952016364196171</v>
      </c>
      <c r="Q28" s="208">
        <v>8.3435320000810513</v>
      </c>
    </row>
    <row r="29" spans="1:17" x14ac:dyDescent="0.25">
      <c r="A29" s="84" t="s">
        <v>29</v>
      </c>
      <c r="B29" s="208">
        <v>15.661858989955643</v>
      </c>
      <c r="C29" s="208">
        <v>16.90346509517239</v>
      </c>
      <c r="D29" s="208">
        <v>21.526186052312777</v>
      </c>
      <c r="E29" s="208">
        <v>20.320807624063043</v>
      </c>
      <c r="F29" s="208">
        <v>0</v>
      </c>
      <c r="G29" s="208">
        <v>13.157376031727114</v>
      </c>
      <c r="H29" s="208">
        <v>13.37123515986011</v>
      </c>
      <c r="I29" s="208">
        <v>16.250094684944443</v>
      </c>
      <c r="J29" s="208">
        <v>16.831057311937446</v>
      </c>
      <c r="K29" s="208">
        <v>0</v>
      </c>
      <c r="L29" s="208">
        <v>19.208391349075946</v>
      </c>
      <c r="M29" s="208">
        <v>19.545356690441601</v>
      </c>
      <c r="N29" s="208">
        <v>0</v>
      </c>
      <c r="O29" s="208">
        <v>6.362215819616865</v>
      </c>
      <c r="P29" s="208">
        <v>16.274688618562937</v>
      </c>
      <c r="Q29" s="208">
        <v>0.74338776221554526</v>
      </c>
    </row>
    <row r="30" spans="1:17" x14ac:dyDescent="0.25">
      <c r="A30" s="84" t="s">
        <v>26</v>
      </c>
      <c r="B30" s="208">
        <v>8.513859392795613</v>
      </c>
      <c r="C30" s="208">
        <v>9.1888022465035544</v>
      </c>
      <c r="D30" s="208">
        <v>11.701734859832825</v>
      </c>
      <c r="E30" s="208">
        <v>11.046485539824934</v>
      </c>
      <c r="F30" s="208">
        <v>23.86754504645463</v>
      </c>
      <c r="G30" s="208">
        <v>7.1524108079447402</v>
      </c>
      <c r="H30" s="208">
        <v>7.2686656246913639</v>
      </c>
      <c r="I30" s="208">
        <v>8.8336270525714831</v>
      </c>
      <c r="J30" s="208">
        <v>9.1494410387567093</v>
      </c>
      <c r="K30" s="208">
        <v>21.178842281042975</v>
      </c>
      <c r="L30" s="208">
        <v>10.441770878712779</v>
      </c>
      <c r="M30" s="208">
        <v>10.587662273249876</v>
      </c>
      <c r="N30" s="208">
        <v>21.063578155766919</v>
      </c>
      <c r="O30" s="208">
        <v>14.383238074100822</v>
      </c>
      <c r="P30" s="208">
        <v>8.7349632433439801</v>
      </c>
      <c r="Q30" s="208">
        <v>18.950289279536324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702.59280105362927</v>
      </c>
      <c r="C33" s="96">
        <v>786.82700471358373</v>
      </c>
      <c r="D33" s="96">
        <v>842.02240440974663</v>
      </c>
      <c r="E33" s="96">
        <v>814.73973317736625</v>
      </c>
      <c r="F33" s="96">
        <v>853.87286737719955</v>
      </c>
      <c r="G33" s="96">
        <v>759.25155334717397</v>
      </c>
      <c r="H33" s="96">
        <v>752.56480154616099</v>
      </c>
      <c r="I33" s="96">
        <v>777.93310439156028</v>
      </c>
      <c r="J33" s="96">
        <v>773.61951880419815</v>
      </c>
      <c r="K33" s="96">
        <v>756.08074126688552</v>
      </c>
      <c r="L33" s="96">
        <v>772.70651670874599</v>
      </c>
      <c r="M33" s="96">
        <v>810.76501510840728</v>
      </c>
      <c r="N33" s="96">
        <v>598.39896357394935</v>
      </c>
      <c r="O33" s="96">
        <v>609.2405310775514</v>
      </c>
      <c r="P33" s="96">
        <v>590.32589293902458</v>
      </c>
      <c r="Q33" s="96">
        <v>639.55475263973153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0.44390863814022929</v>
      </c>
      <c r="C38" s="158">
        <v>0.53794669429346242</v>
      </c>
      <c r="D38" s="158">
        <v>0.5636866677414305</v>
      </c>
      <c r="E38" s="158">
        <v>0.53288031967120553</v>
      </c>
      <c r="F38" s="158">
        <v>0.57970929110468328</v>
      </c>
      <c r="G38" s="158">
        <v>0.47237292974803208</v>
      </c>
      <c r="H38" s="158">
        <v>0.43401378747148878</v>
      </c>
      <c r="I38" s="158">
        <v>0.40167875104203266</v>
      </c>
      <c r="J38" s="158">
        <v>0.34567709178096928</v>
      </c>
      <c r="K38" s="158">
        <v>0.32441453856248226</v>
      </c>
      <c r="L38" s="158">
        <v>0.33592282305342841</v>
      </c>
      <c r="M38" s="158">
        <v>0.37012496195028999</v>
      </c>
      <c r="N38" s="158">
        <v>0.22573389690347573</v>
      </c>
      <c r="O38" s="158">
        <v>0.2015022939380981</v>
      </c>
      <c r="P38" s="158">
        <v>0.19389818994490279</v>
      </c>
      <c r="Q38" s="158">
        <v>0.2073651684533849</v>
      </c>
    </row>
    <row r="39" spans="1:17" x14ac:dyDescent="0.25">
      <c r="A39" s="92" t="s">
        <v>125</v>
      </c>
      <c r="B39" s="91">
        <v>0.20785864193485615</v>
      </c>
      <c r="C39" s="91">
        <v>0.25189162747011412</v>
      </c>
      <c r="D39" s="91">
        <v>0.26394427854432861</v>
      </c>
      <c r="E39" s="91">
        <v>0.249519315561683</v>
      </c>
      <c r="F39" s="91">
        <v>0.27144681498171902</v>
      </c>
      <c r="G39" s="91">
        <v>0.22118694530381788</v>
      </c>
      <c r="H39" s="91">
        <v>0.2032254132804886</v>
      </c>
      <c r="I39" s="91">
        <v>0.18808464740735933</v>
      </c>
      <c r="J39" s="91">
        <v>0.16186206951639701</v>
      </c>
      <c r="K39" s="91">
        <v>0.15190595454963624</v>
      </c>
      <c r="L39" s="91">
        <v>0.15729466785629728</v>
      </c>
      <c r="M39" s="91">
        <v>0.17363369882558455</v>
      </c>
      <c r="N39" s="91">
        <v>0.10603610266925376</v>
      </c>
      <c r="O39" s="91">
        <v>9.5226296196786284E-2</v>
      </c>
      <c r="P39" s="91">
        <v>9.1407660584417377E-2</v>
      </c>
      <c r="Q39" s="91">
        <v>9.7098003048314827E-2</v>
      </c>
    </row>
    <row r="40" spans="1:17" x14ac:dyDescent="0.25">
      <c r="A40" s="92" t="s">
        <v>26</v>
      </c>
      <c r="B40" s="91">
        <v>0.23604999620537315</v>
      </c>
      <c r="C40" s="91">
        <v>0.2860550668233483</v>
      </c>
      <c r="D40" s="91">
        <v>0.29974238919710189</v>
      </c>
      <c r="E40" s="91">
        <v>0.28336100410952259</v>
      </c>
      <c r="F40" s="91">
        <v>0.30826247612296426</v>
      </c>
      <c r="G40" s="91">
        <v>0.25118598444421419</v>
      </c>
      <c r="H40" s="91">
        <v>0.23078837419100021</v>
      </c>
      <c r="I40" s="91">
        <v>0.21359410363467329</v>
      </c>
      <c r="J40" s="91">
        <v>0.18381502226457228</v>
      </c>
      <c r="K40" s="91">
        <v>0.17250858401284602</v>
      </c>
      <c r="L40" s="91">
        <v>0.17862815519713113</v>
      </c>
      <c r="M40" s="91">
        <v>0.19649126312470544</v>
      </c>
      <c r="N40" s="91">
        <v>0.11969779423422197</v>
      </c>
      <c r="O40" s="91">
        <v>0.10627599774131181</v>
      </c>
      <c r="P40" s="91">
        <v>0.10249052936048542</v>
      </c>
      <c r="Q40" s="91">
        <v>0.11026716540507008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22.362073474874077</v>
      </c>
      <c r="C44" s="206">
        <v>80.910046149542751</v>
      </c>
      <c r="D44" s="206">
        <v>119.3385200942038</v>
      </c>
      <c r="E44" s="206">
        <v>94.710160100876266</v>
      </c>
      <c r="F44" s="206">
        <v>120.87256112030983</v>
      </c>
      <c r="G44" s="206">
        <v>24.621953906649324</v>
      </c>
      <c r="H44" s="206">
        <v>7.6674663652629311</v>
      </c>
      <c r="I44" s="206">
        <v>29.665264781522993</v>
      </c>
      <c r="J44" s="206">
        <v>22.022094184674543</v>
      </c>
      <c r="K44" s="206">
        <v>92.44375152645577</v>
      </c>
      <c r="L44" s="206">
        <v>89.450992507956357</v>
      </c>
      <c r="M44" s="206">
        <v>55.824245452191448</v>
      </c>
      <c r="N44" s="206">
        <v>1.3723024147978493</v>
      </c>
      <c r="O44" s="206">
        <v>1.1432733257517151</v>
      </c>
      <c r="P44" s="206">
        <v>0.99849298711954548</v>
      </c>
      <c r="Q44" s="206">
        <v>4.5525167292616029</v>
      </c>
    </row>
    <row r="45" spans="1:17" x14ac:dyDescent="0.25">
      <c r="A45" s="152" t="s">
        <v>164</v>
      </c>
      <c r="B45" s="151">
        <v>22.362073474874077</v>
      </c>
      <c r="C45" s="151">
        <v>80.910046149542751</v>
      </c>
      <c r="D45" s="151">
        <v>119.3385200942038</v>
      </c>
      <c r="E45" s="151">
        <v>94.710160100876266</v>
      </c>
      <c r="F45" s="151">
        <v>120.87256112030983</v>
      </c>
      <c r="G45" s="151">
        <v>24.621953906649324</v>
      </c>
      <c r="H45" s="151">
        <v>7.6674663652629311</v>
      </c>
      <c r="I45" s="151">
        <v>29.665264781522993</v>
      </c>
      <c r="J45" s="151">
        <v>22.022094184674543</v>
      </c>
      <c r="K45" s="151">
        <v>92.44375152645577</v>
      </c>
      <c r="L45" s="151">
        <v>89.450992507956357</v>
      </c>
      <c r="M45" s="151">
        <v>55.824245452191448</v>
      </c>
      <c r="N45" s="151">
        <v>1.3723024147978493</v>
      </c>
      <c r="O45" s="151">
        <v>1.1432733257517151</v>
      </c>
      <c r="P45" s="151">
        <v>0.99849298711954548</v>
      </c>
      <c r="Q45" s="151">
        <v>4.5525167292616029</v>
      </c>
    </row>
    <row r="46" spans="1:17" x14ac:dyDescent="0.25">
      <c r="A46" s="154" t="s">
        <v>30</v>
      </c>
      <c r="B46" s="205">
        <v>3.3731044811912398</v>
      </c>
      <c r="C46" s="205">
        <v>3.4036750883082432</v>
      </c>
      <c r="D46" s="205">
        <v>2.9605745741163974</v>
      </c>
      <c r="E46" s="205">
        <v>3.090418079766426</v>
      </c>
      <c r="F46" s="205">
        <v>3.2532545942825295</v>
      </c>
      <c r="G46" s="205">
        <v>3.6128307818584311</v>
      </c>
      <c r="H46" s="205">
        <v>2.9444966817540181</v>
      </c>
      <c r="I46" s="205">
        <v>3.2575256820101437</v>
      </c>
      <c r="J46" s="205">
        <v>3.17629768335956</v>
      </c>
      <c r="K46" s="205">
        <v>2.5379982400060492</v>
      </c>
      <c r="L46" s="205">
        <v>2.5473328460321958</v>
      </c>
      <c r="M46" s="205">
        <v>2.1636741727392841</v>
      </c>
      <c r="N46" s="205">
        <v>1.3723024147978493</v>
      </c>
      <c r="O46" s="205">
        <v>1.1432733257517151</v>
      </c>
      <c r="P46" s="205">
        <v>0.99849298711954548</v>
      </c>
      <c r="Q46" s="205">
        <v>0.83164220336294181</v>
      </c>
    </row>
    <row r="47" spans="1:17" x14ac:dyDescent="0.25">
      <c r="A47" s="154" t="s">
        <v>125</v>
      </c>
      <c r="B47" s="205">
        <v>3.976191232657404</v>
      </c>
      <c r="C47" s="205">
        <v>10.463956950331504</v>
      </c>
      <c r="D47" s="205">
        <v>9.2516408846932485</v>
      </c>
      <c r="E47" s="205">
        <v>11.319528464327451</v>
      </c>
      <c r="F47" s="205">
        <v>12.901995010471879</v>
      </c>
      <c r="G47" s="205">
        <v>5.7966546233983758</v>
      </c>
      <c r="H47" s="205">
        <v>0.74551878258219428</v>
      </c>
      <c r="I47" s="205">
        <v>11.870807209575311</v>
      </c>
      <c r="J47" s="205">
        <v>8.4787691354943924</v>
      </c>
      <c r="K47" s="205">
        <v>20.413017206008931</v>
      </c>
      <c r="L47" s="205">
        <v>15.883562022132399</v>
      </c>
      <c r="M47" s="205">
        <v>13.706055060229168</v>
      </c>
      <c r="N47" s="205">
        <v>0</v>
      </c>
      <c r="O47" s="205">
        <v>0</v>
      </c>
      <c r="P47" s="205">
        <v>0</v>
      </c>
      <c r="Q47" s="205">
        <v>9.3669501175656283E-2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15.012777761025433</v>
      </c>
      <c r="C49" s="205">
        <v>67.042414110902996</v>
      </c>
      <c r="D49" s="205">
        <v>107.12630463539416</v>
      </c>
      <c r="E49" s="205">
        <v>80.300213556782396</v>
      </c>
      <c r="F49" s="205">
        <v>104.71731151555541</v>
      </c>
      <c r="G49" s="205">
        <v>15.212468501392516</v>
      </c>
      <c r="H49" s="205">
        <v>3.9774509009267187</v>
      </c>
      <c r="I49" s="205">
        <v>14.53693188993754</v>
      </c>
      <c r="J49" s="205">
        <v>10.36702736582059</v>
      </c>
      <c r="K49" s="205">
        <v>69.492736080440793</v>
      </c>
      <c r="L49" s="205">
        <v>71.020097639791757</v>
      </c>
      <c r="M49" s="205">
        <v>39.954516219222995</v>
      </c>
      <c r="N49" s="205">
        <v>0</v>
      </c>
      <c r="O49" s="205">
        <v>0</v>
      </c>
      <c r="P49" s="205">
        <v>0</v>
      </c>
      <c r="Q49" s="205">
        <v>3.6272050247230045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64.347818940615042</v>
      </c>
      <c r="C51" s="206">
        <v>79.662011869747516</v>
      </c>
      <c r="D51" s="206">
        <v>84.360197647801414</v>
      </c>
      <c r="E51" s="206">
        <v>78.969692756818716</v>
      </c>
      <c r="F51" s="206">
        <v>83.915596965785056</v>
      </c>
      <c r="G51" s="206">
        <v>72.504226510776562</v>
      </c>
      <c r="H51" s="206">
        <v>62.808321393426596</v>
      </c>
      <c r="I51" s="206">
        <v>75.729160858995357</v>
      </c>
      <c r="J51" s="206">
        <v>65.165747527742553</v>
      </c>
      <c r="K51" s="206">
        <v>67.527575201867265</v>
      </c>
      <c r="L51" s="206">
        <v>65.097601377736183</v>
      </c>
      <c r="M51" s="206">
        <v>70.441644694265506</v>
      </c>
      <c r="N51" s="206">
        <v>15.000927262248062</v>
      </c>
      <c r="O51" s="206">
        <v>34.62475545786161</v>
      </c>
      <c r="P51" s="206">
        <v>7.9897117619601481</v>
      </c>
      <c r="Q51" s="206">
        <v>37.921850742016524</v>
      </c>
    </row>
    <row r="52" spans="1:17" x14ac:dyDescent="0.25">
      <c r="A52" s="152" t="s">
        <v>162</v>
      </c>
      <c r="B52" s="151">
        <v>18.209644566453605</v>
      </c>
      <c r="C52" s="151">
        <v>24.468380210207556</v>
      </c>
      <c r="D52" s="151">
        <v>27.132971982124339</v>
      </c>
      <c r="E52" s="151">
        <v>24.931565737479069</v>
      </c>
      <c r="F52" s="151">
        <v>27.969316246182249</v>
      </c>
      <c r="G52" s="151">
        <v>20.115884265021521</v>
      </c>
      <c r="H52" s="151">
        <v>16.86023312551049</v>
      </c>
      <c r="I52" s="151">
        <v>21.448578695621492</v>
      </c>
      <c r="J52" s="151">
        <v>18.585291700372736</v>
      </c>
      <c r="K52" s="151">
        <v>21.61620223612535</v>
      </c>
      <c r="L52" s="151">
        <v>20.549758886011446</v>
      </c>
      <c r="M52" s="151">
        <v>20.561323151794145</v>
      </c>
      <c r="N52" s="151">
        <v>1.513865810027478</v>
      </c>
      <c r="O52" s="151">
        <v>5.8381710215114442</v>
      </c>
      <c r="P52" s="151">
        <v>5.4212731021349487</v>
      </c>
      <c r="Q52" s="151">
        <v>10.031525767152552</v>
      </c>
    </row>
    <row r="53" spans="1:17" x14ac:dyDescent="0.25">
      <c r="A53" s="154" t="s">
        <v>30</v>
      </c>
      <c r="B53" s="153">
        <v>0.74328081800422052</v>
      </c>
      <c r="C53" s="153">
        <v>0.75001720757991208</v>
      </c>
      <c r="D53" s="153">
        <v>0.65237774385055447</v>
      </c>
      <c r="E53" s="153">
        <v>0.68098942416767494</v>
      </c>
      <c r="F53" s="153">
        <v>0.71687128267083511</v>
      </c>
      <c r="G53" s="153">
        <v>0.79610573399796269</v>
      </c>
      <c r="H53" s="153">
        <v>0.6488348980675297</v>
      </c>
      <c r="I53" s="153">
        <v>0.7178124386882816</v>
      </c>
      <c r="J53" s="153">
        <v>0.69991343389358684</v>
      </c>
      <c r="K53" s="153">
        <v>0.55926088813553732</v>
      </c>
      <c r="L53" s="153">
        <v>0.56131781629816713</v>
      </c>
      <c r="M53" s="153">
        <v>0.4767766661174721</v>
      </c>
      <c r="N53" s="153">
        <v>0.30239385323157641</v>
      </c>
      <c r="O53" s="153">
        <v>0.25192612250986002</v>
      </c>
      <c r="P53" s="153">
        <v>0.22002303467801079</v>
      </c>
      <c r="Q53" s="153">
        <v>0.18325661142406641</v>
      </c>
    </row>
    <row r="54" spans="1:17" x14ac:dyDescent="0.25">
      <c r="A54" s="154" t="s">
        <v>125</v>
      </c>
      <c r="B54" s="153">
        <v>3.6573656224355182</v>
      </c>
      <c r="C54" s="153">
        <v>3.2021616545012606</v>
      </c>
      <c r="D54" s="153">
        <v>2.1051149099680573</v>
      </c>
      <c r="E54" s="153">
        <v>2.9961347063346406</v>
      </c>
      <c r="F54" s="153">
        <v>2.9893979086212168</v>
      </c>
      <c r="G54" s="153">
        <v>5.3305453483082994</v>
      </c>
      <c r="H54" s="153">
        <v>2.5589624072071646</v>
      </c>
      <c r="I54" s="153">
        <v>9.3188943065316465</v>
      </c>
      <c r="J54" s="153">
        <v>8.0466746635985658</v>
      </c>
      <c r="K54" s="153">
        <v>4.7809588411203654</v>
      </c>
      <c r="L54" s="153">
        <v>3.6533288090700848</v>
      </c>
      <c r="M54" s="153">
        <v>5.1300217912109254</v>
      </c>
      <c r="N54" s="153">
        <v>1.0398468445824589</v>
      </c>
      <c r="O54" s="153">
        <v>1.2153401068506708</v>
      </c>
      <c r="P54" s="153">
        <v>0.21974844719165973</v>
      </c>
      <c r="Q54" s="153">
        <v>0.24792087259053527</v>
      </c>
    </row>
    <row r="55" spans="1:17" x14ac:dyDescent="0.25">
      <c r="A55" s="154" t="s">
        <v>26</v>
      </c>
      <c r="B55" s="153">
        <v>13.808998126013865</v>
      </c>
      <c r="C55" s="153">
        <v>20.516201348126383</v>
      </c>
      <c r="D55" s="153">
        <v>24.375479328305726</v>
      </c>
      <c r="E55" s="153">
        <v>21.254441606976751</v>
      </c>
      <c r="F55" s="153">
        <v>24.263047054890198</v>
      </c>
      <c r="G55" s="153">
        <v>13.989233182715257</v>
      </c>
      <c r="H55" s="153">
        <v>13.652435820235794</v>
      </c>
      <c r="I55" s="153">
        <v>11.411871950401567</v>
      </c>
      <c r="J55" s="153">
        <v>9.8387036028805834</v>
      </c>
      <c r="K55" s="153">
        <v>16.275982506869447</v>
      </c>
      <c r="L55" s="153">
        <v>16.335112260643193</v>
      </c>
      <c r="M55" s="153">
        <v>14.954524694465746</v>
      </c>
      <c r="N55" s="153">
        <v>0.17162511221344259</v>
      </c>
      <c r="O55" s="153">
        <v>4.3709047921509132</v>
      </c>
      <c r="P55" s="153">
        <v>4.981501620265278</v>
      </c>
      <c r="Q55" s="153">
        <v>9.600348283137949</v>
      </c>
    </row>
    <row r="56" spans="1:17" x14ac:dyDescent="0.25">
      <c r="A56" s="152" t="s">
        <v>161</v>
      </c>
      <c r="B56" s="151">
        <v>46.138174374161437</v>
      </c>
      <c r="C56" s="151">
        <v>55.193631659539967</v>
      </c>
      <c r="D56" s="151">
        <v>57.227225665677082</v>
      </c>
      <c r="E56" s="151">
        <v>54.038127019339655</v>
      </c>
      <c r="F56" s="151">
        <v>55.946280719602811</v>
      </c>
      <c r="G56" s="151">
        <v>52.388342245755041</v>
      </c>
      <c r="H56" s="151">
        <v>45.948088267916106</v>
      </c>
      <c r="I56" s="151">
        <v>54.280582163373865</v>
      </c>
      <c r="J56" s="151">
        <v>46.580455827369825</v>
      </c>
      <c r="K56" s="151">
        <v>45.911372965741919</v>
      </c>
      <c r="L56" s="151">
        <v>44.547842491724737</v>
      </c>
      <c r="M56" s="151">
        <v>49.880321542471364</v>
      </c>
      <c r="N56" s="151">
        <v>13.487061452220583</v>
      </c>
      <c r="O56" s="151">
        <v>28.786584436350168</v>
      </c>
      <c r="P56" s="151">
        <v>2.5684386598251998</v>
      </c>
      <c r="Q56" s="151">
        <v>27.890324974863972</v>
      </c>
    </row>
    <row r="57" spans="1:17" x14ac:dyDescent="0.25">
      <c r="A57" s="150" t="s">
        <v>33</v>
      </c>
      <c r="B57" s="87">
        <v>7.394342094695987</v>
      </c>
      <c r="C57" s="87">
        <v>8.5430390887563838</v>
      </c>
      <c r="D57" s="87">
        <v>8.4613075711694279</v>
      </c>
      <c r="E57" s="87">
        <v>6.4883878093475751</v>
      </c>
      <c r="F57" s="87">
        <v>0.52485517997725184</v>
      </c>
      <c r="G57" s="87">
        <v>14.47001208051015</v>
      </c>
      <c r="H57" s="87">
        <v>11.340520040555974</v>
      </c>
      <c r="I57" s="87">
        <v>14.605903613408367</v>
      </c>
      <c r="J57" s="87">
        <v>9.4424377326459474</v>
      </c>
      <c r="K57" s="87">
        <v>8.9522798063958327</v>
      </c>
      <c r="L57" s="87">
        <v>11.833269983679168</v>
      </c>
      <c r="M57" s="87">
        <v>15.798982983641638</v>
      </c>
      <c r="N57" s="87">
        <v>3.925161886712063</v>
      </c>
      <c r="O57" s="87">
        <v>8.4656521843293095</v>
      </c>
      <c r="P57" s="87">
        <v>0.5214996841969276</v>
      </c>
      <c r="Q57" s="87">
        <v>6.9205333291141091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7.8209435897063219E-15</v>
      </c>
      <c r="H59" s="87">
        <v>0</v>
      </c>
      <c r="I59" s="87">
        <v>0</v>
      </c>
      <c r="J59" s="87">
        <v>6.0358294862290273E-15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5.8328705762143187</v>
      </c>
      <c r="C60" s="87">
        <v>4.5864006064465945</v>
      </c>
      <c r="D60" s="87">
        <v>2.8642235427348464</v>
      </c>
      <c r="E60" s="87">
        <v>4.1745178555541056</v>
      </c>
      <c r="F60" s="87">
        <v>4.5456792529410244</v>
      </c>
      <c r="G60" s="87">
        <v>8.2779677292062832</v>
      </c>
      <c r="H60" s="87">
        <v>4.4723760886189075</v>
      </c>
      <c r="I60" s="87">
        <v>13.903185457931288</v>
      </c>
      <c r="J60" s="87">
        <v>12.007555969390292</v>
      </c>
      <c r="K60" s="87">
        <v>6.3046437345802815</v>
      </c>
      <c r="L60" s="87">
        <v>4.7536686002580124</v>
      </c>
      <c r="M60" s="87">
        <v>7.2530970359557356</v>
      </c>
      <c r="N60" s="87">
        <v>2.9613938664986836</v>
      </c>
      <c r="O60" s="87">
        <v>3.8365489268781121</v>
      </c>
      <c r="P60" s="87">
        <v>0.16871610930586037</v>
      </c>
      <c r="Q60" s="87">
        <v>1.4896044487989673</v>
      </c>
    </row>
    <row r="61" spans="1:17" x14ac:dyDescent="0.25">
      <c r="A61" s="150" t="s">
        <v>29</v>
      </c>
      <c r="B61" s="87">
        <v>10.508625543576244</v>
      </c>
      <c r="C61" s="87">
        <v>13.036952990621536</v>
      </c>
      <c r="D61" s="87">
        <v>14.015565284578473</v>
      </c>
      <c r="E61" s="87">
        <v>14.342232289018598</v>
      </c>
      <c r="F61" s="87">
        <v>16.570627146144648</v>
      </c>
      <c r="G61" s="87">
        <v>6.7647484479137461</v>
      </c>
      <c r="H61" s="87">
        <v>7.3006339060285299</v>
      </c>
      <c r="I61" s="87">
        <v>6.8478536263357821</v>
      </c>
      <c r="J61" s="87">
        <v>8.423579817436158</v>
      </c>
      <c r="K61" s="87">
        <v>8.9149344556279182</v>
      </c>
      <c r="L61" s="87">
        <v>6.3478526642196593</v>
      </c>
      <c r="M61" s="87">
        <v>4.8561394898801646</v>
      </c>
      <c r="N61" s="87">
        <v>1.0993721281343733</v>
      </c>
      <c r="O61" s="87">
        <v>3.4413314827556909</v>
      </c>
      <c r="P61" s="87">
        <v>0.51480774319012368</v>
      </c>
      <c r="Q61" s="87">
        <v>4.5115726919576371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22.402336159674892</v>
      </c>
      <c r="C63" s="87">
        <v>29.027238973715452</v>
      </c>
      <c r="D63" s="87">
        <v>31.886129267194335</v>
      </c>
      <c r="E63" s="87">
        <v>29.032989065419372</v>
      </c>
      <c r="F63" s="87">
        <v>34.305119140539887</v>
      </c>
      <c r="G63" s="87">
        <v>22.875613988124851</v>
      </c>
      <c r="H63" s="87">
        <v>22.834558232712698</v>
      </c>
      <c r="I63" s="87">
        <v>18.923639465698429</v>
      </c>
      <c r="J63" s="87">
        <v>16.706882307897423</v>
      </c>
      <c r="K63" s="87">
        <v>21.73951496913789</v>
      </c>
      <c r="L63" s="87">
        <v>21.613051243567902</v>
      </c>
      <c r="M63" s="87">
        <v>21.972102032993831</v>
      </c>
      <c r="N63" s="87">
        <v>5.5011335708754627</v>
      </c>
      <c r="O63" s="87">
        <v>13.043051842387053</v>
      </c>
      <c r="P63" s="87">
        <v>1.3634151231322882</v>
      </c>
      <c r="Q63" s="87">
        <v>14.968614504993257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615.43899999999996</v>
      </c>
      <c r="C68" s="176">
        <v>625.71699999999998</v>
      </c>
      <c r="D68" s="176">
        <v>637.76</v>
      </c>
      <c r="E68" s="176">
        <v>640.52700000000004</v>
      </c>
      <c r="F68" s="176">
        <v>648.505</v>
      </c>
      <c r="G68" s="176">
        <v>661.65300000000002</v>
      </c>
      <c r="H68" s="176">
        <v>681.65499999999997</v>
      </c>
      <c r="I68" s="176">
        <v>672.13699999999994</v>
      </c>
      <c r="J68" s="176">
        <v>686.08600000000001</v>
      </c>
      <c r="K68" s="176">
        <v>595.78499999999997</v>
      </c>
      <c r="L68" s="176">
        <v>617.822</v>
      </c>
      <c r="M68" s="176">
        <v>684.12900000000002</v>
      </c>
      <c r="N68" s="176">
        <v>581.79999999999995</v>
      </c>
      <c r="O68" s="176">
        <v>573.27099999999996</v>
      </c>
      <c r="P68" s="176">
        <v>581.14378999999997</v>
      </c>
      <c r="Q68" s="176">
        <v>596.87302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30.236118258098593</v>
      </c>
      <c r="C70" s="96">
        <v>48.873855337409182</v>
      </c>
      <c r="D70" s="96">
        <v>66.588605028031097</v>
      </c>
      <c r="E70" s="96">
        <v>56.297470550316945</v>
      </c>
      <c r="F70" s="96">
        <v>58.987981504523731</v>
      </c>
      <c r="G70" s="96">
        <v>31.436908270100179</v>
      </c>
      <c r="H70" s="96">
        <v>26.206168369848271</v>
      </c>
      <c r="I70" s="96">
        <v>34.496873166458045</v>
      </c>
      <c r="J70" s="96">
        <v>27.625380358893725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4.9207783517450088E-2</v>
      </c>
      <c r="C75" s="158">
        <v>5.3408265097385207E-2</v>
      </c>
      <c r="D75" s="158">
        <v>6.0637971194865158E-2</v>
      </c>
      <c r="E75" s="158">
        <v>5.6552070120189028E-2</v>
      </c>
      <c r="F75" s="158">
        <v>6.022172408050433E-2</v>
      </c>
      <c r="G75" s="158">
        <v>4.8997413012123035E-2</v>
      </c>
      <c r="H75" s="158">
        <v>5.0849052877527293E-2</v>
      </c>
      <c r="I75" s="158">
        <v>4.2504979217962466E-2</v>
      </c>
      <c r="J75" s="158">
        <v>3.5138030426545536E-2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2.3041369722862883E-2</v>
      </c>
      <c r="C76" s="91">
        <v>2.5008230292045776E-2</v>
      </c>
      <c r="D76" s="91">
        <v>2.8393514474183305E-2</v>
      </c>
      <c r="E76" s="91">
        <v>2.648030581931126E-2</v>
      </c>
      <c r="F76" s="91">
        <v>2.8198608242435207E-2</v>
      </c>
      <c r="G76" s="91">
        <v>2.294286448150595E-2</v>
      </c>
      <c r="H76" s="91">
        <v>2.3809888266823207E-2</v>
      </c>
      <c r="I76" s="91">
        <v>1.990280543476157E-2</v>
      </c>
      <c r="J76" s="91">
        <v>1.6453257849017529E-2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2.6166413794587205E-2</v>
      </c>
      <c r="C77" s="91">
        <v>2.8400034805339435E-2</v>
      </c>
      <c r="D77" s="91">
        <v>3.2244456720681852E-2</v>
      </c>
      <c r="E77" s="91">
        <v>3.0071764300877768E-2</v>
      </c>
      <c r="F77" s="91">
        <v>3.2023115838069126E-2</v>
      </c>
      <c r="G77" s="91">
        <v>2.6054548530617085E-2</v>
      </c>
      <c r="H77" s="91">
        <v>2.7039164610704089E-2</v>
      </c>
      <c r="I77" s="91">
        <v>2.2602173783200893E-2</v>
      </c>
      <c r="J77" s="91">
        <v>1.8684772577528003E-2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6.4794927303737815</v>
      </c>
      <c r="C80" s="204">
        <v>6.9253464327959922</v>
      </c>
      <c r="D80" s="204">
        <v>7.7619063790421059</v>
      </c>
      <c r="E80" s="204">
        <v>7.2901986965204282</v>
      </c>
      <c r="F80" s="204">
        <v>1.7515545267136823</v>
      </c>
      <c r="G80" s="204">
        <v>6.5946652156134959</v>
      </c>
      <c r="H80" s="204">
        <v>6.6293926099873142</v>
      </c>
      <c r="I80" s="204">
        <v>6.7812687911198752</v>
      </c>
      <c r="J80" s="204">
        <v>5.7505364035882991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6.4794927303737815</v>
      </c>
      <c r="C81" s="151">
        <v>6.9253464327959922</v>
      </c>
      <c r="D81" s="151">
        <v>7.7619063790421059</v>
      </c>
      <c r="E81" s="151">
        <v>7.2901986965204282</v>
      </c>
      <c r="F81" s="151">
        <v>1.7515545267136823</v>
      </c>
      <c r="G81" s="151">
        <v>6.5946652156134959</v>
      </c>
      <c r="H81" s="151">
        <v>6.6293926099873142</v>
      </c>
      <c r="I81" s="151">
        <v>6.7812687911198752</v>
      </c>
      <c r="J81" s="151">
        <v>5.7505364035882991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0.52923869308149785</v>
      </c>
      <c r="C82" s="153">
        <v>0.47829838130436414</v>
      </c>
      <c r="D82" s="153">
        <v>0.45077984703487251</v>
      </c>
      <c r="E82" s="153">
        <v>0.46421337507161159</v>
      </c>
      <c r="F82" s="153">
        <v>0.5979330732443493</v>
      </c>
      <c r="G82" s="153">
        <v>0.53041690489337889</v>
      </c>
      <c r="H82" s="153">
        <v>0.48828344353941355</v>
      </c>
      <c r="I82" s="153">
        <v>0.48789951455125763</v>
      </c>
      <c r="J82" s="153">
        <v>0.45699305528363765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0.16057865067879026</v>
      </c>
      <c r="C83" s="153">
        <v>0.11086827178180277</v>
      </c>
      <c r="D83" s="153">
        <v>7.3432914924265735E-2</v>
      </c>
      <c r="E83" s="153">
        <v>0.10736148976099759</v>
      </c>
      <c r="F83" s="153">
        <v>0.12654400605007024</v>
      </c>
      <c r="G83" s="153">
        <v>0.21897611544155093</v>
      </c>
      <c r="H83" s="153">
        <v>0.1238866023178202</v>
      </c>
      <c r="I83" s="153">
        <v>0.38652083311888519</v>
      </c>
      <c r="J83" s="153">
        <v>0.32452011996248309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5.1833837233740336</v>
      </c>
      <c r="C84" s="153">
        <v>5.6258484371940973</v>
      </c>
      <c r="D84" s="153">
        <v>6.3874015540331506</v>
      </c>
      <c r="E84" s="153">
        <v>5.9570063683145671</v>
      </c>
      <c r="F84" s="153">
        <v>0</v>
      </c>
      <c r="G84" s="153">
        <v>5.2706015489948417</v>
      </c>
      <c r="H84" s="153">
        <v>5.3562695613163145</v>
      </c>
      <c r="I84" s="153">
        <v>5.4335169398802998</v>
      </c>
      <c r="J84" s="153">
        <v>4.5722310866235709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0.60629166323945916</v>
      </c>
      <c r="C85" s="153">
        <v>0.71033134251572772</v>
      </c>
      <c r="D85" s="153">
        <v>0.85029206304981764</v>
      </c>
      <c r="E85" s="153">
        <v>0.76161746337325209</v>
      </c>
      <c r="F85" s="153">
        <v>1.0270774474192628</v>
      </c>
      <c r="G85" s="153">
        <v>0.57467064628372411</v>
      </c>
      <c r="H85" s="153">
        <v>0.66095300281376657</v>
      </c>
      <c r="I85" s="153">
        <v>0.47333150356943243</v>
      </c>
      <c r="J85" s="153">
        <v>0.39679214171860666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7.26255188359562</v>
      </c>
      <c r="C87" s="206">
        <v>23.534698940868712</v>
      </c>
      <c r="D87" s="206">
        <v>37.611834624900247</v>
      </c>
      <c r="E87" s="206">
        <v>29.447766946560442</v>
      </c>
      <c r="F87" s="206">
        <v>36.788122057656572</v>
      </c>
      <c r="G87" s="206">
        <v>7.4825156458203148</v>
      </c>
      <c r="H87" s="206">
        <v>2.6318927769608909</v>
      </c>
      <c r="I87" s="206">
        <v>9.1969992250492734</v>
      </c>
      <c r="J87" s="206">
        <v>6.5584679623138937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7.26255188359562</v>
      </c>
      <c r="C88" s="151">
        <v>23.534698940868712</v>
      </c>
      <c r="D88" s="151">
        <v>37.611834624900247</v>
      </c>
      <c r="E88" s="151">
        <v>29.447766946560442</v>
      </c>
      <c r="F88" s="151">
        <v>36.788122057656572</v>
      </c>
      <c r="G88" s="151">
        <v>7.4825156458203148</v>
      </c>
      <c r="H88" s="151">
        <v>2.6318927769608909</v>
      </c>
      <c r="I88" s="151">
        <v>9.1969992250492734</v>
      </c>
      <c r="J88" s="151">
        <v>6.5584679623138937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1.0954863524156369</v>
      </c>
      <c r="C89" s="205">
        <v>0.99004353980734883</v>
      </c>
      <c r="D89" s="205">
        <v>0.93308213633326864</v>
      </c>
      <c r="E89" s="205">
        <v>0.96088858136727562</v>
      </c>
      <c r="F89" s="205">
        <v>0.99014305637136124</v>
      </c>
      <c r="G89" s="205">
        <v>1.0979251668429324</v>
      </c>
      <c r="H89" s="205">
        <v>1.0107119065566272</v>
      </c>
      <c r="I89" s="205">
        <v>1.0099172009307547</v>
      </c>
      <c r="J89" s="205">
        <v>0.94594303431789561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1.2913514106247266</v>
      </c>
      <c r="C90" s="205">
        <v>3.043702089862848</v>
      </c>
      <c r="D90" s="205">
        <v>2.9158329321443377</v>
      </c>
      <c r="E90" s="205">
        <v>3.5195256328089339</v>
      </c>
      <c r="F90" s="205">
        <v>3.9267817512370327</v>
      </c>
      <c r="G90" s="205">
        <v>1.7615807046605549</v>
      </c>
      <c r="H90" s="205">
        <v>0.25590272007661674</v>
      </c>
      <c r="I90" s="205">
        <v>3.6802572136545897</v>
      </c>
      <c r="J90" s="205">
        <v>2.5250884529271507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4.8757141205552568</v>
      </c>
      <c r="C92" s="205">
        <v>19.500953311198515</v>
      </c>
      <c r="D92" s="205">
        <v>33.762919556422638</v>
      </c>
      <c r="E92" s="205">
        <v>24.967352732384231</v>
      </c>
      <c r="F92" s="205">
        <v>31.871197250048176</v>
      </c>
      <c r="G92" s="205">
        <v>4.6230097743168272</v>
      </c>
      <c r="H92" s="205">
        <v>1.3652781503276468</v>
      </c>
      <c r="I92" s="205">
        <v>4.5068248104639288</v>
      </c>
      <c r="J92" s="205">
        <v>3.0874364750688477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16.444865860611742</v>
      </c>
      <c r="C94" s="206">
        <v>18.360401698647095</v>
      </c>
      <c r="D94" s="206">
        <v>21.154226052893883</v>
      </c>
      <c r="E94" s="206">
        <v>19.502952837115881</v>
      </c>
      <c r="F94" s="206">
        <v>20.388083196072976</v>
      </c>
      <c r="G94" s="206">
        <v>17.310729995654249</v>
      </c>
      <c r="H94" s="206">
        <v>16.894033930022541</v>
      </c>
      <c r="I94" s="206">
        <v>18.476100171070932</v>
      </c>
      <c r="J94" s="206">
        <v>15.281237962564985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5.6125723422403473</v>
      </c>
      <c r="C95" s="151">
        <v>6.7545236019515276</v>
      </c>
      <c r="D95" s="151">
        <v>8.1156730266486381</v>
      </c>
      <c r="E95" s="151">
        <v>7.3567950149049119</v>
      </c>
      <c r="F95" s="151">
        <v>8.0787663699604622</v>
      </c>
      <c r="G95" s="151">
        <v>5.8015969345762901</v>
      </c>
      <c r="H95" s="151">
        <v>5.4924130826572188</v>
      </c>
      <c r="I95" s="151">
        <v>6.3107321056908576</v>
      </c>
      <c r="J95" s="151">
        <v>5.25286781881419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0.22909383796175473</v>
      </c>
      <c r="C96" s="153">
        <v>0.20704308527766341</v>
      </c>
      <c r="D96" s="153">
        <v>0.19513101854238213</v>
      </c>
      <c r="E96" s="153">
        <v>0.200946047820352</v>
      </c>
      <c r="F96" s="153">
        <v>0.20706389670223277</v>
      </c>
      <c r="G96" s="153">
        <v>0.22960385559546997</v>
      </c>
      <c r="H96" s="153">
        <v>0.21136536227595987</v>
      </c>
      <c r="I96" s="153">
        <v>0.21119916927731561</v>
      </c>
      <c r="J96" s="153">
        <v>0.19782055682137187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1.1272723672903626</v>
      </c>
      <c r="C97" s="153">
        <v>0.88396029025124612</v>
      </c>
      <c r="D97" s="153">
        <v>0.62965547246645681</v>
      </c>
      <c r="E97" s="153">
        <v>0.88409805880787939</v>
      </c>
      <c r="F97" s="153">
        <v>0.86346934898330707</v>
      </c>
      <c r="G97" s="153">
        <v>1.5373758938422808</v>
      </c>
      <c r="H97" s="153">
        <v>0.83361116650912814</v>
      </c>
      <c r="I97" s="153">
        <v>2.7418621216973347</v>
      </c>
      <c r="J97" s="153">
        <v>2.2742779112816778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4.2562061369882302</v>
      </c>
      <c r="C98" s="153">
        <v>5.6635202264226185</v>
      </c>
      <c r="D98" s="153">
        <v>7.2908865356397987</v>
      </c>
      <c r="E98" s="153">
        <v>6.2717509082766805</v>
      </c>
      <c r="F98" s="153">
        <v>7.0082331242749216</v>
      </c>
      <c r="G98" s="153">
        <v>4.0346171851385391</v>
      </c>
      <c r="H98" s="153">
        <v>4.447436553872131</v>
      </c>
      <c r="I98" s="153">
        <v>3.3576708147162075</v>
      </c>
      <c r="J98" s="153">
        <v>2.7807693507111408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10.832293518371394</v>
      </c>
      <c r="C99" s="151">
        <v>11.605878096695569</v>
      </c>
      <c r="D99" s="151">
        <v>13.038553026245243</v>
      </c>
      <c r="E99" s="151">
        <v>12.14615782221097</v>
      </c>
      <c r="F99" s="151">
        <v>12.309316826112514</v>
      </c>
      <c r="G99" s="151">
        <v>11.509133061077957</v>
      </c>
      <c r="H99" s="151">
        <v>11.401620847365322</v>
      </c>
      <c r="I99" s="151">
        <v>12.165368065380076</v>
      </c>
      <c r="J99" s="151">
        <v>10.028370143750795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1.7360393000259859</v>
      </c>
      <c r="C100" s="87">
        <v>1.7963933022384164</v>
      </c>
      <c r="D100" s="87">
        <v>1.9278098170016824</v>
      </c>
      <c r="E100" s="87">
        <v>1.4583958899212122</v>
      </c>
      <c r="F100" s="87">
        <v>0.11547878813510815</v>
      </c>
      <c r="G100" s="87">
        <v>3.1788998714402172</v>
      </c>
      <c r="H100" s="87">
        <v>2.8140520006063654</v>
      </c>
      <c r="I100" s="87">
        <v>3.273476191721326</v>
      </c>
      <c r="J100" s="87">
        <v>2.0328753542736506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1.7181738642323296E-15</v>
      </c>
      <c r="H102" s="87">
        <v>0</v>
      </c>
      <c r="I102" s="87">
        <v>0</v>
      </c>
      <c r="J102" s="87">
        <v>1.2994619983281448E-15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1.3694379327589927</v>
      </c>
      <c r="C103" s="87">
        <v>0.96440847866964707</v>
      </c>
      <c r="D103" s="87">
        <v>0.65257978360056579</v>
      </c>
      <c r="E103" s="87">
        <v>0.93830699733636824</v>
      </c>
      <c r="F103" s="87">
        <v>1.0001416607973357</v>
      </c>
      <c r="G103" s="87">
        <v>1.8185769579006721</v>
      </c>
      <c r="H103" s="87">
        <v>1.1097814592835109</v>
      </c>
      <c r="I103" s="87">
        <v>3.1159829470491638</v>
      </c>
      <c r="J103" s="87">
        <v>2.5851231733137285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2.4672089415488916</v>
      </c>
      <c r="C104" s="87">
        <v>2.7413540767678741</v>
      </c>
      <c r="D104" s="87">
        <v>3.1932823761781837</v>
      </c>
      <c r="E104" s="87">
        <v>3.2237056780832667</v>
      </c>
      <c r="F104" s="87">
        <v>3.6458741658193148</v>
      </c>
      <c r="G104" s="87">
        <v>1.4861396004197576</v>
      </c>
      <c r="H104" s="87">
        <v>1.8115891842246639</v>
      </c>
      <c r="I104" s="87">
        <v>1.5347414582158649</v>
      </c>
      <c r="J104" s="87">
        <v>1.8135240380160191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5.2596073440375246</v>
      </c>
      <c r="C106" s="87">
        <v>6.1037222390196328</v>
      </c>
      <c r="D106" s="87">
        <v>7.2648810494648108</v>
      </c>
      <c r="E106" s="87">
        <v>6.5257492568701236</v>
      </c>
      <c r="F106" s="87">
        <v>7.5478222113607565</v>
      </c>
      <c r="G106" s="87">
        <v>5.0255166313173083</v>
      </c>
      <c r="H106" s="87">
        <v>5.6661982032507812</v>
      </c>
      <c r="I106" s="87">
        <v>4.2411674683937219</v>
      </c>
      <c r="J106" s="87">
        <v>3.5968475781473952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739.94921782750816</v>
      </c>
      <c r="C112" s="96">
        <v>831.927908152952</v>
      </c>
      <c r="D112" s="96">
        <v>1129.0747823172928</v>
      </c>
      <c r="E112" s="96">
        <v>812.39753981419813</v>
      </c>
      <c r="F112" s="96">
        <v>715.28167892977865</v>
      </c>
      <c r="G112" s="96">
        <v>604.84662586771265</v>
      </c>
      <c r="H112" s="96">
        <v>611.79440720044295</v>
      </c>
      <c r="I112" s="96">
        <v>694.15991622871752</v>
      </c>
      <c r="J112" s="96">
        <v>500.02849984454713</v>
      </c>
      <c r="K112" s="96">
        <v>521.48611275061262</v>
      </c>
      <c r="L112" s="96">
        <v>877.37674706600978</v>
      </c>
      <c r="M112" s="96">
        <v>658.81245966317283</v>
      </c>
      <c r="N112" s="96">
        <v>310.12011717368148</v>
      </c>
      <c r="O112" s="96">
        <v>350.90350429462609</v>
      </c>
      <c r="P112" s="96">
        <v>317.53528670254502</v>
      </c>
      <c r="Q112" s="96">
        <v>379.974986204179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0.56071653149395861</v>
      </c>
      <c r="C117" s="158">
        <v>0.65230682396213546</v>
      </c>
      <c r="D117" s="158">
        <v>0.7882669935690112</v>
      </c>
      <c r="E117" s="158">
        <v>0.70007189574459217</v>
      </c>
      <c r="F117" s="158">
        <v>0.68826113007703116</v>
      </c>
      <c r="G117" s="158">
        <v>0.59506594922592715</v>
      </c>
      <c r="H117" s="158">
        <v>0.63251964255977455</v>
      </c>
      <c r="I117" s="158">
        <v>0.52776837352977801</v>
      </c>
      <c r="J117" s="158">
        <v>0.43930648263229088</v>
      </c>
      <c r="K117" s="158">
        <v>0.43398126975920548</v>
      </c>
      <c r="L117" s="158">
        <v>0.51708207101650594</v>
      </c>
      <c r="M117" s="158">
        <v>0.54209065899378139</v>
      </c>
      <c r="N117" s="158">
        <v>0.515029987776498</v>
      </c>
      <c r="O117" s="158">
        <v>0.42186793897377861</v>
      </c>
      <c r="P117" s="158">
        <v>0.45039369817273212</v>
      </c>
      <c r="Q117" s="158">
        <v>0.49769270039427549</v>
      </c>
    </row>
    <row r="118" spans="1:17" x14ac:dyDescent="0.25">
      <c r="A118" s="92" t="s">
        <v>125</v>
      </c>
      <c r="B118" s="91">
        <v>0.26255352280380617</v>
      </c>
      <c r="C118" s="91">
        <v>0.30544035169411837</v>
      </c>
      <c r="D118" s="91">
        <v>0.36910321784179295</v>
      </c>
      <c r="E118" s="91">
        <v>0.32780617677519291</v>
      </c>
      <c r="F118" s="91">
        <v>0.3222758277327521</v>
      </c>
      <c r="G118" s="91">
        <v>0.27863751556171379</v>
      </c>
      <c r="H118" s="91">
        <v>0.29617507433604606</v>
      </c>
      <c r="I118" s="91">
        <v>0.24712566495138419</v>
      </c>
      <c r="J118" s="91">
        <v>0.20570369897663673</v>
      </c>
      <c r="K118" s="91">
        <v>0.2032101869772962</v>
      </c>
      <c r="L118" s="91">
        <v>0.24212184178403218</v>
      </c>
      <c r="M118" s="91">
        <v>0.25430656101635879</v>
      </c>
      <c r="N118" s="91">
        <v>0.24192987145818581</v>
      </c>
      <c r="O118" s="91">
        <v>0.19936706688304998</v>
      </c>
      <c r="P118" s="91">
        <v>0.21232500573436058</v>
      </c>
      <c r="Q118" s="91">
        <v>0.23304283790973659</v>
      </c>
    </row>
    <row r="119" spans="1:17" x14ac:dyDescent="0.25">
      <c r="A119" s="92" t="s">
        <v>26</v>
      </c>
      <c r="B119" s="91">
        <v>0.29816300869015239</v>
      </c>
      <c r="C119" s="91">
        <v>0.34686647226801703</v>
      </c>
      <c r="D119" s="91">
        <v>0.41916377572721825</v>
      </c>
      <c r="E119" s="91">
        <v>0.3722657189693992</v>
      </c>
      <c r="F119" s="91">
        <v>0.36598530234427912</v>
      </c>
      <c r="G119" s="91">
        <v>0.31642843366421342</v>
      </c>
      <c r="H119" s="91">
        <v>0.33634456822372844</v>
      </c>
      <c r="I119" s="91">
        <v>0.28064270857839385</v>
      </c>
      <c r="J119" s="91">
        <v>0.23360278365565418</v>
      </c>
      <c r="K119" s="91">
        <v>0.23077108278190928</v>
      </c>
      <c r="L119" s="91">
        <v>0.27496022923247376</v>
      </c>
      <c r="M119" s="91">
        <v>0.2877840979774226</v>
      </c>
      <c r="N119" s="91">
        <v>0.27310011631831216</v>
      </c>
      <c r="O119" s="91">
        <v>0.22250087209072861</v>
      </c>
      <c r="P119" s="91">
        <v>0.2380686924383715</v>
      </c>
      <c r="Q119" s="91">
        <v>0.26464986248453892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370.20059379872544</v>
      </c>
      <c r="C122" s="206">
        <v>290.31301115692861</v>
      </c>
      <c r="D122" s="206">
        <v>409.207050216418</v>
      </c>
      <c r="E122" s="206">
        <v>207.02903037441536</v>
      </c>
      <c r="F122" s="206">
        <v>60.473545654794833</v>
      </c>
      <c r="G122" s="206">
        <v>180.90979704035988</v>
      </c>
      <c r="H122" s="206">
        <v>237.99225068250649</v>
      </c>
      <c r="I122" s="206">
        <v>239.73516767337131</v>
      </c>
      <c r="J122" s="206">
        <v>85.751801042526481</v>
      </c>
      <c r="K122" s="206">
        <v>17.941470372363668</v>
      </c>
      <c r="L122" s="206">
        <v>228.37972072820435</v>
      </c>
      <c r="M122" s="206">
        <v>93.93455518757726</v>
      </c>
      <c r="N122" s="206">
        <v>13.354365905170045</v>
      </c>
      <c r="O122" s="206">
        <v>30.447097790770677</v>
      </c>
      <c r="P122" s="206">
        <v>34.544083328170395</v>
      </c>
      <c r="Q122" s="206">
        <v>13.518789471155021</v>
      </c>
    </row>
    <row r="123" spans="1:17" x14ac:dyDescent="0.25">
      <c r="A123" s="152" t="s">
        <v>159</v>
      </c>
      <c r="B123" s="151">
        <v>370.20059379872544</v>
      </c>
      <c r="C123" s="151">
        <v>290.31301115692861</v>
      </c>
      <c r="D123" s="151">
        <v>409.207050216418</v>
      </c>
      <c r="E123" s="151">
        <v>207.02903037441536</v>
      </c>
      <c r="F123" s="151">
        <v>60.473545654794833</v>
      </c>
      <c r="G123" s="151">
        <v>180.90979704035988</v>
      </c>
      <c r="H123" s="151">
        <v>237.99225068250649</v>
      </c>
      <c r="I123" s="151">
        <v>239.73516767337131</v>
      </c>
      <c r="J123" s="151">
        <v>85.751801042526481</v>
      </c>
      <c r="K123" s="151">
        <v>17.941470372363668</v>
      </c>
      <c r="L123" s="151">
        <v>228.37972072820435</v>
      </c>
      <c r="M123" s="151">
        <v>93.93455518757726</v>
      </c>
      <c r="N123" s="151">
        <v>13.354365905170045</v>
      </c>
      <c r="O123" s="151">
        <v>30.447097790770677</v>
      </c>
      <c r="P123" s="151">
        <v>34.544083328170395</v>
      </c>
      <c r="Q123" s="151">
        <v>13.518789471155021</v>
      </c>
    </row>
    <row r="124" spans="1:17" x14ac:dyDescent="0.25">
      <c r="A124" s="154" t="s">
        <v>33</v>
      </c>
      <c r="B124" s="153">
        <v>159.0368007719895</v>
      </c>
      <c r="C124" s="153">
        <v>121.00681336678329</v>
      </c>
      <c r="D124" s="153">
        <v>102.72352234770281</v>
      </c>
      <c r="E124" s="153">
        <v>70.333156898347241</v>
      </c>
      <c r="F124" s="153">
        <v>0</v>
      </c>
      <c r="G124" s="153">
        <v>126.42917358491711</v>
      </c>
      <c r="H124" s="153">
        <v>149.37692269598472</v>
      </c>
      <c r="I124" s="153">
        <v>170.25963094490376</v>
      </c>
      <c r="J124" s="153">
        <v>50.119377754169527</v>
      </c>
      <c r="K124" s="153">
        <v>0.58595784507749438</v>
      </c>
      <c r="L124" s="153">
        <v>45.480093483057892</v>
      </c>
      <c r="M124" s="153">
        <v>78.974957779583619</v>
      </c>
      <c r="N124" s="153">
        <v>0</v>
      </c>
      <c r="O124" s="153">
        <v>20.450221326296209</v>
      </c>
      <c r="P124" s="153">
        <v>22.19506286208928</v>
      </c>
      <c r="Q124" s="153">
        <v>5.0437062111614654</v>
      </c>
    </row>
    <row r="125" spans="1:17" x14ac:dyDescent="0.25">
      <c r="A125" s="154" t="s">
        <v>30</v>
      </c>
      <c r="B125" s="153">
        <v>15.236087648985583</v>
      </c>
      <c r="C125" s="153">
        <v>15.743028412504414</v>
      </c>
      <c r="D125" s="153">
        <v>16.34730213255208</v>
      </c>
      <c r="E125" s="153">
        <v>16.325643373964635</v>
      </c>
      <c r="F125" s="153">
        <v>16.47398781298995</v>
      </c>
      <c r="G125" s="153">
        <v>17.11086212013139</v>
      </c>
      <c r="H125" s="153">
        <v>15.840293424255517</v>
      </c>
      <c r="I125" s="153">
        <v>15.490580452599223</v>
      </c>
      <c r="J125" s="153">
        <v>16.311029634024777</v>
      </c>
      <c r="K125" s="153">
        <v>14.472758339960389</v>
      </c>
      <c r="L125" s="153">
        <v>16.049611918065288</v>
      </c>
      <c r="M125" s="153">
        <v>12.605407698961484</v>
      </c>
      <c r="N125" s="153">
        <v>13.354365905170045</v>
      </c>
      <c r="O125" s="153">
        <v>9.9968764644744663</v>
      </c>
      <c r="P125" s="153">
        <v>9.6822794448966256</v>
      </c>
      <c r="Q125" s="153">
        <v>8.4750832599935553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12.485498697882457</v>
      </c>
      <c r="E126" s="153">
        <v>0</v>
      </c>
      <c r="F126" s="153">
        <v>4.8264361736592711</v>
      </c>
      <c r="G126" s="153">
        <v>0</v>
      </c>
      <c r="H126" s="153">
        <v>0</v>
      </c>
      <c r="I126" s="153">
        <v>0</v>
      </c>
      <c r="J126" s="153">
        <v>0</v>
      </c>
      <c r="K126" s="153">
        <v>0.65452664235053282</v>
      </c>
      <c r="L126" s="153">
        <v>30.105232334119155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195.92770537775033</v>
      </c>
      <c r="C127" s="153">
        <v>153.56316937764095</v>
      </c>
      <c r="D127" s="153">
        <v>133.07903930155754</v>
      </c>
      <c r="E127" s="153">
        <v>120.37023010210346</v>
      </c>
      <c r="F127" s="153">
        <v>0</v>
      </c>
      <c r="G127" s="153">
        <v>37.369761335311395</v>
      </c>
      <c r="H127" s="153">
        <v>72.775034562266242</v>
      </c>
      <c r="I127" s="153">
        <v>53.984956275868313</v>
      </c>
      <c r="J127" s="153">
        <v>19.321393654332166</v>
      </c>
      <c r="K127" s="153">
        <v>0</v>
      </c>
      <c r="L127" s="153">
        <v>2.1353964549467945</v>
      </c>
      <c r="M127" s="153">
        <v>2.3541897090321617</v>
      </c>
      <c r="N127" s="153">
        <v>0</v>
      </c>
      <c r="O127" s="153">
        <v>0</v>
      </c>
      <c r="P127" s="153">
        <v>2.6667410211844889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144.57168773672313</v>
      </c>
      <c r="E128" s="153">
        <v>0</v>
      </c>
      <c r="F128" s="153">
        <v>39.173121668145612</v>
      </c>
      <c r="G128" s="153">
        <v>0</v>
      </c>
      <c r="H128" s="153">
        <v>0</v>
      </c>
      <c r="I128" s="153">
        <v>0</v>
      </c>
      <c r="J128" s="153">
        <v>0</v>
      </c>
      <c r="K128" s="153">
        <v>2.2282275449752507</v>
      </c>
      <c r="L128" s="153">
        <v>134.6093865380152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57.904925328937793</v>
      </c>
      <c r="C130" s="206">
        <v>201.12626982997244</v>
      </c>
      <c r="D130" s="206">
        <v>342.11325294186872</v>
      </c>
      <c r="E130" s="206">
        <v>255.0722448716557</v>
      </c>
      <c r="F130" s="206">
        <v>294.18761000912826</v>
      </c>
      <c r="G130" s="206">
        <v>63.585235439376511</v>
      </c>
      <c r="H130" s="206">
        <v>22.907412783784984</v>
      </c>
      <c r="I130" s="206">
        <v>79.903610586844763</v>
      </c>
      <c r="J130" s="206">
        <v>57.373229882842224</v>
      </c>
      <c r="K130" s="206">
        <v>253.51397823463461</v>
      </c>
      <c r="L130" s="206">
        <v>282.26615235413334</v>
      </c>
      <c r="M130" s="206">
        <v>167.6100598612683</v>
      </c>
      <c r="N130" s="206">
        <v>6.7314578453886353</v>
      </c>
      <c r="O130" s="206">
        <v>4.9068216066899391</v>
      </c>
      <c r="P130" s="206">
        <v>5.4331821539530081</v>
      </c>
      <c r="Q130" s="206">
        <v>22.399105950989366</v>
      </c>
    </row>
    <row r="131" spans="1:17" x14ac:dyDescent="0.25">
      <c r="A131" s="152" t="s">
        <v>157</v>
      </c>
      <c r="B131" s="151">
        <v>57.904925328937793</v>
      </c>
      <c r="C131" s="151">
        <v>201.12626982997244</v>
      </c>
      <c r="D131" s="151">
        <v>342.11325294186872</v>
      </c>
      <c r="E131" s="151">
        <v>255.0722448716557</v>
      </c>
      <c r="F131" s="151">
        <v>294.18761000912826</v>
      </c>
      <c r="G131" s="151">
        <v>63.585235439376511</v>
      </c>
      <c r="H131" s="151">
        <v>22.907412783784984</v>
      </c>
      <c r="I131" s="151">
        <v>79.903610586844763</v>
      </c>
      <c r="J131" s="151">
        <v>57.373229882842224</v>
      </c>
      <c r="K131" s="151">
        <v>253.51397823463461</v>
      </c>
      <c r="L131" s="151">
        <v>282.26615235413334</v>
      </c>
      <c r="M131" s="151">
        <v>167.6100598612683</v>
      </c>
      <c r="N131" s="151">
        <v>6.7314578453886353</v>
      </c>
      <c r="O131" s="151">
        <v>4.9068216066899391</v>
      </c>
      <c r="P131" s="151">
        <v>5.4331821539530081</v>
      </c>
      <c r="Q131" s="151">
        <v>22.399105950989366</v>
      </c>
    </row>
    <row r="132" spans="1:17" x14ac:dyDescent="0.25">
      <c r="A132" s="154" t="s">
        <v>30</v>
      </c>
      <c r="B132" s="205">
        <v>8.7344030655092944</v>
      </c>
      <c r="C132" s="205">
        <v>8.460858778394206</v>
      </c>
      <c r="D132" s="205">
        <v>8.4872160081122185</v>
      </c>
      <c r="E132" s="205">
        <v>8.3230761763930392</v>
      </c>
      <c r="F132" s="205">
        <v>7.9179855624187709</v>
      </c>
      <c r="G132" s="205">
        <v>9.3299945543743767</v>
      </c>
      <c r="H132" s="205">
        <v>8.7970129526758551</v>
      </c>
      <c r="I132" s="205">
        <v>8.774169571346782</v>
      </c>
      <c r="J132" s="205">
        <v>8.2750739160196023</v>
      </c>
      <c r="K132" s="205">
        <v>6.9601029810251651</v>
      </c>
      <c r="L132" s="205">
        <v>8.0382097621874582</v>
      </c>
      <c r="M132" s="205">
        <v>6.496344996256016</v>
      </c>
      <c r="N132" s="205">
        <v>6.7314578453886353</v>
      </c>
      <c r="O132" s="205">
        <v>4.9068216066899391</v>
      </c>
      <c r="P132" s="205">
        <v>5.4331821539530081</v>
      </c>
      <c r="Q132" s="205">
        <v>4.0918118338166236</v>
      </c>
    </row>
    <row r="133" spans="1:17" x14ac:dyDescent="0.25">
      <c r="A133" s="154" t="s">
        <v>125</v>
      </c>
      <c r="B133" s="205">
        <v>10.296051333491141</v>
      </c>
      <c r="C133" s="205">
        <v>26.011314159823694</v>
      </c>
      <c r="D133" s="205">
        <v>26.522106656039572</v>
      </c>
      <c r="E133" s="205">
        <v>30.485615621484882</v>
      </c>
      <c r="F133" s="205">
        <v>31.40172625863767</v>
      </c>
      <c r="G133" s="205">
        <v>14.969634432221003</v>
      </c>
      <c r="H133" s="205">
        <v>2.2273206920144792</v>
      </c>
      <c r="I133" s="205">
        <v>31.97410721296513</v>
      </c>
      <c r="J133" s="205">
        <v>22.089378360428459</v>
      </c>
      <c r="K133" s="205">
        <v>55.979826805128958</v>
      </c>
      <c r="L133" s="205">
        <v>50.121209524497658</v>
      </c>
      <c r="M133" s="205">
        <v>41.151881059892908</v>
      </c>
      <c r="N133" s="205">
        <v>0</v>
      </c>
      <c r="O133" s="205">
        <v>0</v>
      </c>
      <c r="P133" s="205">
        <v>0</v>
      </c>
      <c r="Q133" s="205">
        <v>0.46086883497299136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38.87447092993736</v>
      </c>
      <c r="C135" s="205">
        <v>166.65409689175453</v>
      </c>
      <c r="D135" s="205">
        <v>307.10393027771693</v>
      </c>
      <c r="E135" s="205">
        <v>216.26355307377779</v>
      </c>
      <c r="F135" s="205">
        <v>254.86789818807182</v>
      </c>
      <c r="G135" s="205">
        <v>39.285606452781131</v>
      </c>
      <c r="H135" s="205">
        <v>11.883079139094651</v>
      </c>
      <c r="I135" s="205">
        <v>39.155333802532844</v>
      </c>
      <c r="J135" s="205">
        <v>27.008777606394162</v>
      </c>
      <c r="K135" s="205">
        <v>190.57404844848048</v>
      </c>
      <c r="L135" s="205">
        <v>224.10673306744823</v>
      </c>
      <c r="M135" s="205">
        <v>119.96183380511937</v>
      </c>
      <c r="N135" s="205">
        <v>0</v>
      </c>
      <c r="O135" s="205">
        <v>0</v>
      </c>
      <c r="P135" s="205">
        <v>0</v>
      </c>
      <c r="Q135" s="205">
        <v>17.84642528219975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142.70357216835095</v>
      </c>
      <c r="C137" s="204">
        <v>170.77354034208858</v>
      </c>
      <c r="D137" s="204">
        <v>209.42126216543704</v>
      </c>
      <c r="E137" s="204">
        <v>183.86093267238255</v>
      </c>
      <c r="F137" s="204">
        <v>177.44812213577853</v>
      </c>
      <c r="G137" s="204">
        <v>160.10403743875034</v>
      </c>
      <c r="H137" s="204">
        <v>160.03665409159171</v>
      </c>
      <c r="I137" s="204">
        <v>174.7063995949718</v>
      </c>
      <c r="J137" s="204">
        <v>145.4935324365461</v>
      </c>
      <c r="K137" s="204">
        <v>160.29183287385518</v>
      </c>
      <c r="L137" s="204">
        <v>177.58110191265564</v>
      </c>
      <c r="M137" s="204">
        <v>181.59926395533356</v>
      </c>
      <c r="N137" s="204">
        <v>104.85639343534631</v>
      </c>
      <c r="O137" s="204">
        <v>123.08931695819176</v>
      </c>
      <c r="P137" s="204">
        <v>80.63577752224883</v>
      </c>
      <c r="Q137" s="204">
        <v>158.94860808164037</v>
      </c>
    </row>
    <row r="138" spans="1:17" x14ac:dyDescent="0.25">
      <c r="A138" s="152" t="s">
        <v>155</v>
      </c>
      <c r="B138" s="151">
        <v>48.704205256508658</v>
      </c>
      <c r="C138" s="151">
        <v>62.825091071643342</v>
      </c>
      <c r="D138" s="151">
        <v>80.343023862612441</v>
      </c>
      <c r="E138" s="151">
        <v>69.354994816260856</v>
      </c>
      <c r="F138" s="151">
        <v>70.313717466058193</v>
      </c>
      <c r="G138" s="151">
        <v>53.657996690557027</v>
      </c>
      <c r="H138" s="151">
        <v>52.029457042541502</v>
      </c>
      <c r="I138" s="151">
        <v>59.673051931160821</v>
      </c>
      <c r="J138" s="151">
        <v>50.012852116678218</v>
      </c>
      <c r="K138" s="151">
        <v>61.230146709320039</v>
      </c>
      <c r="L138" s="151">
        <v>66.979503906487935</v>
      </c>
      <c r="M138" s="151">
        <v>63.766096869213406</v>
      </c>
      <c r="N138" s="151">
        <v>7.3137202788529292</v>
      </c>
      <c r="O138" s="151">
        <v>25.881447821920332</v>
      </c>
      <c r="P138" s="151">
        <v>26.6645994408258</v>
      </c>
      <c r="Q138" s="151">
        <v>50.980921705752941</v>
      </c>
    </row>
    <row r="139" spans="1:17" x14ac:dyDescent="0.25">
      <c r="A139" s="154" t="s">
        <v>30</v>
      </c>
      <c r="B139" s="153">
        <v>1.9880070361172062</v>
      </c>
      <c r="C139" s="153">
        <v>1.9257465744238536</v>
      </c>
      <c r="D139" s="153">
        <v>1.9317456516062299</v>
      </c>
      <c r="E139" s="153">
        <v>1.894386356652993</v>
      </c>
      <c r="F139" s="153">
        <v>1.8021850940359732</v>
      </c>
      <c r="G139" s="153">
        <v>2.123567538836725</v>
      </c>
      <c r="H139" s="153">
        <v>2.0022574542950871</v>
      </c>
      <c r="I139" s="153">
        <v>1.9970581518962442</v>
      </c>
      <c r="J139" s="153">
        <v>1.8834607294915018</v>
      </c>
      <c r="K139" s="153">
        <v>1.5841647785888615</v>
      </c>
      <c r="L139" s="153">
        <v>1.8295489050782541</v>
      </c>
      <c r="M139" s="153">
        <v>1.4786104402028479</v>
      </c>
      <c r="N139" s="153">
        <v>1.460911556315625</v>
      </c>
      <c r="O139" s="153">
        <v>1.1168245621262449</v>
      </c>
      <c r="P139" s="153">
        <v>1.082186043188577</v>
      </c>
      <c r="Q139" s="153">
        <v>0.93132302861280647</v>
      </c>
    </row>
    <row r="140" spans="1:17" x14ac:dyDescent="0.25">
      <c r="A140" s="154" t="s">
        <v>125</v>
      </c>
      <c r="B140" s="153">
        <v>9.7821286584227565</v>
      </c>
      <c r="C140" s="153">
        <v>8.2218804776558319</v>
      </c>
      <c r="D140" s="153">
        <v>6.2334232149921283</v>
      </c>
      <c r="E140" s="153">
        <v>8.3346914194916266</v>
      </c>
      <c r="F140" s="153">
        <v>7.5152241152519679</v>
      </c>
      <c r="G140" s="153">
        <v>14.218931710387073</v>
      </c>
      <c r="H140" s="153">
        <v>7.8967724614562567</v>
      </c>
      <c r="I140" s="153">
        <v>25.926513443437685</v>
      </c>
      <c r="J140" s="153">
        <v>21.653528847949449</v>
      </c>
      <c r="K140" s="153">
        <v>13.542564417897184</v>
      </c>
      <c r="L140" s="153">
        <v>11.907592327293177</v>
      </c>
      <c r="M140" s="153">
        <v>15.909553294044091</v>
      </c>
      <c r="N140" s="153">
        <v>5.0236612147188398</v>
      </c>
      <c r="O140" s="153">
        <v>5.3877766590673453</v>
      </c>
      <c r="P140" s="153">
        <v>1.0808354812085632</v>
      </c>
      <c r="Q140" s="153">
        <v>1.2599513661367663</v>
      </c>
    </row>
    <row r="141" spans="1:17" x14ac:dyDescent="0.25">
      <c r="A141" s="154" t="s">
        <v>26</v>
      </c>
      <c r="B141" s="153">
        <v>36.934069561968691</v>
      </c>
      <c r="C141" s="153">
        <v>52.677464019563658</v>
      </c>
      <c r="D141" s="153">
        <v>72.177854996014077</v>
      </c>
      <c r="E141" s="153">
        <v>59.125917040116235</v>
      </c>
      <c r="F141" s="153">
        <v>60.996308256770249</v>
      </c>
      <c r="G141" s="153">
        <v>37.315497441333228</v>
      </c>
      <c r="H141" s="153">
        <v>42.13042712679016</v>
      </c>
      <c r="I141" s="153">
        <v>31.749480335826892</v>
      </c>
      <c r="J141" s="153">
        <v>26.475862539237266</v>
      </c>
      <c r="K141" s="153">
        <v>46.103417512833992</v>
      </c>
      <c r="L141" s="153">
        <v>53.242362674116499</v>
      </c>
      <c r="M141" s="153">
        <v>46.377933134966469</v>
      </c>
      <c r="N141" s="153">
        <v>0.8291475078184648</v>
      </c>
      <c r="O141" s="153">
        <v>19.376846600726743</v>
      </c>
      <c r="P141" s="153">
        <v>24.501577916428658</v>
      </c>
      <c r="Q141" s="153">
        <v>48.789647311003371</v>
      </c>
    </row>
    <row r="142" spans="1:17" x14ac:dyDescent="0.25">
      <c r="A142" s="152" t="s">
        <v>154</v>
      </c>
      <c r="B142" s="151">
        <v>93.999366911842273</v>
      </c>
      <c r="C142" s="151">
        <v>107.94844927044524</v>
      </c>
      <c r="D142" s="151">
        <v>129.07823830282462</v>
      </c>
      <c r="E142" s="151">
        <v>114.50593785612169</v>
      </c>
      <c r="F142" s="151">
        <v>107.13440466972034</v>
      </c>
      <c r="G142" s="151">
        <v>106.44604074819331</v>
      </c>
      <c r="H142" s="151">
        <v>108.00719704905021</v>
      </c>
      <c r="I142" s="151">
        <v>115.03334766381097</v>
      </c>
      <c r="J142" s="151">
        <v>95.480680319867872</v>
      </c>
      <c r="K142" s="151">
        <v>99.061686164535161</v>
      </c>
      <c r="L142" s="151">
        <v>110.60159800616771</v>
      </c>
      <c r="M142" s="151">
        <v>117.83316708612014</v>
      </c>
      <c r="N142" s="151">
        <v>97.542673156493379</v>
      </c>
      <c r="O142" s="151">
        <v>97.207869136271427</v>
      </c>
      <c r="P142" s="151">
        <v>53.971178081423034</v>
      </c>
      <c r="Q142" s="151">
        <v>107.96768637588742</v>
      </c>
    </row>
    <row r="143" spans="1:17" x14ac:dyDescent="0.25">
      <c r="A143" s="150" t="s">
        <v>33</v>
      </c>
      <c r="B143" s="87">
        <v>15.064823978390045</v>
      </c>
      <c r="C143" s="87">
        <v>16.708591081243878</v>
      </c>
      <c r="D143" s="87">
        <v>19.084809062829475</v>
      </c>
      <c r="E143" s="87">
        <v>13.748791312061467</v>
      </c>
      <c r="F143" s="87">
        <v>1.005072124928218</v>
      </c>
      <c r="G143" s="87">
        <v>29.401111574085736</v>
      </c>
      <c r="H143" s="87">
        <v>26.657426431260379</v>
      </c>
      <c r="I143" s="87">
        <v>30.953352402307495</v>
      </c>
      <c r="J143" s="87">
        <v>19.355121425438682</v>
      </c>
      <c r="K143" s="87">
        <v>19.316083910189782</v>
      </c>
      <c r="L143" s="87">
        <v>29.379168476598032</v>
      </c>
      <c r="M143" s="87">
        <v>37.322217342105311</v>
      </c>
      <c r="N143" s="87">
        <v>28.388006116695031</v>
      </c>
      <c r="O143" s="87">
        <v>28.587205665439217</v>
      </c>
      <c r="P143" s="87">
        <v>10.958389922036833</v>
      </c>
      <c r="Q143" s="87">
        <v>26.790436207002731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1.5891101805319248E-14</v>
      </c>
      <c r="H145" s="87">
        <v>0</v>
      </c>
      <c r="I145" s="87">
        <v>0</v>
      </c>
      <c r="J145" s="87">
        <v>1.2372251310199499E-14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11.883568192284452</v>
      </c>
      <c r="C146" s="87">
        <v>8.9701441690395551</v>
      </c>
      <c r="D146" s="87">
        <v>6.4603678529086492</v>
      </c>
      <c r="E146" s="87">
        <v>8.845737417514032</v>
      </c>
      <c r="F146" s="87">
        <v>8.704754530942358</v>
      </c>
      <c r="G146" s="87">
        <v>16.819713173625388</v>
      </c>
      <c r="H146" s="87">
        <v>10.512924991880855</v>
      </c>
      <c r="I146" s="87">
        <v>29.464126998545861</v>
      </c>
      <c r="J146" s="87">
        <v>24.613104199435927</v>
      </c>
      <c r="K146" s="87">
        <v>13.603353562966186</v>
      </c>
      <c r="L146" s="87">
        <v>11.802217889181616</v>
      </c>
      <c r="M146" s="87">
        <v>17.134119598685935</v>
      </c>
      <c r="N146" s="87">
        <v>21.417732471291245</v>
      </c>
      <c r="O146" s="87">
        <v>12.955435780979208</v>
      </c>
      <c r="P146" s="87">
        <v>3.545269475569699</v>
      </c>
      <c r="Q146" s="87">
        <v>5.7664851914418387</v>
      </c>
    </row>
    <row r="147" spans="1:17" x14ac:dyDescent="0.25">
      <c r="A147" s="150" t="s">
        <v>29</v>
      </c>
      <c r="B147" s="87">
        <v>21.409692984362579</v>
      </c>
      <c r="C147" s="87">
        <v>25.49784850597052</v>
      </c>
      <c r="D147" s="87">
        <v>31.61265384976813</v>
      </c>
      <c r="E147" s="87">
        <v>30.390963747072043</v>
      </c>
      <c r="F147" s="87">
        <v>31.731944491603684</v>
      </c>
      <c r="G147" s="87">
        <v>13.745055828641942</v>
      </c>
      <c r="H147" s="87">
        <v>17.161127581057521</v>
      </c>
      <c r="I147" s="87">
        <v>14.512215889252182</v>
      </c>
      <c r="J147" s="87">
        <v>17.266665115478052</v>
      </c>
      <c r="K147" s="87">
        <v>19.235504890689839</v>
      </c>
      <c r="L147" s="87">
        <v>15.760194193485871</v>
      </c>
      <c r="M147" s="87">
        <v>11.471744331426073</v>
      </c>
      <c r="N147" s="87">
        <v>7.9510052320784723</v>
      </c>
      <c r="O147" s="87">
        <v>11.620847244657009</v>
      </c>
      <c r="P147" s="87">
        <v>10.81777066355971</v>
      </c>
      <c r="Q147" s="87">
        <v>17.46498349898399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45.641281756805199</v>
      </c>
      <c r="C149" s="87">
        <v>56.77186551419129</v>
      </c>
      <c r="D149" s="87">
        <v>71.920407537318354</v>
      </c>
      <c r="E149" s="87">
        <v>61.520445379474147</v>
      </c>
      <c r="F149" s="87">
        <v>65.692633522246084</v>
      </c>
      <c r="G149" s="87">
        <v>46.48016017184024</v>
      </c>
      <c r="H149" s="87">
        <v>53.675718044851457</v>
      </c>
      <c r="I149" s="87">
        <v>40.10365237370543</v>
      </c>
      <c r="J149" s="87">
        <v>34.245789579515211</v>
      </c>
      <c r="K149" s="87">
        <v>46.906743800689362</v>
      </c>
      <c r="L149" s="87">
        <v>53.660017446902188</v>
      </c>
      <c r="M149" s="87">
        <v>51.905085813902822</v>
      </c>
      <c r="N149" s="87">
        <v>39.78592933642863</v>
      </c>
      <c r="O149" s="87">
        <v>44.044380445195998</v>
      </c>
      <c r="P149" s="87">
        <v>28.649748020256798</v>
      </c>
      <c r="Q149" s="87">
        <v>57.945781478458862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168.57941000000005</v>
      </c>
      <c r="C154" s="176">
        <v>169.06278000000009</v>
      </c>
      <c r="D154" s="176">
        <v>167.54494999999997</v>
      </c>
      <c r="E154" s="176">
        <v>165.73525999999993</v>
      </c>
      <c r="F154" s="176">
        <v>182.48414000000002</v>
      </c>
      <c r="G154" s="176">
        <v>199.65248999999994</v>
      </c>
      <c r="H154" s="176">
        <v>190.22556999999995</v>
      </c>
      <c r="I154" s="176">
        <v>199.28697</v>
      </c>
      <c r="J154" s="176">
        <v>210.97063000000003</v>
      </c>
      <c r="K154" s="176">
        <v>89.304849999999988</v>
      </c>
      <c r="L154" s="176">
        <v>188.63269000000003</v>
      </c>
      <c r="M154" s="176">
        <v>215.12648999999999</v>
      </c>
      <c r="N154" s="176">
        <v>184.66287</v>
      </c>
      <c r="O154" s="176">
        <v>192.03839999999991</v>
      </c>
      <c r="P154" s="176">
        <v>196.47185000000002</v>
      </c>
      <c r="Q154" s="176">
        <v>184.61078999999995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1</v>
      </c>
      <c r="C158" s="77">
        <f t="shared" si="0"/>
        <v>0.99999999999999978</v>
      </c>
      <c r="D158" s="77">
        <f t="shared" si="0"/>
        <v>0.99999999999999978</v>
      </c>
      <c r="E158" s="77">
        <f t="shared" si="0"/>
        <v>1.0000000000000002</v>
      </c>
      <c r="F158" s="77">
        <f t="shared" si="0"/>
        <v>1</v>
      </c>
      <c r="G158" s="77">
        <f t="shared" si="0"/>
        <v>1.0000000000000002</v>
      </c>
      <c r="H158" s="77">
        <f t="shared" si="0"/>
        <v>0.99999999999999978</v>
      </c>
      <c r="I158" s="77">
        <f t="shared" si="0"/>
        <v>1</v>
      </c>
      <c r="J158" s="77">
        <f t="shared" si="0"/>
        <v>1</v>
      </c>
      <c r="K158" s="77">
        <f t="shared" si="0"/>
        <v>1</v>
      </c>
      <c r="L158" s="77">
        <f t="shared" si="0"/>
        <v>1</v>
      </c>
      <c r="M158" s="77">
        <f t="shared" si="0"/>
        <v>1</v>
      </c>
      <c r="N158" s="77">
        <f t="shared" si="0"/>
        <v>0.99999999999999989</v>
      </c>
      <c r="O158" s="77">
        <f t="shared" si="0"/>
        <v>1</v>
      </c>
      <c r="P158" s="77">
        <f t="shared" si="0"/>
        <v>0.99999999999999989</v>
      </c>
      <c r="Q158" s="77">
        <f t="shared" si="0"/>
        <v>1.0000000000000002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1.1253459344835849E-3</v>
      </c>
      <c r="C163" s="201">
        <f t="shared" si="5"/>
        <v>1.1389622836142472E-3</v>
      </c>
      <c r="D163" s="201">
        <f t="shared" si="5"/>
        <v>1.1501889647174276E-3</v>
      </c>
      <c r="E163" s="201">
        <f t="shared" si="5"/>
        <v>1.1514054835684404E-3</v>
      </c>
      <c r="F163" s="201">
        <f t="shared" si="5"/>
        <v>1.2163791777449326E-3</v>
      </c>
      <c r="G163" s="201">
        <f t="shared" si="5"/>
        <v>1.0578287617221116E-3</v>
      </c>
      <c r="H163" s="201">
        <f t="shared" si="5"/>
        <v>1.1062198822683301E-3</v>
      </c>
      <c r="I163" s="201">
        <f t="shared" si="5"/>
        <v>8.6973798866493549E-4</v>
      </c>
      <c r="J163" s="201">
        <f t="shared" si="5"/>
        <v>8.7104241690468041E-4</v>
      </c>
      <c r="K163" s="201">
        <f t="shared" si="5"/>
        <v>8.3429397998857212E-4</v>
      </c>
      <c r="L163" s="201">
        <f t="shared" si="5"/>
        <v>8.8379846502753187E-4</v>
      </c>
      <c r="M163" s="201">
        <f t="shared" si="5"/>
        <v>8.7117627835586449E-4</v>
      </c>
      <c r="N163" s="201">
        <f t="shared" si="5"/>
        <v>8.5197594966469968E-4</v>
      </c>
      <c r="O163" s="201">
        <f t="shared" si="5"/>
        <v>8.2544041070151933E-4</v>
      </c>
      <c r="P163" s="201">
        <f t="shared" si="5"/>
        <v>8.6026376350385324E-4</v>
      </c>
      <c r="Q163" s="201">
        <f t="shared" si="5"/>
        <v>8.7724262222162587E-4</v>
      </c>
    </row>
    <row r="164" spans="1:17" x14ac:dyDescent="0.25">
      <c r="A164" s="127" t="s">
        <v>152</v>
      </c>
      <c r="B164" s="200">
        <f t="shared" ref="B164:Q164" si="6">IF(B$15=0,0,B$15/B$5)</f>
        <v>0.93031578910816348</v>
      </c>
      <c r="C164" s="200">
        <f t="shared" si="6"/>
        <v>0.92947263100422117</v>
      </c>
      <c r="D164" s="200">
        <f t="shared" si="6"/>
        <v>0.92877744707043053</v>
      </c>
      <c r="E164" s="200">
        <f t="shared" si="6"/>
        <v>0.92870211720645757</v>
      </c>
      <c r="F164" s="200">
        <f t="shared" si="6"/>
        <v>0.93370024322265865</v>
      </c>
      <c r="G164" s="200">
        <f t="shared" si="6"/>
        <v>0.93313087858975763</v>
      </c>
      <c r="H164" s="200">
        <f t="shared" si="6"/>
        <v>0.93150012169004393</v>
      </c>
      <c r="I164" s="200">
        <f t="shared" si="6"/>
        <v>0.93482778951681655</v>
      </c>
      <c r="J164" s="200">
        <f t="shared" si="6"/>
        <v>0.93357663600227347</v>
      </c>
      <c r="K164" s="200">
        <f t="shared" si="6"/>
        <v>0.93911032852251264</v>
      </c>
      <c r="L164" s="200">
        <f t="shared" si="6"/>
        <v>0.93221898346687926</v>
      </c>
      <c r="M164" s="200">
        <f t="shared" si="6"/>
        <v>0.93382274012064037</v>
      </c>
      <c r="N164" s="200">
        <f t="shared" si="6"/>
        <v>0.94153470904327174</v>
      </c>
      <c r="O164" s="200">
        <f t="shared" si="6"/>
        <v>0.9379364332250838</v>
      </c>
      <c r="P164" s="200">
        <f t="shared" si="6"/>
        <v>0.93013069479752941</v>
      </c>
      <c r="Q164" s="200">
        <f t="shared" si="6"/>
        <v>0.93845839950097243</v>
      </c>
    </row>
    <row r="165" spans="1:17" x14ac:dyDescent="0.25">
      <c r="A165" s="72" t="s">
        <v>151</v>
      </c>
      <c r="B165" s="71">
        <f t="shared" ref="B165:Q165" si="7">IF(B$26=0,0,B$26/B$5)</f>
        <v>6.8558864957352986E-2</v>
      </c>
      <c r="C165" s="71">
        <f t="shared" si="7"/>
        <v>6.9388406712164438E-2</v>
      </c>
      <c r="D165" s="71">
        <f t="shared" si="7"/>
        <v>7.0072363964851822E-2</v>
      </c>
      <c r="E165" s="71">
        <f t="shared" si="7"/>
        <v>7.0146477309974184E-2</v>
      </c>
      <c r="F165" s="71">
        <f t="shared" si="7"/>
        <v>6.5083377599596481E-2</v>
      </c>
      <c r="G165" s="71">
        <f t="shared" si="7"/>
        <v>6.5811292648520467E-2</v>
      </c>
      <c r="H165" s="71">
        <f t="shared" si="7"/>
        <v>6.7393658427687547E-2</v>
      </c>
      <c r="I165" s="71">
        <f t="shared" si="7"/>
        <v>6.4302472494518439E-2</v>
      </c>
      <c r="J165" s="71">
        <f t="shared" si="7"/>
        <v>6.5552321580821776E-2</v>
      </c>
      <c r="K165" s="71">
        <f t="shared" si="7"/>
        <v>6.0055377497498882E-2</v>
      </c>
      <c r="L165" s="71">
        <f t="shared" si="7"/>
        <v>6.6897218068093248E-2</v>
      </c>
      <c r="M165" s="71">
        <f t="shared" si="7"/>
        <v>6.5306083601003859E-2</v>
      </c>
      <c r="N165" s="71">
        <f t="shared" si="7"/>
        <v>5.7613315007063452E-2</v>
      </c>
      <c r="O165" s="71">
        <f t="shared" si="7"/>
        <v>6.1238126364214641E-2</v>
      </c>
      <c r="P165" s="71">
        <f t="shared" si="7"/>
        <v>6.9009041438966537E-2</v>
      </c>
      <c r="Q165" s="71">
        <f t="shared" si="7"/>
        <v>6.0664357876806033E-2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1</v>
      </c>
      <c r="C167" s="77">
        <f t="shared" si="8"/>
        <v>1</v>
      </c>
      <c r="D167" s="77">
        <f t="shared" si="8"/>
        <v>1</v>
      </c>
      <c r="E167" s="77">
        <f t="shared" si="8"/>
        <v>1</v>
      </c>
      <c r="F167" s="77">
        <f t="shared" si="8"/>
        <v>1</v>
      </c>
      <c r="G167" s="77">
        <f t="shared" si="8"/>
        <v>1</v>
      </c>
      <c r="H167" s="77">
        <f t="shared" si="8"/>
        <v>1</v>
      </c>
      <c r="I167" s="77">
        <f t="shared" si="8"/>
        <v>1</v>
      </c>
      <c r="J167" s="77">
        <f t="shared" si="8"/>
        <v>0.99999999999999989</v>
      </c>
      <c r="K167" s="77">
        <f t="shared" si="8"/>
        <v>1</v>
      </c>
      <c r="L167" s="77">
        <f t="shared" si="8"/>
        <v>1</v>
      </c>
      <c r="M167" s="77">
        <f t="shared" si="8"/>
        <v>1</v>
      </c>
      <c r="N167" s="77">
        <f t="shared" si="8"/>
        <v>1</v>
      </c>
      <c r="O167" s="77">
        <f t="shared" si="8"/>
        <v>1</v>
      </c>
      <c r="P167" s="77">
        <f t="shared" si="8"/>
        <v>1</v>
      </c>
      <c r="Q167" s="77">
        <f t="shared" si="8"/>
        <v>1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6.3181495380329911E-4</v>
      </c>
      <c r="C172" s="201">
        <f t="shared" si="13"/>
        <v>6.8369119396109528E-4</v>
      </c>
      <c r="D172" s="201">
        <f t="shared" si="13"/>
        <v>6.6944378770606697E-4</v>
      </c>
      <c r="E172" s="201">
        <f t="shared" si="13"/>
        <v>6.5404975106964514E-4</v>
      </c>
      <c r="F172" s="201">
        <f t="shared" si="13"/>
        <v>6.7891756870709402E-4</v>
      </c>
      <c r="G172" s="201">
        <f t="shared" si="13"/>
        <v>6.2215602676816083E-4</v>
      </c>
      <c r="H172" s="201">
        <f t="shared" si="13"/>
        <v>5.7671284463450573E-4</v>
      </c>
      <c r="I172" s="201">
        <f t="shared" si="13"/>
        <v>5.1634099227104496E-4</v>
      </c>
      <c r="J172" s="201">
        <f t="shared" si="13"/>
        <v>4.4683088182067909E-4</v>
      </c>
      <c r="K172" s="201">
        <f t="shared" si="13"/>
        <v>4.2907393464207899E-4</v>
      </c>
      <c r="L172" s="201">
        <f t="shared" si="13"/>
        <v>4.3473533067153725E-4</v>
      </c>
      <c r="M172" s="201">
        <f t="shared" si="13"/>
        <v>4.5651323756341487E-4</v>
      </c>
      <c r="N172" s="201">
        <f t="shared" si="13"/>
        <v>3.7722975914810362E-4</v>
      </c>
      <c r="O172" s="201">
        <f t="shared" si="13"/>
        <v>3.3074341521846073E-4</v>
      </c>
      <c r="P172" s="201">
        <f t="shared" si="13"/>
        <v>3.2845957167752213E-4</v>
      </c>
      <c r="Q172" s="201">
        <f t="shared" si="13"/>
        <v>3.2423364473095558E-4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3.1827928554547157E-2</v>
      </c>
      <c r="C174" s="200">
        <f t="shared" si="15"/>
        <v>0.10283079465351493</v>
      </c>
      <c r="D174" s="200">
        <f t="shared" si="15"/>
        <v>0.14172843794798962</v>
      </c>
      <c r="E174" s="200">
        <f t="shared" si="15"/>
        <v>0.11624590804172572</v>
      </c>
      <c r="F174" s="200">
        <f t="shared" si="15"/>
        <v>0.14155803016857565</v>
      </c>
      <c r="G174" s="200">
        <f t="shared" si="15"/>
        <v>3.2429244033947646E-2</v>
      </c>
      <c r="H174" s="200">
        <f t="shared" si="15"/>
        <v>1.0188446695234686E-2</v>
      </c>
      <c r="I174" s="200">
        <f t="shared" si="15"/>
        <v>3.813343925596905E-2</v>
      </c>
      <c r="J174" s="200">
        <f t="shared" si="15"/>
        <v>2.8466311474036502E-2</v>
      </c>
      <c r="K174" s="200">
        <f t="shared" si="15"/>
        <v>0.1222670364167158</v>
      </c>
      <c r="L174" s="200">
        <f t="shared" si="15"/>
        <v>0.11576321743598399</v>
      </c>
      <c r="M174" s="200">
        <f t="shared" si="15"/>
        <v>6.8853791680598353E-2</v>
      </c>
      <c r="N174" s="200">
        <f t="shared" si="15"/>
        <v>2.2932900929536152E-3</v>
      </c>
      <c r="O174" s="200">
        <f t="shared" si="15"/>
        <v>1.8765549359128007E-3</v>
      </c>
      <c r="P174" s="200">
        <f t="shared" si="15"/>
        <v>1.6914267171111211E-3</v>
      </c>
      <c r="Q174" s="200">
        <f t="shared" si="15"/>
        <v>7.1182595555287619E-3</v>
      </c>
    </row>
    <row r="175" spans="1:17" x14ac:dyDescent="0.25">
      <c r="A175" s="142" t="s">
        <v>164</v>
      </c>
      <c r="B175" s="199">
        <f t="shared" ref="B175:Q175" si="16">IF(B$45=0,0,B$45/B$33)</f>
        <v>3.1827928554547157E-2</v>
      </c>
      <c r="C175" s="199">
        <f t="shared" si="16"/>
        <v>0.10283079465351493</v>
      </c>
      <c r="D175" s="199">
        <f t="shared" si="16"/>
        <v>0.14172843794798962</v>
      </c>
      <c r="E175" s="199">
        <f t="shared" si="16"/>
        <v>0.11624590804172572</v>
      </c>
      <c r="F175" s="199">
        <f t="shared" si="16"/>
        <v>0.14155803016857565</v>
      </c>
      <c r="G175" s="199">
        <f t="shared" si="16"/>
        <v>3.2429244033947646E-2</v>
      </c>
      <c r="H175" s="199">
        <f t="shared" si="16"/>
        <v>1.0188446695234686E-2</v>
      </c>
      <c r="I175" s="199">
        <f t="shared" si="16"/>
        <v>3.813343925596905E-2</v>
      </c>
      <c r="J175" s="199">
        <f t="shared" si="16"/>
        <v>2.8466311474036502E-2</v>
      </c>
      <c r="K175" s="199">
        <f t="shared" si="16"/>
        <v>0.1222670364167158</v>
      </c>
      <c r="L175" s="199">
        <f t="shared" si="16"/>
        <v>0.11576321743598399</v>
      </c>
      <c r="M175" s="199">
        <f t="shared" si="16"/>
        <v>6.8853791680598353E-2</v>
      </c>
      <c r="N175" s="199">
        <f t="shared" si="16"/>
        <v>2.2932900929536152E-3</v>
      </c>
      <c r="O175" s="199">
        <f t="shared" si="16"/>
        <v>1.8765549359128007E-3</v>
      </c>
      <c r="P175" s="199">
        <f t="shared" si="16"/>
        <v>1.6914267171111211E-3</v>
      </c>
      <c r="Q175" s="199">
        <f t="shared" si="16"/>
        <v>7.1182595555287619E-3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9.1586220132226115E-2</v>
      </c>
      <c r="C177" s="200">
        <f t="shared" si="18"/>
        <v>0.10124463369015356</v>
      </c>
      <c r="D177" s="200">
        <f t="shared" si="18"/>
        <v>0.10018759264124032</v>
      </c>
      <c r="E177" s="200">
        <f t="shared" si="18"/>
        <v>9.692628153637288E-2</v>
      </c>
      <c r="F177" s="200">
        <f t="shared" si="18"/>
        <v>9.8276453289287177E-2</v>
      </c>
      <c r="G177" s="200">
        <f t="shared" si="18"/>
        <v>9.5494340697941799E-2</v>
      </c>
      <c r="H177" s="200">
        <f t="shared" si="18"/>
        <v>8.3459020757263053E-2</v>
      </c>
      <c r="I177" s="200">
        <f t="shared" si="18"/>
        <v>9.7346623291246756E-2</v>
      </c>
      <c r="J177" s="200">
        <f t="shared" si="18"/>
        <v>8.4234880252854499E-2</v>
      </c>
      <c r="K177" s="200">
        <f t="shared" si="18"/>
        <v>8.9312650774199545E-2</v>
      </c>
      <c r="L177" s="200">
        <f t="shared" si="18"/>
        <v>8.424621763902275E-2</v>
      </c>
      <c r="M177" s="200">
        <f t="shared" si="18"/>
        <v>8.6882935723178387E-2</v>
      </c>
      <c r="N177" s="200">
        <f t="shared" si="18"/>
        <v>2.5068437907470185E-2</v>
      </c>
      <c r="O177" s="200">
        <f t="shared" si="18"/>
        <v>5.6832652608685613E-2</v>
      </c>
      <c r="P177" s="200">
        <f t="shared" si="18"/>
        <v>1.3534408464081066E-2</v>
      </c>
      <c r="Q177" s="200">
        <f t="shared" si="18"/>
        <v>5.9294142660180238E-2</v>
      </c>
    </row>
    <row r="178" spans="1:17" x14ac:dyDescent="0.25">
      <c r="A178" s="142" t="s">
        <v>162</v>
      </c>
      <c r="B178" s="199">
        <f t="shared" ref="B178:Q178" si="19">IF(B$52=0,0,B$52/B$33)</f>
        <v>2.5917778461643608E-2</v>
      </c>
      <c r="C178" s="199">
        <f t="shared" si="19"/>
        <v>3.1097534862970795E-2</v>
      </c>
      <c r="D178" s="199">
        <f t="shared" si="19"/>
        <v>3.2223574859797717E-2</v>
      </c>
      <c r="E178" s="199">
        <f t="shared" si="19"/>
        <v>3.0600650394512607E-2</v>
      </c>
      <c r="F178" s="199">
        <f t="shared" si="19"/>
        <v>3.275583206208936E-2</v>
      </c>
      <c r="G178" s="199">
        <f t="shared" si="19"/>
        <v>2.6494360368892612E-2</v>
      </c>
      <c r="H178" s="199">
        <f t="shared" si="19"/>
        <v>2.240369612141143E-2</v>
      </c>
      <c r="I178" s="199">
        <f t="shared" si="19"/>
        <v>2.7571237905342681E-2</v>
      </c>
      <c r="J178" s="199">
        <f t="shared" si="19"/>
        <v>2.4023814353986903E-2</v>
      </c>
      <c r="K178" s="199">
        <f t="shared" si="19"/>
        <v>2.8589806691683931E-2</v>
      </c>
      <c r="L178" s="199">
        <f t="shared" si="19"/>
        <v>2.6594519965407782E-2</v>
      </c>
      <c r="M178" s="199">
        <f t="shared" si="19"/>
        <v>2.5360397610453004E-2</v>
      </c>
      <c r="N178" s="199">
        <f t="shared" si="19"/>
        <v>2.5298603476615086E-3</v>
      </c>
      <c r="O178" s="199">
        <f t="shared" si="19"/>
        <v>9.5827029288179325E-3</v>
      </c>
      <c r="P178" s="199">
        <f t="shared" si="19"/>
        <v>9.1835258574621218E-3</v>
      </c>
      <c r="Q178" s="199">
        <f t="shared" si="19"/>
        <v>1.5685171169079599E-2</v>
      </c>
    </row>
    <row r="179" spans="1:17" x14ac:dyDescent="0.25">
      <c r="A179" s="142" t="s">
        <v>161</v>
      </c>
      <c r="B179" s="199">
        <f t="shared" ref="B179:Q179" si="20">IF(B$56=0,0,B$56/B$33)</f>
        <v>6.5668441670582514E-2</v>
      </c>
      <c r="C179" s="199">
        <f t="shared" si="20"/>
        <v>7.0147098827182772E-2</v>
      </c>
      <c r="D179" s="199">
        <f t="shared" si="20"/>
        <v>6.7964017781442607E-2</v>
      </c>
      <c r="E179" s="199">
        <f t="shared" si="20"/>
        <v>6.632563114186027E-2</v>
      </c>
      <c r="F179" s="199">
        <f t="shared" si="20"/>
        <v>6.5520621227197817E-2</v>
      </c>
      <c r="G179" s="199">
        <f t="shared" si="20"/>
        <v>6.8999980329049179E-2</v>
      </c>
      <c r="H179" s="199">
        <f t="shared" si="20"/>
        <v>6.1055324635851616E-2</v>
      </c>
      <c r="I179" s="199">
        <f t="shared" si="20"/>
        <v>6.9775385385904082E-2</v>
      </c>
      <c r="J179" s="199">
        <f t="shared" si="20"/>
        <v>6.0211065898867606E-2</v>
      </c>
      <c r="K179" s="199">
        <f t="shared" si="20"/>
        <v>6.072284408251561E-2</v>
      </c>
      <c r="L179" s="199">
        <f t="shared" si="20"/>
        <v>5.7651697673614971E-2</v>
      </c>
      <c r="M179" s="199">
        <f t="shared" si="20"/>
        <v>6.1522538112725393E-2</v>
      </c>
      <c r="N179" s="199">
        <f t="shared" si="20"/>
        <v>2.2538577559808676E-2</v>
      </c>
      <c r="O179" s="199">
        <f t="shared" si="20"/>
        <v>4.7249949679867682E-2</v>
      </c>
      <c r="P179" s="199">
        <f t="shared" si="20"/>
        <v>4.3508826066189455E-3</v>
      </c>
      <c r="Q179" s="199">
        <f t="shared" si="20"/>
        <v>4.3608971491100636E-2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0.87595403635942348</v>
      </c>
      <c r="C181" s="209">
        <f t="shared" si="22"/>
        <v>0.7952408804623704</v>
      </c>
      <c r="D181" s="209">
        <f t="shared" si="22"/>
        <v>0.75741452562306399</v>
      </c>
      <c r="E181" s="209">
        <f t="shared" si="22"/>
        <v>0.78617376067083178</v>
      </c>
      <c r="F181" s="209">
        <f t="shared" si="22"/>
        <v>0.75948659897343007</v>
      </c>
      <c r="G181" s="209">
        <f t="shared" si="22"/>
        <v>0.87145425924134234</v>
      </c>
      <c r="H181" s="209">
        <f t="shared" si="22"/>
        <v>0.9057758197028678</v>
      </c>
      <c r="I181" s="209">
        <f t="shared" si="22"/>
        <v>0.86400359646051317</v>
      </c>
      <c r="J181" s="209">
        <f t="shared" si="22"/>
        <v>0.88685197739128818</v>
      </c>
      <c r="K181" s="209">
        <f t="shared" si="22"/>
        <v>0.78799123887444256</v>
      </c>
      <c r="L181" s="209">
        <f t="shared" si="22"/>
        <v>0.7995558295943217</v>
      </c>
      <c r="M181" s="209">
        <f t="shared" si="22"/>
        <v>0.84380675935865979</v>
      </c>
      <c r="N181" s="209">
        <f t="shared" si="22"/>
        <v>0.97226104224042809</v>
      </c>
      <c r="O181" s="209">
        <f t="shared" si="22"/>
        <v>0.94096004904018316</v>
      </c>
      <c r="P181" s="209">
        <f t="shared" si="22"/>
        <v>0.98444570524713026</v>
      </c>
      <c r="Q181" s="209">
        <f t="shared" si="22"/>
        <v>0.93326336413956001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1</v>
      </c>
      <c r="C183" s="77">
        <f t="shared" si="23"/>
        <v>1</v>
      </c>
      <c r="D183" s="77">
        <f t="shared" si="23"/>
        <v>1</v>
      </c>
      <c r="E183" s="77">
        <f t="shared" si="23"/>
        <v>1</v>
      </c>
      <c r="F183" s="77">
        <f t="shared" si="23"/>
        <v>1</v>
      </c>
      <c r="G183" s="77">
        <f t="shared" si="23"/>
        <v>1</v>
      </c>
      <c r="H183" s="77">
        <f t="shared" si="23"/>
        <v>1</v>
      </c>
      <c r="I183" s="77">
        <f t="shared" si="23"/>
        <v>1</v>
      </c>
      <c r="J183" s="77">
        <f t="shared" si="23"/>
        <v>0.99999999999999989</v>
      </c>
      <c r="K183" s="77">
        <f t="shared" si="23"/>
        <v>0</v>
      </c>
      <c r="L183" s="77">
        <f t="shared" si="23"/>
        <v>0</v>
      </c>
      <c r="M183" s="77">
        <f t="shared" si="23"/>
        <v>0</v>
      </c>
      <c r="N183" s="77">
        <f t="shared" si="23"/>
        <v>0</v>
      </c>
      <c r="O183" s="77">
        <f t="shared" si="23"/>
        <v>0</v>
      </c>
      <c r="P183" s="77">
        <f t="shared" si="23"/>
        <v>0</v>
      </c>
      <c r="Q183" s="77">
        <f t="shared" si="23"/>
        <v>0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1.6274504252631712E-3</v>
      </c>
      <c r="C188" s="201">
        <f t="shared" si="28"/>
        <v>1.0927778201386394E-3</v>
      </c>
      <c r="D188" s="201">
        <f t="shared" si="28"/>
        <v>9.1063585382722824E-4</v>
      </c>
      <c r="E188" s="201">
        <f t="shared" si="28"/>
        <v>1.0045223980293134E-3</v>
      </c>
      <c r="F188" s="201">
        <f t="shared" si="28"/>
        <v>1.0209151516039922E-3</v>
      </c>
      <c r="G188" s="201">
        <f t="shared" si="28"/>
        <v>1.5585951579953792E-3</v>
      </c>
      <c r="H188" s="201">
        <f t="shared" si="28"/>
        <v>1.940346721424262E-3</v>
      </c>
      <c r="I188" s="201">
        <f t="shared" si="28"/>
        <v>1.2321400555019245E-3</v>
      </c>
      <c r="J188" s="201">
        <f t="shared" si="28"/>
        <v>1.2719473893228472E-3</v>
      </c>
      <c r="K188" s="201">
        <f t="shared" si="28"/>
        <v>0</v>
      </c>
      <c r="L188" s="201">
        <f t="shared" si="28"/>
        <v>0</v>
      </c>
      <c r="M188" s="201">
        <f t="shared" si="28"/>
        <v>0</v>
      </c>
      <c r="N188" s="201">
        <f t="shared" si="28"/>
        <v>0</v>
      </c>
      <c r="O188" s="201">
        <f t="shared" si="28"/>
        <v>0</v>
      </c>
      <c r="P188" s="201">
        <f t="shared" si="28"/>
        <v>0</v>
      </c>
      <c r="Q188" s="201">
        <f t="shared" si="28"/>
        <v>0</v>
      </c>
    </row>
    <row r="189" spans="1:17" x14ac:dyDescent="0.25">
      <c r="A189" s="127" t="s">
        <v>149</v>
      </c>
      <c r="B189" s="200">
        <f t="shared" ref="B189:Q189" si="29">IF(B$80=0,0,B$80/B$70)</f>
        <v>0.21429644754872865</v>
      </c>
      <c r="C189" s="200">
        <f t="shared" si="29"/>
        <v>0.14169838628415246</v>
      </c>
      <c r="D189" s="200">
        <f t="shared" si="29"/>
        <v>0.11656508460831487</v>
      </c>
      <c r="E189" s="200">
        <f t="shared" si="29"/>
        <v>0.12949424947972882</v>
      </c>
      <c r="F189" s="200">
        <f t="shared" si="29"/>
        <v>2.9693413506264105E-2</v>
      </c>
      <c r="G189" s="200">
        <f t="shared" si="29"/>
        <v>0.20977461138841441</v>
      </c>
      <c r="H189" s="200">
        <f t="shared" si="29"/>
        <v>0.25297069439631692</v>
      </c>
      <c r="I189" s="200">
        <f t="shared" si="29"/>
        <v>0.19657633195907825</v>
      </c>
      <c r="J189" s="200">
        <f t="shared" si="29"/>
        <v>0.20816134760428626</v>
      </c>
      <c r="K189" s="200">
        <f t="shared" si="29"/>
        <v>0</v>
      </c>
      <c r="L189" s="200">
        <f t="shared" si="29"/>
        <v>0</v>
      </c>
      <c r="M189" s="200">
        <f t="shared" si="29"/>
        <v>0</v>
      </c>
      <c r="N189" s="200">
        <f t="shared" si="29"/>
        <v>0</v>
      </c>
      <c r="O189" s="200">
        <f t="shared" si="29"/>
        <v>0</v>
      </c>
      <c r="P189" s="200">
        <f t="shared" si="29"/>
        <v>0</v>
      </c>
      <c r="Q189" s="200">
        <f t="shared" si="29"/>
        <v>0</v>
      </c>
    </row>
    <row r="190" spans="1:17" x14ac:dyDescent="0.25">
      <c r="A190" s="142" t="s">
        <v>166</v>
      </c>
      <c r="B190" s="199">
        <f t="shared" ref="B190:Q190" si="30">IF(B$81=0,0,B$81/B$70)</f>
        <v>0.21429644754872865</v>
      </c>
      <c r="C190" s="199">
        <f t="shared" si="30"/>
        <v>0.14169838628415246</v>
      </c>
      <c r="D190" s="199">
        <f t="shared" si="30"/>
        <v>0.11656508460831487</v>
      </c>
      <c r="E190" s="199">
        <f t="shared" si="30"/>
        <v>0.12949424947972882</v>
      </c>
      <c r="F190" s="199">
        <f t="shared" si="30"/>
        <v>2.9693413506264105E-2</v>
      </c>
      <c r="G190" s="199">
        <f t="shared" si="30"/>
        <v>0.20977461138841441</v>
      </c>
      <c r="H190" s="199">
        <f t="shared" si="30"/>
        <v>0.25297069439631692</v>
      </c>
      <c r="I190" s="199">
        <f t="shared" si="30"/>
        <v>0.19657633195907825</v>
      </c>
      <c r="J190" s="199">
        <f t="shared" si="30"/>
        <v>0.20816134760428626</v>
      </c>
      <c r="K190" s="199">
        <f t="shared" si="30"/>
        <v>0</v>
      </c>
      <c r="L190" s="199">
        <f t="shared" si="30"/>
        <v>0</v>
      </c>
      <c r="M190" s="199">
        <f t="shared" si="30"/>
        <v>0</v>
      </c>
      <c r="N190" s="199">
        <f t="shared" si="30"/>
        <v>0</v>
      </c>
      <c r="O190" s="199">
        <f t="shared" si="30"/>
        <v>0</v>
      </c>
      <c r="P190" s="199">
        <f t="shared" si="30"/>
        <v>0</v>
      </c>
      <c r="Q190" s="199">
        <f t="shared" si="30"/>
        <v>0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0.24019458521764386</v>
      </c>
      <c r="C192" s="200">
        <f t="shared" si="32"/>
        <v>0.48153964483449924</v>
      </c>
      <c r="D192" s="200">
        <f t="shared" si="32"/>
        <v>0.56483890312865381</v>
      </c>
      <c r="E192" s="200">
        <f t="shared" si="32"/>
        <v>0.52307442339244947</v>
      </c>
      <c r="F192" s="200">
        <f t="shared" si="32"/>
        <v>0.62365453299729079</v>
      </c>
      <c r="G192" s="200">
        <f t="shared" si="32"/>
        <v>0.23801690616430551</v>
      </c>
      <c r="H192" s="200">
        <f t="shared" si="32"/>
        <v>0.10043027808632403</v>
      </c>
      <c r="I192" s="200">
        <f t="shared" si="32"/>
        <v>0.26660385075107873</v>
      </c>
      <c r="J192" s="200">
        <f t="shared" si="32"/>
        <v>0.23740733619265655</v>
      </c>
      <c r="K192" s="200">
        <f t="shared" si="32"/>
        <v>0</v>
      </c>
      <c r="L192" s="200">
        <f t="shared" si="32"/>
        <v>0</v>
      </c>
      <c r="M192" s="200">
        <f t="shared" si="32"/>
        <v>0</v>
      </c>
      <c r="N192" s="200">
        <f t="shared" si="32"/>
        <v>0</v>
      </c>
      <c r="O192" s="200">
        <f t="shared" si="32"/>
        <v>0</v>
      </c>
      <c r="P192" s="200">
        <f t="shared" si="32"/>
        <v>0</v>
      </c>
      <c r="Q192" s="200">
        <f t="shared" si="32"/>
        <v>0</v>
      </c>
    </row>
    <row r="193" spans="1:17" x14ac:dyDescent="0.25">
      <c r="A193" s="142" t="s">
        <v>164</v>
      </c>
      <c r="B193" s="199">
        <f t="shared" ref="B193:Q193" si="33">IF(B$88=0,0,B$88/B$70)</f>
        <v>0.24019458521764386</v>
      </c>
      <c r="C193" s="199">
        <f t="shared" si="33"/>
        <v>0.48153964483449924</v>
      </c>
      <c r="D193" s="199">
        <f t="shared" si="33"/>
        <v>0.56483890312865381</v>
      </c>
      <c r="E193" s="199">
        <f t="shared" si="33"/>
        <v>0.52307442339244947</v>
      </c>
      <c r="F193" s="199">
        <f t="shared" si="33"/>
        <v>0.62365453299729079</v>
      </c>
      <c r="G193" s="199">
        <f t="shared" si="33"/>
        <v>0.23801690616430551</v>
      </c>
      <c r="H193" s="199">
        <f t="shared" si="33"/>
        <v>0.10043027808632403</v>
      </c>
      <c r="I193" s="199">
        <f t="shared" si="33"/>
        <v>0.26660385075107873</v>
      </c>
      <c r="J193" s="199">
        <f t="shared" si="33"/>
        <v>0.23740733619265655</v>
      </c>
      <c r="K193" s="199">
        <f t="shared" si="33"/>
        <v>0</v>
      </c>
      <c r="L193" s="199">
        <f t="shared" si="33"/>
        <v>0</v>
      </c>
      <c r="M193" s="199">
        <f t="shared" si="33"/>
        <v>0</v>
      </c>
      <c r="N193" s="199">
        <f t="shared" si="33"/>
        <v>0</v>
      </c>
      <c r="O193" s="199">
        <f t="shared" si="33"/>
        <v>0</v>
      </c>
      <c r="P193" s="199">
        <f t="shared" si="33"/>
        <v>0</v>
      </c>
      <c r="Q193" s="199">
        <f t="shared" si="33"/>
        <v>0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0.54388151680836438</v>
      </c>
      <c r="C195" s="200">
        <f t="shared" si="35"/>
        <v>0.37566919106120972</v>
      </c>
      <c r="D195" s="200">
        <f t="shared" si="35"/>
        <v>0.31768537640920413</v>
      </c>
      <c r="E195" s="200">
        <f t="shared" si="35"/>
        <v>0.34642680472979231</v>
      </c>
      <c r="F195" s="200">
        <f t="shared" si="35"/>
        <v>0.34563113834484122</v>
      </c>
      <c r="G195" s="200">
        <f t="shared" si="35"/>
        <v>0.55064988728928477</v>
      </c>
      <c r="H195" s="200">
        <f t="shared" si="35"/>
        <v>0.6446586807959348</v>
      </c>
      <c r="I195" s="200">
        <f t="shared" si="35"/>
        <v>0.53558767723434109</v>
      </c>
      <c r="J195" s="200">
        <f t="shared" si="35"/>
        <v>0.55315936881373429</v>
      </c>
      <c r="K195" s="200">
        <f t="shared" si="35"/>
        <v>0</v>
      </c>
      <c r="L195" s="200">
        <f t="shared" si="35"/>
        <v>0</v>
      </c>
      <c r="M195" s="200">
        <f t="shared" si="35"/>
        <v>0</v>
      </c>
      <c r="N195" s="200">
        <f t="shared" si="35"/>
        <v>0</v>
      </c>
      <c r="O195" s="200">
        <f t="shared" si="35"/>
        <v>0</v>
      </c>
      <c r="P195" s="200">
        <f t="shared" si="35"/>
        <v>0</v>
      </c>
      <c r="Q195" s="200">
        <f t="shared" si="35"/>
        <v>0</v>
      </c>
    </row>
    <row r="196" spans="1:17" x14ac:dyDescent="0.25">
      <c r="A196" s="142" t="s">
        <v>162</v>
      </c>
      <c r="B196" s="199">
        <f t="shared" ref="B196:Q196" si="36">IF(B$95=0,0,B$95/B$70)</f>
        <v>0.18562476486997626</v>
      </c>
      <c r="C196" s="199">
        <f t="shared" si="36"/>
        <v>0.13820320814309606</v>
      </c>
      <c r="D196" s="199">
        <f t="shared" si="36"/>
        <v>0.12187780511744119</v>
      </c>
      <c r="E196" s="199">
        <f t="shared" si="36"/>
        <v>0.13067718572417272</v>
      </c>
      <c r="F196" s="199">
        <f t="shared" si="36"/>
        <v>0.13695614197853015</v>
      </c>
      <c r="G196" s="199">
        <f t="shared" si="36"/>
        <v>0.18454731250064504</v>
      </c>
      <c r="H196" s="199">
        <f t="shared" si="36"/>
        <v>0.20958474375737282</v>
      </c>
      <c r="I196" s="199">
        <f t="shared" si="36"/>
        <v>0.18293635122347554</v>
      </c>
      <c r="J196" s="199">
        <f t="shared" si="36"/>
        <v>0.19014644325514526</v>
      </c>
      <c r="K196" s="199">
        <f t="shared" si="36"/>
        <v>0</v>
      </c>
      <c r="L196" s="199">
        <f t="shared" si="36"/>
        <v>0</v>
      </c>
      <c r="M196" s="199">
        <f t="shared" si="36"/>
        <v>0</v>
      </c>
      <c r="N196" s="199">
        <f t="shared" si="36"/>
        <v>0</v>
      </c>
      <c r="O196" s="199">
        <f t="shared" si="36"/>
        <v>0</v>
      </c>
      <c r="P196" s="199">
        <f t="shared" si="36"/>
        <v>0</v>
      </c>
      <c r="Q196" s="199">
        <f t="shared" si="36"/>
        <v>0</v>
      </c>
    </row>
    <row r="197" spans="1:17" x14ac:dyDescent="0.25">
      <c r="A197" s="142" t="s">
        <v>161</v>
      </c>
      <c r="B197" s="199">
        <f t="shared" ref="B197:Q197" si="37">IF(B$99=0,0,B$99/B$70)</f>
        <v>0.35825675193838807</v>
      </c>
      <c r="C197" s="199">
        <f t="shared" si="37"/>
        <v>0.23746598291811372</v>
      </c>
      <c r="D197" s="199">
        <f t="shared" si="37"/>
        <v>0.19580757129176293</v>
      </c>
      <c r="E197" s="199">
        <f t="shared" si="37"/>
        <v>0.21574961900561959</v>
      </c>
      <c r="F197" s="199">
        <f t="shared" si="37"/>
        <v>0.20867499636631107</v>
      </c>
      <c r="G197" s="199">
        <f t="shared" si="37"/>
        <v>0.36610257478863972</v>
      </c>
      <c r="H197" s="199">
        <f t="shared" si="37"/>
        <v>0.43507393703856201</v>
      </c>
      <c r="I197" s="199">
        <f t="shared" si="37"/>
        <v>0.35265132601086557</v>
      </c>
      <c r="J197" s="199">
        <f t="shared" si="37"/>
        <v>0.36301292555858899</v>
      </c>
      <c r="K197" s="199">
        <f t="shared" si="37"/>
        <v>0</v>
      </c>
      <c r="L197" s="199">
        <f t="shared" si="37"/>
        <v>0</v>
      </c>
      <c r="M197" s="199">
        <f t="shared" si="37"/>
        <v>0</v>
      </c>
      <c r="N197" s="199">
        <f t="shared" si="37"/>
        <v>0</v>
      </c>
      <c r="O197" s="199">
        <f t="shared" si="37"/>
        <v>0</v>
      </c>
      <c r="P197" s="199">
        <f t="shared" si="37"/>
        <v>0</v>
      </c>
      <c r="Q197" s="199">
        <f t="shared" si="37"/>
        <v>0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1</v>
      </c>
      <c r="C200" s="77">
        <f t="shared" si="39"/>
        <v>0.99999999999999978</v>
      </c>
      <c r="D200" s="77">
        <f t="shared" si="39"/>
        <v>0.99999999999999989</v>
      </c>
      <c r="E200" s="77">
        <f t="shared" si="39"/>
        <v>1</v>
      </c>
      <c r="F200" s="77">
        <f t="shared" si="39"/>
        <v>1</v>
      </c>
      <c r="G200" s="77">
        <f t="shared" si="39"/>
        <v>1</v>
      </c>
      <c r="H200" s="77">
        <f t="shared" si="39"/>
        <v>1</v>
      </c>
      <c r="I200" s="77">
        <f t="shared" si="39"/>
        <v>1</v>
      </c>
      <c r="J200" s="77">
        <f t="shared" si="39"/>
        <v>1</v>
      </c>
      <c r="K200" s="77">
        <f t="shared" si="39"/>
        <v>1</v>
      </c>
      <c r="L200" s="77">
        <f t="shared" si="39"/>
        <v>1.0000000000000002</v>
      </c>
      <c r="M200" s="77">
        <f t="shared" si="39"/>
        <v>1</v>
      </c>
      <c r="N200" s="77">
        <f t="shared" si="39"/>
        <v>1</v>
      </c>
      <c r="O200" s="77">
        <f t="shared" si="39"/>
        <v>0.99999999999999989</v>
      </c>
      <c r="P200" s="77">
        <f t="shared" si="39"/>
        <v>0.99999999999999978</v>
      </c>
      <c r="Q200" s="77">
        <f t="shared" si="39"/>
        <v>1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7.5777704467371834E-4</v>
      </c>
      <c r="C205" s="201">
        <f t="shared" si="44"/>
        <v>7.8409056550391289E-4</v>
      </c>
      <c r="D205" s="201">
        <f t="shared" si="44"/>
        <v>6.9815304168886511E-4</v>
      </c>
      <c r="E205" s="201">
        <f t="shared" si="44"/>
        <v>8.6173561764441616E-4</v>
      </c>
      <c r="F205" s="201">
        <f t="shared" si="44"/>
        <v>9.6222390472355411E-4</v>
      </c>
      <c r="G205" s="201">
        <f t="shared" si="44"/>
        <v>9.8382949292681577E-4</v>
      </c>
      <c r="H205" s="201">
        <f t="shared" si="44"/>
        <v>1.033876143873511E-3</v>
      </c>
      <c r="I205" s="201">
        <f t="shared" si="44"/>
        <v>7.6029796764566352E-4</v>
      </c>
      <c r="J205" s="201">
        <f t="shared" si="44"/>
        <v>8.7856288745314715E-4</v>
      </c>
      <c r="K205" s="201">
        <f t="shared" si="44"/>
        <v>8.3220101005210452E-4</v>
      </c>
      <c r="L205" s="201">
        <f t="shared" si="44"/>
        <v>5.8935009703146727E-4</v>
      </c>
      <c r="M205" s="201">
        <f t="shared" si="44"/>
        <v>8.2283000426393402E-4</v>
      </c>
      <c r="N205" s="201">
        <f t="shared" si="44"/>
        <v>1.6607435611410452E-3</v>
      </c>
      <c r="O205" s="201">
        <f t="shared" si="44"/>
        <v>1.2022334739056047E-3</v>
      </c>
      <c r="P205" s="201">
        <f t="shared" si="44"/>
        <v>1.418405188443336E-3</v>
      </c>
      <c r="Q205" s="201">
        <f t="shared" si="44"/>
        <v>1.3098038514746889E-3</v>
      </c>
    </row>
    <row r="206" spans="1:17" x14ac:dyDescent="0.25">
      <c r="A206" s="127" t="s">
        <v>146</v>
      </c>
      <c r="B206" s="200">
        <f t="shared" ref="B206:Q206" si="45">IF(B$122=0,0,B$122/B$112)</f>
        <v>0.50030540593803829</v>
      </c>
      <c r="C206" s="200">
        <f t="shared" si="45"/>
        <v>0.34896414498400724</v>
      </c>
      <c r="D206" s="200">
        <f t="shared" si="45"/>
        <v>0.36242687962312714</v>
      </c>
      <c r="E206" s="200">
        <f t="shared" si="45"/>
        <v>0.25483709665315402</v>
      </c>
      <c r="F206" s="200">
        <f t="shared" si="45"/>
        <v>8.4545078444168711E-2</v>
      </c>
      <c r="G206" s="200">
        <f t="shared" si="45"/>
        <v>0.29910028311859521</v>
      </c>
      <c r="H206" s="200">
        <f t="shared" si="45"/>
        <v>0.38900690800943005</v>
      </c>
      <c r="I206" s="200">
        <f t="shared" si="45"/>
        <v>0.34536014262509129</v>
      </c>
      <c r="J206" s="200">
        <f t="shared" si="45"/>
        <v>0.17149382699023294</v>
      </c>
      <c r="K206" s="200">
        <f t="shared" si="45"/>
        <v>3.4404502696591878E-2</v>
      </c>
      <c r="L206" s="200">
        <f t="shared" si="45"/>
        <v>0.26029835129768047</v>
      </c>
      <c r="M206" s="200">
        <f t="shared" si="45"/>
        <v>0.14258163125148335</v>
      </c>
      <c r="N206" s="200">
        <f t="shared" si="45"/>
        <v>4.306191428945897E-2</v>
      </c>
      <c r="O206" s="200">
        <f t="shared" si="45"/>
        <v>8.6767722231712571E-2</v>
      </c>
      <c r="P206" s="200">
        <f t="shared" si="45"/>
        <v>0.10878817181830244</v>
      </c>
      <c r="Q206" s="200">
        <f t="shared" si="45"/>
        <v>3.5578103722571669E-2</v>
      </c>
    </row>
    <row r="207" spans="1:17" x14ac:dyDescent="0.25">
      <c r="A207" s="142" t="s">
        <v>159</v>
      </c>
      <c r="B207" s="199">
        <f t="shared" ref="B207:Q207" si="46">IF(B$123=0,0,B$123/B$112)</f>
        <v>0.50030540593803829</v>
      </c>
      <c r="C207" s="199">
        <f t="shared" si="46"/>
        <v>0.34896414498400724</v>
      </c>
      <c r="D207" s="199">
        <f t="shared" si="46"/>
        <v>0.36242687962312714</v>
      </c>
      <c r="E207" s="199">
        <f t="shared" si="46"/>
        <v>0.25483709665315402</v>
      </c>
      <c r="F207" s="199">
        <f t="shared" si="46"/>
        <v>8.4545078444168711E-2</v>
      </c>
      <c r="G207" s="199">
        <f t="shared" si="46"/>
        <v>0.29910028311859521</v>
      </c>
      <c r="H207" s="199">
        <f t="shared" si="46"/>
        <v>0.38900690800943005</v>
      </c>
      <c r="I207" s="199">
        <f t="shared" si="46"/>
        <v>0.34536014262509129</v>
      </c>
      <c r="J207" s="199">
        <f t="shared" si="46"/>
        <v>0.17149382699023294</v>
      </c>
      <c r="K207" s="199">
        <f t="shared" si="46"/>
        <v>3.4404502696591878E-2</v>
      </c>
      <c r="L207" s="199">
        <f t="shared" si="46"/>
        <v>0.26029835129768047</v>
      </c>
      <c r="M207" s="199">
        <f t="shared" si="46"/>
        <v>0.14258163125148335</v>
      </c>
      <c r="N207" s="199">
        <f t="shared" si="46"/>
        <v>4.306191428945897E-2</v>
      </c>
      <c r="O207" s="199">
        <f t="shared" si="46"/>
        <v>8.6767722231712571E-2</v>
      </c>
      <c r="P207" s="199">
        <f t="shared" si="46"/>
        <v>0.10878817181830244</v>
      </c>
      <c r="Q207" s="199">
        <f t="shared" si="46"/>
        <v>3.5578103722571669E-2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7.825526932638259E-2</v>
      </c>
      <c r="C209" s="200">
        <f t="shared" si="48"/>
        <v>0.24175925324649031</v>
      </c>
      <c r="D209" s="200">
        <f t="shared" si="48"/>
        <v>0.30300318304844398</v>
      </c>
      <c r="E209" s="200">
        <f t="shared" si="48"/>
        <v>0.31397466433735483</v>
      </c>
      <c r="F209" s="200">
        <f t="shared" si="48"/>
        <v>0.41128917274841809</v>
      </c>
      <c r="G209" s="200">
        <f t="shared" si="48"/>
        <v>0.10512621335724105</v>
      </c>
      <c r="H209" s="200">
        <f t="shared" si="48"/>
        <v>3.744299149220532E-2</v>
      </c>
      <c r="I209" s="200">
        <f t="shared" si="48"/>
        <v>0.11510836151552932</v>
      </c>
      <c r="J209" s="200">
        <f t="shared" si="48"/>
        <v>0.11473991962593907</v>
      </c>
      <c r="K209" s="200">
        <f t="shared" si="48"/>
        <v>0.48613754429136863</v>
      </c>
      <c r="L209" s="200">
        <f t="shared" si="48"/>
        <v>0.32171601686281859</v>
      </c>
      <c r="M209" s="200">
        <f t="shared" si="48"/>
        <v>0.25441240128785864</v>
      </c>
      <c r="N209" s="200">
        <f t="shared" si="48"/>
        <v>2.1705969631175877E-2</v>
      </c>
      <c r="O209" s="200">
        <f t="shared" si="48"/>
        <v>1.3983393003023608E-2</v>
      </c>
      <c r="P209" s="200">
        <f t="shared" si="48"/>
        <v>1.711048309110479E-2</v>
      </c>
      <c r="Q209" s="200">
        <f t="shared" si="48"/>
        <v>5.8948896017468999E-2</v>
      </c>
    </row>
    <row r="210" spans="1:17" x14ac:dyDescent="0.25">
      <c r="A210" s="142" t="s">
        <v>157</v>
      </c>
      <c r="B210" s="199">
        <f t="shared" ref="B210:Q210" si="49">IF(B$131=0,0,B$131/B$112)</f>
        <v>7.825526932638259E-2</v>
      </c>
      <c r="C210" s="199">
        <f t="shared" si="49"/>
        <v>0.24175925324649031</v>
      </c>
      <c r="D210" s="199">
        <f t="shared" si="49"/>
        <v>0.30300318304844398</v>
      </c>
      <c r="E210" s="199">
        <f t="shared" si="49"/>
        <v>0.31397466433735483</v>
      </c>
      <c r="F210" s="199">
        <f t="shared" si="49"/>
        <v>0.41128917274841809</v>
      </c>
      <c r="G210" s="199">
        <f t="shared" si="49"/>
        <v>0.10512621335724105</v>
      </c>
      <c r="H210" s="199">
        <f t="shared" si="49"/>
        <v>3.744299149220532E-2</v>
      </c>
      <c r="I210" s="199">
        <f t="shared" si="49"/>
        <v>0.11510836151552932</v>
      </c>
      <c r="J210" s="199">
        <f t="shared" si="49"/>
        <v>0.11473991962593907</v>
      </c>
      <c r="K210" s="199">
        <f t="shared" si="49"/>
        <v>0.48613754429136863</v>
      </c>
      <c r="L210" s="199">
        <f t="shared" si="49"/>
        <v>0.32171601686281859</v>
      </c>
      <c r="M210" s="199">
        <f t="shared" si="49"/>
        <v>0.25441240128785864</v>
      </c>
      <c r="N210" s="199">
        <f t="shared" si="49"/>
        <v>2.1705969631175877E-2</v>
      </c>
      <c r="O210" s="199">
        <f t="shared" si="49"/>
        <v>1.3983393003023608E-2</v>
      </c>
      <c r="P210" s="199">
        <f t="shared" si="49"/>
        <v>1.711048309110479E-2</v>
      </c>
      <c r="Q210" s="199">
        <f t="shared" si="49"/>
        <v>5.8948896017468999E-2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0.19285589974313211</v>
      </c>
      <c r="C212" s="200">
        <f t="shared" si="51"/>
        <v>0.20527444586062793</v>
      </c>
      <c r="D212" s="200">
        <f t="shared" si="51"/>
        <v>0.18548041763506984</v>
      </c>
      <c r="E212" s="200">
        <f t="shared" si="51"/>
        <v>0.22631891858563855</v>
      </c>
      <c r="F212" s="200">
        <f t="shared" si="51"/>
        <v>0.24808145848399277</v>
      </c>
      <c r="G212" s="200">
        <f t="shared" si="51"/>
        <v>0.26470187745375146</v>
      </c>
      <c r="H212" s="200">
        <f t="shared" si="51"/>
        <v>0.2615856768353208</v>
      </c>
      <c r="I212" s="200">
        <f t="shared" si="51"/>
        <v>0.25168033404194445</v>
      </c>
      <c r="J212" s="200">
        <f t="shared" si="51"/>
        <v>0.29097047964621675</v>
      </c>
      <c r="K212" s="200">
        <f t="shared" si="51"/>
        <v>0.30737507472324704</v>
      </c>
      <c r="L212" s="200">
        <f t="shared" si="51"/>
        <v>0.20240005505787043</v>
      </c>
      <c r="M212" s="200">
        <f t="shared" si="51"/>
        <v>0.27564637142439402</v>
      </c>
      <c r="N212" s="200">
        <f t="shared" si="51"/>
        <v>0.33811541924776817</v>
      </c>
      <c r="O212" s="200">
        <f t="shared" si="51"/>
        <v>0.35077824943817981</v>
      </c>
      <c r="P212" s="200">
        <f t="shared" si="51"/>
        <v>0.25394272982890675</v>
      </c>
      <c r="Q212" s="200">
        <f t="shared" si="51"/>
        <v>0.41831334654284208</v>
      </c>
    </row>
    <row r="213" spans="1:17" x14ac:dyDescent="0.25">
      <c r="A213" s="142" t="s">
        <v>155</v>
      </c>
      <c r="B213" s="199">
        <f t="shared" ref="B213:Q213" si="52">IF(B$138=0,0,B$138/B$112)</f>
        <v>6.5821010527593052E-2</v>
      </c>
      <c r="C213" s="199">
        <f t="shared" si="52"/>
        <v>7.5517470271105266E-2</v>
      </c>
      <c r="D213" s="199">
        <f t="shared" si="52"/>
        <v>7.1158283862932326E-2</v>
      </c>
      <c r="E213" s="199">
        <f t="shared" si="52"/>
        <v>8.5370759286300765E-2</v>
      </c>
      <c r="F213" s="199">
        <f t="shared" si="52"/>
        <v>9.8302136818691113E-2</v>
      </c>
      <c r="G213" s="199">
        <f t="shared" si="52"/>
        <v>8.8713393438508967E-2</v>
      </c>
      <c r="H213" s="199">
        <f t="shared" si="52"/>
        <v>8.5044022027967028E-2</v>
      </c>
      <c r="I213" s="199">
        <f t="shared" si="52"/>
        <v>8.5964416175680264E-2</v>
      </c>
      <c r="J213" s="199">
        <f t="shared" si="52"/>
        <v>0.10002000312427514</v>
      </c>
      <c r="K213" s="199">
        <f t="shared" si="52"/>
        <v>0.11741472152797632</v>
      </c>
      <c r="L213" s="199">
        <f t="shared" si="52"/>
        <v>7.6340641725998137E-2</v>
      </c>
      <c r="M213" s="199">
        <f t="shared" si="52"/>
        <v>9.6789451890170269E-2</v>
      </c>
      <c r="N213" s="199">
        <f t="shared" si="52"/>
        <v>2.3583508046841447E-2</v>
      </c>
      <c r="O213" s="199">
        <f t="shared" si="52"/>
        <v>7.3756595488968721E-2</v>
      </c>
      <c r="P213" s="199">
        <f t="shared" si="52"/>
        <v>8.3973657597948101E-2</v>
      </c>
      <c r="Q213" s="199">
        <f t="shared" si="52"/>
        <v>0.13416915206717955</v>
      </c>
    </row>
    <row r="214" spans="1:17" x14ac:dyDescent="0.25">
      <c r="A214" s="142" t="s">
        <v>154</v>
      </c>
      <c r="B214" s="199">
        <f t="shared" ref="B214:Q214" si="53">IF(B$142=0,0,B$142/B$112)</f>
        <v>0.12703488921553904</v>
      </c>
      <c r="C214" s="199">
        <f t="shared" si="53"/>
        <v>0.12975697558952265</v>
      </c>
      <c r="D214" s="199">
        <f t="shared" si="53"/>
        <v>0.11432213377213753</v>
      </c>
      <c r="E214" s="199">
        <f t="shared" si="53"/>
        <v>0.14094815929933777</v>
      </c>
      <c r="F214" s="199">
        <f t="shared" si="53"/>
        <v>0.14977932166530167</v>
      </c>
      <c r="G214" s="199">
        <f t="shared" si="53"/>
        <v>0.1759884840152425</v>
      </c>
      <c r="H214" s="199">
        <f t="shared" si="53"/>
        <v>0.17654165480735373</v>
      </c>
      <c r="I214" s="199">
        <f t="shared" si="53"/>
        <v>0.16571591786626416</v>
      </c>
      <c r="J214" s="199">
        <f t="shared" si="53"/>
        <v>0.19095047652194158</v>
      </c>
      <c r="K214" s="199">
        <f t="shared" si="53"/>
        <v>0.18996035319527074</v>
      </c>
      <c r="L214" s="199">
        <f t="shared" si="53"/>
        <v>0.12605941333187229</v>
      </c>
      <c r="M214" s="199">
        <f t="shared" si="53"/>
        <v>0.17885691953422375</v>
      </c>
      <c r="N214" s="199">
        <f t="shared" si="53"/>
        <v>0.31453191120092672</v>
      </c>
      <c r="O214" s="199">
        <f t="shared" si="53"/>
        <v>0.27702165394921113</v>
      </c>
      <c r="P214" s="199">
        <f t="shared" si="53"/>
        <v>0.16996907223095864</v>
      </c>
      <c r="Q214" s="199">
        <f t="shared" si="53"/>
        <v>0.28414419447566253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0.22782564794777324</v>
      </c>
      <c r="C216" s="209">
        <f t="shared" si="55"/>
        <v>0.20321806534337045</v>
      </c>
      <c r="D216" s="209">
        <f t="shared" si="55"/>
        <v>0.14839136665167008</v>
      </c>
      <c r="E216" s="209">
        <f t="shared" si="55"/>
        <v>0.2040075848062082</v>
      </c>
      <c r="F216" s="209">
        <f t="shared" si="55"/>
        <v>0.25512206641869689</v>
      </c>
      <c r="G216" s="209">
        <f t="shared" si="55"/>
        <v>0.33008779657748538</v>
      </c>
      <c r="H216" s="209">
        <f t="shared" si="55"/>
        <v>0.31093054751917032</v>
      </c>
      <c r="I216" s="209">
        <f t="shared" si="55"/>
        <v>0.28709086384978943</v>
      </c>
      <c r="J216" s="209">
        <f t="shared" si="55"/>
        <v>0.4219172108501581</v>
      </c>
      <c r="K216" s="209">
        <f t="shared" si="55"/>
        <v>0.17125067727874038</v>
      </c>
      <c r="L216" s="209">
        <f t="shared" si="55"/>
        <v>0.21499622668459911</v>
      </c>
      <c r="M216" s="209">
        <f t="shared" si="55"/>
        <v>0.3265367660320001</v>
      </c>
      <c r="N216" s="209">
        <f t="shared" si="55"/>
        <v>0.59545595327045597</v>
      </c>
      <c r="O216" s="209">
        <f t="shared" si="55"/>
        <v>0.54726840185317827</v>
      </c>
      <c r="P216" s="209">
        <f t="shared" si="55"/>
        <v>0.61874021007324254</v>
      </c>
      <c r="Q216" s="209">
        <f t="shared" si="55"/>
        <v>0.4858498498656425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1.2152827099267416</v>
      </c>
      <c r="C220" s="133">
        <f>IF(C$5=0,0,C$5/NFM_fec!C$5)</f>
        <v>1.2007539464120189</v>
      </c>
      <c r="D220" s="133">
        <f>IF(D$5=0,0,D$5/NFM_fec!D$5)</f>
        <v>1.189033714299494</v>
      </c>
      <c r="E220" s="133">
        <f>IF(E$5=0,0,E$5/NFM_fec!E$5)</f>
        <v>1.1877774392959635</v>
      </c>
      <c r="F220" s="133">
        <f>IF(F$5=0,0,F$5/NFM_fec!F$5)</f>
        <v>1.1243315257991315</v>
      </c>
      <c r="G220" s="133">
        <f>IF(G$5=0,0,G$5/NFM_fec!G$5)</f>
        <v>1.2660198552831023</v>
      </c>
      <c r="H220" s="133">
        <f>IF(H$5=0,0,H$5/NFM_fec!H$5)</f>
        <v>1.2362944101672886</v>
      </c>
      <c r="I220" s="133">
        <f>IF(I$5=0,0,I$5/NFM_fec!I$5)</f>
        <v>1.2957262755639161</v>
      </c>
      <c r="J220" s="133">
        <f>IF(J$5=0,0,J$5/NFM_fec!J$5)</f>
        <v>1.2710213945992355</v>
      </c>
      <c r="K220" s="133">
        <f>IF(K$5=0,0,K$5/NFM_fec!K$5)</f>
        <v>1.2184636295686042</v>
      </c>
      <c r="L220" s="133">
        <f>IF(L$5=0,0,L$5/NFM_fec!L$5)</f>
        <v>1.2454688789908352</v>
      </c>
      <c r="M220" s="133">
        <f>IF(M$5=0,0,M$5/NFM_fec!M$5)</f>
        <v>1.2744488027588741</v>
      </c>
      <c r="N220" s="133">
        <f>IF(N$5=0,0,N$5/NFM_fec!N$5)</f>
        <v>1.2648400859409143</v>
      </c>
      <c r="O220" s="133">
        <f>IF(O$5=0,0,O$5/NFM_fec!O$5)</f>
        <v>1.2466717616328791</v>
      </c>
      <c r="P220" s="133">
        <f>IF(P$5=0,0,P$5/NFM_fec!P$5)</f>
        <v>1.2026933285813093</v>
      </c>
      <c r="Q220" s="133">
        <f>IF(Q$5=0,0,Q$5/NFM_fec!Q$5)</f>
        <v>1.2132141635855331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1.3251222</v>
      </c>
      <c r="C225" s="128">
        <f>IF(C$10=0,0,C$10/NFM_fec!C$10)</f>
        <v>1.3251222</v>
      </c>
      <c r="D225" s="128">
        <f>IF(D$10=0,0,D$10/NFM_fec!D$10)</f>
        <v>1.3251222</v>
      </c>
      <c r="E225" s="128">
        <f>IF(E$10=0,0,E$10/NFM_fec!E$10)</f>
        <v>1.3251222</v>
      </c>
      <c r="F225" s="128">
        <f>IF(F$10=0,0,F$10/NFM_fec!F$10)</f>
        <v>1.3251222000000002</v>
      </c>
      <c r="G225" s="128">
        <f>IF(G$10=0,0,G$10/NFM_fec!G$10)</f>
        <v>1.2976227538885037</v>
      </c>
      <c r="H225" s="128">
        <f>IF(H$10=0,0,H$10/NFM_fec!H$10)</f>
        <v>1.3251222</v>
      </c>
      <c r="I225" s="128">
        <f>IF(I$10=0,0,I$10/NFM_fec!I$10)</f>
        <v>1.09192867193649</v>
      </c>
      <c r="J225" s="128">
        <f>IF(J$10=0,0,J$10/NFM_fec!J$10)</f>
        <v>1.0727159288579682</v>
      </c>
      <c r="K225" s="128">
        <f>IF(K$10=0,0,K$10/NFM_fec!K$10)</f>
        <v>0.98497281563184425</v>
      </c>
      <c r="L225" s="128">
        <f>IF(L$10=0,0,L$10/NFM_fec!L$10)</f>
        <v>1.0665437804513458</v>
      </c>
      <c r="M225" s="128">
        <f>IF(M$10=0,0,M$10/NFM_fec!M$10)</f>
        <v>1.0757738899872247</v>
      </c>
      <c r="N225" s="128">
        <f>IF(N$10=0,0,N$10/NFM_fec!N$10)</f>
        <v>1.0441322757746558</v>
      </c>
      <c r="O225" s="128">
        <f>IF(O$10=0,0,O$10/NFM_fec!O$10)</f>
        <v>0.99708093756189198</v>
      </c>
      <c r="P225" s="128">
        <f>IF(P$10=0,0,P$10/NFM_fec!P$10)</f>
        <v>1.0024877998259969</v>
      </c>
      <c r="Q225" s="128">
        <f>IF(Q$10=0,0,Q$10/NFM_fec!Q$10)</f>
        <v>1.0312162798004854</v>
      </c>
    </row>
    <row r="226" spans="1:17" x14ac:dyDescent="0.25">
      <c r="A226" s="127" t="s">
        <v>152</v>
      </c>
      <c r="B226" s="126">
        <f>IF(B$15=0,0,B$15/NFM_fec!B$15)</f>
        <v>2.8286032347306804</v>
      </c>
      <c r="C226" s="126">
        <f>IF(C$15=0,0,C$15/NFM_fec!C$15)</f>
        <v>2.7922541920359425</v>
      </c>
      <c r="D226" s="126">
        <f>IF(D$15=0,0,D$15/NFM_fec!D$15)</f>
        <v>2.7629317230578563</v>
      </c>
      <c r="E226" s="126">
        <f>IF(E$15=0,0,E$15/NFM_fec!E$15)</f>
        <v>2.7597886893307693</v>
      </c>
      <c r="F226" s="126">
        <f>IF(F$15=0,0,F$15/NFM_fec!F$15)</f>
        <v>2.6264321321978472</v>
      </c>
      <c r="G226" s="126">
        <f>IF(G$15=0,0,G$15/NFM_fec!G$15)</f>
        <v>2.9556118608838702</v>
      </c>
      <c r="H226" s="126">
        <f>IF(H$15=0,0,H$15/NFM_fec!H$15)</f>
        <v>2.8811717267677821</v>
      </c>
      <c r="I226" s="126">
        <f>IF(I$15=0,0,I$15/NFM_fec!I$15)</f>
        <v>3.0304645123743388</v>
      </c>
      <c r="J226" s="126">
        <f>IF(J$15=0,0,J$15/NFM_fec!J$15)</f>
        <v>2.9687057802208128</v>
      </c>
      <c r="K226" s="126">
        <f>IF(K$15=0,0,K$15/NFM_fec!K$15)</f>
        <v>2.8628164897662116</v>
      </c>
      <c r="L226" s="126">
        <f>IF(L$15=0,0,L$15/NFM_fec!L$15)</f>
        <v>2.904792706397394</v>
      </c>
      <c r="M226" s="126">
        <f>IF(M$15=0,0,M$15/NFM_fec!M$15)</f>
        <v>2.977495830032443</v>
      </c>
      <c r="N226" s="126">
        <f>IF(N$15=0,0,N$15/NFM_fec!N$15)</f>
        <v>2.9794512126076484</v>
      </c>
      <c r="O226" s="126">
        <f>IF(O$15=0,0,O$15/NFM_fec!O$15)</f>
        <v>2.9254309454621743</v>
      </c>
      <c r="P226" s="126">
        <f>IF(P$15=0,0,P$15/NFM_fec!P$15)</f>
        <v>2.7987441656382592</v>
      </c>
      <c r="Q226" s="126">
        <f>IF(Q$15=0,0,Q$15/NFM_fec!Q$15)</f>
        <v>2.8485039125679483</v>
      </c>
    </row>
    <row r="227" spans="1:17" x14ac:dyDescent="0.25">
      <c r="A227" s="72" t="s">
        <v>151</v>
      </c>
      <c r="B227" s="125">
        <f>IF(B$26=0,0,B$26/NFM_fec!B$26)</f>
        <v>0.14444459999999978</v>
      </c>
      <c r="C227" s="125">
        <f>IF(C$26=0,0,C$26/NFM_fec!C$26)</f>
        <v>0.14444460000000015</v>
      </c>
      <c r="D227" s="125">
        <f>IF(D$26=0,0,D$26/NFM_fec!D$26)</f>
        <v>0.14444460000000034</v>
      </c>
      <c r="E227" s="125">
        <f>IF(E$26=0,0,E$26/NFM_fec!E$26)</f>
        <v>0.1444445999999999</v>
      </c>
      <c r="F227" s="125">
        <f>IF(F$26=0,0,F$26/NFM_fec!F$26)</f>
        <v>0.12686004000000045</v>
      </c>
      <c r="G227" s="125">
        <f>IF(G$26=0,0,G$26/NFM_fec!G$26)</f>
        <v>0.14444460000000031</v>
      </c>
      <c r="H227" s="125">
        <f>IF(H$26=0,0,H$26/NFM_fec!H$26)</f>
        <v>0.1444446000000002</v>
      </c>
      <c r="I227" s="125">
        <f>IF(I$26=0,0,I$26/NFM_fec!I$26)</f>
        <v>0.14444459999999992</v>
      </c>
      <c r="J227" s="125">
        <f>IF(J$26=0,0,J$26/NFM_fec!J$26)</f>
        <v>0.14444460000000015</v>
      </c>
      <c r="K227" s="125">
        <f>IF(K$26=0,0,K$26/NFM_fec!K$26)</f>
        <v>0.12686004000000017</v>
      </c>
      <c r="L227" s="125">
        <f>IF(L$26=0,0,L$26/NFM_fec!L$26)</f>
        <v>0.1444445999999999</v>
      </c>
      <c r="M227" s="125">
        <f>IF(M$26=0,0,M$26/NFM_fec!M$26)</f>
        <v>0.14429005737520034</v>
      </c>
      <c r="N227" s="125">
        <f>IF(N$26=0,0,N$26/NFM_fec!N$26)</f>
        <v>0.12633359602579614</v>
      </c>
      <c r="O227" s="125">
        <f>IF(O$26=0,0,O$26/NFM_fec!O$26)</f>
        <v>0.13235318277216457</v>
      </c>
      <c r="P227" s="125">
        <f>IF(P$26=0,0,P$26/NFM_fec!P$26)</f>
        <v>0.14388690444482588</v>
      </c>
      <c r="Q227" s="125">
        <f>IF(Q$26=0,0,Q$26/NFM_fec!Q$26)</f>
        <v>0.12759435161557289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0.21332518455197869</v>
      </c>
      <c r="C229" s="133">
        <f>IF(C$33=0,0,(C$33-C$68)/NFM_fec!C$33)</f>
        <v>0.32541132304984627</v>
      </c>
      <c r="D229" s="133">
        <f>IF(D$33=0,0,(D$33-D$68)/NFM_fec!D$33)</f>
        <v>0.3937314172296999</v>
      </c>
      <c r="E229" s="133">
        <f>IF(E$33=0,0,(E$33-E$68)/NFM_fec!E$33)</f>
        <v>0.35522179664768588</v>
      </c>
      <c r="F229" s="133">
        <f>IF(F$33=0,0,(F$33-F$68)/NFM_fec!F$33)</f>
        <v>0.38492101796867145</v>
      </c>
      <c r="G229" s="133">
        <f>IF(G$33=0,0,(G$33-G$68)/NFM_fec!G$33)</f>
        <v>0.21983674985362386</v>
      </c>
      <c r="H229" s="133">
        <f>IF(H$33=0,0,(H$33-H$68)/NFM_fec!H$33)</f>
        <v>0.1775219816334202</v>
      </c>
      <c r="I229" s="133">
        <f>IF(I$33=0,0,(I$33-I$68)/NFM_fec!I$33)</f>
        <v>0.2358188688508156</v>
      </c>
      <c r="J229" s="133">
        <f>IF(J$33=0,0,(J$33-J$68)/NFM_fec!J$33)</f>
        <v>0.22273167380608769</v>
      </c>
      <c r="K229" s="133">
        <f>IF(K$33=0,0,(K$33-K$68)/NFM_fec!K$33)</f>
        <v>0.39906108906834775</v>
      </c>
      <c r="L229" s="133">
        <f>IF(L$33=0,0,(L$33-L$68)/NFM_fec!L$33)</f>
        <v>0.40321868090101259</v>
      </c>
      <c r="M229" s="133">
        <f>IF(M$33=0,0,(M$33-M$68)/NFM_fec!M$33)</f>
        <v>0.3018028406239589</v>
      </c>
      <c r="N229" s="133">
        <f>IF(N$33=0,0,(N$33-N$68)/NFM_fec!N$33)</f>
        <v>6.2955427464368219E-2</v>
      </c>
      <c r="O229" s="133">
        <f>IF(O$33=0,0,(O$33-O$68)/NFM_fec!O$33)</f>
        <v>0.14594145052186536</v>
      </c>
      <c r="P229" s="133">
        <f>IF(P$33=0,0,(P$33-P$68)/NFM_fec!P$33)</f>
        <v>3.8926106082223653E-2</v>
      </c>
      <c r="Q229" s="133">
        <f>IF(Q$33=0,0,(Q$33-Q$68)/NFM_fec!Q$33)</f>
        <v>0.17404015295530059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1.3251222</v>
      </c>
      <c r="C234" s="128">
        <f>IF(C$38=0,0,C$38/NFM_fec!C$38)</f>
        <v>1.3251222000000002</v>
      </c>
      <c r="D234" s="128">
        <f>IF(D$38=0,0,D$38/NFM_fec!D$38)</f>
        <v>1.3251222</v>
      </c>
      <c r="E234" s="128">
        <f>IF(E$38=0,0,E$38/NFM_fec!E$38)</f>
        <v>1.3251222</v>
      </c>
      <c r="F234" s="128">
        <f>IF(F$38=0,0,F$38/NFM_fec!F$38)</f>
        <v>1.3251222</v>
      </c>
      <c r="G234" s="128">
        <f>IF(G$38=0,0,G$38/NFM_fec!G$38)</f>
        <v>1.2976227538885035</v>
      </c>
      <c r="H234" s="128">
        <f>IF(H$38=0,0,H$38/NFM_fec!H$38)</f>
        <v>1.3251222</v>
      </c>
      <c r="I234" s="128">
        <f>IF(I$38=0,0,I$38/NFM_fec!I$38)</f>
        <v>1.0919286719364902</v>
      </c>
      <c r="J234" s="128">
        <f>IF(J$38=0,0,J$38/NFM_fec!J$38)</f>
        <v>1.072715928857968</v>
      </c>
      <c r="K234" s="128">
        <f>IF(K$38=0,0,K$38/NFM_fec!K$38)</f>
        <v>0.98497281563184413</v>
      </c>
      <c r="L234" s="128">
        <f>IF(L$38=0,0,L$38/NFM_fec!L$38)</f>
        <v>1.0665437804513458</v>
      </c>
      <c r="M234" s="128">
        <f>IF(M$38=0,0,M$38/NFM_fec!M$38)</f>
        <v>1.0757738899872247</v>
      </c>
      <c r="N234" s="128">
        <f>IF(N$38=0,0,N$38/NFM_fec!N$38)</f>
        <v>1.0441322757746556</v>
      </c>
      <c r="O234" s="128">
        <f>IF(O$38=0,0,O$38/NFM_fec!O$38)</f>
        <v>0.99708093756189176</v>
      </c>
      <c r="P234" s="128">
        <f>IF(P$38=0,0,P$38/NFM_fec!P$38)</f>
        <v>1.0024877998259969</v>
      </c>
      <c r="Q234" s="128">
        <f>IF(Q$38=0,0,Q$38/NFM_fec!Q$38)</f>
        <v>1.0312162798004854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0.5483826286957505</v>
      </c>
      <c r="C236" s="126">
        <f>IF(C$44=0,0,C$44/NFM_fec!C$44)</f>
        <v>1.6373005996957817</v>
      </c>
      <c r="D236" s="126">
        <f>IF(D$44=0,0,D$44/NFM_fec!D$44)</f>
        <v>2.3046665576787522</v>
      </c>
      <c r="E236" s="126">
        <f>IF(E$44=0,0,E$44/NFM_fec!E$44)</f>
        <v>1.9347822956007292</v>
      </c>
      <c r="F236" s="126">
        <f>IF(F$44=0,0,F$44/NFM_fec!F$44)</f>
        <v>2.2697743216820827</v>
      </c>
      <c r="G236" s="126">
        <f>IF(G$44=0,0,G$44/NFM_fec!G$44)</f>
        <v>0.55564223554354086</v>
      </c>
      <c r="H236" s="126">
        <f>IF(H$44=0,0,H$44/NFM_fec!H$44)</f>
        <v>0.19231518124303781</v>
      </c>
      <c r="I236" s="126">
        <f>IF(I$44=0,0,I$44/NFM_fec!I$44)</f>
        <v>0.66248023574996862</v>
      </c>
      <c r="J236" s="126">
        <f>IF(J$44=0,0,J$44/NFM_fec!J$44)</f>
        <v>0.56141243907876071</v>
      </c>
      <c r="K236" s="126">
        <f>IF(K$44=0,0,K$44/NFM_fec!K$44)</f>
        <v>2.3057423827709402</v>
      </c>
      <c r="L236" s="126">
        <f>IF(L$44=0,0,L$44/NFM_fec!L$44)</f>
        <v>2.3331014575207494</v>
      </c>
      <c r="M236" s="126">
        <f>IF(M$44=0,0,M$44/NFM_fec!M$44)</f>
        <v>1.3329221056209908</v>
      </c>
      <c r="N236" s="126">
        <f>IF(N$44=0,0,N$44/NFM_fec!N$44)</f>
        <v>5.2145622285514011E-2</v>
      </c>
      <c r="O236" s="126">
        <f>IF(O$44=0,0,O$44/NFM_fec!O$44)</f>
        <v>4.6473970174136812E-2</v>
      </c>
      <c r="P236" s="126">
        <f>IF(P$44=0,0,P$44/NFM_fec!P$44)</f>
        <v>4.2409157543840968E-2</v>
      </c>
      <c r="Q236" s="126">
        <f>IF(Q$44=0,0,Q$44/NFM_fec!Q$44)</f>
        <v>0.18598365887840929</v>
      </c>
    </row>
    <row r="237" spans="1:17" x14ac:dyDescent="0.25">
      <c r="A237" s="72" t="s">
        <v>147</v>
      </c>
      <c r="B237" s="125">
        <f>IF(B$51=0,0,B$51/NFM_fec!B$51)</f>
        <v>2.5436952808163875</v>
      </c>
      <c r="C237" s="125">
        <f>IF(C$51=0,0,C$51/NFM_fec!C$51)</f>
        <v>2.5985846967502781</v>
      </c>
      <c r="D237" s="125">
        <f>IF(D$51=0,0,D$51/NFM_fec!D$51)</f>
        <v>2.6261811200185421</v>
      </c>
      <c r="E237" s="125">
        <f>IF(E$51=0,0,E$51/NFM_fec!E$51)</f>
        <v>2.600492564985553</v>
      </c>
      <c r="F237" s="125">
        <f>IF(F$51=0,0,F$51/NFM_fec!F$51)</f>
        <v>2.5401377968807135</v>
      </c>
      <c r="G237" s="125">
        <f>IF(G$51=0,0,G$51/NFM_fec!G$51)</f>
        <v>2.6375195896214554</v>
      </c>
      <c r="H237" s="125">
        <f>IF(H$51=0,0,H$51/NFM_fec!H$51)</f>
        <v>2.5394432377861254</v>
      </c>
      <c r="I237" s="125">
        <f>IF(I$51=0,0,I$51/NFM_fec!I$51)</f>
        <v>2.7261357359414067</v>
      </c>
      <c r="J237" s="125">
        <f>IF(J$51=0,0,J$51/NFM_fec!J$51)</f>
        <v>2.6779497957689791</v>
      </c>
      <c r="K237" s="125">
        <f>IF(K$51=0,0,K$51/NFM_fec!K$51)</f>
        <v>2.7150261095047146</v>
      </c>
      <c r="L237" s="125">
        <f>IF(L$51=0,0,L$51/NFM_fec!L$51)</f>
        <v>2.7369891898342784</v>
      </c>
      <c r="M237" s="125">
        <f>IF(M$51=0,0,M$51/NFM_fec!M$51)</f>
        <v>2.711259148771286</v>
      </c>
      <c r="N237" s="125">
        <f>IF(N$51=0,0,N$51/NFM_fec!N$51)</f>
        <v>1.4527730295950185</v>
      </c>
      <c r="O237" s="125">
        <f>IF(O$51=0,0,O$51/NFM_fec!O$51)</f>
        <v>2.2688514033791352</v>
      </c>
      <c r="P237" s="125">
        <f>IF(P$51=0,0,P$51/NFM_fec!P$51)</f>
        <v>1.3085418123902715</v>
      </c>
      <c r="Q237" s="125">
        <f>IF(Q$51=0,0,Q$51/NFM_fec!Q$51)</f>
        <v>2.4973096520588958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1.0549378485911627</v>
      </c>
      <c r="C239" s="133">
        <f>IF(C$70=0,0,C$70/NFM_fec!C$70)</f>
        <v>1.5710961722283916</v>
      </c>
      <c r="D239" s="133">
        <f>IF(D$70=0,0,D$70/NFM_fec!D$70)</f>
        <v>1.8853409330417557</v>
      </c>
      <c r="E239" s="133">
        <f>IF(E$70=0,0,E$70/NFM_fec!E$70)</f>
        <v>1.7091296855939313</v>
      </c>
      <c r="F239" s="133">
        <f>IF(F$70=0,0,F$70/NFM_fec!F$70)</f>
        <v>1.6816863258601762</v>
      </c>
      <c r="G239" s="133">
        <f>IF(G$70=0,0,G$70/NFM_fec!G$70)</f>
        <v>1.0786830188905472</v>
      </c>
      <c r="H239" s="133">
        <f>IF(H$70=0,0,H$70/NFM_fec!H$70)</f>
        <v>0.88482075464104948</v>
      </c>
      <c r="I239" s="133">
        <f>IF(I$70=0,0,I$70/NFM_fec!I$70)</f>
        <v>1.1481877417758641</v>
      </c>
      <c r="J239" s="133">
        <f>IF(J$70=0,0,J$70/NFM_fec!J$70)</f>
        <v>1.0926832698365256</v>
      </c>
      <c r="K239" s="133">
        <f>IF(K$70=0,0,K$70/NFM_fec!K$70)</f>
        <v>0</v>
      </c>
      <c r="L239" s="133">
        <f>IF(L$70=0,0,L$70/NFM_fec!L$70)</f>
        <v>0</v>
      </c>
      <c r="M239" s="133">
        <f>IF(M$70=0,0,M$70/NFM_fec!M$70)</f>
        <v>0</v>
      </c>
      <c r="N239" s="133">
        <f>IF(N$70=0,0,N$70/NFM_fec!N$70)</f>
        <v>0</v>
      </c>
      <c r="O239" s="133">
        <f>IF(O$70=0,0,O$70/NFM_fec!O$70)</f>
        <v>0</v>
      </c>
      <c r="P239" s="133">
        <f>IF(P$70=0,0,P$70/NFM_fec!P$70)</f>
        <v>0</v>
      </c>
      <c r="Q239" s="133">
        <f>IF(Q$70=0,0,Q$70/NFM_fec!Q$70)</f>
        <v>0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1.3251222</v>
      </c>
      <c r="C244" s="128">
        <f>IF(C$75=0,0,C$75/NFM_fec!C$75)</f>
        <v>1.3251222000000002</v>
      </c>
      <c r="D244" s="128">
        <f>IF(D$75=0,0,D$75/NFM_fec!D$75)</f>
        <v>1.3251222</v>
      </c>
      <c r="E244" s="128">
        <f>IF(E$75=0,0,E$75/NFM_fec!E$75)</f>
        <v>1.3251222</v>
      </c>
      <c r="F244" s="128">
        <f>IF(F$75=0,0,F$75/NFM_fec!F$75)</f>
        <v>1.3251222</v>
      </c>
      <c r="G244" s="128">
        <f>IF(G$75=0,0,G$75/NFM_fec!G$75)</f>
        <v>1.2976227538885037</v>
      </c>
      <c r="H244" s="128">
        <f>IF(H$75=0,0,H$75/NFM_fec!H$75)</f>
        <v>1.3251222</v>
      </c>
      <c r="I244" s="128">
        <f>IF(I$75=0,0,I$75/NFM_fec!I$75)</f>
        <v>1.0919286719364902</v>
      </c>
      <c r="J244" s="128">
        <f>IF(J$75=0,0,J$75/NFM_fec!J$75)</f>
        <v>1.0727159288579684</v>
      </c>
      <c r="K244" s="128">
        <f>IF(K$75=0,0,K$75/NFM_fec!K$75)</f>
        <v>0</v>
      </c>
      <c r="L244" s="128">
        <f>IF(L$75=0,0,L$75/NFM_fec!L$75)</f>
        <v>0</v>
      </c>
      <c r="M244" s="128">
        <f>IF(M$75=0,0,M$75/NFM_fec!M$75)</f>
        <v>0</v>
      </c>
      <c r="N244" s="128">
        <f>IF(N$75=0,0,N$75/NFM_fec!N$75)</f>
        <v>0</v>
      </c>
      <c r="O244" s="128">
        <f>IF(O$75=0,0,O$75/NFM_fec!O$75)</f>
        <v>0</v>
      </c>
      <c r="P244" s="128">
        <f>IF(P$75=0,0,P$75/NFM_fec!P$75)</f>
        <v>0</v>
      </c>
      <c r="Q244" s="128">
        <f>IF(Q$75=0,0,Q$75/NFM_fec!Q$75)</f>
        <v>0</v>
      </c>
    </row>
    <row r="245" spans="1:17" x14ac:dyDescent="0.25">
      <c r="A245" s="127" t="s">
        <v>149</v>
      </c>
      <c r="B245" s="126">
        <f>IF(B$80=0,0,B$80/NFM_fec!B$80)</f>
        <v>0.81017869434924117</v>
      </c>
      <c r="C245" s="126">
        <f>IF(C$80=0,0,C$80/NFM_fec!C$80)</f>
        <v>0.79782317475625764</v>
      </c>
      <c r="D245" s="126">
        <f>IF(D$80=0,0,D$80/NFM_fec!D$80)</f>
        <v>0.78758484805184803</v>
      </c>
      <c r="E245" s="126">
        <f>IF(E$80=0,0,E$80/NFM_fec!E$80)</f>
        <v>0.7931667001823316</v>
      </c>
      <c r="F245" s="126">
        <f>IF(F$80=0,0,F$80/NFM_fec!F$80)</f>
        <v>0.17895510485536248</v>
      </c>
      <c r="G245" s="126">
        <f>IF(G$80=0,0,G$80/NFM_fec!G$80)</f>
        <v>0.81093442973002072</v>
      </c>
      <c r="H245" s="126">
        <f>IF(H$80=0,0,H$80/NFM_fec!H$80)</f>
        <v>0.8021664358822721</v>
      </c>
      <c r="I245" s="126">
        <f>IF(I$80=0,0,I$80/NFM_fec!I$80)</f>
        <v>0.80887815248705186</v>
      </c>
      <c r="J245" s="126">
        <f>IF(J$80=0,0,J$80/NFM_fec!J$80)</f>
        <v>0.81514216177634258</v>
      </c>
      <c r="K245" s="126">
        <f>IF(K$80=0,0,K$80/NFM_fec!K$80)</f>
        <v>0</v>
      </c>
      <c r="L245" s="126">
        <f>IF(L$80=0,0,L$80/NFM_fec!L$80)</f>
        <v>0</v>
      </c>
      <c r="M245" s="126">
        <f>IF(M$80=0,0,M$80/NFM_fec!M$80)</f>
        <v>0</v>
      </c>
      <c r="N245" s="126">
        <f>IF(N$80=0,0,N$80/NFM_fec!N$80)</f>
        <v>0</v>
      </c>
      <c r="O245" s="126">
        <f>IF(O$80=0,0,O$80/NFM_fec!O$80)</f>
        <v>0</v>
      </c>
      <c r="P245" s="126">
        <f>IF(P$80=0,0,P$80/NFM_fec!P$80)</f>
        <v>0</v>
      </c>
      <c r="Q245" s="126">
        <f>IF(Q$80=0,0,Q$80/NFM_fec!Q$80)</f>
        <v>0</v>
      </c>
    </row>
    <row r="246" spans="1:17" x14ac:dyDescent="0.25">
      <c r="A246" s="127" t="s">
        <v>148</v>
      </c>
      <c r="B246" s="126">
        <f>IF(B$87=0,0,B$87/NFM_fec!B$87)</f>
        <v>0.5483826286957505</v>
      </c>
      <c r="C246" s="126">
        <f>IF(C$87=0,0,C$87/NFM_fec!C$87)</f>
        <v>1.6373005996957815</v>
      </c>
      <c r="D246" s="126">
        <f>IF(D$87=0,0,D$87/NFM_fec!D$87)</f>
        <v>2.3046665576787531</v>
      </c>
      <c r="E246" s="126">
        <f>IF(E$87=0,0,E$87/NFM_fec!E$87)</f>
        <v>1.9347822956007295</v>
      </c>
      <c r="F246" s="126">
        <f>IF(F$87=0,0,F$87/NFM_fec!F$87)</f>
        <v>2.2697743216820827</v>
      </c>
      <c r="G246" s="126">
        <f>IF(G$87=0,0,G$87/NFM_fec!G$87)</f>
        <v>0.55564223554354086</v>
      </c>
      <c r="H246" s="126">
        <f>IF(H$87=0,0,H$87/NFM_fec!H$87)</f>
        <v>0.19231518124303787</v>
      </c>
      <c r="I246" s="126">
        <f>IF(I$87=0,0,I$87/NFM_fec!I$87)</f>
        <v>0.66248023574996862</v>
      </c>
      <c r="J246" s="126">
        <f>IF(J$87=0,0,J$87/NFM_fec!J$87)</f>
        <v>0.56141243907876071</v>
      </c>
      <c r="K246" s="126">
        <f>IF(K$87=0,0,K$87/NFM_fec!K$87)</f>
        <v>0</v>
      </c>
      <c r="L246" s="126">
        <f>IF(L$87=0,0,L$87/NFM_fec!L$87)</f>
        <v>0</v>
      </c>
      <c r="M246" s="126">
        <f>IF(M$87=0,0,M$87/NFM_fec!M$87)</f>
        <v>0</v>
      </c>
      <c r="N246" s="126">
        <f>IF(N$87=0,0,N$87/NFM_fec!N$87)</f>
        <v>0</v>
      </c>
      <c r="O246" s="126">
        <f>IF(O$87=0,0,O$87/NFM_fec!O$87)</f>
        <v>0</v>
      </c>
      <c r="P246" s="126">
        <f>IF(P$87=0,0,P$87/NFM_fec!P$87)</f>
        <v>0</v>
      </c>
      <c r="Q246" s="126">
        <f>IF(Q$87=0,0,Q$87/NFM_fec!Q$87)</f>
        <v>0</v>
      </c>
    </row>
    <row r="247" spans="1:17" x14ac:dyDescent="0.25">
      <c r="A247" s="72" t="s">
        <v>147</v>
      </c>
      <c r="B247" s="125">
        <f>IF(B$94=0,0,B$94/NFM_fec!B$94)</f>
        <v>2.4919773151271465</v>
      </c>
      <c r="C247" s="125">
        <f>IF(C$94=0,0,C$94/NFM_fec!C$94)</f>
        <v>2.5634288080689469</v>
      </c>
      <c r="D247" s="125">
        <f>IF(D$94=0,0,D$94/NFM_fec!D$94)</f>
        <v>2.6013574431123589</v>
      </c>
      <c r="E247" s="125">
        <f>IF(E$94=0,0,E$94/NFM_fec!E$94)</f>
        <v>2.5715763084187278</v>
      </c>
      <c r="F247" s="125">
        <f>IF(F$94=0,0,F$94/NFM_fec!F$94)</f>
        <v>2.5244732027133989</v>
      </c>
      <c r="G247" s="125">
        <f>IF(G$94=0,0,G$94/NFM_fec!G$94)</f>
        <v>2.5797778349770377</v>
      </c>
      <c r="H247" s="125">
        <f>IF(H$94=0,0,H$94/NFM_fec!H$94)</f>
        <v>2.4774109146256924</v>
      </c>
      <c r="I247" s="125">
        <f>IF(I$94=0,0,I$94/NFM_fec!I$94)</f>
        <v>2.670892402080177</v>
      </c>
      <c r="J247" s="125">
        <f>IF(J$94=0,0,J$94/NFM_fec!J$94)</f>
        <v>2.6251702653233506</v>
      </c>
      <c r="K247" s="125">
        <f>IF(K$94=0,0,K$94/NFM_fec!K$94)</f>
        <v>0</v>
      </c>
      <c r="L247" s="125">
        <f>IF(L$94=0,0,L$94/NFM_fec!L$94)</f>
        <v>0</v>
      </c>
      <c r="M247" s="125">
        <f>IF(M$94=0,0,M$94/NFM_fec!M$94)</f>
        <v>0</v>
      </c>
      <c r="N247" s="125">
        <f>IF(N$94=0,0,N$94/NFM_fec!N$94)</f>
        <v>0</v>
      </c>
      <c r="O247" s="125">
        <f>IF(O$94=0,0,O$94/NFM_fec!O$94)</f>
        <v>0</v>
      </c>
      <c r="P247" s="125">
        <f>IF(P$94=0,0,P$94/NFM_fec!P$94)</f>
        <v>0</v>
      </c>
      <c r="Q247" s="12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1.4568311627279813</v>
      </c>
      <c r="C249" s="133">
        <f>IF(C$112=0,0,(C$112-C$154)/NFM_fec!C$112)</f>
        <v>1.4528090817814248</v>
      </c>
      <c r="D249" s="133">
        <f>IF(D$112=0,0,(D$112-D$154)/NFM_fec!D$112)</f>
        <v>1.7439126041513648</v>
      </c>
      <c r="E249" s="133">
        <f>IF(E$112=0,0,(E$112-E$154)/NFM_fec!E$112)</f>
        <v>1.3205966194659764</v>
      </c>
      <c r="F249" s="133">
        <f>IF(F$112=0,0,(F$112-F$154)/NFM_fec!F$112)</f>
        <v>1.1067365744695563</v>
      </c>
      <c r="G249" s="133">
        <f>IF(G$112=0,0,(G$112-G$154)/NFM_fec!G$112)</f>
        <v>0.95329182686063363</v>
      </c>
      <c r="H249" s="133">
        <f>IF(H$112=0,0,(H$112-H$154)/NFM_fec!H$112)</f>
        <v>0.95286149727601333</v>
      </c>
      <c r="I249" s="133">
        <f>IF(I$112=0,0,(I$112-I$154)/NFM_fec!I$112)</f>
        <v>1.1046481926201854</v>
      </c>
      <c r="J249" s="133">
        <f>IF(J$112=0,0,(J$112-J$154)/NFM_fec!J$112)</f>
        <v>0.76151994268121126</v>
      </c>
      <c r="K249" s="133">
        <f>IF(K$112=0,0,(K$112-K$154)/NFM_fec!K$112)</f>
        <v>1.0582750520217739</v>
      </c>
      <c r="L249" s="133">
        <f>IF(L$112=0,0,(L$112-L$154)/NFM_fec!L$112)</f>
        <v>1.5326974612510986</v>
      </c>
      <c r="M249" s="133">
        <f>IF(M$112=0,0,(M$112-M$154)/NFM_fec!M$112)</f>
        <v>0.94995741440235781</v>
      </c>
      <c r="N249" s="133">
        <f>IF(N$112=0,0,(N$112-N$154)/NFM_fec!N$112)</f>
        <v>0.27440885616433902</v>
      </c>
      <c r="O249" s="133">
        <f>IF(O$112=0,0,(O$112-O$154)/NFM_fec!O$112)</f>
        <v>0.4050995586500129</v>
      </c>
      <c r="P249" s="133">
        <f>IF(P$112=0,0,(P$112-P$154)/NFM_fec!P$112)</f>
        <v>0.29072284145843597</v>
      </c>
      <c r="Q249" s="133">
        <f>IF(Q$112=0,0,(Q$112-Q$154)/NFM_fec!Q$112)</f>
        <v>0.4367298033339404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1.3251222000000002</v>
      </c>
      <c r="C254" s="128">
        <f>IF(C$117=0,0,C$117/NFM_fec!C$117)</f>
        <v>1.3251222000000002</v>
      </c>
      <c r="D254" s="128">
        <f>IF(D$117=0,0,D$117/NFM_fec!D$117)</f>
        <v>1.3251221999999998</v>
      </c>
      <c r="E254" s="128">
        <f>IF(E$117=0,0,E$117/NFM_fec!E$117)</f>
        <v>1.3251222000000002</v>
      </c>
      <c r="F254" s="128">
        <f>IF(F$117=0,0,F$117/NFM_fec!F$117)</f>
        <v>1.3251222</v>
      </c>
      <c r="G254" s="128">
        <f>IF(G$117=0,0,G$117/NFM_fec!G$117)</f>
        <v>1.2976227538885035</v>
      </c>
      <c r="H254" s="128">
        <f>IF(H$117=0,0,H$117/NFM_fec!H$117)</f>
        <v>1.3251222000000002</v>
      </c>
      <c r="I254" s="128">
        <f>IF(I$117=0,0,I$117/NFM_fec!I$117)</f>
        <v>1.09192867193649</v>
      </c>
      <c r="J254" s="128">
        <f>IF(J$117=0,0,J$117/NFM_fec!J$117)</f>
        <v>1.0727159288579682</v>
      </c>
      <c r="K254" s="128">
        <f>IF(K$117=0,0,K$117/NFM_fec!K$117)</f>
        <v>0.98497281563184425</v>
      </c>
      <c r="L254" s="128">
        <f>IF(L$117=0,0,L$117/NFM_fec!L$117)</f>
        <v>1.0665437804513458</v>
      </c>
      <c r="M254" s="128">
        <f>IF(M$117=0,0,M$117/NFM_fec!M$117)</f>
        <v>1.0757738899872247</v>
      </c>
      <c r="N254" s="128">
        <f>IF(N$117=0,0,N$117/NFM_fec!N$117)</f>
        <v>1.0441322757746558</v>
      </c>
      <c r="O254" s="128">
        <f>IF(O$117=0,0,O$117/NFM_fec!O$117)</f>
        <v>0.99708093756189209</v>
      </c>
      <c r="P254" s="128">
        <f>IF(P$117=0,0,P$117/NFM_fec!P$117)</f>
        <v>1.0024877998259969</v>
      </c>
      <c r="Q254" s="128">
        <f>IF(Q$117=0,0,Q$117/NFM_fec!Q$117)</f>
        <v>1.0312162798004851</v>
      </c>
    </row>
    <row r="255" spans="1:17" x14ac:dyDescent="0.25">
      <c r="A255" s="127" t="s">
        <v>146</v>
      </c>
      <c r="B255" s="126">
        <f>IF(B$122=0,0,B$122/NFM_fec!B$122)</f>
        <v>1.6850828528986352</v>
      </c>
      <c r="C255" s="126">
        <f>IF(C$122=0,0,C$122/NFM_fec!C$122)</f>
        <v>1.1359051990475184</v>
      </c>
      <c r="D255" s="126">
        <f>IF(D$122=0,0,D$122/NFM_fec!D$122)</f>
        <v>1.3249432417279217</v>
      </c>
      <c r="E255" s="126">
        <f>IF(E$122=0,0,E$122/NFM_fec!E$122)</f>
        <v>0.75477257860413594</v>
      </c>
      <c r="F255" s="126">
        <f>IF(F$122=0,0,F$122/NFM_fec!F$122)</f>
        <v>0.22425374181822616</v>
      </c>
      <c r="G255" s="126">
        <f>IF(G$122=0,0,G$122/NFM_fec!G$122)</f>
        <v>0.75983101689802757</v>
      </c>
      <c r="H255" s="126">
        <f>IF(H$122=0,0,H$122/NFM_fec!H$122)</f>
        <v>0.96032073930462125</v>
      </c>
      <c r="I255" s="126">
        <f>IF(I$122=0,0,I$122/NFM_fec!I$122)</f>
        <v>0.95533179991571915</v>
      </c>
      <c r="J255" s="126">
        <f>IF(J$122=0,0,J$122/NFM_fec!J$122)</f>
        <v>0.40330345897626929</v>
      </c>
      <c r="K255" s="126">
        <f>IF(K$122=0,0,K$122/NFM_fec!K$122)</f>
        <v>7.8430118210248742E-2</v>
      </c>
      <c r="L255" s="126">
        <f>IF(L$122=0,0,L$122/NFM_fec!L$122)</f>
        <v>0.90729459648190491</v>
      </c>
      <c r="M255" s="126">
        <f>IF(M$122=0,0,M$122/NFM_fec!M$122)</f>
        <v>0.35904264751101755</v>
      </c>
      <c r="N255" s="126">
        <f>IF(N$122=0,0,N$122/NFM_fec!N$122)</f>
        <v>5.214562228551399E-2</v>
      </c>
      <c r="O255" s="126">
        <f>IF(O$122=0,0,O$122/NFM_fec!O$122)</f>
        <v>0.13860259875077635</v>
      </c>
      <c r="P255" s="126">
        <f>IF(P$122=0,0,P$122/NFM_fec!P$122)</f>
        <v>0.14809215136249576</v>
      </c>
      <c r="Q255" s="126">
        <f>IF(Q$122=0,0,Q$122/NFM_fec!Q$122)</f>
        <v>5.3950798060870699E-2</v>
      </c>
    </row>
    <row r="256" spans="1:17" x14ac:dyDescent="0.25">
      <c r="A256" s="127" t="s">
        <v>145</v>
      </c>
      <c r="B256" s="126">
        <f>IF(B$130=0,0,B$130/NFM_fec!B$130)</f>
        <v>0.54838262869575061</v>
      </c>
      <c r="C256" s="126">
        <f>IF(C$130=0,0,C$130/NFM_fec!C$130)</f>
        <v>1.6373005996957815</v>
      </c>
      <c r="D256" s="126">
        <f>IF(D$130=0,0,D$130/NFM_fec!D$130)</f>
        <v>2.3046665576787526</v>
      </c>
      <c r="E256" s="126">
        <f>IF(E$130=0,0,E$130/NFM_fec!E$130)</f>
        <v>1.9347822956007295</v>
      </c>
      <c r="F256" s="126">
        <f>IF(F$130=0,0,F$130/NFM_fec!F$130)</f>
        <v>2.2697743216820827</v>
      </c>
      <c r="G256" s="126">
        <f>IF(G$130=0,0,G$130/NFM_fec!G$130)</f>
        <v>0.55564223554354075</v>
      </c>
      <c r="H256" s="126">
        <f>IF(H$130=0,0,H$130/NFM_fec!H$130)</f>
        <v>0.19231518124303784</v>
      </c>
      <c r="I256" s="126">
        <f>IF(I$130=0,0,I$130/NFM_fec!I$130)</f>
        <v>0.66248023574996873</v>
      </c>
      <c r="J256" s="126">
        <f>IF(J$130=0,0,J$130/NFM_fec!J$130)</f>
        <v>0.56141243907876059</v>
      </c>
      <c r="K256" s="126">
        <f>IF(K$130=0,0,K$130/NFM_fec!K$130)</f>
        <v>2.3057423827709407</v>
      </c>
      <c r="L256" s="126">
        <f>IF(L$130=0,0,L$130/NFM_fec!L$130)</f>
        <v>2.3331014575207494</v>
      </c>
      <c r="M256" s="126">
        <f>IF(M$130=0,0,M$130/NFM_fec!M$130)</f>
        <v>1.332922105620991</v>
      </c>
      <c r="N256" s="126">
        <f>IF(N$130=0,0,N$130/NFM_fec!N$130)</f>
        <v>5.2145622285514004E-2</v>
      </c>
      <c r="O256" s="126">
        <f>IF(O$130=0,0,O$130/NFM_fec!O$130)</f>
        <v>4.6473970174136819E-2</v>
      </c>
      <c r="P256" s="126">
        <f>IF(P$130=0,0,P$130/NFM_fec!P$130)</f>
        <v>4.2409157543840961E-2</v>
      </c>
      <c r="Q256" s="126">
        <f>IF(Q$130=0,0,Q$130/NFM_fec!Q$130)</f>
        <v>0.18598365887840937</v>
      </c>
    </row>
    <row r="257" spans="1:17" x14ac:dyDescent="0.25">
      <c r="A257" s="72" t="s">
        <v>144</v>
      </c>
      <c r="B257" s="125">
        <f>IF(B$137=0,0,B$137/NFM_fec!B$137)</f>
        <v>2.4919773151271465</v>
      </c>
      <c r="C257" s="125">
        <f>IF(C$137=0,0,C$137/NFM_fec!C$137)</f>
        <v>2.5634288080689469</v>
      </c>
      <c r="D257" s="125">
        <f>IF(D$137=0,0,D$137/NFM_fec!D$137)</f>
        <v>2.6013574431123581</v>
      </c>
      <c r="E257" s="125">
        <f>IF(E$137=0,0,E$137/NFM_fec!E$137)</f>
        <v>2.5715763084187282</v>
      </c>
      <c r="F257" s="125">
        <f>IF(F$137=0,0,F$137/NFM_fec!F$137)</f>
        <v>2.5244732027133994</v>
      </c>
      <c r="G257" s="125">
        <f>IF(G$137=0,0,G$137/NFM_fec!G$137)</f>
        <v>2.5797778349770368</v>
      </c>
      <c r="H257" s="125">
        <f>IF(H$137=0,0,H$137/NFM_fec!H$137)</f>
        <v>2.4774109146256924</v>
      </c>
      <c r="I257" s="125">
        <f>IF(I$137=0,0,I$137/NFM_fec!I$137)</f>
        <v>2.6708924020801774</v>
      </c>
      <c r="J257" s="125">
        <f>IF(J$137=0,0,J$137/NFM_fec!J$137)</f>
        <v>2.6251702653233506</v>
      </c>
      <c r="K257" s="125">
        <f>IF(K$137=0,0,K$137/NFM_fec!K$137)</f>
        <v>2.6881984351258406</v>
      </c>
      <c r="L257" s="125">
        <f>IF(L$137=0,0,L$137/NFM_fec!L$137)</f>
        <v>2.7065286274213531</v>
      </c>
      <c r="M257" s="125">
        <f>IF(M$137=0,0,M$137/NFM_fec!M$137)</f>
        <v>2.6629304890848524</v>
      </c>
      <c r="N257" s="125">
        <f>IF(N$137=0,0,N$137/NFM_fec!N$137)</f>
        <v>1.7259042922536398</v>
      </c>
      <c r="O257" s="125">
        <f>IF(O$137=0,0,O$137/NFM_fec!O$137)</f>
        <v>2.1496656882624445</v>
      </c>
      <c r="P257" s="125">
        <f>IF(P$137=0,0,P$137/NFM_fec!P$137)</f>
        <v>1.7998328589139978</v>
      </c>
      <c r="Q257" s="125">
        <f>IF(Q$137=0,0,Q$137/NFM_fec!Q$137)</f>
        <v>2.4335590530821842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13728.538596728406</v>
      </c>
      <c r="C3" s="46">
        <f t="shared" ref="C3:Q3" si="0">SUM(C4,C7)</f>
        <v>14471.382478327912</v>
      </c>
      <c r="D3" s="46">
        <f t="shared" si="0"/>
        <v>14546.336367706312</v>
      </c>
      <c r="E3" s="46">
        <f t="shared" si="0"/>
        <v>14427.72348462138</v>
      </c>
      <c r="F3" s="46">
        <f t="shared" si="0"/>
        <v>14955.984591715154</v>
      </c>
      <c r="G3" s="46">
        <f t="shared" si="0"/>
        <v>15412.72954180781</v>
      </c>
      <c r="H3" s="46">
        <f t="shared" si="0"/>
        <v>16041.29399340503</v>
      </c>
      <c r="I3" s="46">
        <f t="shared" si="0"/>
        <v>16313.744233406758</v>
      </c>
      <c r="J3" s="46">
        <f t="shared" si="0"/>
        <v>16592.429841206431</v>
      </c>
      <c r="K3" s="46">
        <f t="shared" si="0"/>
        <v>15291.988037147803</v>
      </c>
      <c r="L3" s="46">
        <f t="shared" si="0"/>
        <v>15328</v>
      </c>
      <c r="M3" s="46">
        <f t="shared" si="0"/>
        <v>15536.991646240809</v>
      </c>
      <c r="N3" s="46">
        <f t="shared" si="0"/>
        <v>14866.341248283534</v>
      </c>
      <c r="O3" s="46">
        <f t="shared" si="0"/>
        <v>15400.958595134525</v>
      </c>
      <c r="P3" s="46">
        <f t="shared" si="0"/>
        <v>16830.424694845155</v>
      </c>
      <c r="Q3" s="46">
        <f t="shared" si="0"/>
        <v>17786.98449868404</v>
      </c>
    </row>
    <row r="4" spans="1:17" x14ac:dyDescent="0.25">
      <c r="A4" s="110" t="s">
        <v>178</v>
      </c>
      <c r="B4" s="120">
        <f>SUM(B5:B6)</f>
        <v>9010.4096255238619</v>
      </c>
      <c r="C4" s="120">
        <f t="shared" ref="C4:Q4" si="1">SUM(C5:C6)</f>
        <v>9454.0836821168032</v>
      </c>
      <c r="D4" s="120">
        <f t="shared" si="1"/>
        <v>9406.5562353877522</v>
      </c>
      <c r="E4" s="120">
        <f t="shared" si="1"/>
        <v>9138.437556208406</v>
      </c>
      <c r="F4" s="120">
        <f t="shared" si="1"/>
        <v>9455.5045287864232</v>
      </c>
      <c r="G4" s="120">
        <f t="shared" si="1"/>
        <v>9616.2417543234096</v>
      </c>
      <c r="H4" s="120">
        <f t="shared" si="1"/>
        <v>9856.8934675316268</v>
      </c>
      <c r="I4" s="120">
        <f t="shared" si="1"/>
        <v>9837.4963634096675</v>
      </c>
      <c r="J4" s="120">
        <f t="shared" si="1"/>
        <v>9850.1947468291219</v>
      </c>
      <c r="K4" s="120">
        <f t="shared" si="1"/>
        <v>9001.6527624744213</v>
      </c>
      <c r="L4" s="120">
        <f t="shared" si="1"/>
        <v>10211</v>
      </c>
      <c r="M4" s="120">
        <f t="shared" si="1"/>
        <v>10880.896403381523</v>
      </c>
      <c r="N4" s="120">
        <f t="shared" si="1"/>
        <v>9976.044663171926</v>
      </c>
      <c r="O4" s="120">
        <f t="shared" si="1"/>
        <v>9582.930562268406</v>
      </c>
      <c r="P4" s="120">
        <f t="shared" si="1"/>
        <v>10182.588520125089</v>
      </c>
      <c r="Q4" s="120">
        <f t="shared" si="1"/>
        <v>11116.114763777558</v>
      </c>
    </row>
    <row r="5" spans="1:17" x14ac:dyDescent="0.25">
      <c r="A5" s="179" t="s">
        <v>61</v>
      </c>
      <c r="B5" s="189">
        <v>3501.7712209684764</v>
      </c>
      <c r="C5" s="189">
        <v>3586.9481662055978</v>
      </c>
      <c r="D5" s="189">
        <v>3577.9197428408729</v>
      </c>
      <c r="E5" s="189">
        <v>3526.558919823382</v>
      </c>
      <c r="F5" s="189">
        <v>3587.2152025664336</v>
      </c>
      <c r="G5" s="189">
        <v>3617.5760702005919</v>
      </c>
      <c r="H5" s="189">
        <v>3699.5571690482434</v>
      </c>
      <c r="I5" s="189">
        <v>3695.9145360751231</v>
      </c>
      <c r="J5" s="189">
        <v>3698.2799239375986</v>
      </c>
      <c r="K5" s="189">
        <v>2654.8983168954601</v>
      </c>
      <c r="L5" s="189">
        <v>3654.4293795346171</v>
      </c>
      <c r="M5" s="189">
        <v>4470.4133338653301</v>
      </c>
      <c r="N5" s="189">
        <v>3525.7814182877937</v>
      </c>
      <c r="O5" s="189">
        <v>2935.8632777642483</v>
      </c>
      <c r="P5" s="189">
        <v>3669.5590143708323</v>
      </c>
      <c r="Q5" s="189">
        <v>4413.7235502377307</v>
      </c>
    </row>
    <row r="6" spans="1:17" x14ac:dyDescent="0.25">
      <c r="A6" s="179" t="s">
        <v>40</v>
      </c>
      <c r="B6" s="189">
        <v>5508.6384045553859</v>
      </c>
      <c r="C6" s="189">
        <v>5867.1355159112054</v>
      </c>
      <c r="D6" s="189">
        <v>5828.6364925468788</v>
      </c>
      <c r="E6" s="189">
        <v>5611.878636385024</v>
      </c>
      <c r="F6" s="189">
        <v>5868.2893262199896</v>
      </c>
      <c r="G6" s="189">
        <v>5998.6656841228178</v>
      </c>
      <c r="H6" s="189">
        <v>6157.3362984833839</v>
      </c>
      <c r="I6" s="189">
        <v>6141.5818273345449</v>
      </c>
      <c r="J6" s="189">
        <v>6151.9148228915237</v>
      </c>
      <c r="K6" s="189">
        <v>6346.7544455789612</v>
      </c>
      <c r="L6" s="189">
        <v>6556.5706204653834</v>
      </c>
      <c r="M6" s="189">
        <v>6410.4830695161927</v>
      </c>
      <c r="N6" s="189">
        <v>6450.2632448841323</v>
      </c>
      <c r="O6" s="189">
        <v>6647.0672845041572</v>
      </c>
      <c r="P6" s="189">
        <v>6513.0295057542571</v>
      </c>
      <c r="Q6" s="189">
        <v>6702.3912135398268</v>
      </c>
    </row>
    <row r="7" spans="1:17" x14ac:dyDescent="0.25">
      <c r="A7" s="223" t="s">
        <v>39</v>
      </c>
      <c r="B7" s="118">
        <v>4718.1289712045427</v>
      </c>
      <c r="C7" s="118">
        <v>5017.2987962111101</v>
      </c>
      <c r="D7" s="118">
        <v>5139.7801323185595</v>
      </c>
      <c r="E7" s="118">
        <v>5289.2859284129745</v>
      </c>
      <c r="F7" s="118">
        <v>5500.4800629287311</v>
      </c>
      <c r="G7" s="118">
        <v>5796.4877874843996</v>
      </c>
      <c r="H7" s="118">
        <v>6184.4005258734023</v>
      </c>
      <c r="I7" s="118">
        <v>6476.2478699970907</v>
      </c>
      <c r="J7" s="118">
        <v>6742.2350943773099</v>
      </c>
      <c r="K7" s="118">
        <v>6290.3352746733826</v>
      </c>
      <c r="L7" s="118">
        <v>5117</v>
      </c>
      <c r="M7" s="118">
        <v>4656.0952428592864</v>
      </c>
      <c r="N7" s="118">
        <v>4890.2965851116078</v>
      </c>
      <c r="O7" s="118">
        <v>5818.0280328661192</v>
      </c>
      <c r="P7" s="118">
        <v>6647.8361747200652</v>
      </c>
      <c r="Q7" s="118">
        <v>6670.8697349064814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4097.9936510653079</v>
      </c>
      <c r="C10" s="215">
        <v>4109.8721963362523</v>
      </c>
      <c r="D10" s="215">
        <v>4627.511328529491</v>
      </c>
      <c r="E10" s="215">
        <v>4719.7005556035692</v>
      </c>
      <c r="F10" s="215">
        <v>5210.7649640051231</v>
      </c>
      <c r="G10" s="215">
        <v>5547.5400445779105</v>
      </c>
      <c r="H10" s="215">
        <v>5374.7515593326061</v>
      </c>
      <c r="I10" s="215">
        <v>5268.113218227978</v>
      </c>
      <c r="J10" s="215">
        <v>5163.4544334692582</v>
      </c>
      <c r="K10" s="215">
        <v>3356.0314060373921</v>
      </c>
      <c r="L10" s="215">
        <v>3754.7802074925362</v>
      </c>
      <c r="M10" s="215">
        <v>5096.5781695704609</v>
      </c>
      <c r="N10" s="215">
        <v>5457.82408924839</v>
      </c>
      <c r="O10" s="215">
        <v>4997.8817428171151</v>
      </c>
      <c r="P10" s="215">
        <v>5407.3554398812148</v>
      </c>
      <c r="Q10" s="215">
        <v>4030.4582261450182</v>
      </c>
    </row>
    <row r="11" spans="1:17" x14ac:dyDescent="0.25">
      <c r="A11" s="222" t="s">
        <v>176</v>
      </c>
      <c r="B11" s="214">
        <v>1910.9250494878654</v>
      </c>
      <c r="C11" s="214">
        <v>1992.7150982490352</v>
      </c>
      <c r="D11" s="214">
        <v>2234.599735045359</v>
      </c>
      <c r="E11" s="214">
        <v>2226.3192803104821</v>
      </c>
      <c r="F11" s="214">
        <v>2526.803365377461</v>
      </c>
      <c r="G11" s="214">
        <v>2726.8001431353605</v>
      </c>
      <c r="H11" s="214">
        <v>2651.6573399500257</v>
      </c>
      <c r="I11" s="214">
        <v>2594.9518165718086</v>
      </c>
      <c r="J11" s="214">
        <v>2546.0490049653331</v>
      </c>
      <c r="K11" s="214">
        <v>2243.6123758527419</v>
      </c>
      <c r="L11" s="214">
        <v>2143.7383726834</v>
      </c>
      <c r="M11" s="214">
        <v>2286.2867262181503</v>
      </c>
      <c r="N11" s="214">
        <v>2734.5529914383105</v>
      </c>
      <c r="O11" s="214">
        <v>3324.7380792910626</v>
      </c>
      <c r="P11" s="214">
        <v>2765.1463876334174</v>
      </c>
      <c r="Q11" s="214">
        <v>1764.5239118344946</v>
      </c>
    </row>
    <row r="12" spans="1:17" x14ac:dyDescent="0.25">
      <c r="A12" s="221" t="s">
        <v>175</v>
      </c>
      <c r="B12" s="213">
        <v>116.83981452358434</v>
      </c>
      <c r="C12" s="213">
        <v>123.55538456953367</v>
      </c>
      <c r="D12" s="213">
        <v>140.39655616343049</v>
      </c>
      <c r="E12" s="213">
        <v>149.15948319708704</v>
      </c>
      <c r="F12" s="213">
        <v>166.37873596358372</v>
      </c>
      <c r="G12" s="213">
        <v>184.1576433396431</v>
      </c>
      <c r="H12" s="213">
        <v>189.32086859476141</v>
      </c>
      <c r="I12" s="213">
        <v>196.3752225746826</v>
      </c>
      <c r="J12" s="213">
        <v>202.33595817912186</v>
      </c>
      <c r="K12" s="213">
        <v>194.3622390710083</v>
      </c>
      <c r="L12" s="213">
        <v>130.75544929500811</v>
      </c>
      <c r="M12" s="213">
        <v>125.39443185331518</v>
      </c>
      <c r="N12" s="213">
        <v>159.1933748342887</v>
      </c>
      <c r="O12" s="213">
        <v>210.81852544780915</v>
      </c>
      <c r="P12" s="213">
        <v>227.78566072922635</v>
      </c>
      <c r="Q12" s="213">
        <v>222.43808299763595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4997.7707234058971</v>
      </c>
      <c r="C15" s="120">
        <v>4997.7707234058971</v>
      </c>
      <c r="D15" s="120">
        <v>4997.7707234058971</v>
      </c>
      <c r="E15" s="120">
        <v>4997.7707234058971</v>
      </c>
      <c r="F15" s="120">
        <v>5518.0315247901863</v>
      </c>
      <c r="G15" s="120">
        <v>6038.2923261744754</v>
      </c>
      <c r="H15" s="120">
        <v>6038.2923261744754</v>
      </c>
      <c r="I15" s="120">
        <v>6038.2923261744754</v>
      </c>
      <c r="J15" s="120">
        <v>5518.0315247901863</v>
      </c>
      <c r="K15" s="120">
        <v>5518.0315247901863</v>
      </c>
      <c r="L15" s="120">
        <v>4997.7707234058971</v>
      </c>
      <c r="M15" s="120">
        <v>5518.0315247901863</v>
      </c>
      <c r="N15" s="120">
        <v>6038.2923261744754</v>
      </c>
      <c r="O15" s="120">
        <v>6038.2923261744754</v>
      </c>
      <c r="P15" s="120">
        <v>6038.2923261744754</v>
      </c>
      <c r="Q15" s="120">
        <v>6038.2923261744754</v>
      </c>
    </row>
    <row r="16" spans="1:17" x14ac:dyDescent="0.25">
      <c r="A16" s="180" t="s">
        <v>176</v>
      </c>
      <c r="B16" s="189">
        <v>2234.361166097628</v>
      </c>
      <c r="C16" s="189">
        <v>2234.361166097628</v>
      </c>
      <c r="D16" s="189">
        <v>2468.5123625109954</v>
      </c>
      <c r="E16" s="189">
        <v>2468.5123625109954</v>
      </c>
      <c r="F16" s="189">
        <v>2702.6635589243629</v>
      </c>
      <c r="G16" s="189">
        <v>2936.8147553377303</v>
      </c>
      <c r="H16" s="189">
        <v>2936.8147553377303</v>
      </c>
      <c r="I16" s="189">
        <v>2936.8147553377303</v>
      </c>
      <c r="J16" s="189">
        <v>2936.8147553377303</v>
      </c>
      <c r="K16" s="189">
        <v>2702.6635589243629</v>
      </c>
      <c r="L16" s="189">
        <v>2702.6635589243629</v>
      </c>
      <c r="M16" s="189">
        <v>2468.5123625109954</v>
      </c>
      <c r="N16" s="189">
        <v>2936.8147553377303</v>
      </c>
      <c r="O16" s="189">
        <v>3639.2683445778316</v>
      </c>
      <c r="P16" s="189">
        <v>3405.1171481644647</v>
      </c>
      <c r="Q16" s="189">
        <v>3405.1171481644647</v>
      </c>
    </row>
    <row r="17" spans="1:17" x14ac:dyDescent="0.25">
      <c r="A17" s="108" t="s">
        <v>175</v>
      </c>
      <c r="B17" s="118">
        <v>152.04423835953813</v>
      </c>
      <c r="C17" s="118">
        <v>152.04423835953813</v>
      </c>
      <c r="D17" s="118">
        <v>152.04423835953813</v>
      </c>
      <c r="E17" s="118">
        <v>163.32097411260108</v>
      </c>
      <c r="F17" s="118">
        <v>185.87444561872695</v>
      </c>
      <c r="G17" s="118">
        <v>197.15118137178993</v>
      </c>
      <c r="H17" s="118">
        <v>208.42791712485285</v>
      </c>
      <c r="I17" s="118">
        <v>208.42791712485283</v>
      </c>
      <c r="J17" s="118">
        <v>219.70465287791581</v>
      </c>
      <c r="K17" s="118">
        <v>208.42791712485288</v>
      </c>
      <c r="L17" s="118">
        <v>208.42791712485285</v>
      </c>
      <c r="M17" s="118">
        <v>197.1511813717899</v>
      </c>
      <c r="N17" s="118">
        <v>185.87444561872695</v>
      </c>
      <c r="O17" s="118">
        <v>230.98138863097873</v>
      </c>
      <c r="P17" s="118">
        <v>242.25812438404168</v>
      </c>
      <c r="Q17" s="118">
        <v>242.25812438404168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0</v>
      </c>
      <c r="D19" s="120">
        <v>520.26080138428881</v>
      </c>
      <c r="E19" s="120">
        <v>0</v>
      </c>
      <c r="F19" s="120">
        <v>1040.5216027685776</v>
      </c>
      <c r="G19" s="120">
        <v>520.26080138428915</v>
      </c>
      <c r="H19" s="120">
        <v>520.26080138428881</v>
      </c>
      <c r="I19" s="120">
        <v>0</v>
      </c>
      <c r="J19" s="120">
        <v>0</v>
      </c>
      <c r="K19" s="120">
        <v>0</v>
      </c>
      <c r="L19" s="120">
        <v>0</v>
      </c>
      <c r="M19" s="120">
        <v>520.26080138428915</v>
      </c>
      <c r="N19" s="120">
        <v>1040.5216027685776</v>
      </c>
      <c r="O19" s="120">
        <v>0</v>
      </c>
      <c r="P19" s="120">
        <v>520.26080138428881</v>
      </c>
      <c r="Q19" s="120">
        <v>0</v>
      </c>
    </row>
    <row r="20" spans="1:17" x14ac:dyDescent="0.25">
      <c r="A20" s="179" t="s">
        <v>176</v>
      </c>
      <c r="B20" s="189"/>
      <c r="C20" s="189">
        <v>234.15119641336733</v>
      </c>
      <c r="D20" s="189">
        <v>234.15119641336742</v>
      </c>
      <c r="E20" s="189">
        <v>234.15119641336733</v>
      </c>
      <c r="F20" s="189">
        <v>234.15119641336742</v>
      </c>
      <c r="G20" s="189">
        <v>468.30239282673466</v>
      </c>
      <c r="H20" s="189">
        <v>0</v>
      </c>
      <c r="I20" s="189">
        <v>234.15119641336733</v>
      </c>
      <c r="J20" s="189">
        <v>0</v>
      </c>
      <c r="K20" s="189">
        <v>0</v>
      </c>
      <c r="L20" s="189">
        <v>0</v>
      </c>
      <c r="M20" s="189">
        <v>0</v>
      </c>
      <c r="N20" s="189">
        <v>468.30239282673483</v>
      </c>
      <c r="O20" s="189">
        <v>702.45358924010191</v>
      </c>
      <c r="P20" s="189">
        <v>0</v>
      </c>
      <c r="Q20" s="189">
        <v>0</v>
      </c>
    </row>
    <row r="21" spans="1:17" x14ac:dyDescent="0.25">
      <c r="A21" s="119" t="s">
        <v>175</v>
      </c>
      <c r="B21" s="118"/>
      <c r="C21" s="118">
        <v>0</v>
      </c>
      <c r="D21" s="118">
        <v>11.276735753062942</v>
      </c>
      <c r="E21" s="118">
        <v>22.553471506125888</v>
      </c>
      <c r="F21" s="118">
        <v>22.553471506125884</v>
      </c>
      <c r="G21" s="118">
        <v>22.553471506125888</v>
      </c>
      <c r="H21" s="118">
        <v>22.553471506125884</v>
      </c>
      <c r="I21" s="118">
        <v>0</v>
      </c>
      <c r="J21" s="118">
        <v>22.553471506125884</v>
      </c>
      <c r="K21" s="118">
        <v>0</v>
      </c>
      <c r="L21" s="118">
        <v>0</v>
      </c>
      <c r="M21" s="118">
        <v>0</v>
      </c>
      <c r="N21" s="118">
        <v>0</v>
      </c>
      <c r="O21" s="118">
        <v>45.106943012251776</v>
      </c>
      <c r="P21" s="118">
        <v>22.553471506125884</v>
      </c>
      <c r="Q21" s="118">
        <v>11.276735753062942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0</v>
      </c>
      <c r="D23" s="120">
        <f t="shared" ref="D23:Q23" si="2">C15+D19-D15</f>
        <v>520.26080138428915</v>
      </c>
      <c r="E23" s="120">
        <f t="shared" si="2"/>
        <v>0</v>
      </c>
      <c r="F23" s="120">
        <f t="shared" si="2"/>
        <v>520.26080138428824</v>
      </c>
      <c r="G23" s="120">
        <f t="shared" si="2"/>
        <v>0</v>
      </c>
      <c r="H23" s="120">
        <f t="shared" si="2"/>
        <v>520.26080138428915</v>
      </c>
      <c r="I23" s="120">
        <f t="shared" si="2"/>
        <v>0</v>
      </c>
      <c r="J23" s="120">
        <f t="shared" si="2"/>
        <v>520.26080138428915</v>
      </c>
      <c r="K23" s="120">
        <f t="shared" si="2"/>
        <v>0</v>
      </c>
      <c r="L23" s="120">
        <f t="shared" si="2"/>
        <v>520.26080138428915</v>
      </c>
      <c r="M23" s="120">
        <f t="shared" si="2"/>
        <v>0</v>
      </c>
      <c r="N23" s="120">
        <f t="shared" si="2"/>
        <v>520.26080138428824</v>
      </c>
      <c r="O23" s="120">
        <f t="shared" si="2"/>
        <v>0</v>
      </c>
      <c r="P23" s="120">
        <f t="shared" si="2"/>
        <v>520.26080138428915</v>
      </c>
      <c r="Q23" s="120">
        <f t="shared" si="2"/>
        <v>0</v>
      </c>
    </row>
    <row r="24" spans="1:17" x14ac:dyDescent="0.25">
      <c r="A24" s="179" t="s">
        <v>176</v>
      </c>
      <c r="B24" s="189"/>
      <c r="C24" s="189">
        <f t="shared" ref="C24:Q24" si="3">B16+C20-C16</f>
        <v>234.15119641336742</v>
      </c>
      <c r="D24" s="189">
        <f t="shared" si="3"/>
        <v>0</v>
      </c>
      <c r="E24" s="189">
        <f t="shared" si="3"/>
        <v>234.15119641336742</v>
      </c>
      <c r="F24" s="189">
        <f t="shared" si="3"/>
        <v>0</v>
      </c>
      <c r="G24" s="189">
        <f t="shared" si="3"/>
        <v>234.15119641336742</v>
      </c>
      <c r="H24" s="189">
        <f t="shared" si="3"/>
        <v>0</v>
      </c>
      <c r="I24" s="189">
        <f t="shared" si="3"/>
        <v>234.15119641336742</v>
      </c>
      <c r="J24" s="189">
        <f t="shared" si="3"/>
        <v>0</v>
      </c>
      <c r="K24" s="189">
        <f t="shared" si="3"/>
        <v>234.15119641336742</v>
      </c>
      <c r="L24" s="189">
        <f t="shared" si="3"/>
        <v>0</v>
      </c>
      <c r="M24" s="189">
        <f t="shared" si="3"/>
        <v>234.15119641336742</v>
      </c>
      <c r="N24" s="189">
        <f t="shared" si="3"/>
        <v>0</v>
      </c>
      <c r="O24" s="189">
        <f t="shared" si="3"/>
        <v>0</v>
      </c>
      <c r="P24" s="189">
        <f t="shared" si="3"/>
        <v>234.15119641336696</v>
      </c>
      <c r="Q24" s="189">
        <f t="shared" si="3"/>
        <v>0</v>
      </c>
    </row>
    <row r="25" spans="1:17" x14ac:dyDescent="0.25">
      <c r="A25" s="119" t="s">
        <v>175</v>
      </c>
      <c r="B25" s="118"/>
      <c r="C25" s="118">
        <f t="shared" ref="C25:Q25" si="4">B17+C21-C17</f>
        <v>0</v>
      </c>
      <c r="D25" s="118">
        <f t="shared" si="4"/>
        <v>11.276735753062951</v>
      </c>
      <c r="E25" s="118">
        <f t="shared" si="4"/>
        <v>11.276735753062923</v>
      </c>
      <c r="F25" s="118">
        <f t="shared" si="4"/>
        <v>0</v>
      </c>
      <c r="G25" s="118">
        <f t="shared" si="4"/>
        <v>11.276735753062923</v>
      </c>
      <c r="H25" s="118">
        <f t="shared" si="4"/>
        <v>11.276735753062951</v>
      </c>
      <c r="I25" s="118">
        <f t="shared" si="4"/>
        <v>0</v>
      </c>
      <c r="J25" s="118">
        <f t="shared" si="4"/>
        <v>11.276735753062894</v>
      </c>
      <c r="K25" s="118">
        <f t="shared" si="4"/>
        <v>11.276735753062923</v>
      </c>
      <c r="L25" s="118">
        <f t="shared" si="4"/>
        <v>0</v>
      </c>
      <c r="M25" s="118">
        <f t="shared" si="4"/>
        <v>11.276735753062951</v>
      </c>
      <c r="N25" s="118">
        <f t="shared" si="4"/>
        <v>11.276735753062951</v>
      </c>
      <c r="O25" s="118">
        <f t="shared" si="4"/>
        <v>0</v>
      </c>
      <c r="P25" s="118">
        <f t="shared" si="4"/>
        <v>11.276735753062923</v>
      </c>
      <c r="Q25" s="118">
        <f t="shared" si="4"/>
        <v>11.276735753062951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899.77707234058926</v>
      </c>
      <c r="C27" s="120">
        <f t="shared" ref="C27:Q27" si="5">C15-C10</f>
        <v>887.89852706964484</v>
      </c>
      <c r="D27" s="120">
        <f t="shared" si="5"/>
        <v>370.25939487640608</v>
      </c>
      <c r="E27" s="120">
        <f t="shared" si="5"/>
        <v>278.07016780232789</v>
      </c>
      <c r="F27" s="120">
        <f t="shared" si="5"/>
        <v>307.26656078506312</v>
      </c>
      <c r="G27" s="120">
        <f t="shared" si="5"/>
        <v>490.7522815965649</v>
      </c>
      <c r="H27" s="120">
        <f t="shared" si="5"/>
        <v>663.5407668418693</v>
      </c>
      <c r="I27" s="120">
        <f t="shared" si="5"/>
        <v>770.17910794649742</v>
      </c>
      <c r="J27" s="120">
        <f t="shared" si="5"/>
        <v>354.57709132092805</v>
      </c>
      <c r="K27" s="120">
        <f t="shared" si="5"/>
        <v>2162.0001187527942</v>
      </c>
      <c r="L27" s="120">
        <f t="shared" si="5"/>
        <v>1242.9905159133609</v>
      </c>
      <c r="M27" s="120">
        <f t="shared" si="5"/>
        <v>421.45335521972538</v>
      </c>
      <c r="N27" s="120">
        <f t="shared" si="5"/>
        <v>580.46823692608541</v>
      </c>
      <c r="O27" s="120">
        <f t="shared" si="5"/>
        <v>1040.4105833573603</v>
      </c>
      <c r="P27" s="120">
        <f t="shared" si="5"/>
        <v>630.93688629326061</v>
      </c>
      <c r="Q27" s="120">
        <f t="shared" si="5"/>
        <v>2007.8341000294572</v>
      </c>
    </row>
    <row r="28" spans="1:17" x14ac:dyDescent="0.25">
      <c r="A28" s="180" t="s">
        <v>176</v>
      </c>
      <c r="B28" s="189">
        <f t="shared" ref="B28:Q28" si="6">B16-B11</f>
        <v>323.43611660976262</v>
      </c>
      <c r="C28" s="189">
        <f t="shared" si="6"/>
        <v>241.64606784859279</v>
      </c>
      <c r="D28" s="189">
        <f t="shared" si="6"/>
        <v>233.91262746563643</v>
      </c>
      <c r="E28" s="189">
        <f t="shared" si="6"/>
        <v>242.19308220051335</v>
      </c>
      <c r="F28" s="189">
        <f t="shared" si="6"/>
        <v>175.86019354690188</v>
      </c>
      <c r="G28" s="189">
        <f t="shared" si="6"/>
        <v>210.01461220236979</v>
      </c>
      <c r="H28" s="189">
        <f t="shared" si="6"/>
        <v>285.15741538770453</v>
      </c>
      <c r="I28" s="189">
        <f t="shared" si="6"/>
        <v>341.86293876592163</v>
      </c>
      <c r="J28" s="189">
        <f t="shared" si="6"/>
        <v>390.76575037239718</v>
      </c>
      <c r="K28" s="189">
        <f t="shared" si="6"/>
        <v>459.05118307162093</v>
      </c>
      <c r="L28" s="189">
        <f t="shared" si="6"/>
        <v>558.92518624096283</v>
      </c>
      <c r="M28" s="189">
        <f t="shared" si="6"/>
        <v>182.22563629284514</v>
      </c>
      <c r="N28" s="189">
        <f t="shared" si="6"/>
        <v>202.26176389941975</v>
      </c>
      <c r="O28" s="189">
        <f t="shared" si="6"/>
        <v>314.53026528676901</v>
      </c>
      <c r="P28" s="189">
        <f t="shared" si="6"/>
        <v>639.97076053104729</v>
      </c>
      <c r="Q28" s="189">
        <f t="shared" si="6"/>
        <v>1640.5932363299701</v>
      </c>
    </row>
    <row r="29" spans="1:17" x14ac:dyDescent="0.25">
      <c r="A29" s="108" t="s">
        <v>175</v>
      </c>
      <c r="B29" s="118">
        <f t="shared" ref="B29:Q29" si="7">B17-B12</f>
        <v>35.20442383595379</v>
      </c>
      <c r="C29" s="118">
        <f t="shared" si="7"/>
        <v>28.488853790004455</v>
      </c>
      <c r="D29" s="118">
        <f t="shared" si="7"/>
        <v>11.647682196107638</v>
      </c>
      <c r="E29" s="118">
        <f t="shared" si="7"/>
        <v>14.161490915514037</v>
      </c>
      <c r="F29" s="118">
        <f t="shared" si="7"/>
        <v>19.49570965514323</v>
      </c>
      <c r="G29" s="118">
        <f t="shared" si="7"/>
        <v>12.99353803214683</v>
      </c>
      <c r="H29" s="118">
        <f t="shared" si="7"/>
        <v>19.107048530091447</v>
      </c>
      <c r="I29" s="118">
        <f t="shared" si="7"/>
        <v>12.05269455017023</v>
      </c>
      <c r="J29" s="118">
        <f t="shared" si="7"/>
        <v>17.368694698793945</v>
      </c>
      <c r="K29" s="118">
        <f t="shared" si="7"/>
        <v>14.065678053844579</v>
      </c>
      <c r="L29" s="118">
        <f t="shared" si="7"/>
        <v>77.672467829844749</v>
      </c>
      <c r="M29" s="118">
        <f t="shared" si="7"/>
        <v>71.75674951847472</v>
      </c>
      <c r="N29" s="118">
        <f t="shared" si="7"/>
        <v>26.681070784438248</v>
      </c>
      <c r="O29" s="118">
        <f t="shared" si="7"/>
        <v>20.162863183169577</v>
      </c>
      <c r="P29" s="118">
        <f t="shared" si="7"/>
        <v>14.472463654815328</v>
      </c>
      <c r="Q29" s="118">
        <f t="shared" si="7"/>
        <v>19.820041386405734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3749.1085774902785</v>
      </c>
      <c r="C32" s="38">
        <v>3656.4462300000064</v>
      </c>
      <c r="D32" s="38">
        <v>4011.1639200000027</v>
      </c>
      <c r="E32" s="38">
        <v>4024.7346800000159</v>
      </c>
      <c r="F32" s="38">
        <v>4426.3056000000061</v>
      </c>
      <c r="G32" s="38">
        <v>4679.0937031769845</v>
      </c>
      <c r="H32" s="38">
        <v>4474.7713600000161</v>
      </c>
      <c r="I32" s="38">
        <v>4339.0651399999906</v>
      </c>
      <c r="J32" s="38">
        <v>4190.484269999999</v>
      </c>
      <c r="K32" s="38">
        <v>3041.1931399999985</v>
      </c>
      <c r="L32" s="38">
        <v>3180.7364541164652</v>
      </c>
      <c r="M32" s="38">
        <v>3887.3206057916914</v>
      </c>
      <c r="N32" s="38">
        <v>4134.809006478732</v>
      </c>
      <c r="O32" s="38">
        <v>4087.4041917851041</v>
      </c>
      <c r="P32" s="38">
        <v>3979.8012523747707</v>
      </c>
      <c r="Q32" s="38">
        <v>2819.2341098514398</v>
      </c>
    </row>
    <row r="33" spans="1:17" x14ac:dyDescent="0.25">
      <c r="A33" s="55" t="s">
        <v>33</v>
      </c>
      <c r="B33" s="54">
        <v>61.265087974872714</v>
      </c>
      <c r="C33" s="54">
        <v>239.49682999999999</v>
      </c>
      <c r="D33" s="54">
        <v>255.68706</v>
      </c>
      <c r="E33" s="54">
        <v>326.79498000000001</v>
      </c>
      <c r="F33" s="54">
        <v>249.02828</v>
      </c>
      <c r="G33" s="54">
        <v>155.65350823646986</v>
      </c>
      <c r="H33" s="54">
        <v>120.57886999999999</v>
      </c>
      <c r="I33" s="54">
        <v>129.18921</v>
      </c>
      <c r="J33" s="54">
        <v>161.70760000000001</v>
      </c>
      <c r="K33" s="54">
        <v>125.46981</v>
      </c>
      <c r="L33" s="54">
        <v>135.37833856770175</v>
      </c>
      <c r="M33" s="54">
        <v>188.61387758785193</v>
      </c>
      <c r="N33" s="54">
        <v>183.00255345582951</v>
      </c>
      <c r="O33" s="54">
        <v>178.25026809243204</v>
      </c>
      <c r="P33" s="54">
        <v>187.02016857604926</v>
      </c>
      <c r="Q33" s="54">
        <v>176.211065599493</v>
      </c>
    </row>
    <row r="34" spans="1:17" x14ac:dyDescent="0.25">
      <c r="A34" s="52" t="s">
        <v>32</v>
      </c>
      <c r="B34" s="51">
        <v>757.8557827182475</v>
      </c>
      <c r="C34" s="51">
        <v>759.15448000000629</v>
      </c>
      <c r="D34" s="51">
        <v>753.84428000000298</v>
      </c>
      <c r="E34" s="51">
        <v>722.58571000001598</v>
      </c>
      <c r="F34" s="51">
        <v>668.96857000000637</v>
      </c>
      <c r="G34" s="51">
        <v>616.03327894866334</v>
      </c>
      <c r="H34" s="51">
        <v>610.36524000001589</v>
      </c>
      <c r="I34" s="51">
        <v>603.19115999999121</v>
      </c>
      <c r="J34" s="51">
        <v>611.62072999999907</v>
      </c>
      <c r="K34" s="51">
        <v>563.9108299999981</v>
      </c>
      <c r="L34" s="51">
        <v>529.52288841892891</v>
      </c>
      <c r="M34" s="51">
        <v>495.05686044921333</v>
      </c>
      <c r="N34" s="51">
        <v>435.87032644872585</v>
      </c>
      <c r="O34" s="51">
        <v>154.09349097922927</v>
      </c>
      <c r="P34" s="51">
        <v>115.64826490016591</v>
      </c>
      <c r="Q34" s="51">
        <v>135.473985013478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227.42978884461075</v>
      </c>
      <c r="C36" s="51">
        <v>231.74243999999999</v>
      </c>
      <c r="D36" s="51">
        <v>231.74780999999999</v>
      </c>
      <c r="E36" s="51">
        <v>227.33622</v>
      </c>
      <c r="F36" s="51">
        <v>231.74762000000001</v>
      </c>
      <c r="G36" s="51">
        <v>227.42975917866801</v>
      </c>
      <c r="H36" s="51">
        <v>208.64734999999999</v>
      </c>
      <c r="I36" s="51">
        <v>206.45138</v>
      </c>
      <c r="J36" s="51">
        <v>203.14384000000001</v>
      </c>
      <c r="K36" s="51">
        <v>199.87625</v>
      </c>
      <c r="L36" s="51">
        <v>198.86323910414998</v>
      </c>
      <c r="M36" s="51">
        <v>181.28414463699895</v>
      </c>
      <c r="N36" s="51">
        <v>171.39687955788855</v>
      </c>
      <c r="O36" s="51">
        <v>2.1973976523949363</v>
      </c>
      <c r="P36" s="51">
        <v>2.1974141007507972</v>
      </c>
      <c r="Q36" s="51">
        <v>6.5922557120915073</v>
      </c>
    </row>
    <row r="37" spans="1:17" x14ac:dyDescent="0.25">
      <c r="A37" s="53" t="s">
        <v>76</v>
      </c>
      <c r="B37" s="51">
        <v>104.51684742315025</v>
      </c>
      <c r="C37" s="51">
        <v>112.70339</v>
      </c>
      <c r="D37" s="51">
        <v>110.70868</v>
      </c>
      <c r="E37" s="51">
        <v>122.98842</v>
      </c>
      <c r="F37" s="51">
        <v>140.40216000000001</v>
      </c>
      <c r="G37" s="51">
        <v>145.5057918250524</v>
      </c>
      <c r="H37" s="51">
        <v>76.817449999999994</v>
      </c>
      <c r="I37" s="51">
        <v>105.49863000000001</v>
      </c>
      <c r="J37" s="51">
        <v>103.49773999999999</v>
      </c>
      <c r="K37" s="51">
        <v>101.4192</v>
      </c>
      <c r="L37" s="51">
        <v>108.60372435714791</v>
      </c>
      <c r="M37" s="51">
        <v>81.972313433704628</v>
      </c>
      <c r="N37" s="51">
        <v>103.49469071991071</v>
      </c>
      <c r="O37" s="51">
        <v>38.931879969378713</v>
      </c>
      <c r="P37" s="51">
        <v>38.930841379160903</v>
      </c>
      <c r="Q37" s="51">
        <v>40.985594132706098</v>
      </c>
    </row>
    <row r="38" spans="1:17" x14ac:dyDescent="0.25">
      <c r="A38" s="53" t="s">
        <v>29</v>
      </c>
      <c r="B38" s="51">
        <v>319.09720147972024</v>
      </c>
      <c r="C38" s="51">
        <v>297.10851000000002</v>
      </c>
      <c r="D38" s="51">
        <v>303.78863999999999</v>
      </c>
      <c r="E38" s="51">
        <v>256.97967999999997</v>
      </c>
      <c r="F38" s="51">
        <v>177.71700000000001</v>
      </c>
      <c r="G38" s="51">
        <v>123.24450006403481</v>
      </c>
      <c r="H38" s="51">
        <v>211.10158999999999</v>
      </c>
      <c r="I38" s="51">
        <v>192.03864999999999</v>
      </c>
      <c r="J38" s="51">
        <v>211.08922000000001</v>
      </c>
      <c r="K38" s="51">
        <v>174.81401</v>
      </c>
      <c r="L38" s="51">
        <v>128.97744624525291</v>
      </c>
      <c r="M38" s="51">
        <v>154.77234419862558</v>
      </c>
      <c r="N38" s="51">
        <v>89.807250970663929</v>
      </c>
      <c r="O38" s="51">
        <v>107.95840144063865</v>
      </c>
      <c r="P38" s="51">
        <v>74.520009420254212</v>
      </c>
      <c r="Q38" s="51">
        <v>87.896135168680388</v>
      </c>
    </row>
    <row r="39" spans="1:17" x14ac:dyDescent="0.25">
      <c r="A39" s="53" t="s">
        <v>28</v>
      </c>
      <c r="B39" s="51">
        <v>106.81194497076622</v>
      </c>
      <c r="C39" s="51">
        <v>117.60014000000632</v>
      </c>
      <c r="D39" s="51">
        <v>107.59915000000294</v>
      </c>
      <c r="E39" s="51">
        <v>115.28139000001597</v>
      </c>
      <c r="F39" s="51">
        <v>119.10179000000633</v>
      </c>
      <c r="G39" s="51">
        <v>119.85322788090809</v>
      </c>
      <c r="H39" s="51">
        <v>113.79885000001597</v>
      </c>
      <c r="I39" s="51">
        <v>99.202499999991275</v>
      </c>
      <c r="J39" s="51">
        <v>93.889929999999055</v>
      </c>
      <c r="K39" s="51">
        <v>87.801369999998045</v>
      </c>
      <c r="L39" s="51">
        <v>93.078478712378129</v>
      </c>
      <c r="M39" s="51">
        <v>77.028058179884169</v>
      </c>
      <c r="N39" s="51">
        <v>71.171505200262672</v>
      </c>
      <c r="O39" s="51">
        <v>5.005811916816989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1815.0094335949821</v>
      </c>
      <c r="C40" s="51">
        <v>1579.90687</v>
      </c>
      <c r="D40" s="51">
        <v>1945.3449500000002</v>
      </c>
      <c r="E40" s="51">
        <v>1873.05503</v>
      </c>
      <c r="F40" s="51">
        <v>2360.8168999999998</v>
      </c>
      <c r="G40" s="51">
        <v>2742.1241319692913</v>
      </c>
      <c r="H40" s="51">
        <v>2628.01127</v>
      </c>
      <c r="I40" s="51">
        <v>2550.0968199999998</v>
      </c>
      <c r="J40" s="51">
        <v>2457.82879</v>
      </c>
      <c r="K40" s="51">
        <v>1586.4123400000001</v>
      </c>
      <c r="L40" s="51">
        <v>1768.0549873868883</v>
      </c>
      <c r="M40" s="51">
        <v>2465.6862597414924</v>
      </c>
      <c r="N40" s="51">
        <v>2787.7669490300532</v>
      </c>
      <c r="O40" s="51">
        <v>2978.9748470612581</v>
      </c>
      <c r="P40" s="51">
        <v>2884.8043803184723</v>
      </c>
      <c r="Q40" s="51">
        <v>1677.5242786688912</v>
      </c>
    </row>
    <row r="41" spans="1:17" x14ac:dyDescent="0.25">
      <c r="A41" s="53" t="s">
        <v>66</v>
      </c>
      <c r="B41" s="51">
        <v>1815.0094335949821</v>
      </c>
      <c r="C41" s="51">
        <v>1579.00693</v>
      </c>
      <c r="D41" s="51">
        <v>1944.4449500000001</v>
      </c>
      <c r="E41" s="51">
        <v>1872.6550099999999</v>
      </c>
      <c r="F41" s="51">
        <v>2360.01694</v>
      </c>
      <c r="G41" s="51">
        <v>2741.4075942794088</v>
      </c>
      <c r="H41" s="51">
        <v>2627.5113200000001</v>
      </c>
      <c r="I41" s="51">
        <v>2549.79684</v>
      </c>
      <c r="J41" s="51">
        <v>2456.9287100000001</v>
      </c>
      <c r="K41" s="51">
        <v>1586.4123400000001</v>
      </c>
      <c r="L41" s="51">
        <v>1768.0549873868883</v>
      </c>
      <c r="M41" s="51">
        <v>2465.6862597414924</v>
      </c>
      <c r="N41" s="51">
        <v>2787.7669490300532</v>
      </c>
      <c r="O41" s="51">
        <v>2977.3268525781373</v>
      </c>
      <c r="P41" s="51">
        <v>2884.8043803184723</v>
      </c>
      <c r="Q41" s="51">
        <v>1677.5242786688912</v>
      </c>
    </row>
    <row r="42" spans="1:17" x14ac:dyDescent="0.25">
      <c r="A42" s="53" t="s">
        <v>25</v>
      </c>
      <c r="B42" s="51">
        <v>0</v>
      </c>
      <c r="C42" s="51">
        <v>0.89993999999999996</v>
      </c>
      <c r="D42" s="51">
        <v>0.9</v>
      </c>
      <c r="E42" s="51">
        <v>0.40001999999999999</v>
      </c>
      <c r="F42" s="51">
        <v>0.79996</v>
      </c>
      <c r="G42" s="51">
        <v>0.71653768988249056</v>
      </c>
      <c r="H42" s="51">
        <v>0.49995000000000001</v>
      </c>
      <c r="I42" s="51">
        <v>0.29998000000000002</v>
      </c>
      <c r="J42" s="51">
        <v>0.90007999999999999</v>
      </c>
      <c r="K42" s="51">
        <v>0</v>
      </c>
      <c r="L42" s="51">
        <v>0</v>
      </c>
      <c r="M42" s="51">
        <v>0</v>
      </c>
      <c r="N42" s="51">
        <v>0</v>
      </c>
      <c r="O42" s="51">
        <v>1.6479944831206426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14.378416243715222</v>
      </c>
      <c r="C43" s="51">
        <v>14.399839999999999</v>
      </c>
      <c r="D43" s="51">
        <v>14.899900000000001</v>
      </c>
      <c r="E43" s="51">
        <v>14.90015</v>
      </c>
      <c r="F43" s="51">
        <v>14.90025</v>
      </c>
      <c r="G43" s="51">
        <v>14.903978676916248</v>
      </c>
      <c r="H43" s="51">
        <v>13.60042</v>
      </c>
      <c r="I43" s="51">
        <v>13.60079</v>
      </c>
      <c r="J43" s="51">
        <v>13.59892</v>
      </c>
      <c r="K43" s="51">
        <v>4.900300000000243</v>
      </c>
      <c r="L43" s="51">
        <v>5.1829690155242822</v>
      </c>
      <c r="M43" s="51">
        <v>5.1829350149592246</v>
      </c>
      <c r="N43" s="51">
        <v>5.1828802547783805</v>
      </c>
      <c r="O43" s="51">
        <v>5.3024032224822042</v>
      </c>
      <c r="P43" s="51">
        <v>5.3023734924963541</v>
      </c>
      <c r="Q43" s="51">
        <v>5.30241383103413</v>
      </c>
    </row>
    <row r="44" spans="1:17" x14ac:dyDescent="0.25">
      <c r="A44" s="53" t="s">
        <v>23</v>
      </c>
      <c r="B44" s="51">
        <v>14.378416243715222</v>
      </c>
      <c r="C44" s="51">
        <v>14.399839999999999</v>
      </c>
      <c r="D44" s="51">
        <v>14.899900000000001</v>
      </c>
      <c r="E44" s="51">
        <v>14.90015</v>
      </c>
      <c r="F44" s="51">
        <v>14.90025</v>
      </c>
      <c r="G44" s="51">
        <v>14.903978676916248</v>
      </c>
      <c r="H44" s="51">
        <v>13.60042</v>
      </c>
      <c r="I44" s="51">
        <v>13.60079</v>
      </c>
      <c r="J44" s="51">
        <v>13.59892</v>
      </c>
      <c r="K44" s="51">
        <v>4.900300000000243</v>
      </c>
      <c r="L44" s="51">
        <v>4.896351938141148</v>
      </c>
      <c r="M44" s="51">
        <v>4.8963202066914766</v>
      </c>
      <c r="N44" s="51">
        <v>4.8962640034433154</v>
      </c>
      <c r="O44" s="51">
        <v>4.9680177353514052</v>
      </c>
      <c r="P44" s="51">
        <v>4.9679853122081514</v>
      </c>
      <c r="Q44" s="51">
        <v>4.9680263503023099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7.6908962892652397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0.14330853869156723</v>
      </c>
      <c r="M47" s="51">
        <v>0.14330740413387388</v>
      </c>
      <c r="N47" s="51">
        <v>0.14330812566753234</v>
      </c>
      <c r="O47" s="51">
        <v>0.16719274356539982</v>
      </c>
      <c r="P47" s="51">
        <v>0.1671940901441013</v>
      </c>
      <c r="Q47" s="51">
        <v>0.16719374036590962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</row>
    <row r="50" spans="1:17" x14ac:dyDescent="0.25">
      <c r="A50" s="63" t="s">
        <v>21</v>
      </c>
      <c r="B50" s="62">
        <v>1100.599856958461</v>
      </c>
      <c r="C50" s="62">
        <v>1063.48821</v>
      </c>
      <c r="D50" s="62">
        <v>1041.3877299999999</v>
      </c>
      <c r="E50" s="62">
        <v>1087.3988099999999</v>
      </c>
      <c r="F50" s="62">
        <v>1132.5916</v>
      </c>
      <c r="G50" s="62">
        <v>1150.3788053456433</v>
      </c>
      <c r="H50" s="62">
        <v>1102.2155600000001</v>
      </c>
      <c r="I50" s="62">
        <v>1042.9871599999999</v>
      </c>
      <c r="J50" s="62">
        <v>945.72823000000005</v>
      </c>
      <c r="K50" s="62">
        <v>760.49986000000001</v>
      </c>
      <c r="L50" s="62">
        <v>742.74057926611363</v>
      </c>
      <c r="M50" s="62">
        <v>732.92398040230808</v>
      </c>
      <c r="N50" s="62">
        <v>723.1296054150132</v>
      </c>
      <c r="O50" s="62">
        <v>770.95037517326818</v>
      </c>
      <c r="P50" s="62">
        <v>787.19325917773074</v>
      </c>
      <c r="Q50" s="62">
        <v>817.19866418964421</v>
      </c>
    </row>
    <row r="51" spans="1:17" x14ac:dyDescent="0.25">
      <c r="A51" s="191" t="s">
        <v>105</v>
      </c>
      <c r="B51" s="190">
        <f t="shared" ref="B51:Q51" si="8">SUM(B52:B54)</f>
        <v>3749.108577490279</v>
      </c>
      <c r="C51" s="190">
        <f t="shared" si="8"/>
        <v>3656.4462300000064</v>
      </c>
      <c r="D51" s="190">
        <f t="shared" si="8"/>
        <v>4011.1639200000027</v>
      </c>
      <c r="E51" s="190">
        <f t="shared" si="8"/>
        <v>4024.7346800000159</v>
      </c>
      <c r="F51" s="190">
        <f t="shared" si="8"/>
        <v>4426.3056000000061</v>
      </c>
      <c r="G51" s="190">
        <f t="shared" si="8"/>
        <v>4679.0937031769854</v>
      </c>
      <c r="H51" s="190">
        <f t="shared" si="8"/>
        <v>4474.771360000017</v>
      </c>
      <c r="I51" s="190">
        <f t="shared" si="8"/>
        <v>4339.0651399999906</v>
      </c>
      <c r="J51" s="190">
        <f t="shared" si="8"/>
        <v>4190.484269999999</v>
      </c>
      <c r="K51" s="190">
        <f t="shared" si="8"/>
        <v>3041.193139999998</v>
      </c>
      <c r="L51" s="190">
        <f t="shared" si="8"/>
        <v>3180.7364541164657</v>
      </c>
      <c r="M51" s="190">
        <f t="shared" si="8"/>
        <v>3887.3206057916914</v>
      </c>
      <c r="N51" s="190">
        <f t="shared" si="8"/>
        <v>4134.8090064787311</v>
      </c>
      <c r="O51" s="190">
        <f t="shared" si="8"/>
        <v>4087.4041917851041</v>
      </c>
      <c r="P51" s="190">
        <f t="shared" si="8"/>
        <v>3979.8012523747702</v>
      </c>
      <c r="Q51" s="190">
        <f t="shared" si="8"/>
        <v>2819.2341098514398</v>
      </c>
    </row>
    <row r="52" spans="1:17" x14ac:dyDescent="0.25">
      <c r="A52" s="216" t="s">
        <v>41</v>
      </c>
      <c r="B52" s="220">
        <v>2580.6036159511955</v>
      </c>
      <c r="C52" s="220">
        <v>2504.2429182806372</v>
      </c>
      <c r="D52" s="220">
        <v>2747.1399883662948</v>
      </c>
      <c r="E52" s="220">
        <v>2790.9431418393192</v>
      </c>
      <c r="F52" s="220">
        <v>3020.1134793748683</v>
      </c>
      <c r="G52" s="220">
        <v>3192.1183021953207</v>
      </c>
      <c r="H52" s="220">
        <v>3027.5876224703138</v>
      </c>
      <c r="I52" s="220">
        <v>2952.0104997694957</v>
      </c>
      <c r="J52" s="220">
        <v>2848.9644633018161</v>
      </c>
      <c r="K52" s="220">
        <v>1853.2647957024899</v>
      </c>
      <c r="L52" s="220">
        <v>2066.022636262614</v>
      </c>
      <c r="M52" s="220">
        <v>2711.4481992463234</v>
      </c>
      <c r="N52" s="220">
        <v>2777.9568540161727</v>
      </c>
      <c r="O52" s="220">
        <v>2525.0578259395479</v>
      </c>
      <c r="P52" s="220">
        <v>2668.1304581269187</v>
      </c>
      <c r="Q52" s="220">
        <v>1970.0687769005824</v>
      </c>
    </row>
    <row r="53" spans="1:17" x14ac:dyDescent="0.25">
      <c r="A53" s="179" t="s">
        <v>40</v>
      </c>
      <c r="B53" s="219">
        <v>1127.3019550995252</v>
      </c>
      <c r="C53" s="219">
        <v>1110.0435797511263</v>
      </c>
      <c r="D53" s="219">
        <v>1217.0498291657877</v>
      </c>
      <c r="E53" s="219">
        <v>1185.5539324770757</v>
      </c>
      <c r="F53" s="219">
        <v>1352.6040376277444</v>
      </c>
      <c r="G53" s="219">
        <v>1428.3970040462439</v>
      </c>
      <c r="H53" s="219">
        <v>1388.448530456747</v>
      </c>
      <c r="I53" s="219">
        <v>1326.4492603982328</v>
      </c>
      <c r="J53" s="219">
        <v>1281.4804571451123</v>
      </c>
      <c r="K53" s="219">
        <v>1130.2065825120167</v>
      </c>
      <c r="L53" s="219">
        <v>1076.0213368619281</v>
      </c>
      <c r="M53" s="219">
        <v>1139.0421263668395</v>
      </c>
      <c r="N53" s="219">
        <v>1309.9352004344039</v>
      </c>
      <c r="O53" s="219">
        <v>1503.9813171917283</v>
      </c>
      <c r="P53" s="219">
        <v>1250.0250709350885</v>
      </c>
      <c r="Q53" s="219">
        <v>790.1926115908617</v>
      </c>
    </row>
    <row r="54" spans="1:17" x14ac:dyDescent="0.25">
      <c r="A54" s="119" t="s">
        <v>39</v>
      </c>
      <c r="B54" s="218">
        <v>41.203006439558102</v>
      </c>
      <c r="C54" s="218">
        <v>42.159731968242724</v>
      </c>
      <c r="D54" s="218">
        <v>46.974102467920154</v>
      </c>
      <c r="E54" s="218">
        <v>48.237605683621098</v>
      </c>
      <c r="F54" s="218">
        <v>53.5880829973933</v>
      </c>
      <c r="G54" s="218">
        <v>58.578396935420656</v>
      </c>
      <c r="H54" s="218">
        <v>58.735207072956023</v>
      </c>
      <c r="I54" s="218">
        <v>60.605379832261995</v>
      </c>
      <c r="J54" s="218">
        <v>60.039349553070629</v>
      </c>
      <c r="K54" s="218">
        <v>57.721761785491694</v>
      </c>
      <c r="L54" s="218">
        <v>38.692480991923112</v>
      </c>
      <c r="M54" s="218">
        <v>36.830280178528547</v>
      </c>
      <c r="N54" s="218">
        <v>46.916952028155116</v>
      </c>
      <c r="O54" s="218">
        <v>58.365048653827756</v>
      </c>
      <c r="P54" s="218">
        <v>61.645723312763266</v>
      </c>
      <c r="Q54" s="218">
        <v>58.972721359995745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6208.7423162750838</v>
      </c>
      <c r="C57" s="38">
        <v>6515.17569</v>
      </c>
      <c r="D57" s="38">
        <v>6239.7672200000006</v>
      </c>
      <c r="E57" s="38">
        <v>6217.4820899999977</v>
      </c>
      <c r="F57" s="38">
        <v>5400.6415499999985</v>
      </c>
      <c r="G57" s="38">
        <v>4577.0410207795385</v>
      </c>
      <c r="H57" s="38">
        <v>4681.535780000002</v>
      </c>
      <c r="I57" s="38">
        <v>4584.1899800000019</v>
      </c>
      <c r="J57" s="38">
        <v>4493.9767899999979</v>
      </c>
      <c r="K57" s="38">
        <v>4216.4345599999997</v>
      </c>
      <c r="L57" s="38">
        <v>4131.1017389762292</v>
      </c>
      <c r="M57" s="38">
        <v>3950.3671523140993</v>
      </c>
      <c r="N57" s="38">
        <v>3500.9571302100694</v>
      </c>
      <c r="O57" s="38">
        <v>2997.0137315650927</v>
      </c>
      <c r="P57" s="38">
        <v>2760.6006383309655</v>
      </c>
      <c r="Q57" s="38">
        <v>2912.0819991887265</v>
      </c>
    </row>
    <row r="58" spans="1:17" x14ac:dyDescent="0.25">
      <c r="A58" s="55" t="s">
        <v>33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59.4</v>
      </c>
      <c r="I58" s="54">
        <v>57.6</v>
      </c>
      <c r="J58" s="54">
        <v>59.4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</row>
    <row r="59" spans="1:17" x14ac:dyDescent="0.25">
      <c r="A59" s="52" t="s">
        <v>32</v>
      </c>
      <c r="B59" s="51">
        <v>5734.3227978221421</v>
      </c>
      <c r="C59" s="51">
        <v>6044.0756899999997</v>
      </c>
      <c r="D59" s="51">
        <v>5794.6703200000002</v>
      </c>
      <c r="E59" s="51">
        <v>5746.3904299999995</v>
      </c>
      <c r="F59" s="51">
        <v>4960.4410000000007</v>
      </c>
      <c r="G59" s="51">
        <v>4097.2472725147882</v>
      </c>
      <c r="H59" s="51">
        <v>4181.2296700000006</v>
      </c>
      <c r="I59" s="51">
        <v>4050.0821100000003</v>
      </c>
      <c r="J59" s="51">
        <v>4042.4713899999997</v>
      </c>
      <c r="K59" s="51">
        <v>3837.64122</v>
      </c>
      <c r="L59" s="51">
        <v>3660.8625819545546</v>
      </c>
      <c r="M59" s="51">
        <v>3465.367344989013</v>
      </c>
      <c r="N59" s="51">
        <v>3146.3659612838901</v>
      </c>
      <c r="O59" s="51">
        <v>2526.5110795583978</v>
      </c>
      <c r="P59" s="51">
        <v>2275.6033757608261</v>
      </c>
      <c r="Q59" s="51">
        <v>2475.6866485189958</v>
      </c>
    </row>
    <row r="60" spans="1:17" x14ac:dyDescent="0.25">
      <c r="A60" s="53" t="s">
        <v>31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53" t="s">
        <v>30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249.40265864055755</v>
      </c>
      <c r="P61" s="51">
        <v>412.00762773400743</v>
      </c>
      <c r="Q61" s="51">
        <v>602.08305734861869</v>
      </c>
    </row>
    <row r="62" spans="1:17" x14ac:dyDescent="0.25">
      <c r="A62" s="53" t="s">
        <v>76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</row>
    <row r="63" spans="1:17" x14ac:dyDescent="0.25">
      <c r="A63" s="53" t="s">
        <v>29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</row>
    <row r="64" spans="1:17" x14ac:dyDescent="0.25">
      <c r="A64" s="53" t="s">
        <v>28</v>
      </c>
      <c r="B64" s="51">
        <v>804.44251612816242</v>
      </c>
      <c r="C64" s="51">
        <v>901.89560999999958</v>
      </c>
      <c r="D64" s="51">
        <v>810.17953000000034</v>
      </c>
      <c r="E64" s="51">
        <v>1840.0860599999996</v>
      </c>
      <c r="F64" s="51">
        <v>2458.1542500000005</v>
      </c>
      <c r="G64" s="51">
        <v>1610.7667505537274</v>
      </c>
      <c r="H64" s="51">
        <v>2000.5221600000004</v>
      </c>
      <c r="I64" s="51">
        <v>1672.8867300000002</v>
      </c>
      <c r="J64" s="51">
        <v>2201.1778399999998</v>
      </c>
      <c r="K64" s="51">
        <v>1736.83815</v>
      </c>
      <c r="L64" s="51">
        <v>1413.989766298258</v>
      </c>
      <c r="M64" s="51">
        <v>1340.40317187351</v>
      </c>
      <c r="N64" s="51">
        <v>1661.4124721163591</v>
      </c>
      <c r="O64" s="51">
        <v>701.7770134709092</v>
      </c>
      <c r="P64" s="51">
        <v>319.79077099455458</v>
      </c>
      <c r="Q64" s="51">
        <v>342.409477405178</v>
      </c>
    </row>
    <row r="65" spans="1:17" x14ac:dyDescent="0.25">
      <c r="A65" s="53" t="s">
        <v>67</v>
      </c>
      <c r="B65" s="51">
        <v>4929.8802816939797</v>
      </c>
      <c r="C65" s="51">
        <v>5142.1800800000001</v>
      </c>
      <c r="D65" s="51">
        <v>4984.4907899999998</v>
      </c>
      <c r="E65" s="51">
        <v>3906.3043699999998</v>
      </c>
      <c r="F65" s="51">
        <v>2502.2867500000002</v>
      </c>
      <c r="G65" s="51">
        <v>2486.4805219610607</v>
      </c>
      <c r="H65" s="51">
        <v>2180.7075100000002</v>
      </c>
      <c r="I65" s="51">
        <v>2377.1953800000001</v>
      </c>
      <c r="J65" s="51">
        <v>1841.2935499999999</v>
      </c>
      <c r="K65" s="51">
        <v>2100.8030699999999</v>
      </c>
      <c r="L65" s="51">
        <v>2246.8728156562966</v>
      </c>
      <c r="M65" s="51">
        <v>2124.9641731155029</v>
      </c>
      <c r="N65" s="51">
        <v>1484.953489167531</v>
      </c>
      <c r="O65" s="51">
        <v>1575.3314074469311</v>
      </c>
      <c r="P65" s="51">
        <v>1543.8049770322641</v>
      </c>
      <c r="Q65" s="51">
        <v>1531.1941137651991</v>
      </c>
    </row>
    <row r="66" spans="1:17" x14ac:dyDescent="0.25">
      <c r="A66" s="52" t="s">
        <v>27</v>
      </c>
      <c r="B66" s="51">
        <v>474.4195184529417</v>
      </c>
      <c r="C66" s="51">
        <v>471.1</v>
      </c>
      <c r="D66" s="51">
        <v>445.09690000000046</v>
      </c>
      <c r="E66" s="51">
        <v>471.09165999999823</v>
      </c>
      <c r="F66" s="51">
        <v>440.20054999999775</v>
      </c>
      <c r="G66" s="51">
        <v>479.79374826475032</v>
      </c>
      <c r="H66" s="51">
        <v>440.90611000000172</v>
      </c>
      <c r="I66" s="51">
        <v>476.50787000000128</v>
      </c>
      <c r="J66" s="51">
        <v>392.10539999999855</v>
      </c>
      <c r="K66" s="51">
        <v>378.79334000000017</v>
      </c>
      <c r="L66" s="51">
        <v>470.23915702167506</v>
      </c>
      <c r="M66" s="51">
        <v>484.99980732508629</v>
      </c>
      <c r="N66" s="51">
        <v>354.59116892617931</v>
      </c>
      <c r="O66" s="51">
        <v>470.50265200669492</v>
      </c>
      <c r="P66" s="51">
        <v>484.99726257013936</v>
      </c>
      <c r="Q66" s="51">
        <v>436.39535066973076</v>
      </c>
    </row>
    <row r="67" spans="1:17" x14ac:dyDescent="0.25">
      <c r="A67" s="53" t="s">
        <v>66</v>
      </c>
      <c r="B67" s="51">
        <v>474.4195184529417</v>
      </c>
      <c r="C67" s="51">
        <v>471.1</v>
      </c>
      <c r="D67" s="51">
        <v>445.09690000000046</v>
      </c>
      <c r="E67" s="51">
        <v>471.09165999999823</v>
      </c>
      <c r="F67" s="51">
        <v>440.20054999999775</v>
      </c>
      <c r="G67" s="51">
        <v>479.79374826475032</v>
      </c>
      <c r="H67" s="51">
        <v>440.90611000000172</v>
      </c>
      <c r="I67" s="51">
        <v>476.50787000000128</v>
      </c>
      <c r="J67" s="51">
        <v>392.10539999999855</v>
      </c>
      <c r="K67" s="51">
        <v>378.79334000000017</v>
      </c>
      <c r="L67" s="51">
        <v>470.23915702167506</v>
      </c>
      <c r="M67" s="51">
        <v>484.99980732508629</v>
      </c>
      <c r="N67" s="51">
        <v>354.59116892617931</v>
      </c>
      <c r="O67" s="51">
        <v>470.50265200669492</v>
      </c>
      <c r="P67" s="51">
        <v>484.99726257013936</v>
      </c>
      <c r="Q67" s="51">
        <v>436.39535066973076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6208.7423162750838</v>
      </c>
      <c r="C70" s="190">
        <f t="shared" si="9"/>
        <v>6515.17569</v>
      </c>
      <c r="D70" s="190">
        <f t="shared" si="9"/>
        <v>6239.7672200000006</v>
      </c>
      <c r="E70" s="190">
        <f t="shared" si="9"/>
        <v>6217.4820899999977</v>
      </c>
      <c r="F70" s="190">
        <f t="shared" si="9"/>
        <v>5400.6415499999985</v>
      </c>
      <c r="G70" s="190">
        <f t="shared" si="9"/>
        <v>4577.0410207795385</v>
      </c>
      <c r="H70" s="190">
        <f t="shared" si="9"/>
        <v>4681.535780000002</v>
      </c>
      <c r="I70" s="190">
        <f t="shared" si="9"/>
        <v>4584.1899800000019</v>
      </c>
      <c r="J70" s="190">
        <f t="shared" si="9"/>
        <v>4493.9767899999979</v>
      </c>
      <c r="K70" s="190">
        <f t="shared" si="9"/>
        <v>4216.4345599999997</v>
      </c>
      <c r="L70" s="190">
        <f t="shared" si="9"/>
        <v>4131.1017389762292</v>
      </c>
      <c r="M70" s="190">
        <f t="shared" si="9"/>
        <v>3950.3671523140993</v>
      </c>
      <c r="N70" s="190">
        <f t="shared" si="9"/>
        <v>3500.9571302100694</v>
      </c>
      <c r="O70" s="190">
        <f t="shared" si="9"/>
        <v>2997.0137315650927</v>
      </c>
      <c r="P70" s="190">
        <f t="shared" si="9"/>
        <v>2760.6006383309655</v>
      </c>
      <c r="Q70" s="190">
        <f t="shared" si="9"/>
        <v>2912.0819991887265</v>
      </c>
    </row>
    <row r="71" spans="1:17" x14ac:dyDescent="0.25">
      <c r="A71" s="216" t="str">
        <f>A52</f>
        <v>Basic chemicals</v>
      </c>
      <c r="B71" s="215">
        <v>6208.7423162750838</v>
      </c>
      <c r="C71" s="215">
        <v>6515.17569</v>
      </c>
      <c r="D71" s="215">
        <v>6239.7672200000006</v>
      </c>
      <c r="E71" s="215">
        <v>6217.4820899999977</v>
      </c>
      <c r="F71" s="215">
        <v>5400.6415499999985</v>
      </c>
      <c r="G71" s="215">
        <v>4577.0410207795385</v>
      </c>
      <c r="H71" s="215">
        <v>4681.535780000002</v>
      </c>
      <c r="I71" s="215">
        <v>4584.1899800000019</v>
      </c>
      <c r="J71" s="215">
        <v>4493.9767899999979</v>
      </c>
      <c r="K71" s="215">
        <v>4216.4345599999997</v>
      </c>
      <c r="L71" s="215">
        <v>4131.1017389762292</v>
      </c>
      <c r="M71" s="215">
        <v>3950.3671523140993</v>
      </c>
      <c r="N71" s="215">
        <v>3500.9571302100694</v>
      </c>
      <c r="O71" s="215">
        <v>2997.0137315650927</v>
      </c>
      <c r="P71" s="215">
        <v>2760.6006383309655</v>
      </c>
      <c r="Q71" s="215">
        <v>2912.0819991887265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10210.894286907138</v>
      </c>
      <c r="C75" s="70">
        <f t="shared" si="10"/>
        <v>10523.037878031117</v>
      </c>
      <c r="D75" s="70">
        <f t="shared" si="10"/>
        <v>11325.233267552854</v>
      </c>
      <c r="E75" s="70">
        <f t="shared" si="10"/>
        <v>11555.052248640241</v>
      </c>
      <c r="F75" s="70">
        <f t="shared" si="10"/>
        <v>12143.839520837681</v>
      </c>
      <c r="G75" s="70">
        <f t="shared" si="10"/>
        <v>12413.467961340255</v>
      </c>
      <c r="H75" s="70">
        <f t="shared" si="10"/>
        <v>11957.712728788805</v>
      </c>
      <c r="I75" s="70">
        <f t="shared" si="10"/>
        <v>12010.028788953321</v>
      </c>
      <c r="J75" s="70">
        <f t="shared" si="10"/>
        <v>11210.907527647279</v>
      </c>
      <c r="K75" s="70">
        <f t="shared" si="10"/>
        <v>8773.0546940391469</v>
      </c>
      <c r="L75" s="70">
        <f t="shared" si="10"/>
        <v>9487.6702386586257</v>
      </c>
      <c r="M75" s="70">
        <f t="shared" si="10"/>
        <v>11210.490245697172</v>
      </c>
      <c r="N75" s="70">
        <f t="shared" si="10"/>
        <v>11443.162584315804</v>
      </c>
      <c r="O75" s="70">
        <f t="shared" si="10"/>
        <v>10827.248451373353</v>
      </c>
      <c r="P75" s="70">
        <f t="shared" si="10"/>
        <v>10985.43020668689</v>
      </c>
      <c r="Q75" s="70">
        <f t="shared" si="10"/>
        <v>8237.1615352391746</v>
      </c>
    </row>
    <row r="76" spans="1:17" x14ac:dyDescent="0.25">
      <c r="A76" s="55" t="s">
        <v>343</v>
      </c>
      <c r="B76" s="54">
        <v>6901.092946907138</v>
      </c>
      <c r="C76" s="54">
        <v>7090.0247780311165</v>
      </c>
      <c r="D76" s="54">
        <v>7994.563487552854</v>
      </c>
      <c r="E76" s="54">
        <v>8051.6224586402413</v>
      </c>
      <c r="F76" s="54">
        <v>8679.9245108376799</v>
      </c>
      <c r="G76" s="54">
        <v>8991.850991340254</v>
      </c>
      <c r="H76" s="54">
        <v>8579.0759087888055</v>
      </c>
      <c r="I76" s="54">
        <v>8397.7548889533209</v>
      </c>
      <c r="J76" s="54">
        <v>8338.1751276472787</v>
      </c>
      <c r="K76" s="54">
        <v>5983.7511040391473</v>
      </c>
      <c r="L76" s="54">
        <v>6340.531228658625</v>
      </c>
      <c r="M76" s="54">
        <v>8052.835475697173</v>
      </c>
      <c r="N76" s="54">
        <v>8590.164334315803</v>
      </c>
      <c r="O76" s="54">
        <v>8170.8211613733529</v>
      </c>
      <c r="P76" s="54">
        <v>7863.3660666868891</v>
      </c>
      <c r="Q76" s="54">
        <v>5045.8787452391753</v>
      </c>
    </row>
    <row r="77" spans="1:17" x14ac:dyDescent="0.25">
      <c r="A77" s="52" t="s">
        <v>106</v>
      </c>
      <c r="B77" s="51">
        <v>3309.80134</v>
      </c>
      <c r="C77" s="51">
        <v>3433.0131000000001</v>
      </c>
      <c r="D77" s="51">
        <v>3330.6697800000002</v>
      </c>
      <c r="E77" s="51">
        <v>3503.4297900000001</v>
      </c>
      <c r="F77" s="51">
        <v>3463.9150100000002</v>
      </c>
      <c r="G77" s="51">
        <v>3421.61697</v>
      </c>
      <c r="H77" s="51">
        <v>3378.6368200000002</v>
      </c>
      <c r="I77" s="51">
        <v>3612.2739000000001</v>
      </c>
      <c r="J77" s="51">
        <v>2872.7323999999999</v>
      </c>
      <c r="K77" s="51">
        <v>2789.30359</v>
      </c>
      <c r="L77" s="51">
        <v>3147.1390099999999</v>
      </c>
      <c r="M77" s="51">
        <v>3157.6547700000001</v>
      </c>
      <c r="N77" s="51">
        <v>2852.9982500000001</v>
      </c>
      <c r="O77" s="51">
        <v>2656.4272900000001</v>
      </c>
      <c r="P77" s="51">
        <v>3122.06414</v>
      </c>
      <c r="Q77" s="51">
        <v>3191.2827900000002</v>
      </c>
    </row>
    <row r="78" spans="1:17" x14ac:dyDescent="0.25">
      <c r="A78" s="50" t="s">
        <v>105</v>
      </c>
      <c r="B78" s="38">
        <f t="shared" ref="B78:Q78" si="11">SUM(B79:B81)</f>
        <v>10210.894286907134</v>
      </c>
      <c r="C78" s="38">
        <f t="shared" si="11"/>
        <v>10523.037878031117</v>
      </c>
      <c r="D78" s="38">
        <f t="shared" si="11"/>
        <v>11325.233267552854</v>
      </c>
      <c r="E78" s="38">
        <f t="shared" si="11"/>
        <v>11555.052248640239</v>
      </c>
      <c r="F78" s="38">
        <f t="shared" si="11"/>
        <v>12143.839520837677</v>
      </c>
      <c r="G78" s="38">
        <f t="shared" si="11"/>
        <v>12413.467961340251</v>
      </c>
      <c r="H78" s="38">
        <f t="shared" si="11"/>
        <v>11957.712728788807</v>
      </c>
      <c r="I78" s="38">
        <f t="shared" si="11"/>
        <v>12010.028788953323</v>
      </c>
      <c r="J78" s="38">
        <f t="shared" si="11"/>
        <v>11210.907527647278</v>
      </c>
      <c r="K78" s="38">
        <f t="shared" si="11"/>
        <v>8773.0546940391487</v>
      </c>
      <c r="L78" s="38">
        <f t="shared" si="11"/>
        <v>9487.6702386586257</v>
      </c>
      <c r="M78" s="38">
        <f t="shared" si="11"/>
        <v>11210.490245697172</v>
      </c>
      <c r="N78" s="38">
        <f t="shared" si="11"/>
        <v>11443.162584315804</v>
      </c>
      <c r="O78" s="38">
        <f t="shared" si="11"/>
        <v>10827.248451373351</v>
      </c>
      <c r="P78" s="38">
        <f t="shared" si="11"/>
        <v>10985.430206686888</v>
      </c>
      <c r="Q78" s="38">
        <f t="shared" si="11"/>
        <v>8237.1615352391746</v>
      </c>
    </row>
    <row r="79" spans="1:17" x14ac:dyDescent="0.25">
      <c r="A79" s="121" t="s">
        <v>41</v>
      </c>
      <c r="B79" s="120">
        <f>CHI_emi!B$5</f>
        <v>8597.609940371136</v>
      </c>
      <c r="C79" s="120">
        <f>CHI_emi!C$5</f>
        <v>8899.7234999261345</v>
      </c>
      <c r="D79" s="120">
        <f>CHI_emi!D$5</f>
        <v>9392.8552571929649</v>
      </c>
      <c r="E79" s="120">
        <f>CHI_emi!E$5</f>
        <v>9709.3998061163893</v>
      </c>
      <c r="F79" s="120">
        <f>CHI_emi!F$5</f>
        <v>9982.6336719726369</v>
      </c>
      <c r="G79" s="120">
        <f>CHI_emi!G$5</f>
        <v>10073.513366931285</v>
      </c>
      <c r="H79" s="120">
        <f>CHI_emi!H$5</f>
        <v>9694.7339897379843</v>
      </c>
      <c r="I79" s="120">
        <f>CHI_emi!I$5</f>
        <v>9803.8826981402181</v>
      </c>
      <c r="J79" s="120">
        <f>CHI_emi!J$5</f>
        <v>8995.9030024916938</v>
      </c>
      <c r="K79" s="120">
        <f>CHI_emi!K$5</f>
        <v>6863.5689163413535</v>
      </c>
      <c r="L79" s="120">
        <f>CHI_emi!L$5</f>
        <v>7645.7827689504948</v>
      </c>
      <c r="M79" s="120">
        <f>CHI_emi!M$5</f>
        <v>9099.0386129068393</v>
      </c>
      <c r="N79" s="120">
        <f>CHI_emi!N$5</f>
        <v>8921.7263440955121</v>
      </c>
      <c r="O79" s="120">
        <f>CHI_emi!O$5</f>
        <v>8034.4619074963612</v>
      </c>
      <c r="P79" s="120">
        <f>CHI_emi!P$5</f>
        <v>8716.2145572372629</v>
      </c>
      <c r="Q79" s="120">
        <f>CHI_emi!Q$5</f>
        <v>7105.7236500377921</v>
      </c>
    </row>
    <row r="80" spans="1:17" x14ac:dyDescent="0.25">
      <c r="A80" s="179" t="s">
        <v>40</v>
      </c>
      <c r="B80" s="189">
        <f>CHI_emi!B$60</f>
        <v>1577.1619084195872</v>
      </c>
      <c r="C80" s="189">
        <f>CHI_emi!C$60</f>
        <v>1585.9586890764697</v>
      </c>
      <c r="D80" s="189">
        <f>CHI_emi!D$60</f>
        <v>1888.1980835621539</v>
      </c>
      <c r="E80" s="189">
        <f>CHI_emi!E$60</f>
        <v>1801.2767199061534</v>
      </c>
      <c r="F80" s="189">
        <f>CHI_emi!F$60</f>
        <v>2110.401246842076</v>
      </c>
      <c r="G80" s="189">
        <f>CHI_emi!G$60</f>
        <v>2283.4310761677571</v>
      </c>
      <c r="H80" s="189">
        <f>CHI_emi!H$60</f>
        <v>2206.5773851987665</v>
      </c>
      <c r="I80" s="189">
        <f>CHI_emi!I$60</f>
        <v>2147.1458052363205</v>
      </c>
      <c r="J80" s="189">
        <f>CHI_emi!J$60</f>
        <v>2154.8955471072882</v>
      </c>
      <c r="K80" s="189">
        <f>CHI_emi!K$60</f>
        <v>1852.7738414425905</v>
      </c>
      <c r="L80" s="189">
        <f>CHI_emi!L$60</f>
        <v>1803.2531771970755</v>
      </c>
      <c r="M80" s="189">
        <f>CHI_emi!M$60</f>
        <v>2072.3495834268147</v>
      </c>
      <c r="N80" s="189">
        <f>CHI_emi!N$60</f>
        <v>2470.2346545660862</v>
      </c>
      <c r="O80" s="189">
        <f>CHI_emi!O$60</f>
        <v>2730.7879228757761</v>
      </c>
      <c r="P80" s="189">
        <f>CHI_emi!P$60</f>
        <v>2205.1588259196269</v>
      </c>
      <c r="Q80" s="189">
        <f>CHI_emi!Q$60</f>
        <v>1080.5094056250223</v>
      </c>
    </row>
    <row r="81" spans="1:17" x14ac:dyDescent="0.25">
      <c r="A81" s="119" t="s">
        <v>39</v>
      </c>
      <c r="B81" s="118">
        <f>CHI_emi!B$108</f>
        <v>36.122438116412745</v>
      </c>
      <c r="C81" s="118">
        <f>CHI_emi!C$108</f>
        <v>37.355689028512124</v>
      </c>
      <c r="D81" s="118">
        <f>CHI_emi!D$108</f>
        <v>44.179926797734552</v>
      </c>
      <c r="E81" s="118">
        <f>CHI_emi!E$108</f>
        <v>44.375722617696837</v>
      </c>
      <c r="F81" s="118">
        <f>CHI_emi!F$108</f>
        <v>50.804602022965646</v>
      </c>
      <c r="G81" s="118">
        <f>CHI_emi!G$108</f>
        <v>56.523518241209658</v>
      </c>
      <c r="H81" s="118">
        <f>CHI_emi!H$108</f>
        <v>56.401353852055294</v>
      </c>
      <c r="I81" s="118">
        <f>CHI_emi!I$108</f>
        <v>59.000285576783462</v>
      </c>
      <c r="J81" s="118">
        <f>CHI_emi!J$108</f>
        <v>60.108978048296642</v>
      </c>
      <c r="K81" s="118">
        <f>CHI_emi!K$108</f>
        <v>56.711936255203113</v>
      </c>
      <c r="L81" s="118">
        <f>CHI_emi!L$108</f>
        <v>38.63429251105471</v>
      </c>
      <c r="M81" s="118">
        <f>CHI_emi!M$108</f>
        <v>39.102049363519647</v>
      </c>
      <c r="N81" s="118">
        <f>CHI_emi!N$108</f>
        <v>51.201585654206049</v>
      </c>
      <c r="O81" s="118">
        <f>CHI_emi!O$108</f>
        <v>61.998621001213792</v>
      </c>
      <c r="P81" s="118">
        <f>CHI_emi!P$108</f>
        <v>64.056823529998837</v>
      </c>
      <c r="Q81" s="118">
        <f>CHI_emi!Q$108</f>
        <v>50.928479576359805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854.50869843543114</v>
      </c>
      <c r="C84" s="187">
        <f t="shared" si="12"/>
        <v>872.76391937520214</v>
      </c>
      <c r="D84" s="187">
        <f t="shared" si="12"/>
        <v>773.18443734158234</v>
      </c>
      <c r="E84" s="187">
        <f t="shared" si="12"/>
        <v>747.19971707450736</v>
      </c>
      <c r="F84" s="187">
        <f t="shared" si="12"/>
        <v>688.42391229429222</v>
      </c>
      <c r="G84" s="187">
        <f t="shared" si="12"/>
        <v>652.10454383945569</v>
      </c>
      <c r="H84" s="187">
        <f t="shared" si="12"/>
        <v>688.32152113606253</v>
      </c>
      <c r="I84" s="187">
        <f t="shared" si="12"/>
        <v>701.56323202907708</v>
      </c>
      <c r="J84" s="187">
        <f t="shared" si="12"/>
        <v>716.2414177542712</v>
      </c>
      <c r="K84" s="187">
        <f t="shared" si="12"/>
        <v>791.08267941693987</v>
      </c>
      <c r="L84" s="187">
        <f t="shared" si="12"/>
        <v>973.2738476255754</v>
      </c>
      <c r="M84" s="187">
        <f t="shared" si="12"/>
        <v>877.14014876810882</v>
      </c>
      <c r="N84" s="187">
        <f t="shared" si="12"/>
        <v>646.00495740296708</v>
      </c>
      <c r="O84" s="187">
        <f t="shared" si="12"/>
        <v>587.42151752262441</v>
      </c>
      <c r="P84" s="187">
        <f t="shared" si="12"/>
        <v>678.623599866674</v>
      </c>
      <c r="Q84" s="187">
        <f t="shared" si="12"/>
        <v>1095.0922457418178</v>
      </c>
    </row>
    <row r="85" spans="1:17" x14ac:dyDescent="0.25">
      <c r="A85" s="180" t="s">
        <v>40</v>
      </c>
      <c r="B85" s="186">
        <f t="shared" ref="B85:Q85" si="13">IF(B$6=0,"",B$6/B$11*1000)</f>
        <v>2882.707726308638</v>
      </c>
      <c r="C85" s="186">
        <f t="shared" si="13"/>
        <v>2944.2921976486036</v>
      </c>
      <c r="D85" s="186">
        <f t="shared" si="13"/>
        <v>2608.358177590389</v>
      </c>
      <c r="E85" s="186">
        <f t="shared" si="13"/>
        <v>2520.6980355496867</v>
      </c>
      <c r="F85" s="186">
        <f t="shared" si="13"/>
        <v>2322.4163014138489</v>
      </c>
      <c r="G85" s="186">
        <f t="shared" si="13"/>
        <v>2199.8919499928452</v>
      </c>
      <c r="H85" s="186">
        <f t="shared" si="13"/>
        <v>2322.0708821296753</v>
      </c>
      <c r="I85" s="186">
        <f t="shared" si="13"/>
        <v>2366.7421445413156</v>
      </c>
      <c r="J85" s="186">
        <f t="shared" si="13"/>
        <v>2416.2593928451461</v>
      </c>
      <c r="K85" s="186">
        <f t="shared" si="13"/>
        <v>2828.8105886234985</v>
      </c>
      <c r="L85" s="186">
        <f t="shared" si="13"/>
        <v>3058.4751870902378</v>
      </c>
      <c r="M85" s="186">
        <f t="shared" si="13"/>
        <v>2803.88413054388</v>
      </c>
      <c r="N85" s="186">
        <f t="shared" si="13"/>
        <v>2358.7998715254171</v>
      </c>
      <c r="O85" s="186">
        <f t="shared" si="13"/>
        <v>1999.2754695195474</v>
      </c>
      <c r="P85" s="186">
        <f t="shared" si="13"/>
        <v>2355.4013396478836</v>
      </c>
      <c r="Q85" s="186">
        <f t="shared" si="13"/>
        <v>3798.4133672474054</v>
      </c>
    </row>
    <row r="86" spans="1:17" x14ac:dyDescent="0.25">
      <c r="A86" s="108" t="s">
        <v>39</v>
      </c>
      <c r="B86" s="185">
        <f t="shared" ref="B86:Q86" si="14">IF(B$7=0,"",B$7/B$12*1000)</f>
        <v>40381.174777131979</v>
      </c>
      <c r="C86" s="185">
        <f t="shared" si="14"/>
        <v>40607.690338153647</v>
      </c>
      <c r="D86" s="185">
        <f t="shared" si="14"/>
        <v>36609.018574042013</v>
      </c>
      <c r="E86" s="185">
        <f t="shared" si="14"/>
        <v>35460.607767218855</v>
      </c>
      <c r="F86" s="185">
        <f t="shared" si="14"/>
        <v>33059.994301992134</v>
      </c>
      <c r="G86" s="185">
        <f t="shared" si="14"/>
        <v>31475.683997508055</v>
      </c>
      <c r="H86" s="185">
        <f t="shared" si="14"/>
        <v>32666.237862615253</v>
      </c>
      <c r="I86" s="185">
        <f t="shared" si="14"/>
        <v>32978.946045670993</v>
      </c>
      <c r="J86" s="185">
        <f t="shared" si="14"/>
        <v>33321.981693479385</v>
      </c>
      <c r="K86" s="185">
        <f t="shared" si="14"/>
        <v>32363.978233319649</v>
      </c>
      <c r="L86" s="185">
        <f t="shared" si="14"/>
        <v>39134.124257071046</v>
      </c>
      <c r="M86" s="185">
        <f t="shared" si="14"/>
        <v>37131.594872617054</v>
      </c>
      <c r="N86" s="185">
        <f t="shared" si="14"/>
        <v>30719.221765366368</v>
      </c>
      <c r="O86" s="185">
        <f t="shared" si="14"/>
        <v>27597.328178383672</v>
      </c>
      <c r="P86" s="185">
        <f t="shared" si="14"/>
        <v>29184.612207098009</v>
      </c>
      <c r="Q86" s="185">
        <f t="shared" si="14"/>
        <v>29989.782527380346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2.1447924717846782</v>
      </c>
      <c r="C88" s="113">
        <f t="shared" si="15"/>
        <v>2.1945739861013203</v>
      </c>
      <c r="D88" s="113">
        <f t="shared" si="15"/>
        <v>1.9420605527122747</v>
      </c>
      <c r="E88" s="113">
        <f t="shared" si="15"/>
        <v>1.90868575785891</v>
      </c>
      <c r="F88" s="113">
        <f t="shared" si="15"/>
        <v>1.616030484495786</v>
      </c>
      <c r="G88" s="113">
        <f t="shared" si="15"/>
        <v>1.4004692639521059</v>
      </c>
      <c r="H88" s="113">
        <f t="shared" si="15"/>
        <v>1.4343218132723465</v>
      </c>
      <c r="I88" s="113">
        <f t="shared" si="15"/>
        <v>1.4305312296049002</v>
      </c>
      <c r="J88" s="113">
        <f t="shared" si="15"/>
        <v>1.4220985868888913</v>
      </c>
      <c r="K88" s="113">
        <f t="shared" si="15"/>
        <v>1.8085943250659979</v>
      </c>
      <c r="L88" s="113">
        <f t="shared" si="15"/>
        <v>1.6504626190562877</v>
      </c>
      <c r="M88" s="113">
        <f t="shared" si="15"/>
        <v>1.3071153095100825</v>
      </c>
      <c r="N88" s="113">
        <f t="shared" si="15"/>
        <v>1.1504427188474897</v>
      </c>
      <c r="O88" s="113">
        <f t="shared" si="15"/>
        <v>1.1048823965154604</v>
      </c>
      <c r="P88" s="113">
        <f t="shared" si="15"/>
        <v>1.0039530703713346</v>
      </c>
      <c r="Q88" s="113">
        <f t="shared" si="15"/>
        <v>1.2113140745187434</v>
      </c>
    </row>
    <row r="89" spans="1:17" x14ac:dyDescent="0.25">
      <c r="A89" s="179" t="s">
        <v>173</v>
      </c>
      <c r="B89" s="182">
        <f t="shared" ref="B89:Q89" si="16">IF(B$71=0,"",B$71/B$10)</f>
        <v>1.5150687982791455</v>
      </c>
      <c r="C89" s="182">
        <f t="shared" si="16"/>
        <v>1.5852501924045124</v>
      </c>
      <c r="D89" s="182">
        <f t="shared" si="16"/>
        <v>1.3484066870956413</v>
      </c>
      <c r="E89" s="182">
        <f t="shared" si="16"/>
        <v>1.3173467292576759</v>
      </c>
      <c r="F89" s="182">
        <f t="shared" si="16"/>
        <v>1.036439291986206</v>
      </c>
      <c r="G89" s="182">
        <f t="shared" si="16"/>
        <v>0.8250577704712696</v>
      </c>
      <c r="H89" s="182">
        <f t="shared" si="16"/>
        <v>0.87102366096737649</v>
      </c>
      <c r="I89" s="182">
        <f t="shared" si="16"/>
        <v>0.87017681475379804</v>
      </c>
      <c r="J89" s="182">
        <f t="shared" si="16"/>
        <v>0.87034307127225929</v>
      </c>
      <c r="K89" s="182">
        <f t="shared" si="16"/>
        <v>1.2563751794499807</v>
      </c>
      <c r="L89" s="182">
        <f t="shared" si="16"/>
        <v>1.1002246498297705</v>
      </c>
      <c r="M89" s="182">
        <f t="shared" si="16"/>
        <v>0.77510184694116757</v>
      </c>
      <c r="N89" s="182">
        <f t="shared" si="16"/>
        <v>0.64145657187939797</v>
      </c>
      <c r="O89" s="182">
        <f t="shared" si="16"/>
        <v>0.59965679177430686</v>
      </c>
      <c r="P89" s="182">
        <f t="shared" si="16"/>
        <v>0.51052694224066186</v>
      </c>
      <c r="Q89" s="182">
        <f t="shared" si="16"/>
        <v>0.7225188392472246</v>
      </c>
    </row>
    <row r="90" spans="1:17" x14ac:dyDescent="0.25">
      <c r="A90" s="179" t="s">
        <v>172</v>
      </c>
      <c r="B90" s="182">
        <f t="shared" ref="B90:Q90" si="17">IF(B$52=0,"",B$52/B$10)</f>
        <v>0.6297236735055326</v>
      </c>
      <c r="C90" s="182">
        <f t="shared" si="17"/>
        <v>0.60932379369680789</v>
      </c>
      <c r="D90" s="182">
        <f t="shared" si="17"/>
        <v>0.59365386561663336</v>
      </c>
      <c r="E90" s="182">
        <f t="shared" si="17"/>
        <v>0.591339028601234</v>
      </c>
      <c r="F90" s="182">
        <f t="shared" si="17"/>
        <v>0.57959119250958002</v>
      </c>
      <c r="G90" s="182">
        <f t="shared" si="17"/>
        <v>0.57541149348083631</v>
      </c>
      <c r="H90" s="182">
        <f t="shared" si="17"/>
        <v>0.56329815230497005</v>
      </c>
      <c r="I90" s="182">
        <f t="shared" si="17"/>
        <v>0.56035441485110227</v>
      </c>
      <c r="J90" s="182">
        <f t="shared" si="17"/>
        <v>0.55175551561663216</v>
      </c>
      <c r="K90" s="182">
        <f t="shared" si="17"/>
        <v>0.55221914561601726</v>
      </c>
      <c r="L90" s="182">
        <f t="shared" si="17"/>
        <v>0.55023796922651724</v>
      </c>
      <c r="M90" s="182">
        <f t="shared" si="17"/>
        <v>0.53201346256891491</v>
      </c>
      <c r="N90" s="182">
        <f t="shared" si="17"/>
        <v>0.50898614696809175</v>
      </c>
      <c r="O90" s="182">
        <f t="shared" si="17"/>
        <v>0.50522560474115363</v>
      </c>
      <c r="P90" s="182">
        <f t="shared" si="17"/>
        <v>0.49342612813067277</v>
      </c>
      <c r="Q90" s="182">
        <f t="shared" si="17"/>
        <v>0.4887952352715188</v>
      </c>
    </row>
    <row r="91" spans="1:17" x14ac:dyDescent="0.25">
      <c r="A91" s="180" t="s">
        <v>40</v>
      </c>
      <c r="B91" s="182">
        <f t="shared" ref="B91:Q91" si="18">IF(B$53=0,"",B$53/B$11)</f>
        <v>0.58992473587681848</v>
      </c>
      <c r="C91" s="182">
        <f t="shared" si="18"/>
        <v>0.55705082012300844</v>
      </c>
      <c r="D91" s="182">
        <f t="shared" si="18"/>
        <v>0.54463884966901399</v>
      </c>
      <c r="E91" s="182">
        <f t="shared" si="18"/>
        <v>0.53251747984311515</v>
      </c>
      <c r="F91" s="182">
        <f t="shared" si="18"/>
        <v>0.53530245216595584</v>
      </c>
      <c r="G91" s="182">
        <f t="shared" si="18"/>
        <v>0.52383633895655735</v>
      </c>
      <c r="H91" s="182">
        <f t="shared" si="18"/>
        <v>0.52361536671360198</v>
      </c>
      <c r="I91" s="182">
        <f t="shared" si="18"/>
        <v>0.5111652755659275</v>
      </c>
      <c r="J91" s="182">
        <f t="shared" si="18"/>
        <v>0.50332120656199264</v>
      </c>
      <c r="K91" s="182">
        <f t="shared" si="18"/>
        <v>0.50374413810338026</v>
      </c>
      <c r="L91" s="182">
        <f t="shared" si="18"/>
        <v>0.5019368737216896</v>
      </c>
      <c r="M91" s="182">
        <f t="shared" si="18"/>
        <v>0.49820615817989738</v>
      </c>
      <c r="N91" s="182">
        <f t="shared" si="18"/>
        <v>0.47903083412013486</v>
      </c>
      <c r="O91" s="182">
        <f t="shared" si="18"/>
        <v>0.45236084206441424</v>
      </c>
      <c r="P91" s="182">
        <f t="shared" si="18"/>
        <v>0.45206469954921152</v>
      </c>
      <c r="Q91" s="182">
        <f t="shared" si="18"/>
        <v>0.44782199112809679</v>
      </c>
    </row>
    <row r="92" spans="1:17" x14ac:dyDescent="0.25">
      <c r="A92" s="108" t="s">
        <v>39</v>
      </c>
      <c r="B92" s="112">
        <f t="shared" ref="B92:Q92" si="19">IF(B$54=0,"",B$54/B$12)</f>
        <v>0.35264525716309825</v>
      </c>
      <c r="C92" s="112">
        <f t="shared" si="19"/>
        <v>0.34122132447021242</v>
      </c>
      <c r="D92" s="112">
        <f t="shared" si="19"/>
        <v>0.33458158626939055</v>
      </c>
      <c r="E92" s="112">
        <f t="shared" si="19"/>
        <v>0.32339617066039245</v>
      </c>
      <c r="F92" s="112">
        <f t="shared" si="19"/>
        <v>0.32208492682095163</v>
      </c>
      <c r="G92" s="112">
        <f t="shared" si="19"/>
        <v>0.31808832841862639</v>
      </c>
      <c r="H92" s="112">
        <f t="shared" si="19"/>
        <v>0.31024158883761455</v>
      </c>
      <c r="I92" s="112">
        <f t="shared" si="19"/>
        <v>0.30862029861844426</v>
      </c>
      <c r="J92" s="112">
        <f t="shared" si="19"/>
        <v>0.29673099182854895</v>
      </c>
      <c r="K92" s="112">
        <f t="shared" si="19"/>
        <v>0.29698032941678359</v>
      </c>
      <c r="L92" s="112">
        <f t="shared" si="19"/>
        <v>0.29591486397347638</v>
      </c>
      <c r="M92" s="112">
        <f t="shared" si="19"/>
        <v>0.29371543563921676</v>
      </c>
      <c r="N92" s="112">
        <f t="shared" si="19"/>
        <v>0.29471673728252201</v>
      </c>
      <c r="O92" s="112">
        <f t="shared" si="19"/>
        <v>0.27684971484290538</v>
      </c>
      <c r="P92" s="112">
        <f t="shared" si="19"/>
        <v>0.27063039488707258</v>
      </c>
      <c r="Q92" s="112">
        <f t="shared" si="19"/>
        <v>0.26511971585649075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1.806500011070912</v>
      </c>
      <c r="C94" s="113">
        <f t="shared" si="20"/>
        <v>1.8631941368320282</v>
      </c>
      <c r="D94" s="113">
        <f t="shared" si="20"/>
        <v>1.6216230745732627</v>
      </c>
      <c r="E94" s="113">
        <f t="shared" si="20"/>
        <v>1.5920331374173791</v>
      </c>
      <c r="F94" s="113">
        <f t="shared" si="20"/>
        <v>1.3095723295827306</v>
      </c>
      <c r="G94" s="113">
        <f t="shared" si="20"/>
        <v>1.1020286724098018</v>
      </c>
      <c r="H94" s="113">
        <f t="shared" si="20"/>
        <v>1.1414452074248451</v>
      </c>
      <c r="I94" s="113">
        <f t="shared" si="20"/>
        <v>1.1412965242193158</v>
      </c>
      <c r="J94" s="113">
        <f t="shared" si="20"/>
        <v>1.1444193627084065</v>
      </c>
      <c r="K94" s="113">
        <f t="shared" si="20"/>
        <v>1.5289660302614339</v>
      </c>
      <c r="L94" s="113">
        <f t="shared" si="20"/>
        <v>1.3839254322633119</v>
      </c>
      <c r="M94" s="113">
        <f t="shared" si="20"/>
        <v>1.0542893286872355</v>
      </c>
      <c r="N94" s="113">
        <f t="shared" si="20"/>
        <v>0.90929821723475257</v>
      </c>
      <c r="O94" s="113">
        <f t="shared" si="20"/>
        <v>0.86682078740952861</v>
      </c>
      <c r="P94" s="113">
        <f t="shared" si="20"/>
        <v>0.7727928567221527</v>
      </c>
      <c r="Q94" s="113">
        <f t="shared" si="20"/>
        <v>0.99285591204561718</v>
      </c>
    </row>
    <row r="95" spans="1:17" x14ac:dyDescent="0.25">
      <c r="A95" s="179" t="s">
        <v>173</v>
      </c>
      <c r="B95" s="182">
        <f>IF(CHI_ued!B$15=0,"",CHI_ued!B$15/B$10)</f>
        <v>1.5150687982791455</v>
      </c>
      <c r="C95" s="182">
        <f>IF(CHI_ued!C$15=0,"",CHI_ued!C$15/C$10)</f>
        <v>1.5852501924045124</v>
      </c>
      <c r="D95" s="182">
        <f>IF(CHI_ued!D$15=0,"",CHI_ued!D$15/D$10)</f>
        <v>1.3484066870956413</v>
      </c>
      <c r="E95" s="182">
        <f>IF(CHI_ued!E$15=0,"",CHI_ued!E$15/E$10)</f>
        <v>1.3173467292576759</v>
      </c>
      <c r="F95" s="182">
        <f>IF(CHI_ued!F$15=0,"",CHI_ued!F$15/F$10)</f>
        <v>1.036439291986206</v>
      </c>
      <c r="G95" s="182">
        <f>IF(CHI_ued!G$15=0,"",CHI_ued!G$15/G$10)</f>
        <v>0.8250577704712696</v>
      </c>
      <c r="H95" s="182">
        <f>IF(CHI_ued!H$15=0,"",CHI_ued!H$15/H$10)</f>
        <v>0.87102366096737649</v>
      </c>
      <c r="I95" s="182">
        <f>IF(CHI_ued!I$15=0,"",CHI_ued!I$15/I$10)</f>
        <v>0.87017681475379782</v>
      </c>
      <c r="J95" s="182">
        <f>IF(CHI_ued!J$15=0,"",CHI_ued!J$15/J$10)</f>
        <v>0.87034307127225952</v>
      </c>
      <c r="K95" s="182">
        <f>IF(CHI_ued!K$15=0,"",CHI_ued!K$15/K$10)</f>
        <v>1.2563751794499807</v>
      </c>
      <c r="L95" s="182">
        <f>IF(CHI_ued!L$15=0,"",CHI_ued!L$15/L$10)</f>
        <v>1.1002246498297705</v>
      </c>
      <c r="M95" s="182">
        <f>IF(CHI_ued!M$15=0,"",CHI_ued!M$15/M$10)</f>
        <v>0.77510184694116757</v>
      </c>
      <c r="N95" s="182">
        <f>IF(CHI_ued!N$15=0,"",CHI_ued!N$15/N$10)</f>
        <v>0.64145657187939797</v>
      </c>
      <c r="O95" s="182">
        <f>IF(CHI_ued!O$15=0,"",CHI_ued!O$15/O$10)</f>
        <v>0.59965679177430686</v>
      </c>
      <c r="P95" s="182">
        <f>IF(CHI_ued!P$15=0,"",CHI_ued!P$15/P$10)</f>
        <v>0.51052694224066186</v>
      </c>
      <c r="Q95" s="182">
        <f>IF(CHI_ued!Q$15=0,"",CHI_ued!Q$15/Q$10)</f>
        <v>0.7225188392472246</v>
      </c>
    </row>
    <row r="96" spans="1:17" x14ac:dyDescent="0.25">
      <c r="A96" s="179" t="s">
        <v>172</v>
      </c>
      <c r="B96" s="182">
        <f>IF((CHI_ued!B$5-CHI_ued!B$15)=0,"",(CHI_ued!B$5-CHI_ued!B$15)/B$10)</f>
        <v>0.29143121279176643</v>
      </c>
      <c r="C96" s="182">
        <f>IF((CHI_ued!C$5-CHI_ued!C$15)=0,"",(CHI_ued!C$5-CHI_ued!C$15)/C$10)</f>
        <v>0.27794394442751574</v>
      </c>
      <c r="D96" s="182">
        <f>IF((CHI_ued!D$5-CHI_ued!D$15)=0,"",(CHI_ued!D$5-CHI_ued!D$15)/D$10)</f>
        <v>0.27321638747762134</v>
      </c>
      <c r="E96" s="182">
        <f>IF((CHI_ued!E$5-CHI_ued!E$15)=0,"",(CHI_ued!E$5-CHI_ued!E$15)/E$10)</f>
        <v>0.27468640815970324</v>
      </c>
      <c r="F96" s="182">
        <f>IF((CHI_ued!F$5-CHI_ued!F$15)=0,"",(CHI_ued!F$5-CHI_ued!F$15)/F$10)</f>
        <v>0.27313303759652474</v>
      </c>
      <c r="G96" s="182">
        <f>IF((CHI_ued!G$5-CHI_ued!G$15)=0,"",(CHI_ued!G$5-CHI_ued!G$15)/G$10)</f>
        <v>0.27697090193853219</v>
      </c>
      <c r="H96" s="182">
        <f>IF((CHI_ued!H$5-CHI_ued!H$15)=0,"",(CHI_ued!H$5-CHI_ued!H$15)/H$10)</f>
        <v>0.27042154645746869</v>
      </c>
      <c r="I96" s="182">
        <f>IF((CHI_ued!I$5-CHI_ued!I$15)=0,"",(CHI_ued!I$5-CHI_ued!I$15)/I$10)</f>
        <v>0.27111970946551794</v>
      </c>
      <c r="J96" s="182">
        <f>IF((CHI_ued!J$5-CHI_ued!J$15)=0,"",(CHI_ued!J$5-CHI_ued!J$15)/J$10)</f>
        <v>0.27407629143614692</v>
      </c>
      <c r="K96" s="182">
        <f>IF((CHI_ued!K$5-CHI_ued!K$15)=0,"",(CHI_ued!K$5-CHI_ued!K$15)/K$10)</f>
        <v>0.27259085081145318</v>
      </c>
      <c r="L96" s="182">
        <f>IF((CHI_ued!L$5-CHI_ued!L$15)=0,"",(CHI_ued!L$5-CHI_ued!L$15)/L$10)</f>
        <v>0.28370078243354141</v>
      </c>
      <c r="M96" s="182">
        <f>IF((CHI_ued!M$5-CHI_ued!M$15)=0,"",(CHI_ued!M$5-CHI_ued!M$15)/M$10)</f>
        <v>0.27918748174606794</v>
      </c>
      <c r="N96" s="182">
        <f>IF((CHI_ued!N$5-CHI_ued!N$15)=0,"",(CHI_ued!N$5-CHI_ued!N$15)/N$10)</f>
        <v>0.26784164535535465</v>
      </c>
      <c r="O96" s="182">
        <f>IF((CHI_ued!O$5-CHI_ued!O$15)=0,"",(CHI_ued!O$5-CHI_ued!O$15)/O$10)</f>
        <v>0.26716399563522175</v>
      </c>
      <c r="P96" s="182">
        <f>IF((CHI_ued!P$5-CHI_ued!P$15)=0,"",(CHI_ued!P$5-CHI_ued!P$15)/P$10)</f>
        <v>0.26226591448149078</v>
      </c>
      <c r="Q96" s="182">
        <f>IF((CHI_ued!Q$5-CHI_ued!Q$15)=0,"",(CHI_ued!Q$5-CHI_ued!Q$15)/Q$10)</f>
        <v>0.27033707279839259</v>
      </c>
    </row>
    <row r="97" spans="1:17" x14ac:dyDescent="0.25">
      <c r="A97" s="180" t="s">
        <v>40</v>
      </c>
      <c r="B97" s="182">
        <f>IF(CHI_ued!B$60=0,"",CHI_ued!B$60/B$11)</f>
        <v>0.28145927294180445</v>
      </c>
      <c r="C97" s="182">
        <f>IF(CHI_ued!C$60=0,"",CHI_ued!C$60/C$11)</f>
        <v>0.26459399485197582</v>
      </c>
      <c r="D97" s="182">
        <f>IF(CHI_ued!D$60=0,"",CHI_ued!D$60/D$11)</f>
        <v>0.25669585601558043</v>
      </c>
      <c r="E97" s="182">
        <f>IF(CHI_ued!E$60=0,"",CHI_ued!E$60/E$11)</f>
        <v>0.25518643038340277</v>
      </c>
      <c r="F97" s="182">
        <f>IF(CHI_ued!F$60=0,"",CHI_ued!F$60/F$11)</f>
        <v>0.25581993604381159</v>
      </c>
      <c r="G97" s="182">
        <f>IF(CHI_ued!G$60=0,"",CHI_ued!G$60/G$11)</f>
        <v>0.25203938748652244</v>
      </c>
      <c r="H97" s="182">
        <f>IF(CHI_ued!H$60=0,"",CHI_ued!H$60/H$11)</f>
        <v>0.25535548824913368</v>
      </c>
      <c r="I97" s="182">
        <f>IF(CHI_ued!I$60=0,"",CHI_ued!I$60/I$11)</f>
        <v>0.24847848362002201</v>
      </c>
      <c r="J97" s="182">
        <f>IF(CHI_ued!J$60=0,"",CHI_ued!J$60/J$11)</f>
        <v>0.24295552924926589</v>
      </c>
      <c r="K97" s="182">
        <f>IF(CHI_ued!K$60=0,"",CHI_ued!K$60/K$11)</f>
        <v>0.26404768933022055</v>
      </c>
      <c r="L97" s="182">
        <f>IF(CHI_ued!L$60=0,"",CHI_ued!L$60/L$11)</f>
        <v>0.2620455313360322</v>
      </c>
      <c r="M97" s="182">
        <f>IF(CHI_ued!M$60=0,"",CHI_ued!M$60/M$11)</f>
        <v>0.25612390478824831</v>
      </c>
      <c r="N97" s="182">
        <f>IF(CHI_ued!N$60=0,"",CHI_ued!N$60/N$11)</f>
        <v>0.24454333967838041</v>
      </c>
      <c r="O97" s="182">
        <f>IF(CHI_ued!O$60=0,"",CHI_ued!O$60/O$11)</f>
        <v>0.23337348952778023</v>
      </c>
      <c r="P97" s="182">
        <f>IF(CHI_ued!P$60=0,"",CHI_ued!P$60/P$11)</f>
        <v>0.23458068108714211</v>
      </c>
      <c r="Q97" s="182">
        <f>IF(CHI_ued!Q$60=0,"",CHI_ued!Q$60/Q$11)</f>
        <v>0.24252161151709431</v>
      </c>
    </row>
    <row r="98" spans="1:17" x14ac:dyDescent="0.25">
      <c r="A98" s="108" t="s">
        <v>39</v>
      </c>
      <c r="B98" s="112">
        <f>IF(CHI_ued!B$108=0,"",CHI_ued!B$108/B$12)</f>
        <v>0.15993782502070028</v>
      </c>
      <c r="C98" s="112">
        <f>IF(CHI_ued!C$108=0,"",CHI_ued!C$108/C$12)</f>
        <v>0.15457595637925145</v>
      </c>
      <c r="D98" s="112">
        <f>IF(CHI_ued!D$108=0,"",CHI_ued!D$108/D$12)</f>
        <v>0.15044037047405895</v>
      </c>
      <c r="E98" s="112">
        <f>IF(CHI_ued!E$108=0,"",CHI_ued!E$108/E$12)</f>
        <v>0.14771948872086788</v>
      </c>
      <c r="F98" s="112">
        <f>IF(CHI_ued!F$108=0,"",CHI_ued!F$108/F$12)</f>
        <v>0.14655852993820778</v>
      </c>
      <c r="G98" s="112">
        <f>IF(CHI_ued!G$108=0,"",CHI_ued!G$108/G$12)</f>
        <v>0.14990088678119687</v>
      </c>
      <c r="H98" s="112">
        <f>IF(CHI_ued!H$108=0,"",CHI_ued!H$108/H$12)</f>
        <v>0.14625957405903722</v>
      </c>
      <c r="I98" s="112">
        <f>IF(CHI_ued!I$108=0,"",CHI_ued!I$108/I$12)</f>
        <v>0.14524981553590274</v>
      </c>
      <c r="J98" s="112">
        <f>IF(CHI_ued!J$108=0,"",CHI_ued!J$108/J$12)</f>
        <v>0.13912388138036588</v>
      </c>
      <c r="K98" s="112">
        <f>IF(CHI_ued!K$108=0,"",CHI_ued!K$108/K$12)</f>
        <v>0.15036151882180648</v>
      </c>
      <c r="L98" s="112">
        <f>IF(CHI_ued!L$108=0,"",CHI_ued!L$108/L$12)</f>
        <v>0.14948962079780162</v>
      </c>
      <c r="M98" s="112">
        <f>IF(CHI_ued!M$108=0,"",CHI_ued!M$108/M$12)</f>
        <v>0.1470610079598248</v>
      </c>
      <c r="N98" s="112">
        <f>IF(CHI_ued!N$108=0,"",CHI_ued!N$108/N$12)</f>
        <v>0.15343658393218659</v>
      </c>
      <c r="O98" s="112">
        <f>IF(CHI_ued!O$108=0,"",CHI_ued!O$108/O$12)</f>
        <v>0.14474410153899211</v>
      </c>
      <c r="P98" s="112">
        <f>IF(CHI_ued!P$108=0,"",CHI_ued!P$108/P$12)</f>
        <v>0.14194851611145587</v>
      </c>
      <c r="Q98" s="112">
        <f>IF(CHI_ued!Q$108=0,"",CHI_ued!Q$108/Q$12)</f>
        <v>0.14238890499461901</v>
      </c>
    </row>
    <row r="99" spans="1:17" x14ac:dyDescent="0.25">
      <c r="A99" s="39" t="s">
        <v>171</v>
      </c>
      <c r="B99" s="211">
        <f t="shared" ref="B99:Q99" si="21">IF(B$51=0,"",B$78/B$51)</f>
        <v>2.7235525661255964</v>
      </c>
      <c r="C99" s="211">
        <f t="shared" si="21"/>
        <v>2.8779413715133719</v>
      </c>
      <c r="D99" s="211">
        <f t="shared" si="21"/>
        <v>2.8234281852916263</v>
      </c>
      <c r="E99" s="211">
        <f t="shared" si="21"/>
        <v>2.8710096856968947</v>
      </c>
      <c r="F99" s="211">
        <f t="shared" si="21"/>
        <v>2.7435610231787115</v>
      </c>
      <c r="G99" s="211">
        <f t="shared" si="21"/>
        <v>2.6529641740048553</v>
      </c>
      <c r="H99" s="211">
        <f t="shared" si="21"/>
        <v>2.672251108889899</v>
      </c>
      <c r="I99" s="211">
        <f t="shared" si="21"/>
        <v>2.7678839569007598</v>
      </c>
      <c r="J99" s="211">
        <f t="shared" si="21"/>
        <v>2.675325047252183</v>
      </c>
      <c r="K99" s="211">
        <f t="shared" si="21"/>
        <v>2.8847410506914253</v>
      </c>
      <c r="L99" s="211">
        <f t="shared" si="21"/>
        <v>2.9828533031649989</v>
      </c>
      <c r="M99" s="211">
        <f t="shared" si="21"/>
        <v>2.8838604742286349</v>
      </c>
      <c r="N99" s="211">
        <f t="shared" si="21"/>
        <v>2.7675190235838687</v>
      </c>
      <c r="O99" s="211">
        <f t="shared" si="21"/>
        <v>2.6489302117794069</v>
      </c>
      <c r="P99" s="211">
        <f t="shared" si="21"/>
        <v>2.7602961831653827</v>
      </c>
      <c r="Q99" s="211">
        <f t="shared" si="21"/>
        <v>2.9217727986673778</v>
      </c>
    </row>
    <row r="100" spans="1:17" x14ac:dyDescent="0.25">
      <c r="A100" s="210" t="s">
        <v>170</v>
      </c>
      <c r="B100" s="109">
        <f t="shared" ref="B100:Q100" si="22">IF(B$52=0,"",B$79/B$52)</f>
        <v>3.3316274871614122</v>
      </c>
      <c r="C100" s="109">
        <f t="shared" si="22"/>
        <v>3.5538579084957562</v>
      </c>
      <c r="D100" s="109">
        <f t="shared" si="22"/>
        <v>3.4191396495883821</v>
      </c>
      <c r="E100" s="109">
        <f t="shared" si="22"/>
        <v>3.478895596460482</v>
      </c>
      <c r="F100" s="109">
        <f t="shared" si="22"/>
        <v>3.3053836354648953</v>
      </c>
      <c r="G100" s="109">
        <f t="shared" si="22"/>
        <v>3.1557456250927203</v>
      </c>
      <c r="H100" s="109">
        <f t="shared" si="22"/>
        <v>3.2021315973764333</v>
      </c>
      <c r="I100" s="109">
        <f t="shared" si="22"/>
        <v>3.3210866624308224</v>
      </c>
      <c r="J100" s="109">
        <f t="shared" si="22"/>
        <v>3.157604497483224</v>
      </c>
      <c r="K100" s="109">
        <f t="shared" si="22"/>
        <v>3.703501481416573</v>
      </c>
      <c r="L100" s="109">
        <f t="shared" si="22"/>
        <v>3.7007255558349228</v>
      </c>
      <c r="M100" s="109">
        <f t="shared" si="22"/>
        <v>3.3557855228198776</v>
      </c>
      <c r="N100" s="109">
        <f t="shared" si="22"/>
        <v>3.2116144392945176</v>
      </c>
      <c r="O100" s="109">
        <f t="shared" si="22"/>
        <v>3.1818922422130358</v>
      </c>
      <c r="P100" s="109">
        <f t="shared" si="22"/>
        <v>3.2667872482353135</v>
      </c>
      <c r="Q100" s="109">
        <f t="shared" si="22"/>
        <v>3.6068403973270908</v>
      </c>
    </row>
    <row r="101" spans="1:17" x14ac:dyDescent="0.25">
      <c r="A101" s="180" t="s">
        <v>169</v>
      </c>
      <c r="B101" s="178">
        <f t="shared" ref="B101:Q101" si="23">IF(B$53=0,"",B$80/B$53)</f>
        <v>1.3990589666637681</v>
      </c>
      <c r="C101" s="178">
        <f t="shared" si="23"/>
        <v>1.4287355181424899</v>
      </c>
      <c r="D101" s="178">
        <f t="shared" si="23"/>
        <v>1.5514550335678505</v>
      </c>
      <c r="E101" s="178">
        <f t="shared" si="23"/>
        <v>1.5193545148491028</v>
      </c>
      <c r="F101" s="178">
        <f t="shared" si="23"/>
        <v>1.560250589332403</v>
      </c>
      <c r="G101" s="178">
        <f t="shared" si="23"/>
        <v>1.5985969374756765</v>
      </c>
      <c r="H101" s="178">
        <f t="shared" si="23"/>
        <v>1.589239598584822</v>
      </c>
      <c r="I101" s="178">
        <f t="shared" si="23"/>
        <v>1.6187168777128305</v>
      </c>
      <c r="J101" s="178">
        <f t="shared" si="23"/>
        <v>1.6815672335011442</v>
      </c>
      <c r="K101" s="178">
        <f t="shared" si="23"/>
        <v>1.6393231734012585</v>
      </c>
      <c r="L101" s="178">
        <f t="shared" si="23"/>
        <v>1.675852620595816</v>
      </c>
      <c r="M101" s="178">
        <f t="shared" si="23"/>
        <v>1.8193792270325517</v>
      </c>
      <c r="N101" s="178">
        <f t="shared" si="23"/>
        <v>1.8857685889705849</v>
      </c>
      <c r="O101" s="178">
        <f t="shared" si="23"/>
        <v>1.8157060142042003</v>
      </c>
      <c r="P101" s="178">
        <f t="shared" si="23"/>
        <v>1.7640916787933263</v>
      </c>
      <c r="Q101" s="178">
        <f t="shared" si="23"/>
        <v>1.3674000361123069</v>
      </c>
    </row>
    <row r="102" spans="1:17" x14ac:dyDescent="0.25">
      <c r="A102" s="108" t="s">
        <v>39</v>
      </c>
      <c r="B102" s="107">
        <f t="shared" ref="B102:Q102" si="24">IF(B$54=0,"",B$81/B$54)</f>
        <v>0.87669423272308555</v>
      </c>
      <c r="C102" s="107">
        <f t="shared" si="24"/>
        <v>0.88605138800812833</v>
      </c>
      <c r="D102" s="107">
        <f t="shared" si="24"/>
        <v>0.9405166778419275</v>
      </c>
      <c r="E102" s="107">
        <f t="shared" si="24"/>
        <v>0.91994040725708015</v>
      </c>
      <c r="F102" s="107">
        <f t="shared" si="24"/>
        <v>0.94805783639315755</v>
      </c>
      <c r="G102" s="107">
        <f t="shared" si="24"/>
        <v>0.96492087865640319</v>
      </c>
      <c r="H102" s="107">
        <f t="shared" si="24"/>
        <v>0.9602648336967331</v>
      </c>
      <c r="I102" s="107">
        <f t="shared" si="24"/>
        <v>0.97351564729202311</v>
      </c>
      <c r="J102" s="107">
        <f t="shared" si="24"/>
        <v>1.0011597143497444</v>
      </c>
      <c r="K102" s="107">
        <f t="shared" si="24"/>
        <v>0.98250528918293689</v>
      </c>
      <c r="L102" s="107">
        <f t="shared" si="24"/>
        <v>0.99849612949656685</v>
      </c>
      <c r="M102" s="107">
        <f t="shared" si="24"/>
        <v>1.0616821043440094</v>
      </c>
      <c r="N102" s="107">
        <f t="shared" si="24"/>
        <v>1.0913237847053598</v>
      </c>
      <c r="O102" s="107">
        <f t="shared" si="24"/>
        <v>1.0622559636493636</v>
      </c>
      <c r="P102" s="107">
        <f t="shared" si="24"/>
        <v>1.0391122058054654</v>
      </c>
      <c r="Q102" s="107">
        <f t="shared" si="24"/>
        <v>0.86359385156180424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8789.3459322262806</v>
      </c>
      <c r="C5" s="96">
        <v>9019.4186082806355</v>
      </c>
      <c r="D5" s="96">
        <v>8986.9072083662959</v>
      </c>
      <c r="E5" s="96">
        <v>9008.4252318393173</v>
      </c>
      <c r="F5" s="96">
        <v>8420.7550293748664</v>
      </c>
      <c r="G5" s="96">
        <v>7769.1593229748596</v>
      </c>
      <c r="H5" s="96">
        <v>7709.1234024703163</v>
      </c>
      <c r="I5" s="96">
        <v>7536.2004797694972</v>
      </c>
      <c r="J5" s="96">
        <v>7342.941253301814</v>
      </c>
      <c r="K5" s="96">
        <v>6069.6993557024898</v>
      </c>
      <c r="L5" s="96">
        <v>6197.1243752388436</v>
      </c>
      <c r="M5" s="96">
        <v>6661.8153515604236</v>
      </c>
      <c r="N5" s="96">
        <v>6278.913984226243</v>
      </c>
      <c r="O5" s="96">
        <v>5522.0715575046406</v>
      </c>
      <c r="P5" s="96">
        <v>5428.7310964578846</v>
      </c>
      <c r="Q5" s="96">
        <v>4882.1507760893091</v>
      </c>
    </row>
    <row r="6" spans="1:17" x14ac:dyDescent="0.25">
      <c r="A6" s="132" t="s">
        <v>83</v>
      </c>
      <c r="B6" s="160">
        <v>24.805613841599246</v>
      </c>
      <c r="C6" s="160">
        <v>24.07160960810026</v>
      </c>
      <c r="D6" s="160">
        <v>26.406416428705224</v>
      </c>
      <c r="E6" s="160">
        <v>26.82746679978116</v>
      </c>
      <c r="F6" s="160">
        <v>29.030327735772076</v>
      </c>
      <c r="G6" s="160">
        <v>30.683694873368744</v>
      </c>
      <c r="H6" s="160">
        <v>29.102171666500716</v>
      </c>
      <c r="I6" s="160">
        <v>28.375699414277413</v>
      </c>
      <c r="J6" s="160">
        <v>27.38518689514245</v>
      </c>
      <c r="K6" s="160">
        <v>17.814192998982335</v>
      </c>
      <c r="L6" s="160">
        <v>19.859291596103262</v>
      </c>
      <c r="M6" s="160">
        <v>26.063335169439661</v>
      </c>
      <c r="N6" s="160">
        <v>26.702638314311454</v>
      </c>
      <c r="O6" s="160">
        <v>24.271689371743143</v>
      </c>
      <c r="P6" s="160">
        <v>25.646950742146569</v>
      </c>
      <c r="Q6" s="160">
        <v>18.936951424511914</v>
      </c>
    </row>
    <row r="7" spans="1:17" x14ac:dyDescent="0.25">
      <c r="A7" s="76" t="s">
        <v>82</v>
      </c>
      <c r="B7" s="159">
        <v>109.09254755830366</v>
      </c>
      <c r="C7" s="159">
        <v>105.8644721612458</v>
      </c>
      <c r="D7" s="159">
        <v>116.1327132837109</v>
      </c>
      <c r="E7" s="159">
        <v>117.98444966582018</v>
      </c>
      <c r="F7" s="159">
        <v>127.67240630976771</v>
      </c>
      <c r="G7" s="159">
        <v>134.94374554133788</v>
      </c>
      <c r="H7" s="159">
        <v>127.98836855443693</v>
      </c>
      <c r="I7" s="159">
        <v>124.79341803914063</v>
      </c>
      <c r="J7" s="159">
        <v>120.43724548921516</v>
      </c>
      <c r="K7" s="159">
        <v>78.344995183920332</v>
      </c>
      <c r="L7" s="159">
        <v>87.339129229242189</v>
      </c>
      <c r="M7" s="159">
        <v>114.62387706495042</v>
      </c>
      <c r="N7" s="159">
        <v>117.43546677933753</v>
      </c>
      <c r="O7" s="159">
        <v>106.74440245726858</v>
      </c>
      <c r="P7" s="159">
        <v>112.79266102542508</v>
      </c>
      <c r="Q7" s="159">
        <v>83.282771677407624</v>
      </c>
    </row>
    <row r="8" spans="1:17" x14ac:dyDescent="0.25">
      <c r="A8" s="76" t="s">
        <v>81</v>
      </c>
      <c r="B8" s="159">
        <v>24.552342368709954</v>
      </c>
      <c r="C8" s="159">
        <v>23.825832500579725</v>
      </c>
      <c r="D8" s="159">
        <v>26.136800364158965</v>
      </c>
      <c r="E8" s="159">
        <v>26.553551706461658</v>
      </c>
      <c r="F8" s="159">
        <v>28.733920885651415</v>
      </c>
      <c r="G8" s="159">
        <v>30.3704067344866</v>
      </c>
      <c r="H8" s="159">
        <v>28.80503127201909</v>
      </c>
      <c r="I8" s="159">
        <v>28.085976481766643</v>
      </c>
      <c r="J8" s="159">
        <v>27.105577341249866</v>
      </c>
      <c r="K8" s="159">
        <v>17.63230566783232</v>
      </c>
      <c r="L8" s="159">
        <v>19.656523300781014</v>
      </c>
      <c r="M8" s="159">
        <v>25.797222049686859</v>
      </c>
      <c r="N8" s="159">
        <v>26.429997750805054</v>
      </c>
      <c r="O8" s="159">
        <v>24.023869400185589</v>
      </c>
      <c r="P8" s="159">
        <v>25.385089010723121</v>
      </c>
      <c r="Q8" s="159">
        <v>18.743600451222317</v>
      </c>
    </row>
    <row r="9" spans="1:17" x14ac:dyDescent="0.25">
      <c r="A9" s="76" t="s">
        <v>80</v>
      </c>
      <c r="B9" s="159">
        <v>131.36544667100998</v>
      </c>
      <c r="C9" s="159">
        <v>127.4783106941407</v>
      </c>
      <c r="D9" s="159">
        <v>139.84296906695354</v>
      </c>
      <c r="E9" s="159">
        <v>142.07276553240632</v>
      </c>
      <c r="F9" s="159">
        <v>153.73866554433317</v>
      </c>
      <c r="G9" s="159">
        <v>162.4945590258852</v>
      </c>
      <c r="H9" s="159">
        <v>154.1191362761214</v>
      </c>
      <c r="I9" s="159">
        <v>150.27188812831034</v>
      </c>
      <c r="J9" s="159">
        <v>145.02633684543176</v>
      </c>
      <c r="K9" s="159">
        <v>94.340314871402498</v>
      </c>
      <c r="L9" s="159">
        <v>105.17073787212297</v>
      </c>
      <c r="M9" s="159">
        <v>138.02608103686205</v>
      </c>
      <c r="N9" s="159">
        <v>141.41169945858502</v>
      </c>
      <c r="O9" s="159">
        <v>128.53789211343619</v>
      </c>
      <c r="P9" s="159">
        <v>135.82099445333716</v>
      </c>
      <c r="Q9" s="159">
        <v>100.28621336902356</v>
      </c>
    </row>
    <row r="10" spans="1:17" x14ac:dyDescent="0.25">
      <c r="A10" s="129" t="s">
        <v>79</v>
      </c>
      <c r="B10" s="158">
        <v>69.455718756477893</v>
      </c>
      <c r="C10" s="158">
        <v>67.400506902680718</v>
      </c>
      <c r="D10" s="158">
        <v>73.93796600037463</v>
      </c>
      <c r="E10" s="158">
        <v>75.116907039387243</v>
      </c>
      <c r="F10" s="158">
        <v>81.28491766016181</v>
      </c>
      <c r="G10" s="158">
        <v>85.914345645432491</v>
      </c>
      <c r="H10" s="158">
        <v>81.486080666201985</v>
      </c>
      <c r="I10" s="158">
        <v>79.451958359976743</v>
      </c>
      <c r="J10" s="158">
        <v>76.678523306398858</v>
      </c>
      <c r="K10" s="158">
        <v>49.879740397150542</v>
      </c>
      <c r="L10" s="158">
        <v>55.606016469089134</v>
      </c>
      <c r="M10" s="158">
        <v>72.977338474431065</v>
      </c>
      <c r="N10" s="158">
        <v>74.767387280072086</v>
      </c>
      <c r="O10" s="158">
        <v>67.960730240880793</v>
      </c>
      <c r="P10" s="158">
        <v>71.811462078010408</v>
      </c>
      <c r="Q10" s="158">
        <v>53.02346398863336</v>
      </c>
    </row>
    <row r="11" spans="1:17" x14ac:dyDescent="0.25">
      <c r="A11" s="92" t="s">
        <v>125</v>
      </c>
      <c r="B11" s="91">
        <v>13.891143751295578</v>
      </c>
      <c r="C11" s="91">
        <v>13.480101380536144</v>
      </c>
      <c r="D11" s="91">
        <v>14.787593200074927</v>
      </c>
      <c r="E11" s="91">
        <v>15.023381407877451</v>
      </c>
      <c r="F11" s="91">
        <v>16.256983532032365</v>
      </c>
      <c r="G11" s="91">
        <v>17.182869129086498</v>
      </c>
      <c r="H11" s="91">
        <v>16.297216133240401</v>
      </c>
      <c r="I11" s="91">
        <v>15.890391671995353</v>
      </c>
      <c r="J11" s="91">
        <v>15.335704661279772</v>
      </c>
      <c r="K11" s="91">
        <v>9.9759480794301076</v>
      </c>
      <c r="L11" s="91">
        <v>11.102870649926944</v>
      </c>
      <c r="M11" s="91">
        <v>14.575738010545116</v>
      </c>
      <c r="N11" s="91">
        <v>14.934496817315562</v>
      </c>
      <c r="O11" s="91">
        <v>13.571834617894146</v>
      </c>
      <c r="P11" s="91">
        <v>13.857688401753135</v>
      </c>
      <c r="Q11" s="91">
        <v>10.581658266395399</v>
      </c>
    </row>
    <row r="12" spans="1:17" x14ac:dyDescent="0.25">
      <c r="A12" s="92" t="s">
        <v>26</v>
      </c>
      <c r="B12" s="91">
        <v>20.836715626943366</v>
      </c>
      <c r="C12" s="91">
        <v>20.220152070804215</v>
      </c>
      <c r="D12" s="91">
        <v>22.181389800112392</v>
      </c>
      <c r="E12" s="91">
        <v>22.535072111816174</v>
      </c>
      <c r="F12" s="91">
        <v>24.385475298048544</v>
      </c>
      <c r="G12" s="91">
        <v>25.77430369362974</v>
      </c>
      <c r="H12" s="91">
        <v>24.445824199860596</v>
      </c>
      <c r="I12" s="91">
        <v>23.835587507993022</v>
      </c>
      <c r="J12" s="91">
        <v>23.003556991919659</v>
      </c>
      <c r="K12" s="91">
        <v>14.96392211914516</v>
      </c>
      <c r="L12" s="91">
        <v>16.654305974890413</v>
      </c>
      <c r="M12" s="91">
        <v>21.863607015817671</v>
      </c>
      <c r="N12" s="91">
        <v>22.401745225973343</v>
      </c>
      <c r="O12" s="91">
        <v>20.357751926841217</v>
      </c>
      <c r="P12" s="91">
        <v>21.510308950278453</v>
      </c>
      <c r="Q12" s="91">
        <v>15.872487399593098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9.1663219454420616E-2</v>
      </c>
      <c r="M13" s="91">
        <v>9.8648421705469169E-2</v>
      </c>
      <c r="N13" s="91">
        <v>9.4903193494261934E-2</v>
      </c>
      <c r="O13" s="91">
        <v>0.1015571514100643</v>
      </c>
      <c r="P13" s="91">
        <v>0.11043224374887932</v>
      </c>
      <c r="Q13" s="91">
        <v>0.11517265665636772</v>
      </c>
    </row>
    <row r="14" spans="1:17" x14ac:dyDescent="0.25">
      <c r="A14" s="92" t="s">
        <v>21</v>
      </c>
      <c r="B14" s="157">
        <v>34.727859378238946</v>
      </c>
      <c r="C14" s="157">
        <v>33.700253451340359</v>
      </c>
      <c r="D14" s="157">
        <v>36.968983000187308</v>
      </c>
      <c r="E14" s="157">
        <v>37.558453519693614</v>
      </c>
      <c r="F14" s="157">
        <v>40.642458830080898</v>
      </c>
      <c r="G14" s="157">
        <v>42.957172822716245</v>
      </c>
      <c r="H14" s="157">
        <v>40.743040333101</v>
      </c>
      <c r="I14" s="157">
        <v>39.725979179988379</v>
      </c>
      <c r="J14" s="157">
        <v>38.339261653199429</v>
      </c>
      <c r="K14" s="157">
        <v>24.939870198575274</v>
      </c>
      <c r="L14" s="157">
        <v>27.757176624817358</v>
      </c>
      <c r="M14" s="157">
        <v>36.439345026362801</v>
      </c>
      <c r="N14" s="157">
        <v>37.336242043288912</v>
      </c>
      <c r="O14" s="157">
        <v>33.929586544735365</v>
      </c>
      <c r="P14" s="157">
        <v>36.333032482229932</v>
      </c>
      <c r="Q14" s="157">
        <v>26.454145665988495</v>
      </c>
    </row>
    <row r="15" spans="1:17" x14ac:dyDescent="0.25">
      <c r="A15" s="232" t="s">
        <v>185</v>
      </c>
      <c r="B15" s="246">
        <v>6208.7423162750838</v>
      </c>
      <c r="C15" s="246">
        <v>6515.17569</v>
      </c>
      <c r="D15" s="246">
        <v>6239.7672200000006</v>
      </c>
      <c r="E15" s="246">
        <v>6217.4820899999977</v>
      </c>
      <c r="F15" s="246">
        <v>5400.6415499999985</v>
      </c>
      <c r="G15" s="246">
        <v>4577.0410207795385</v>
      </c>
      <c r="H15" s="246">
        <v>4681.535780000002</v>
      </c>
      <c r="I15" s="246">
        <v>4584.189980000001</v>
      </c>
      <c r="J15" s="246">
        <v>4493.9767899999988</v>
      </c>
      <c r="K15" s="246">
        <v>4216.4345599999997</v>
      </c>
      <c r="L15" s="246">
        <v>4131.1017389762292</v>
      </c>
      <c r="M15" s="246">
        <v>3950.3671523140993</v>
      </c>
      <c r="N15" s="246">
        <v>3500.9571302100694</v>
      </c>
      <c r="O15" s="246">
        <v>2997.0137315650927</v>
      </c>
      <c r="P15" s="246">
        <v>2760.6006383309655</v>
      </c>
      <c r="Q15" s="246">
        <v>2912.0819991887265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59.4</v>
      </c>
      <c r="I16" s="244">
        <v>57.6</v>
      </c>
      <c r="J16" s="244">
        <v>59.4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249.40265864055755</v>
      </c>
      <c r="P18" s="244">
        <v>412.00762773400743</v>
      </c>
      <c r="Q18" s="244">
        <v>602.08305734861869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804.44251612816242</v>
      </c>
      <c r="C21" s="244">
        <v>901.89560999999958</v>
      </c>
      <c r="D21" s="244">
        <v>810.17953000000034</v>
      </c>
      <c r="E21" s="244">
        <v>1840.0860599999996</v>
      </c>
      <c r="F21" s="244">
        <v>2458.1542500000005</v>
      </c>
      <c r="G21" s="244">
        <v>1610.7667505537274</v>
      </c>
      <c r="H21" s="244">
        <v>2000.5221600000004</v>
      </c>
      <c r="I21" s="244">
        <v>1672.8867300000002</v>
      </c>
      <c r="J21" s="244">
        <v>2201.1778399999998</v>
      </c>
      <c r="K21" s="244">
        <v>1736.83815</v>
      </c>
      <c r="L21" s="244">
        <v>1413.989766298258</v>
      </c>
      <c r="M21" s="244">
        <v>1340.40317187351</v>
      </c>
      <c r="N21" s="244">
        <v>1661.4124721163591</v>
      </c>
      <c r="O21" s="244">
        <v>701.7770134709092</v>
      </c>
      <c r="P21" s="244">
        <v>319.79077099455458</v>
      </c>
      <c r="Q21" s="244">
        <v>342.409477405178</v>
      </c>
    </row>
    <row r="22" spans="1:17" x14ac:dyDescent="0.25">
      <c r="A22" s="245" t="s">
        <v>67</v>
      </c>
      <c r="B22" s="244">
        <v>4929.8802816939797</v>
      </c>
      <c r="C22" s="244">
        <v>5142.1800800000001</v>
      </c>
      <c r="D22" s="244">
        <v>4984.4907899999998</v>
      </c>
      <c r="E22" s="244">
        <v>3906.3043699999998</v>
      </c>
      <c r="F22" s="244">
        <v>2502.2867500000002</v>
      </c>
      <c r="G22" s="244">
        <v>2486.4805219610607</v>
      </c>
      <c r="H22" s="244">
        <v>2180.7075100000002</v>
      </c>
      <c r="I22" s="244">
        <v>2377.1953800000001</v>
      </c>
      <c r="J22" s="244">
        <v>1841.2935499999999</v>
      </c>
      <c r="K22" s="244">
        <v>2100.8030699999999</v>
      </c>
      <c r="L22" s="244">
        <v>2246.8728156562966</v>
      </c>
      <c r="M22" s="244">
        <v>2124.9641731155029</v>
      </c>
      <c r="N22" s="244">
        <v>1484.953489167531</v>
      </c>
      <c r="O22" s="244">
        <v>1575.3314074469311</v>
      </c>
      <c r="P22" s="244">
        <v>1543.8049770322641</v>
      </c>
      <c r="Q22" s="244">
        <v>1531.1941137651991</v>
      </c>
    </row>
    <row r="23" spans="1:17" x14ac:dyDescent="0.25">
      <c r="A23" s="245" t="s">
        <v>66</v>
      </c>
      <c r="B23" s="244">
        <v>474.4195184529417</v>
      </c>
      <c r="C23" s="244">
        <v>471.1</v>
      </c>
      <c r="D23" s="244">
        <v>445.09690000000046</v>
      </c>
      <c r="E23" s="244">
        <v>471.09165999999823</v>
      </c>
      <c r="F23" s="244">
        <v>440.20054999999775</v>
      </c>
      <c r="G23" s="244">
        <v>479.79374826475032</v>
      </c>
      <c r="H23" s="244">
        <v>440.90611000000172</v>
      </c>
      <c r="I23" s="244">
        <v>476.50787000000128</v>
      </c>
      <c r="J23" s="244">
        <v>392.10539999999855</v>
      </c>
      <c r="K23" s="244">
        <v>378.79334000000017</v>
      </c>
      <c r="L23" s="244">
        <v>470.23915702167506</v>
      </c>
      <c r="M23" s="244">
        <v>484.99980732508629</v>
      </c>
      <c r="N23" s="244">
        <v>354.59116892617931</v>
      </c>
      <c r="O23" s="244">
        <v>470.50265200669492</v>
      </c>
      <c r="P23" s="244">
        <v>484.99726257013936</v>
      </c>
      <c r="Q23" s="244">
        <v>436.39535066973076</v>
      </c>
    </row>
    <row r="24" spans="1:17" x14ac:dyDescent="0.25">
      <c r="A24" s="156" t="s">
        <v>184</v>
      </c>
      <c r="B24" s="206">
        <v>1433.9584163325142</v>
      </c>
      <c r="C24" s="206">
        <v>1391.5272330136615</v>
      </c>
      <c r="D24" s="206">
        <v>1526.4973213290093</v>
      </c>
      <c r="E24" s="206">
        <v>1550.8373246508272</v>
      </c>
      <c r="F24" s="206">
        <v>1678.1799092506465</v>
      </c>
      <c r="G24" s="206">
        <v>1773.7574562278703</v>
      </c>
      <c r="H24" s="206">
        <v>1682.3330501399871</v>
      </c>
      <c r="I24" s="206">
        <v>1640.3372742257202</v>
      </c>
      <c r="J24" s="206">
        <v>1583.0779065532959</v>
      </c>
      <c r="K24" s="206">
        <v>1029.7996310102831</v>
      </c>
      <c r="L24" s="206">
        <v>1148.0223189992978</v>
      </c>
      <c r="M24" s="206">
        <v>1506.6645422512031</v>
      </c>
      <c r="N24" s="206">
        <v>1543.6212622513901</v>
      </c>
      <c r="O24" s="206">
        <v>1403.0934076242002</v>
      </c>
      <c r="P24" s="206">
        <v>1482.5942669595097</v>
      </c>
      <c r="Q24" s="206">
        <v>1094.7038460027948</v>
      </c>
    </row>
    <row r="25" spans="1:17" x14ac:dyDescent="0.25">
      <c r="A25" s="88" t="s">
        <v>33</v>
      </c>
      <c r="B25" s="87">
        <v>59.115435765228057</v>
      </c>
      <c r="C25" s="87">
        <v>231.09343245614033</v>
      </c>
      <c r="D25" s="87">
        <v>246.71558421052634</v>
      </c>
      <c r="E25" s="87">
        <v>306.67813630353783</v>
      </c>
      <c r="F25" s="87">
        <v>240.29044561403506</v>
      </c>
      <c r="G25" s="87">
        <v>150.19198163168144</v>
      </c>
      <c r="H25" s="87">
        <v>116.34803245614034</v>
      </c>
      <c r="I25" s="87">
        <v>124.6562552631579</v>
      </c>
      <c r="J25" s="87">
        <v>156.03364912280702</v>
      </c>
      <c r="K25" s="87">
        <v>121.06736052631577</v>
      </c>
      <c r="L25" s="87">
        <v>130.62822142497535</v>
      </c>
      <c r="M25" s="87">
        <v>181.99584679529573</v>
      </c>
      <c r="N25" s="87">
        <v>176.5814112293092</v>
      </c>
      <c r="O25" s="87">
        <v>171.99587272076775</v>
      </c>
      <c r="P25" s="87">
        <v>180.4580573979423</v>
      </c>
      <c r="Q25" s="87">
        <v>170.02822119249325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50.502620617523903</v>
      </c>
      <c r="C28" s="87">
        <v>49.268971612161145</v>
      </c>
      <c r="D28" s="87">
        <v>46.177705247587937</v>
      </c>
      <c r="E28" s="87">
        <v>53.114960161749806</v>
      </c>
      <c r="F28" s="87">
        <v>62.299199180772177</v>
      </c>
      <c r="G28" s="87">
        <v>67.602345523826102</v>
      </c>
      <c r="H28" s="87">
        <v>34.335423819034283</v>
      </c>
      <c r="I28" s="87">
        <v>47.355809914560417</v>
      </c>
      <c r="J28" s="87">
        <v>44.137259685678458</v>
      </c>
      <c r="K28" s="87">
        <v>38.173741011701672</v>
      </c>
      <c r="L28" s="87">
        <v>45.114494364575755</v>
      </c>
      <c r="M28" s="87">
        <v>34.419171737786527</v>
      </c>
      <c r="N28" s="87">
        <v>42.162464512734886</v>
      </c>
      <c r="O28" s="87">
        <v>14.045399494479678</v>
      </c>
      <c r="P28" s="87">
        <v>15.914611610796522</v>
      </c>
      <c r="Q28" s="87">
        <v>19.343061689268957</v>
      </c>
    </row>
    <row r="29" spans="1:17" x14ac:dyDescent="0.25">
      <c r="A29" s="88" t="s">
        <v>29</v>
      </c>
      <c r="B29" s="87">
        <v>307.90080844534407</v>
      </c>
      <c r="C29" s="87">
        <v>274.95629795661972</v>
      </c>
      <c r="D29" s="87">
        <v>282.69111267821086</v>
      </c>
      <c r="E29" s="87">
        <v>235.56470666666664</v>
      </c>
      <c r="F29" s="87">
        <v>171.48131578947371</v>
      </c>
      <c r="G29" s="87">
        <v>118.92013164073533</v>
      </c>
      <c r="H29" s="87">
        <v>203.69451666666666</v>
      </c>
      <c r="I29" s="87">
        <v>185.30045175438596</v>
      </c>
      <c r="J29" s="87">
        <v>203.68258070175438</v>
      </c>
      <c r="K29" s="87">
        <v>168.68018508771928</v>
      </c>
      <c r="L29" s="87">
        <v>124.45192181559491</v>
      </c>
      <c r="M29" s="87">
        <v>149.34173563025274</v>
      </c>
      <c r="N29" s="87">
        <v>86.65611935765817</v>
      </c>
      <c r="O29" s="87">
        <v>104.17038735500222</v>
      </c>
      <c r="P29" s="87">
        <v>71.905272247613723</v>
      </c>
      <c r="Q29" s="87">
        <v>84.812060250481068</v>
      </c>
    </row>
    <row r="30" spans="1:17" x14ac:dyDescent="0.25">
      <c r="A30" s="88" t="s">
        <v>28</v>
      </c>
      <c r="B30" s="87">
        <v>103.06415742793232</v>
      </c>
      <c r="C30" s="87">
        <v>113.47381929825171</v>
      </c>
      <c r="D30" s="87">
        <v>103.82374122807302</v>
      </c>
      <c r="E30" s="87">
        <v>111.23642894738383</v>
      </c>
      <c r="F30" s="87">
        <v>114.92277982456751</v>
      </c>
      <c r="G30" s="87">
        <v>115.64785146403412</v>
      </c>
      <c r="H30" s="87">
        <v>109.80590789475225</v>
      </c>
      <c r="I30" s="87">
        <v>95.721710526307376</v>
      </c>
      <c r="J30" s="87">
        <v>90.595546491227154</v>
      </c>
      <c r="K30" s="87">
        <v>84.720620175436707</v>
      </c>
      <c r="L30" s="87">
        <v>89.812567178610479</v>
      </c>
      <c r="M30" s="87">
        <v>74.325319296379462</v>
      </c>
      <c r="N30" s="87">
        <v>68.674259403762221</v>
      </c>
      <c r="O30" s="87">
        <v>4.8301693934199017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899.5014836658836</v>
      </c>
      <c r="C31" s="87">
        <v>707.97176607645372</v>
      </c>
      <c r="D31" s="87">
        <v>831.84366042075135</v>
      </c>
      <c r="E31" s="87">
        <v>829.47977064166457</v>
      </c>
      <c r="F31" s="87">
        <v>1074.0368434032014</v>
      </c>
      <c r="G31" s="87">
        <v>1306.3227178943664</v>
      </c>
      <c r="H31" s="87">
        <v>1204.543549127955</v>
      </c>
      <c r="I31" s="87">
        <v>1173.890023083098</v>
      </c>
      <c r="J31" s="87">
        <v>1074.6386073939341</v>
      </c>
      <c r="K31" s="87">
        <v>612.42936455998654</v>
      </c>
      <c r="L31" s="87">
        <v>753.29056409979114</v>
      </c>
      <c r="M31" s="87">
        <v>1061.8579492938038</v>
      </c>
      <c r="N31" s="87">
        <v>1164.8225424814452</v>
      </c>
      <c r="O31" s="87">
        <v>1101.6677072216542</v>
      </c>
      <c r="P31" s="87">
        <v>1209.5226556650616</v>
      </c>
      <c r="Q31" s="87">
        <v>815.72679323429475</v>
      </c>
    </row>
    <row r="32" spans="1:17" x14ac:dyDescent="0.25">
      <c r="A32" s="88" t="s">
        <v>25</v>
      </c>
      <c r="B32" s="87">
        <v>0</v>
      </c>
      <c r="C32" s="87">
        <v>0.86836315789473673</v>
      </c>
      <c r="D32" s="87">
        <v>0.86842105263157898</v>
      </c>
      <c r="E32" s="87">
        <v>0.38598421052631571</v>
      </c>
      <c r="F32" s="87">
        <v>0.77189122807017541</v>
      </c>
      <c r="G32" s="87">
        <v>0.69139601655328031</v>
      </c>
      <c r="H32" s="87">
        <v>0.48240789473684215</v>
      </c>
      <c r="I32" s="87">
        <v>0.2894543859649123</v>
      </c>
      <c r="J32" s="87">
        <v>0.86849824561403499</v>
      </c>
      <c r="K32" s="87">
        <v>0</v>
      </c>
      <c r="L32" s="87">
        <v>0</v>
      </c>
      <c r="M32" s="87">
        <v>0</v>
      </c>
      <c r="N32" s="87">
        <v>0</v>
      </c>
      <c r="O32" s="87">
        <v>1.5901701152918479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13.873910410602408</v>
      </c>
      <c r="C33" s="87">
        <v>13.89458245614035</v>
      </c>
      <c r="D33" s="87">
        <v>14.377096491228071</v>
      </c>
      <c r="E33" s="87">
        <v>14.377337719298243</v>
      </c>
      <c r="F33" s="87">
        <v>14.377434210526316</v>
      </c>
      <c r="G33" s="87">
        <v>14.381032056673572</v>
      </c>
      <c r="H33" s="87">
        <v>13.123212280701754</v>
      </c>
      <c r="I33" s="87">
        <v>13.123569298245615</v>
      </c>
      <c r="J33" s="87">
        <v>13.121764912280701</v>
      </c>
      <c r="K33" s="87">
        <v>4.7283596491230409</v>
      </c>
      <c r="L33" s="87">
        <v>4.7245501157502305</v>
      </c>
      <c r="M33" s="87">
        <v>4.7245194976847582</v>
      </c>
      <c r="N33" s="87">
        <v>4.7244652664803919</v>
      </c>
      <c r="O33" s="87">
        <v>4.7937013235846893</v>
      </c>
      <c r="P33" s="87">
        <v>4.793670038095585</v>
      </c>
      <c r="Q33" s="87">
        <v>4.7937096362566143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578.79776077421411</v>
      </c>
      <c r="C35" s="204">
        <v>561.67099223460468</v>
      </c>
      <c r="D35" s="204">
        <v>616.14982788189025</v>
      </c>
      <c r="E35" s="204">
        <v>625.97433831360581</v>
      </c>
      <c r="F35" s="204">
        <v>677.37443609753302</v>
      </c>
      <c r="G35" s="204">
        <v>715.95300960470286</v>
      </c>
      <c r="H35" s="204">
        <v>679.0507947837757</v>
      </c>
      <c r="I35" s="204">
        <v>662.09977250565373</v>
      </c>
      <c r="J35" s="204">
        <v>638.98780955423899</v>
      </c>
      <c r="K35" s="204">
        <v>415.66457833505933</v>
      </c>
      <c r="L35" s="204">
        <v>463.38355421426161</v>
      </c>
      <c r="M35" s="204">
        <v>608.14459705412116</v>
      </c>
      <c r="N35" s="204">
        <v>623.06167312692435</v>
      </c>
      <c r="O35" s="204">
        <v>566.33952089558591</v>
      </c>
      <c r="P35" s="204">
        <v>598.4289586636562</v>
      </c>
      <c r="Q35" s="204">
        <v>441.86227965930959</v>
      </c>
    </row>
    <row r="36" spans="1:17" x14ac:dyDescent="0.25">
      <c r="A36" s="152" t="s">
        <v>190</v>
      </c>
      <c r="B36" s="151">
        <v>386.9229110894463</v>
      </c>
      <c r="C36" s="151">
        <v>380.3213790730203</v>
      </c>
      <c r="D36" s="151">
        <v>464.7791785333597</v>
      </c>
      <c r="E36" s="151">
        <v>453.71728508063461</v>
      </c>
      <c r="F36" s="151">
        <v>518.04487423637545</v>
      </c>
      <c r="G36" s="151">
        <v>565.43558208917125</v>
      </c>
      <c r="H36" s="151">
        <v>537.10662059717606</v>
      </c>
      <c r="I36" s="151">
        <v>532.88874084401414</v>
      </c>
      <c r="J36" s="151">
        <v>537.63838660361057</v>
      </c>
      <c r="K36" s="151">
        <v>335.69343503318277</v>
      </c>
      <c r="L36" s="151">
        <v>384.53181369418996</v>
      </c>
      <c r="M36" s="151">
        <v>562.83711075680822</v>
      </c>
      <c r="N36" s="151">
        <v>601.3956423392126</v>
      </c>
      <c r="O36" s="151">
        <v>534.47252711696603</v>
      </c>
      <c r="P36" s="151">
        <v>546.56809495459481</v>
      </c>
      <c r="Q36" s="151">
        <v>299.54196464758832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99.525984965314805</v>
      </c>
      <c r="C38" s="208">
        <v>100.55410026961542</v>
      </c>
      <c r="D38" s="208">
        <v>100.57585122157793</v>
      </c>
      <c r="E38" s="208">
        <v>100.97655835861141</v>
      </c>
      <c r="F38" s="208">
        <v>99.938492153617958</v>
      </c>
      <c r="G38" s="208">
        <v>98.099497892446252</v>
      </c>
      <c r="H38" s="208">
        <v>88.721901620355439</v>
      </c>
      <c r="I38" s="208">
        <v>88.762961024658239</v>
      </c>
      <c r="J38" s="208">
        <v>87.270134193937935</v>
      </c>
      <c r="K38" s="208">
        <v>71.316612254409463</v>
      </c>
      <c r="L38" s="208">
        <v>78.543184376018786</v>
      </c>
      <c r="M38" s="208">
        <v>81.142636371881764</v>
      </c>
      <c r="N38" s="208">
        <v>71.807070715868932</v>
      </c>
      <c r="O38" s="208">
        <v>0.79802042060846057</v>
      </c>
      <c r="P38" s="208">
        <v>0.92170963063185152</v>
      </c>
      <c r="Q38" s="208">
        <v>3.0036538351405477</v>
      </c>
    </row>
    <row r="39" spans="1:17" x14ac:dyDescent="0.25">
      <c r="A39" s="154" t="s">
        <v>125</v>
      </c>
      <c r="B39" s="208">
        <v>11.572164799754416</v>
      </c>
      <c r="C39" s="208">
        <v>15.666258134833681</v>
      </c>
      <c r="D39" s="208">
        <v>15.569373119574095</v>
      </c>
      <c r="E39" s="208">
        <v>18.199386649658944</v>
      </c>
      <c r="F39" s="208">
        <v>19.455819437534171</v>
      </c>
      <c r="G39" s="208">
        <v>18.837350831805757</v>
      </c>
      <c r="H39" s="208">
        <v>5.6894240525061388</v>
      </c>
      <c r="I39" s="208">
        <v>12.096812936803351</v>
      </c>
      <c r="J39" s="208">
        <v>13.03865907155993</v>
      </c>
      <c r="K39" s="208">
        <v>13.996292124950513</v>
      </c>
      <c r="L39" s="208">
        <v>15.460424714871525</v>
      </c>
      <c r="M39" s="208">
        <v>9.8474385978378383</v>
      </c>
      <c r="N39" s="208">
        <v>13.919600336751195</v>
      </c>
      <c r="O39" s="208">
        <v>0.13090307184262145</v>
      </c>
      <c r="P39" s="208">
        <v>0</v>
      </c>
      <c r="Q39" s="208">
        <v>1.764154297021536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275.82476132437711</v>
      </c>
      <c r="C41" s="208">
        <v>264.10102066857121</v>
      </c>
      <c r="D41" s="208">
        <v>348.63395419220768</v>
      </c>
      <c r="E41" s="208">
        <v>334.54134007236428</v>
      </c>
      <c r="F41" s="208">
        <v>398.65056264522332</v>
      </c>
      <c r="G41" s="208">
        <v>448.49873336491919</v>
      </c>
      <c r="H41" s="208">
        <v>442.69529492431445</v>
      </c>
      <c r="I41" s="208">
        <v>432.0289668825526</v>
      </c>
      <c r="J41" s="208">
        <v>437.32959333811272</v>
      </c>
      <c r="K41" s="208">
        <v>250.3805306538228</v>
      </c>
      <c r="L41" s="208">
        <v>290.52820460329968</v>
      </c>
      <c r="M41" s="208">
        <v>471.84703578708866</v>
      </c>
      <c r="N41" s="208">
        <v>515.66897128659241</v>
      </c>
      <c r="O41" s="208">
        <v>533.54360362451496</v>
      </c>
      <c r="P41" s="208">
        <v>545.64638532396293</v>
      </c>
      <c r="Q41" s="208">
        <v>294.77415651542623</v>
      </c>
    </row>
    <row r="42" spans="1:17" x14ac:dyDescent="0.25">
      <c r="A42" s="152" t="s">
        <v>189</v>
      </c>
      <c r="B42" s="151">
        <v>191.87484968476775</v>
      </c>
      <c r="C42" s="151">
        <v>181.34961316158444</v>
      </c>
      <c r="D42" s="151">
        <v>151.37064934853052</v>
      </c>
      <c r="E42" s="151">
        <v>172.25705323297115</v>
      </c>
      <c r="F42" s="151">
        <v>159.32956186115754</v>
      </c>
      <c r="G42" s="151">
        <v>150.51742751553161</v>
      </c>
      <c r="H42" s="151">
        <v>141.94417418659967</v>
      </c>
      <c r="I42" s="151">
        <v>129.21103166163957</v>
      </c>
      <c r="J42" s="151">
        <v>101.34942295062848</v>
      </c>
      <c r="K42" s="151">
        <v>79.971143301876594</v>
      </c>
      <c r="L42" s="151">
        <v>78.851740520071672</v>
      </c>
      <c r="M42" s="151">
        <v>45.307486297312941</v>
      </c>
      <c r="N42" s="151">
        <v>21.666030787711694</v>
      </c>
      <c r="O42" s="151">
        <v>31.866993778619843</v>
      </c>
      <c r="P42" s="151">
        <v>51.860863709061334</v>
      </c>
      <c r="Q42" s="151">
        <v>142.32031501172125</v>
      </c>
    </row>
    <row r="43" spans="1:17" x14ac:dyDescent="0.25">
      <c r="A43" s="156" t="s">
        <v>180</v>
      </c>
      <c r="B43" s="155">
        <v>169.4678128392973</v>
      </c>
      <c r="C43" s="155">
        <v>164.45321844706913</v>
      </c>
      <c r="D43" s="155">
        <v>180.40422888433739</v>
      </c>
      <c r="E43" s="155">
        <v>183.28077473146143</v>
      </c>
      <c r="F43" s="155">
        <v>198.33035291144</v>
      </c>
      <c r="G43" s="155">
        <v>209.62588119056647</v>
      </c>
      <c r="H43" s="155">
        <v>198.82117865290732</v>
      </c>
      <c r="I43" s="155">
        <v>193.85804149940313</v>
      </c>
      <c r="J43" s="155">
        <v>187.09102531993511</v>
      </c>
      <c r="K43" s="155">
        <v>121.70359275576082</v>
      </c>
      <c r="L43" s="155">
        <v>135.6753649726443</v>
      </c>
      <c r="M43" s="155">
        <v>178.06035499332387</v>
      </c>
      <c r="N43" s="155">
        <v>182.42796735698244</v>
      </c>
      <c r="O43" s="155">
        <v>165.82012999195086</v>
      </c>
      <c r="P43" s="155">
        <v>175.21568609521478</v>
      </c>
      <c r="Q43" s="155">
        <v>129.37409089123946</v>
      </c>
    </row>
    <row r="44" spans="1:17" x14ac:dyDescent="0.25">
      <c r="A44" s="152" t="s">
        <v>193</v>
      </c>
      <c r="B44" s="151">
        <v>78.430319815428447</v>
      </c>
      <c r="C44" s="151">
        <v>77.092171433720409</v>
      </c>
      <c r="D44" s="151">
        <v>94.211995648654081</v>
      </c>
      <c r="E44" s="151">
        <v>91.969719948777438</v>
      </c>
      <c r="F44" s="151">
        <v>105.0090961289951</v>
      </c>
      <c r="G44" s="151">
        <v>114.61532069375114</v>
      </c>
      <c r="H44" s="151">
        <v>108.87296363456281</v>
      </c>
      <c r="I44" s="151">
        <v>108.01798800892183</v>
      </c>
      <c r="J44" s="151">
        <v>108.98075404127248</v>
      </c>
      <c r="K44" s="151">
        <v>68.045966560780343</v>
      </c>
      <c r="L44" s="151">
        <v>77.945637910984516</v>
      </c>
      <c r="M44" s="151">
        <v>114.08860353178555</v>
      </c>
      <c r="N44" s="151">
        <v>121.90452209578638</v>
      </c>
      <c r="O44" s="151">
        <v>108.33902576695266</v>
      </c>
      <c r="P44" s="151">
        <v>110.79083005836389</v>
      </c>
      <c r="Q44" s="151">
        <v>60.717965806943624</v>
      </c>
    </row>
    <row r="45" spans="1:17" x14ac:dyDescent="0.25">
      <c r="A45" s="152" t="s">
        <v>187</v>
      </c>
      <c r="B45" s="151">
        <v>52.143942412091562</v>
      </c>
      <c r="C45" s="151">
        <v>50.600990291405907</v>
      </c>
      <c r="D45" s="151">
        <v>55.508993502873061</v>
      </c>
      <c r="E45" s="151">
        <v>56.394084532757383</v>
      </c>
      <c r="F45" s="151">
        <v>61.024723972750792</v>
      </c>
      <c r="G45" s="151">
        <v>64.50027113555889</v>
      </c>
      <c r="H45" s="151">
        <v>61.175747277817507</v>
      </c>
      <c r="I45" s="151">
        <v>59.648628153662465</v>
      </c>
      <c r="J45" s="151">
        <v>57.566469329210918</v>
      </c>
      <c r="K45" s="151">
        <v>37.44725930946494</v>
      </c>
      <c r="L45" s="151">
        <v>41.746266145429054</v>
      </c>
      <c r="M45" s="151">
        <v>54.787801536407301</v>
      </c>
      <c r="N45" s="151">
        <v>56.13168226368694</v>
      </c>
      <c r="O45" s="151">
        <v>51.021578459061729</v>
      </c>
      <c r="P45" s="151">
        <v>53.912518798527614</v>
      </c>
      <c r="Q45" s="151">
        <v>39.807412581919884</v>
      </c>
    </row>
    <row r="46" spans="1:17" x14ac:dyDescent="0.25">
      <c r="A46" s="150" t="s">
        <v>33</v>
      </c>
      <c r="B46" s="87">
        <v>2.1496522096446569</v>
      </c>
      <c r="C46" s="87">
        <v>8.4033975438596542</v>
      </c>
      <c r="D46" s="87">
        <v>8.9714757894736579</v>
      </c>
      <c r="E46" s="87">
        <v>11.15193222921954</v>
      </c>
      <c r="F46" s="87">
        <v>8.7378343859649306</v>
      </c>
      <c r="G46" s="87">
        <v>5.4615266047884177</v>
      </c>
      <c r="H46" s="87">
        <v>4.2308375438596499</v>
      </c>
      <c r="I46" s="87">
        <v>4.5329547368421004</v>
      </c>
      <c r="J46" s="87">
        <v>5.6739508771929934</v>
      </c>
      <c r="K46" s="87">
        <v>4.4024494736842286</v>
      </c>
      <c r="L46" s="87">
        <v>4.7501171427263955</v>
      </c>
      <c r="M46" s="87">
        <v>6.6180307925561976</v>
      </c>
      <c r="N46" s="87">
        <v>6.4211422265203169</v>
      </c>
      <c r="O46" s="87">
        <v>6.2543953716642875</v>
      </c>
      <c r="P46" s="87">
        <v>6.5621111781069601</v>
      </c>
      <c r="Q46" s="87">
        <v>6.1828444069997488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1.836458931546332</v>
      </c>
      <c r="C49" s="87">
        <v>1.791598967714954</v>
      </c>
      <c r="D49" s="87">
        <v>1.6791892817304728</v>
      </c>
      <c r="E49" s="87">
        <v>1.9314530967909107</v>
      </c>
      <c r="F49" s="87">
        <v>2.2654254247553496</v>
      </c>
      <c r="G49" s="87">
        <v>2.458267109957319</v>
      </c>
      <c r="H49" s="87">
        <v>1.2485608661466969</v>
      </c>
      <c r="I49" s="87">
        <v>1.7220294514385586</v>
      </c>
      <c r="J49" s="87">
        <v>1.6049912612973998</v>
      </c>
      <c r="K49" s="87">
        <v>1.388136036789156</v>
      </c>
      <c r="L49" s="87">
        <v>1.6405270678027577</v>
      </c>
      <c r="M49" s="87">
        <v>1.2516062450104215</v>
      </c>
      <c r="N49" s="87">
        <v>1.5331805277358157</v>
      </c>
      <c r="O49" s="87">
        <v>0.51074179979926093</v>
      </c>
      <c r="P49" s="87">
        <v>0.57871314948351049</v>
      </c>
      <c r="Q49" s="87">
        <v>0.70338406142796472</v>
      </c>
    </row>
    <row r="50" spans="1:17" x14ac:dyDescent="0.25">
      <c r="A50" s="150" t="s">
        <v>29</v>
      </c>
      <c r="B50" s="87">
        <v>11.196393034376172</v>
      </c>
      <c r="C50" s="87">
        <v>9.9984108347861707</v>
      </c>
      <c r="D50" s="87">
        <v>10.279676824662204</v>
      </c>
      <c r="E50" s="87">
        <v>8.5659893333333343</v>
      </c>
      <c r="F50" s="87">
        <v>6.2356842105263013</v>
      </c>
      <c r="G50" s="87">
        <v>4.3243684232994752</v>
      </c>
      <c r="H50" s="87">
        <v>7.4070733333333294</v>
      </c>
      <c r="I50" s="87">
        <v>6.7381982456140292</v>
      </c>
      <c r="J50" s="87">
        <v>7.4066392982456364</v>
      </c>
      <c r="K50" s="87">
        <v>6.1338249122807156</v>
      </c>
      <c r="L50" s="87">
        <v>4.5255244296579917</v>
      </c>
      <c r="M50" s="87">
        <v>5.4306085683728327</v>
      </c>
      <c r="N50" s="87">
        <v>3.1511316130057594</v>
      </c>
      <c r="O50" s="87">
        <v>3.7880140856364335</v>
      </c>
      <c r="P50" s="87">
        <v>2.6147371726404884</v>
      </c>
      <c r="Q50" s="87">
        <v>3.0840749181993203</v>
      </c>
    </row>
    <row r="51" spans="1:17" x14ac:dyDescent="0.25">
      <c r="A51" s="150" t="s">
        <v>28</v>
      </c>
      <c r="B51" s="87">
        <v>3.7477875428339047</v>
      </c>
      <c r="C51" s="87">
        <v>4.126320701754608</v>
      </c>
      <c r="D51" s="87">
        <v>3.7754087719299179</v>
      </c>
      <c r="E51" s="87">
        <v>4.0449610526321464</v>
      </c>
      <c r="F51" s="87">
        <v>4.1790101754388189</v>
      </c>
      <c r="G51" s="87">
        <v>4.2053764168739747</v>
      </c>
      <c r="H51" s="87">
        <v>3.9929421052637224</v>
      </c>
      <c r="I51" s="87">
        <v>3.4807894736838989</v>
      </c>
      <c r="J51" s="87">
        <v>3.2943835087719009</v>
      </c>
      <c r="K51" s="87">
        <v>3.0807498245613374</v>
      </c>
      <c r="L51" s="87">
        <v>3.2659115337676496</v>
      </c>
      <c r="M51" s="87">
        <v>2.7027388835047077</v>
      </c>
      <c r="N51" s="87">
        <v>2.4972457965004509</v>
      </c>
      <c r="O51" s="87">
        <v>0.1756425233970873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32.70914486057768</v>
      </c>
      <c r="C52" s="87">
        <v>25.744427857325604</v>
      </c>
      <c r="D52" s="87">
        <v>30.248860378936456</v>
      </c>
      <c r="E52" s="87">
        <v>30.162900750606013</v>
      </c>
      <c r="F52" s="87">
        <v>39.055885214661885</v>
      </c>
      <c r="G52" s="87">
        <v>47.502644287067824</v>
      </c>
      <c r="H52" s="87">
        <v>43.801583604652706</v>
      </c>
      <c r="I52" s="87">
        <v>42.686909930294405</v>
      </c>
      <c r="J52" s="87">
        <v>39.077767541597723</v>
      </c>
      <c r="K52" s="87">
        <v>22.270158711272302</v>
      </c>
      <c r="L52" s="87">
        <v>27.392384149083341</v>
      </c>
      <c r="M52" s="87">
        <v>38.613016337956424</v>
      </c>
      <c r="N52" s="87">
        <v>42.357183362961678</v>
      </c>
      <c r="O52" s="87">
        <v>40.060643898969147</v>
      </c>
      <c r="P52" s="87">
        <v>43.982642024184088</v>
      </c>
      <c r="Q52" s="87">
        <v>29.662792481247152</v>
      </c>
    </row>
    <row r="53" spans="1:17" x14ac:dyDescent="0.25">
      <c r="A53" s="150" t="s">
        <v>25</v>
      </c>
      <c r="B53" s="87">
        <v>0</v>
      </c>
      <c r="C53" s="87">
        <v>3.1576842105263236E-2</v>
      </c>
      <c r="D53" s="87">
        <v>3.157894736842104E-2</v>
      </c>
      <c r="E53" s="87">
        <v>1.4035789473684279E-2</v>
      </c>
      <c r="F53" s="87">
        <v>2.8068771929824599E-2</v>
      </c>
      <c r="G53" s="87">
        <v>2.5141673329210246E-2</v>
      </c>
      <c r="H53" s="87">
        <v>1.7542105263157859E-2</v>
      </c>
      <c r="I53" s="87">
        <v>1.0525614035087727E-2</v>
      </c>
      <c r="J53" s="87">
        <v>3.1581754385965E-2</v>
      </c>
      <c r="K53" s="87">
        <v>0</v>
      </c>
      <c r="L53" s="87">
        <v>0</v>
      </c>
      <c r="M53" s="87">
        <v>0</v>
      </c>
      <c r="N53" s="87">
        <v>0</v>
      </c>
      <c r="O53" s="87">
        <v>5.7824367828794632E-2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0.50450583311281427</v>
      </c>
      <c r="C54" s="87">
        <v>0.50525754385964916</v>
      </c>
      <c r="D54" s="87">
        <v>0.52280350877192916</v>
      </c>
      <c r="E54" s="87">
        <v>0.522812280701757</v>
      </c>
      <c r="F54" s="87">
        <v>0.52281578947368423</v>
      </c>
      <c r="G54" s="87">
        <v>0.52294662024267602</v>
      </c>
      <c r="H54" s="87">
        <v>0.47720771929824579</v>
      </c>
      <c r="I54" s="87">
        <v>0.47722070175438525</v>
      </c>
      <c r="J54" s="87">
        <v>0.47715508771929827</v>
      </c>
      <c r="K54" s="87">
        <v>0.17194035087720216</v>
      </c>
      <c r="L54" s="87">
        <v>0.17180182239091746</v>
      </c>
      <c r="M54" s="87">
        <v>0.1718007090067184</v>
      </c>
      <c r="N54" s="87">
        <v>0.17179873696292347</v>
      </c>
      <c r="O54" s="87">
        <v>0.17431641176671597</v>
      </c>
      <c r="P54" s="87">
        <v>0.17431527411256642</v>
      </c>
      <c r="Q54" s="87">
        <v>0.1743167140456956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38.893550611777279</v>
      </c>
      <c r="C56" s="151">
        <v>36.760056721942824</v>
      </c>
      <c r="D56" s="151">
        <v>30.683239732810264</v>
      </c>
      <c r="E56" s="151">
        <v>34.916970249926607</v>
      </c>
      <c r="F56" s="151">
        <v>32.296532809694106</v>
      </c>
      <c r="G56" s="151">
        <v>30.510289361256433</v>
      </c>
      <c r="H56" s="151">
        <v>28.772467740526984</v>
      </c>
      <c r="I56" s="151">
        <v>26.191425336818849</v>
      </c>
      <c r="J56" s="151">
        <v>20.543801949451726</v>
      </c>
      <c r="K56" s="151">
        <v>16.210366885515537</v>
      </c>
      <c r="L56" s="151">
        <v>15.983460916230753</v>
      </c>
      <c r="M56" s="151">
        <v>9.1839499251310031</v>
      </c>
      <c r="N56" s="151">
        <v>4.3917629975091286</v>
      </c>
      <c r="O56" s="151">
        <v>6.4595257659364629</v>
      </c>
      <c r="P56" s="151">
        <v>10.512337238323251</v>
      </c>
      <c r="Q56" s="151">
        <v>28.84871250237595</v>
      </c>
    </row>
    <row r="57" spans="1:17" x14ac:dyDescent="0.25">
      <c r="A57" s="243" t="s">
        <v>179</v>
      </c>
      <c r="B57" s="242">
        <v>39.107956809068575</v>
      </c>
      <c r="C57" s="242">
        <v>37.950742718554409</v>
      </c>
      <c r="D57" s="242">
        <v>41.631745127154787</v>
      </c>
      <c r="E57" s="242">
        <v>42.29556339956801</v>
      </c>
      <c r="F57" s="242">
        <v>45.768542979563072</v>
      </c>
      <c r="G57" s="242">
        <v>48.375203351669192</v>
      </c>
      <c r="H57" s="242">
        <v>45.881810458363276</v>
      </c>
      <c r="I57" s="242">
        <v>44.736471115246907</v>
      </c>
      <c r="J57" s="242">
        <v>43.174851996908068</v>
      </c>
      <c r="K57" s="242">
        <v>28.085444482098627</v>
      </c>
      <c r="L57" s="242">
        <v>31.309699609071753</v>
      </c>
      <c r="M57" s="242">
        <v>41.090851152305518</v>
      </c>
      <c r="N57" s="242">
        <v>42.09876169776517</v>
      </c>
      <c r="O57" s="242">
        <v>38.266183844296371</v>
      </c>
      <c r="P57" s="242">
        <v>40.434389098895714</v>
      </c>
      <c r="Q57" s="242">
        <v>29.855559436439854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1127.3019550995248</v>
      </c>
      <c r="C60" s="96">
        <v>1110.0435797511261</v>
      </c>
      <c r="D60" s="96">
        <v>1217.0498291657877</v>
      </c>
      <c r="E60" s="96">
        <v>1185.5539324770755</v>
      </c>
      <c r="F60" s="96">
        <v>1352.6040376277442</v>
      </c>
      <c r="G60" s="96">
        <v>1428.3970040462427</v>
      </c>
      <c r="H60" s="96">
        <v>1388.4485304567468</v>
      </c>
      <c r="I60" s="96">
        <v>1326.4492603982328</v>
      </c>
      <c r="J60" s="96">
        <v>1281.4804571451123</v>
      </c>
      <c r="K60" s="96">
        <v>1130.2065825120169</v>
      </c>
      <c r="L60" s="96">
        <v>1076.0213368619281</v>
      </c>
      <c r="M60" s="96">
        <v>1139.0421263668393</v>
      </c>
      <c r="N60" s="96">
        <v>1309.9352004344044</v>
      </c>
      <c r="O60" s="96">
        <v>1503.9813171917283</v>
      </c>
      <c r="P60" s="96">
        <v>1250.0250709350885</v>
      </c>
      <c r="Q60" s="96">
        <v>790.1926115908617</v>
      </c>
    </row>
    <row r="61" spans="1:17" x14ac:dyDescent="0.25">
      <c r="A61" s="132" t="s">
        <v>83</v>
      </c>
      <c r="B61" s="160">
        <v>11.276148196648087</v>
      </c>
      <c r="C61" s="160">
        <v>11.103516545313159</v>
      </c>
      <c r="D61" s="160">
        <v>12.17387601813132</v>
      </c>
      <c r="E61" s="160">
        <v>11.858829639437797</v>
      </c>
      <c r="F61" s="160">
        <v>13.529794311701036</v>
      </c>
      <c r="G61" s="160">
        <v>14.287934327100119</v>
      </c>
      <c r="H61" s="160">
        <v>13.888338720628134</v>
      </c>
      <c r="I61" s="160">
        <v>13.268173951019365</v>
      </c>
      <c r="J61" s="160">
        <v>12.818361114791887</v>
      </c>
      <c r="K61" s="160">
        <v>11.305202532100214</v>
      </c>
      <c r="L61" s="160">
        <v>10.763199693146355</v>
      </c>
      <c r="M61" s="160">
        <v>11.393582492282373</v>
      </c>
      <c r="N61" s="160">
        <v>13.102987519258029</v>
      </c>
      <c r="O61" s="160">
        <v>15.043987230685381</v>
      </c>
      <c r="P61" s="160">
        <v>12.503719953315578</v>
      </c>
      <c r="Q61" s="160">
        <v>7.9041191686820751</v>
      </c>
    </row>
    <row r="62" spans="1:17" x14ac:dyDescent="0.25">
      <c r="A62" s="76" t="s">
        <v>82</v>
      </c>
      <c r="B62" s="159">
        <v>50.759755756126886</v>
      </c>
      <c r="C62" s="159">
        <v>49.982651703863489</v>
      </c>
      <c r="D62" s="159">
        <v>54.800891448855211</v>
      </c>
      <c r="E62" s="159">
        <v>53.382705295618138</v>
      </c>
      <c r="F62" s="159">
        <v>60.90457864829466</v>
      </c>
      <c r="G62" s="159">
        <v>64.317357669950567</v>
      </c>
      <c r="H62" s="159">
        <v>62.518571858340835</v>
      </c>
      <c r="I62" s="159">
        <v>59.72689054261874</v>
      </c>
      <c r="J62" s="159">
        <v>57.70205109348268</v>
      </c>
      <c r="K62" s="159">
        <v>50.890544297168312</v>
      </c>
      <c r="L62" s="159">
        <v>48.450710122888538</v>
      </c>
      <c r="M62" s="159">
        <v>51.288388056787944</v>
      </c>
      <c r="N62" s="159">
        <v>58.983301261580024</v>
      </c>
      <c r="O62" s="159">
        <v>67.720741525450649</v>
      </c>
      <c r="P62" s="159">
        <v>56.285689031825044</v>
      </c>
      <c r="Q62" s="159">
        <v>35.580514859576397</v>
      </c>
    </row>
    <row r="63" spans="1:17" x14ac:dyDescent="0.25">
      <c r="A63" s="76" t="s">
        <v>81</v>
      </c>
      <c r="B63" s="159">
        <v>11.273978982371647</v>
      </c>
      <c r="C63" s="159">
        <v>11.101380540518903</v>
      </c>
      <c r="D63" s="159">
        <v>12.171534106230411</v>
      </c>
      <c r="E63" s="159">
        <v>11.85654833361358</v>
      </c>
      <c r="F63" s="159">
        <v>13.527191559194913</v>
      </c>
      <c r="G63" s="159">
        <v>14.285185729743763</v>
      </c>
      <c r="H63" s="159">
        <v>13.885666994245735</v>
      </c>
      <c r="I63" s="159">
        <v>13.265621526924281</v>
      </c>
      <c r="J63" s="159">
        <v>12.815895222055657</v>
      </c>
      <c r="K63" s="159">
        <v>11.303027728585485</v>
      </c>
      <c r="L63" s="159">
        <v>10.761129155758287</v>
      </c>
      <c r="M63" s="159">
        <v>11.391390686945032</v>
      </c>
      <c r="N63" s="159">
        <v>13.100466872393948</v>
      </c>
      <c r="O63" s="159">
        <v>15.041093189980499</v>
      </c>
      <c r="P63" s="159">
        <v>12.501314588703625</v>
      </c>
      <c r="Q63" s="159">
        <v>7.9025986381033366</v>
      </c>
    </row>
    <row r="64" spans="1:17" x14ac:dyDescent="0.25">
      <c r="A64" s="76" t="s">
        <v>80</v>
      </c>
      <c r="B64" s="159">
        <v>62.02573801432338</v>
      </c>
      <c r="C64" s="159">
        <v>61.076157945673415</v>
      </c>
      <c r="D64" s="159">
        <v>66.963792187825646</v>
      </c>
      <c r="E64" s="159">
        <v>65.23084368391946</v>
      </c>
      <c r="F64" s="159">
        <v>74.422175261469846</v>
      </c>
      <c r="G64" s="159">
        <v>78.592410802299014</v>
      </c>
      <c r="H64" s="159">
        <v>76.394389637050978</v>
      </c>
      <c r="I64" s="159">
        <v>72.983102657255785</v>
      </c>
      <c r="J64" s="159">
        <v>70.508855897744525</v>
      </c>
      <c r="K64" s="159">
        <v>62.185554697068781</v>
      </c>
      <c r="L64" s="159">
        <v>59.204206322987922</v>
      </c>
      <c r="M64" s="159">
        <v>62.671698738489276</v>
      </c>
      <c r="N64" s="159">
        <v>72.074475867214559</v>
      </c>
      <c r="O64" s="159">
        <v>82.751165946780688</v>
      </c>
      <c r="P64" s="159">
        <v>68.778136337314024</v>
      </c>
      <c r="Q64" s="159">
        <v>43.477508120760483</v>
      </c>
    </row>
    <row r="65" spans="1:17" x14ac:dyDescent="0.25">
      <c r="A65" s="129" t="s">
        <v>79</v>
      </c>
      <c r="B65" s="158">
        <v>31.573214950614641</v>
      </c>
      <c r="C65" s="158">
        <v>31.089846326876838</v>
      </c>
      <c r="D65" s="158">
        <v>34.086852850767691</v>
      </c>
      <c r="E65" s="158">
        <v>33.204722990425822</v>
      </c>
      <c r="F65" s="158">
        <v>37.883424072762892</v>
      </c>
      <c r="G65" s="158">
        <v>40.006216115880328</v>
      </c>
      <c r="H65" s="158">
        <v>38.887348417758773</v>
      </c>
      <c r="I65" s="158">
        <v>37.150887062854217</v>
      </c>
      <c r="J65" s="158">
        <v>35.891411121417278</v>
      </c>
      <c r="K65" s="158">
        <v>31.654567089880597</v>
      </c>
      <c r="L65" s="158">
        <v>30.13695914080979</v>
      </c>
      <c r="M65" s="158">
        <v>31.902030978390641</v>
      </c>
      <c r="N65" s="158">
        <v>36.688365053922475</v>
      </c>
      <c r="O65" s="158">
        <v>42.123164245919057</v>
      </c>
      <c r="P65" s="158">
        <v>35.010415869283619</v>
      </c>
      <c r="Q65" s="158">
        <v>22.131533672309807</v>
      </c>
    </row>
    <row r="66" spans="1:17" x14ac:dyDescent="0.25">
      <c r="A66" s="92" t="s">
        <v>125</v>
      </c>
      <c r="B66" s="91">
        <v>6.3146429901229286</v>
      </c>
      <c r="C66" s="91">
        <v>6.2179692653753689</v>
      </c>
      <c r="D66" s="91">
        <v>6.817370570153539</v>
      </c>
      <c r="E66" s="91">
        <v>6.6409445980851656</v>
      </c>
      <c r="F66" s="91">
        <v>7.5766848145525785</v>
      </c>
      <c r="G66" s="91">
        <v>8.0012432231760666</v>
      </c>
      <c r="H66" s="91">
        <v>7.7774696835517547</v>
      </c>
      <c r="I66" s="91">
        <v>7.4301774125708446</v>
      </c>
      <c r="J66" s="91">
        <v>7.1782822242834552</v>
      </c>
      <c r="K66" s="91">
        <v>6.3309134179761193</v>
      </c>
      <c r="L66" s="91">
        <v>6.0174560302939382</v>
      </c>
      <c r="M66" s="91">
        <v>6.3717813675574924</v>
      </c>
      <c r="N66" s="91">
        <v>7.3283592093147227</v>
      </c>
      <c r="O66" s="91">
        <v>8.4120434948492395</v>
      </c>
      <c r="P66" s="91">
        <v>6.7560723579932347</v>
      </c>
      <c r="Q66" s="91">
        <v>4.4166923210035494</v>
      </c>
    </row>
    <row r="67" spans="1:17" x14ac:dyDescent="0.25">
      <c r="A67" s="92" t="s">
        <v>26</v>
      </c>
      <c r="B67" s="91">
        <v>9.471964485184392</v>
      </c>
      <c r="C67" s="91">
        <v>9.3269538980630511</v>
      </c>
      <c r="D67" s="91">
        <v>10.226055855230308</v>
      </c>
      <c r="E67" s="91">
        <v>9.9614168971277461</v>
      </c>
      <c r="F67" s="91">
        <v>11.365027221828868</v>
      </c>
      <c r="G67" s="91">
        <v>12.001864834764097</v>
      </c>
      <c r="H67" s="91">
        <v>11.666204525327633</v>
      </c>
      <c r="I67" s="91">
        <v>11.145266118856265</v>
      </c>
      <c r="J67" s="91">
        <v>10.767423336425184</v>
      </c>
      <c r="K67" s="91">
        <v>9.4963701269641767</v>
      </c>
      <c r="L67" s="91">
        <v>9.0261840454409068</v>
      </c>
      <c r="M67" s="91">
        <v>9.5576720513362368</v>
      </c>
      <c r="N67" s="91">
        <v>10.992538813972086</v>
      </c>
      <c r="O67" s="91">
        <v>12.618065242273856</v>
      </c>
      <c r="P67" s="91">
        <v>10.486972971082654</v>
      </c>
      <c r="Q67" s="91">
        <v>6.6250384815053245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4.967898934009371E-2</v>
      </c>
      <c r="M68" s="91">
        <v>4.3124140603179976E-2</v>
      </c>
      <c r="N68" s="91">
        <v>4.6569007348857112E-2</v>
      </c>
      <c r="O68" s="91">
        <v>6.2946771672863722E-2</v>
      </c>
      <c r="P68" s="91">
        <v>5.3839299008093387E-2</v>
      </c>
      <c r="Q68" s="91">
        <v>4.807206729206142E-2</v>
      </c>
    </row>
    <row r="69" spans="1:17" x14ac:dyDescent="0.25">
      <c r="A69" s="92" t="s">
        <v>21</v>
      </c>
      <c r="B69" s="157">
        <v>15.786607475307321</v>
      </c>
      <c r="C69" s="157">
        <v>15.544923163438421</v>
      </c>
      <c r="D69" s="157">
        <v>17.043426425383842</v>
      </c>
      <c r="E69" s="157">
        <v>16.602361495212907</v>
      </c>
      <c r="F69" s="157">
        <v>18.941712036381443</v>
      </c>
      <c r="G69" s="157">
        <v>20.003108057940164</v>
      </c>
      <c r="H69" s="157">
        <v>19.443674208879386</v>
      </c>
      <c r="I69" s="157">
        <v>18.575443531427108</v>
      </c>
      <c r="J69" s="157">
        <v>17.945705560708639</v>
      </c>
      <c r="K69" s="157">
        <v>15.8272835449403</v>
      </c>
      <c r="L69" s="157">
        <v>15.043640075734849</v>
      </c>
      <c r="M69" s="157">
        <v>15.929453418893733</v>
      </c>
      <c r="N69" s="157">
        <v>18.320898023286809</v>
      </c>
      <c r="O69" s="157">
        <v>21.030108737123097</v>
      </c>
      <c r="P69" s="157">
        <v>17.713531241199632</v>
      </c>
      <c r="Q69" s="157">
        <v>11.041730802508873</v>
      </c>
    </row>
    <row r="70" spans="1:17" x14ac:dyDescent="0.25">
      <c r="A70" s="156" t="s">
        <v>183</v>
      </c>
      <c r="B70" s="204">
        <v>56.372087317291786</v>
      </c>
      <c r="C70" s="204">
        <v>55.509061543501971</v>
      </c>
      <c r="D70" s="204">
        <v>60.860037480527339</v>
      </c>
      <c r="E70" s="204">
        <v>59.285047363424489</v>
      </c>
      <c r="F70" s="204">
        <v>67.638588374612468</v>
      </c>
      <c r="G70" s="204">
        <v>71.428706631440107</v>
      </c>
      <c r="H70" s="204">
        <v>69.431035261145354</v>
      </c>
      <c r="I70" s="204">
        <v>66.330687346785211</v>
      </c>
      <c r="J70" s="204">
        <v>64.081968365972998</v>
      </c>
      <c r="K70" s="204">
        <v>56.517336697354047</v>
      </c>
      <c r="L70" s="204">
        <v>53.807738452378047</v>
      </c>
      <c r="M70" s="204">
        <v>56.959168672741548</v>
      </c>
      <c r="N70" s="204">
        <v>65.50488195717088</v>
      </c>
      <c r="O70" s="204">
        <v>75.208390930912998</v>
      </c>
      <c r="P70" s="204">
        <v>62.509004023979948</v>
      </c>
      <c r="Q70" s="204">
        <v>39.514529977149017</v>
      </c>
    </row>
    <row r="71" spans="1:17" x14ac:dyDescent="0.25">
      <c r="A71" s="152" t="s">
        <v>192</v>
      </c>
      <c r="B71" s="151">
        <v>50.734878585562605</v>
      </c>
      <c r="C71" s="151">
        <v>49.95815538915177</v>
      </c>
      <c r="D71" s="151">
        <v>54.774033732474606</v>
      </c>
      <c r="E71" s="151">
        <v>53.356542627082035</v>
      </c>
      <c r="F71" s="151">
        <v>60.874729537151225</v>
      </c>
      <c r="G71" s="151">
        <v>64.285835968296098</v>
      </c>
      <c r="H71" s="151">
        <v>62.487931735030806</v>
      </c>
      <c r="I71" s="151">
        <v>59.697618612106695</v>
      </c>
      <c r="J71" s="151">
        <v>57.673771529375692</v>
      </c>
      <c r="K71" s="151">
        <v>50.86560302761864</v>
      </c>
      <c r="L71" s="151">
        <v>48.426964607140242</v>
      </c>
      <c r="M71" s="151">
        <v>51.263251805467391</v>
      </c>
      <c r="N71" s="151">
        <v>58.954393761453794</v>
      </c>
      <c r="O71" s="151">
        <v>67.687551837821701</v>
      </c>
      <c r="P71" s="151">
        <v>56.258103621581945</v>
      </c>
      <c r="Q71" s="151">
        <v>35.563076979434115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4.8604941689869756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2.6970876375481754</v>
      </c>
      <c r="C75" s="87">
        <v>2.8217360274082264</v>
      </c>
      <c r="D75" s="87">
        <v>2.572263534298679</v>
      </c>
      <c r="E75" s="87">
        <v>2.4992785190945428</v>
      </c>
      <c r="F75" s="87">
        <v>3.3374343137851863</v>
      </c>
      <c r="G75" s="87">
        <v>3.1631079533585686</v>
      </c>
      <c r="H75" s="87">
        <v>1.7318476352806511</v>
      </c>
      <c r="I75" s="87">
        <v>2.3148730607396626</v>
      </c>
      <c r="J75" s="87">
        <v>2.2753102796982301</v>
      </c>
      <c r="K75" s="87">
        <v>2.9845082812418093</v>
      </c>
      <c r="L75" s="87">
        <v>2.7364030308931762</v>
      </c>
      <c r="M75" s="87">
        <v>1.6094823415355519</v>
      </c>
      <c r="N75" s="87">
        <v>2.059398021046901</v>
      </c>
      <c r="O75" s="87">
        <v>0.8520996129226166</v>
      </c>
      <c r="P75" s="87">
        <v>0.73061746448084397</v>
      </c>
      <c r="Q75" s="87">
        <v>0.82376197370503856</v>
      </c>
    </row>
    <row r="76" spans="1:17" x14ac:dyDescent="0.25">
      <c r="A76" s="150" t="s">
        <v>29</v>
      </c>
      <c r="B76" s="87">
        <v>0</v>
      </c>
      <c r="C76" s="87">
        <v>6.5894102938160959</v>
      </c>
      <c r="D76" s="87">
        <v>5.8650996671170166</v>
      </c>
      <c r="E76" s="87">
        <v>6.9663166265060257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48.037790948014433</v>
      </c>
      <c r="C78" s="87">
        <v>40.547009067927448</v>
      </c>
      <c r="D78" s="87">
        <v>46.336670531058907</v>
      </c>
      <c r="E78" s="87">
        <v>39.030453312494487</v>
      </c>
      <c r="F78" s="87">
        <v>57.537295223366037</v>
      </c>
      <c r="G78" s="87">
        <v>61.122728014937536</v>
      </c>
      <c r="H78" s="87">
        <v>60.756084099750154</v>
      </c>
      <c r="I78" s="87">
        <v>57.38274555136703</v>
      </c>
      <c r="J78" s="87">
        <v>55.39846124967746</v>
      </c>
      <c r="K78" s="87">
        <v>47.881094746376831</v>
      </c>
      <c r="L78" s="87">
        <v>45.690561576247063</v>
      </c>
      <c r="M78" s="87">
        <v>49.653769463931837</v>
      </c>
      <c r="N78" s="87">
        <v>56.894995740406891</v>
      </c>
      <c r="O78" s="87">
        <v>66.835452224899086</v>
      </c>
      <c r="P78" s="87">
        <v>55.527486157101102</v>
      </c>
      <c r="Q78" s="87">
        <v>34.739315005729075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5.6372087317291815</v>
      </c>
      <c r="C82" s="151">
        <v>5.5509061543502014</v>
      </c>
      <c r="D82" s="151">
        <v>6.0860037480527325</v>
      </c>
      <c r="E82" s="151">
        <v>5.9285047363424539</v>
      </c>
      <c r="F82" s="151">
        <v>6.7638588374612425</v>
      </c>
      <c r="G82" s="151">
        <v>7.1428706631440093</v>
      </c>
      <c r="H82" s="151">
        <v>6.9431035261145411</v>
      </c>
      <c r="I82" s="151">
        <v>6.6330687346785169</v>
      </c>
      <c r="J82" s="151">
        <v>6.4081968365973054</v>
      </c>
      <c r="K82" s="151">
        <v>5.6517336697354059</v>
      </c>
      <c r="L82" s="151">
        <v>5.3807738452378047</v>
      </c>
      <c r="M82" s="151">
        <v>5.6959168672741569</v>
      </c>
      <c r="N82" s="151">
        <v>6.5504881957170937</v>
      </c>
      <c r="O82" s="151">
        <v>7.5208390930912969</v>
      </c>
      <c r="P82" s="151">
        <v>6.2509004023980026</v>
      </c>
      <c r="Q82" s="151">
        <v>3.9514529977149029</v>
      </c>
    </row>
    <row r="83" spans="1:17" x14ac:dyDescent="0.25">
      <c r="A83" s="156" t="s">
        <v>181</v>
      </c>
      <c r="B83" s="204">
        <v>734.90476993027301</v>
      </c>
      <c r="C83" s="204">
        <v>723.65378051487255</v>
      </c>
      <c r="D83" s="204">
        <v>793.41273263186815</v>
      </c>
      <c r="E83" s="204">
        <v>772.88009308036271</v>
      </c>
      <c r="F83" s="204">
        <v>881.78252027587143</v>
      </c>
      <c r="G83" s="204">
        <v>931.19307287550873</v>
      </c>
      <c r="H83" s="204">
        <v>905.15007378414089</v>
      </c>
      <c r="I83" s="204">
        <v>864.73183527041965</v>
      </c>
      <c r="J83" s="204">
        <v>835.41600923172837</v>
      </c>
      <c r="K83" s="204">
        <v>736.79833937779722</v>
      </c>
      <c r="L83" s="204">
        <v>701.47417861682516</v>
      </c>
      <c r="M83" s="204">
        <v>742.55836072297791</v>
      </c>
      <c r="N83" s="204">
        <v>853.96607603135169</v>
      </c>
      <c r="O83" s="204">
        <v>980.46760132925999</v>
      </c>
      <c r="P83" s="204">
        <v>814.90977905872683</v>
      </c>
      <c r="Q83" s="204">
        <v>515.13821722283353</v>
      </c>
    </row>
    <row r="84" spans="1:17" x14ac:dyDescent="0.25">
      <c r="A84" s="152" t="s">
        <v>190</v>
      </c>
      <c r="B84" s="151">
        <v>491.27953186029174</v>
      </c>
      <c r="C84" s="151">
        <v>490.00394818656366</v>
      </c>
      <c r="D84" s="151">
        <v>598.49358292969578</v>
      </c>
      <c r="E84" s="151">
        <v>560.19717752328893</v>
      </c>
      <c r="F84" s="151">
        <v>674.37282908381621</v>
      </c>
      <c r="G84" s="151">
        <v>735.42493730067383</v>
      </c>
      <c r="H84" s="151">
        <v>715.9436392652907</v>
      </c>
      <c r="I84" s="151">
        <v>695.97646457589224</v>
      </c>
      <c r="J84" s="151">
        <v>702.91124279742348</v>
      </c>
      <c r="K84" s="151">
        <v>595.04316307920453</v>
      </c>
      <c r="L84" s="151">
        <v>582.10770690935351</v>
      </c>
      <c r="M84" s="151">
        <v>687.23689126261957</v>
      </c>
      <c r="N84" s="151">
        <v>824.2706925838329</v>
      </c>
      <c r="O84" s="151">
        <v>925.2983012912033</v>
      </c>
      <c r="P84" s="151">
        <v>744.2883220334511</v>
      </c>
      <c r="Q84" s="151">
        <v>349.21630733213595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126.36904639226972</v>
      </c>
      <c r="C86" s="208">
        <v>129.55334317137911</v>
      </c>
      <c r="D86" s="208">
        <v>129.51096850713535</v>
      </c>
      <c r="E86" s="208">
        <v>124.67407535169558</v>
      </c>
      <c r="F86" s="208">
        <v>130.09645889721608</v>
      </c>
      <c r="G86" s="208">
        <v>127.59157607347461</v>
      </c>
      <c r="H86" s="208">
        <v>118.26307606856622</v>
      </c>
      <c r="I86" s="208">
        <v>115.92838629201314</v>
      </c>
      <c r="J86" s="208">
        <v>114.09743056644102</v>
      </c>
      <c r="K86" s="208">
        <v>126.41433554326788</v>
      </c>
      <c r="L86" s="208">
        <v>118.89937665038939</v>
      </c>
      <c r="M86" s="208">
        <v>99.077001326516836</v>
      </c>
      <c r="N86" s="208">
        <v>98.418511449740024</v>
      </c>
      <c r="O86" s="208">
        <v>1.3815620113680871</v>
      </c>
      <c r="P86" s="208">
        <v>1.2551367720101601</v>
      </c>
      <c r="Q86" s="208">
        <v>3.5017627731922394</v>
      </c>
    </row>
    <row r="87" spans="1:17" x14ac:dyDescent="0.25">
      <c r="A87" s="154" t="s">
        <v>125</v>
      </c>
      <c r="B87" s="208">
        <v>14.693282673352046</v>
      </c>
      <c r="C87" s="208">
        <v>20.184319793141345</v>
      </c>
      <c r="D87" s="208">
        <v>20.048595833632803</v>
      </c>
      <c r="E87" s="208">
        <v>22.470479677630241</v>
      </c>
      <c r="F87" s="208">
        <v>25.326910174671774</v>
      </c>
      <c r="G87" s="208">
        <v>24.50050543902065</v>
      </c>
      <c r="H87" s="208">
        <v>7.5837958522013054</v>
      </c>
      <c r="I87" s="208">
        <v>15.798977263167076</v>
      </c>
      <c r="J87" s="208">
        <v>17.046811166702025</v>
      </c>
      <c r="K87" s="208">
        <v>24.809534736918117</v>
      </c>
      <c r="L87" s="208">
        <v>23.404129536537582</v>
      </c>
      <c r="M87" s="208">
        <v>12.023946110763349</v>
      </c>
      <c r="N87" s="208">
        <v>19.078153884581212</v>
      </c>
      <c r="O87" s="208">
        <v>0.22662416469400803</v>
      </c>
      <c r="P87" s="208">
        <v>0</v>
      </c>
      <c r="Q87" s="208">
        <v>2.0567116527221496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350.21720279466996</v>
      </c>
      <c r="C89" s="208">
        <v>340.26628522204322</v>
      </c>
      <c r="D89" s="208">
        <v>448.93401858892759</v>
      </c>
      <c r="E89" s="208">
        <v>413.05262249396316</v>
      </c>
      <c r="F89" s="208">
        <v>518.94946001192829</v>
      </c>
      <c r="G89" s="208">
        <v>583.33285578817856</v>
      </c>
      <c r="H89" s="208">
        <v>590.09676734452319</v>
      </c>
      <c r="I89" s="208">
        <v>564.24910102071203</v>
      </c>
      <c r="J89" s="208">
        <v>571.76700106428041</v>
      </c>
      <c r="K89" s="208">
        <v>443.81929279901851</v>
      </c>
      <c r="L89" s="208">
        <v>439.80420072242657</v>
      </c>
      <c r="M89" s="208">
        <v>576.13594382533938</v>
      </c>
      <c r="N89" s="208">
        <v>706.77402724951162</v>
      </c>
      <c r="O89" s="208">
        <v>923.69011511514123</v>
      </c>
      <c r="P89" s="208">
        <v>743.03318526144096</v>
      </c>
      <c r="Q89" s="208">
        <v>343.65783290622159</v>
      </c>
    </row>
    <row r="90" spans="1:17" x14ac:dyDescent="0.25">
      <c r="A90" s="152" t="s">
        <v>189</v>
      </c>
      <c r="B90" s="151">
        <v>243.62523806998129</v>
      </c>
      <c r="C90" s="151">
        <v>233.64983232830889</v>
      </c>
      <c r="D90" s="151">
        <v>194.91914970217238</v>
      </c>
      <c r="E90" s="151">
        <v>212.68291555707376</v>
      </c>
      <c r="F90" s="151">
        <v>207.40969119205519</v>
      </c>
      <c r="G90" s="151">
        <v>195.7681355748349</v>
      </c>
      <c r="H90" s="151">
        <v>189.20643451885022</v>
      </c>
      <c r="I90" s="151">
        <v>168.75537069452744</v>
      </c>
      <c r="J90" s="151">
        <v>132.50476643430494</v>
      </c>
      <c r="K90" s="151">
        <v>141.75517629859266</v>
      </c>
      <c r="L90" s="151">
        <v>119.3664717074716</v>
      </c>
      <c r="M90" s="151">
        <v>55.321469460358323</v>
      </c>
      <c r="N90" s="151">
        <v>29.695383447518761</v>
      </c>
      <c r="O90" s="151">
        <v>55.16930003805669</v>
      </c>
      <c r="P90" s="151">
        <v>70.62145702527576</v>
      </c>
      <c r="Q90" s="151">
        <v>165.92190989069755</v>
      </c>
    </row>
    <row r="91" spans="1:17" x14ac:dyDescent="0.25">
      <c r="A91" s="156" t="s">
        <v>180</v>
      </c>
      <c r="B91" s="155">
        <v>112.74417463458357</v>
      </c>
      <c r="C91" s="155">
        <v>111.01812308700397</v>
      </c>
      <c r="D91" s="155">
        <v>121.72007496105465</v>
      </c>
      <c r="E91" s="155">
        <v>118.57009472684896</v>
      </c>
      <c r="F91" s="155">
        <v>135.27717674922491</v>
      </c>
      <c r="G91" s="155">
        <v>142.85741326288021</v>
      </c>
      <c r="H91" s="155">
        <v>138.86207052229068</v>
      </c>
      <c r="I91" s="155">
        <v>132.66137469357037</v>
      </c>
      <c r="J91" s="155">
        <v>128.16393673194597</v>
      </c>
      <c r="K91" s="155">
        <v>113.03467339470808</v>
      </c>
      <c r="L91" s="155">
        <v>107.61547690475606</v>
      </c>
      <c r="M91" s="155">
        <v>113.91833734548311</v>
      </c>
      <c r="N91" s="155">
        <v>131.00976391434179</v>
      </c>
      <c r="O91" s="155">
        <v>150.416781861826</v>
      </c>
      <c r="P91" s="155">
        <v>125.01800804795988</v>
      </c>
      <c r="Q91" s="155">
        <v>79.029059954298063</v>
      </c>
    </row>
    <row r="92" spans="1:17" x14ac:dyDescent="0.25">
      <c r="A92" s="152" t="s">
        <v>193</v>
      </c>
      <c r="B92" s="151">
        <v>46.728668410492482</v>
      </c>
      <c r="C92" s="151">
        <v>46.607339670632761</v>
      </c>
      <c r="D92" s="151">
        <v>56.926467253031035</v>
      </c>
      <c r="E92" s="151">
        <v>53.28385665459345</v>
      </c>
      <c r="F92" s="151">
        <v>64.143816853059448</v>
      </c>
      <c r="G92" s="151">
        <v>69.95086464482128</v>
      </c>
      <c r="H92" s="151">
        <v>68.097876565602249</v>
      </c>
      <c r="I92" s="151">
        <v>66.198673719470577</v>
      </c>
      <c r="J92" s="151">
        <v>66.858283841608525</v>
      </c>
      <c r="K92" s="151">
        <v>56.598276244421221</v>
      </c>
      <c r="L92" s="151">
        <v>55.367904118371989</v>
      </c>
      <c r="M92" s="151">
        <v>65.367398250169671</v>
      </c>
      <c r="N92" s="151">
        <v>78.401540012031731</v>
      </c>
      <c r="O92" s="151">
        <v>88.010907635623681</v>
      </c>
      <c r="P92" s="151">
        <v>70.793916592465436</v>
      </c>
      <c r="Q92" s="151">
        <v>33.216146756752281</v>
      </c>
    </row>
    <row r="93" spans="1:17" x14ac:dyDescent="0.25">
      <c r="A93" s="152" t="s">
        <v>187</v>
      </c>
      <c r="B93" s="151">
        <v>42.842786361141755</v>
      </c>
      <c r="C93" s="151">
        <v>42.186886773061495</v>
      </c>
      <c r="D93" s="151">
        <v>46.25362848520075</v>
      </c>
      <c r="E93" s="151">
        <v>45.056635996202594</v>
      </c>
      <c r="F93" s="151">
        <v>51.405327164705454</v>
      </c>
      <c r="G93" s="151">
        <v>54.285817039894461</v>
      </c>
      <c r="H93" s="151">
        <v>52.767586798470454</v>
      </c>
      <c r="I93" s="151">
        <v>50.411322383556737</v>
      </c>
      <c r="J93" s="151">
        <v>48.702295958139452</v>
      </c>
      <c r="K93" s="151">
        <v>42.953175889989062</v>
      </c>
      <c r="L93" s="151">
        <v>40.893881223807298</v>
      </c>
      <c r="M93" s="151">
        <v>43.288968191283573</v>
      </c>
      <c r="N93" s="151">
        <v>49.783710287449857</v>
      </c>
      <c r="O93" s="151">
        <v>57.158377107493877</v>
      </c>
      <c r="P93" s="151">
        <v>47.506843058224746</v>
      </c>
      <c r="Q93" s="151">
        <v>30.031042782633261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4.1044172982556679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2.2775406717073481</v>
      </c>
      <c r="C97" s="87">
        <v>2.3827993120336135</v>
      </c>
      <c r="D97" s="87">
        <v>2.1721336511855509</v>
      </c>
      <c r="E97" s="87">
        <v>2.1105018605687249</v>
      </c>
      <c r="F97" s="87">
        <v>2.8182778649741573</v>
      </c>
      <c r="G97" s="87">
        <v>2.6710689383916795</v>
      </c>
      <c r="H97" s="87">
        <v>1.4624491142369942</v>
      </c>
      <c r="I97" s="87">
        <v>1.9547816957357149</v>
      </c>
      <c r="J97" s="87">
        <v>1.9213731250785049</v>
      </c>
      <c r="K97" s="87">
        <v>2.5202514374930827</v>
      </c>
      <c r="L97" s="87">
        <v>2.3107403371986814</v>
      </c>
      <c r="M97" s="87">
        <v>1.359118421741133</v>
      </c>
      <c r="N97" s="87">
        <v>1.7390472177729377</v>
      </c>
      <c r="O97" s="87">
        <v>0.71955078424576513</v>
      </c>
      <c r="P97" s="87">
        <v>0.61696585889493483</v>
      </c>
      <c r="Q97" s="87">
        <v>0.69562122223981016</v>
      </c>
    </row>
    <row r="98" spans="1:17" x14ac:dyDescent="0.25">
      <c r="A98" s="150" t="s">
        <v>29</v>
      </c>
      <c r="B98" s="87">
        <v>0</v>
      </c>
      <c r="C98" s="87">
        <v>5.5643909147780359</v>
      </c>
      <c r="D98" s="87">
        <v>4.9527508300099239</v>
      </c>
      <c r="E98" s="87">
        <v>5.8826673734939758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40.565245689434406</v>
      </c>
      <c r="C100" s="87">
        <v>34.239696546249846</v>
      </c>
      <c r="D100" s="87">
        <v>39.128744004005277</v>
      </c>
      <c r="E100" s="87">
        <v>32.959049463884227</v>
      </c>
      <c r="F100" s="87">
        <v>48.587049299731298</v>
      </c>
      <c r="G100" s="87">
        <v>51.614748101502784</v>
      </c>
      <c r="H100" s="87">
        <v>51.305137684233458</v>
      </c>
      <c r="I100" s="87">
        <v>48.456540687821025</v>
      </c>
      <c r="J100" s="87">
        <v>46.780922833060949</v>
      </c>
      <c r="K100" s="87">
        <v>40.432924452495982</v>
      </c>
      <c r="L100" s="87">
        <v>38.583140886608618</v>
      </c>
      <c r="M100" s="87">
        <v>41.929849769542443</v>
      </c>
      <c r="N100" s="87">
        <v>48.044663069676922</v>
      </c>
      <c r="O100" s="87">
        <v>56.438826323248108</v>
      </c>
      <c r="P100" s="87">
        <v>46.88987719932981</v>
      </c>
      <c r="Q100" s="87">
        <v>29.335421560393449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23.172719862949336</v>
      </c>
      <c r="C104" s="151">
        <v>22.223896643309715</v>
      </c>
      <c r="D104" s="151">
        <v>18.539979222822858</v>
      </c>
      <c r="E104" s="151">
        <v>20.229602076052917</v>
      </c>
      <c r="F104" s="151">
        <v>19.728032731459997</v>
      </c>
      <c r="G104" s="151">
        <v>18.62073157816447</v>
      </c>
      <c r="H104" s="151">
        <v>17.99660715821798</v>
      </c>
      <c r="I104" s="151">
        <v>16.051378590543063</v>
      </c>
      <c r="J104" s="151">
        <v>12.603356932197979</v>
      </c>
      <c r="K104" s="151">
        <v>13.483221260297796</v>
      </c>
      <c r="L104" s="151">
        <v>11.353691562576788</v>
      </c>
      <c r="M104" s="151">
        <v>5.2619709040298623</v>
      </c>
      <c r="N104" s="151">
        <v>2.824513614860181</v>
      </c>
      <c r="O104" s="151">
        <v>5.2474971187084574</v>
      </c>
      <c r="P104" s="151">
        <v>6.7172483972697021</v>
      </c>
      <c r="Q104" s="151">
        <v>15.78187041491252</v>
      </c>
    </row>
    <row r="105" spans="1:17" x14ac:dyDescent="0.25">
      <c r="A105" s="243" t="s">
        <v>179</v>
      </c>
      <c r="B105" s="242">
        <v>56.372087317291779</v>
      </c>
      <c r="C105" s="242">
        <v>55.509061543501964</v>
      </c>
      <c r="D105" s="242">
        <v>60.860037480527318</v>
      </c>
      <c r="E105" s="242">
        <v>59.285047363424461</v>
      </c>
      <c r="F105" s="242">
        <v>67.638588374612439</v>
      </c>
      <c r="G105" s="242">
        <v>71.428706631440093</v>
      </c>
      <c r="H105" s="242">
        <v>69.431035261145311</v>
      </c>
      <c r="I105" s="242">
        <v>66.330687346785183</v>
      </c>
      <c r="J105" s="242">
        <v>64.081968365972969</v>
      </c>
      <c r="K105" s="242">
        <v>56.517336697354025</v>
      </c>
      <c r="L105" s="242">
        <v>53.807738452378018</v>
      </c>
      <c r="M105" s="242">
        <v>56.959168672741541</v>
      </c>
      <c r="N105" s="242">
        <v>65.504881957170852</v>
      </c>
      <c r="O105" s="242">
        <v>75.208390930912984</v>
      </c>
      <c r="P105" s="242">
        <v>62.509004023979919</v>
      </c>
      <c r="Q105" s="242">
        <v>39.514529977149017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41.203006439558102</v>
      </c>
      <c r="C108" s="96">
        <v>42.159731968242717</v>
      </c>
      <c r="D108" s="96">
        <v>46.974102467920154</v>
      </c>
      <c r="E108" s="96">
        <v>48.237605683621091</v>
      </c>
      <c r="F108" s="96">
        <v>53.588082997393307</v>
      </c>
      <c r="G108" s="96">
        <v>58.578396935420642</v>
      </c>
      <c r="H108" s="96">
        <v>58.735207072956015</v>
      </c>
      <c r="I108" s="96">
        <v>60.60537983226201</v>
      </c>
      <c r="J108" s="96">
        <v>60.039349553070629</v>
      </c>
      <c r="K108" s="96">
        <v>57.721761785491701</v>
      </c>
      <c r="L108" s="96">
        <v>38.692480991923119</v>
      </c>
      <c r="M108" s="96">
        <v>36.830280178528554</v>
      </c>
      <c r="N108" s="96">
        <v>46.916952028155123</v>
      </c>
      <c r="O108" s="96">
        <v>58.365048653827756</v>
      </c>
      <c r="P108" s="96">
        <v>61.645723312763266</v>
      </c>
      <c r="Q108" s="96">
        <v>58.972721359995745</v>
      </c>
    </row>
    <row r="109" spans="1:17" x14ac:dyDescent="0.25">
      <c r="A109" s="132" t="s">
        <v>83</v>
      </c>
      <c r="B109" s="160">
        <v>0.45365672854135819</v>
      </c>
      <c r="C109" s="160">
        <v>0.46419054660368214</v>
      </c>
      <c r="D109" s="160">
        <v>0.5171981244384104</v>
      </c>
      <c r="E109" s="160">
        <v>0.53110965140858957</v>
      </c>
      <c r="F109" s="160">
        <v>0.59001991655784025</v>
      </c>
      <c r="G109" s="160">
        <v>0.64496468130069451</v>
      </c>
      <c r="H109" s="160">
        <v>0.64669120516736356</v>
      </c>
      <c r="I109" s="160">
        <v>0.66728233501703804</v>
      </c>
      <c r="J109" s="160">
        <v>0.66105018190728881</v>
      </c>
      <c r="K109" s="160">
        <v>0.63553288655434792</v>
      </c>
      <c r="L109" s="160">
        <v>0.42601513488326848</v>
      </c>
      <c r="M109" s="160">
        <v>0.40551177840779146</v>
      </c>
      <c r="N109" s="160">
        <v>0.51656888196853046</v>
      </c>
      <c r="O109" s="160">
        <v>0.64261565651267727</v>
      </c>
      <c r="P109" s="160">
        <v>0.67873681032616062</v>
      </c>
      <c r="Q109" s="160">
        <v>0.64930630449508697</v>
      </c>
    </row>
    <row r="110" spans="1:17" x14ac:dyDescent="0.25">
      <c r="A110" s="76" t="s">
        <v>82</v>
      </c>
      <c r="B110" s="159">
        <v>3.0317671435594145</v>
      </c>
      <c r="C110" s="159">
        <v>3.102164167318481</v>
      </c>
      <c r="D110" s="159">
        <v>3.4564113827311509</v>
      </c>
      <c r="E110" s="159">
        <v>3.5493814804535848</v>
      </c>
      <c r="F110" s="159">
        <v>3.9430760849007198</v>
      </c>
      <c r="G110" s="159">
        <v>4.3102694317151515</v>
      </c>
      <c r="H110" s="159">
        <v>4.321807711657276</v>
      </c>
      <c r="I110" s="159">
        <v>4.459417289559342</v>
      </c>
      <c r="J110" s="159">
        <v>4.4177680957018621</v>
      </c>
      <c r="K110" s="159">
        <v>4.2472371793142862</v>
      </c>
      <c r="L110" s="159">
        <v>2.8470396388717449</v>
      </c>
      <c r="M110" s="159">
        <v>2.7100166464102315</v>
      </c>
      <c r="N110" s="159">
        <v>3.4522061841184284</v>
      </c>
      <c r="O110" s="159">
        <v>4.2945710066204432</v>
      </c>
      <c r="P110" s="159">
        <v>4.5359670235411764</v>
      </c>
      <c r="Q110" s="159">
        <v>4.3392843007170887</v>
      </c>
    </row>
    <row r="111" spans="1:17" x14ac:dyDescent="0.25">
      <c r="A111" s="76" t="s">
        <v>81</v>
      </c>
      <c r="B111" s="159">
        <v>0.52948477152897544</v>
      </c>
      <c r="C111" s="159">
        <v>0.54177930150980624</v>
      </c>
      <c r="D111" s="159">
        <v>0.60364701661979336</v>
      </c>
      <c r="E111" s="159">
        <v>0.61988383449552109</v>
      </c>
      <c r="F111" s="159">
        <v>0.68864086226749799</v>
      </c>
      <c r="G111" s="159">
        <v>0.75276956217706248</v>
      </c>
      <c r="H111" s="159">
        <v>0.75478467192319565</v>
      </c>
      <c r="I111" s="159">
        <v>0.77881757829941922</v>
      </c>
      <c r="J111" s="159">
        <v>0.77154373012778721</v>
      </c>
      <c r="K111" s="159">
        <v>0.74176125705959028</v>
      </c>
      <c r="L111" s="159">
        <v>0.49722292687429814</v>
      </c>
      <c r="M111" s="159">
        <v>0.47329246506035993</v>
      </c>
      <c r="N111" s="159">
        <v>0.60291259721313761</v>
      </c>
      <c r="O111" s="159">
        <v>0.75002790141254938</v>
      </c>
      <c r="P111" s="159">
        <v>0.79218665200749749</v>
      </c>
      <c r="Q111" s="159">
        <v>0.75783688118837578</v>
      </c>
    </row>
    <row r="112" spans="1:17" x14ac:dyDescent="0.25">
      <c r="A112" s="76" t="s">
        <v>80</v>
      </c>
      <c r="B112" s="159">
        <v>4.3097389211429027</v>
      </c>
      <c r="C112" s="159">
        <v>4.4098101927349802</v>
      </c>
      <c r="D112" s="159">
        <v>4.9133821821648986</v>
      </c>
      <c r="E112" s="159">
        <v>5.0455416883815998</v>
      </c>
      <c r="F112" s="159">
        <v>5.6051892072994818</v>
      </c>
      <c r="G112" s="159">
        <v>6.1271644723565979</v>
      </c>
      <c r="H112" s="159">
        <v>6.1435664490899535</v>
      </c>
      <c r="I112" s="159">
        <v>6.3391821826618608</v>
      </c>
      <c r="J112" s="159">
        <v>6.2799767281192436</v>
      </c>
      <c r="K112" s="159">
        <v>6.0375624222663049</v>
      </c>
      <c r="L112" s="159">
        <v>4.0471437813910507</v>
      </c>
      <c r="M112" s="159">
        <v>3.8523618948740186</v>
      </c>
      <c r="N112" s="159">
        <v>4.9074043787010391</v>
      </c>
      <c r="O112" s="159">
        <v>6.1048487368704345</v>
      </c>
      <c r="P112" s="159">
        <v>6.447999698098525</v>
      </c>
      <c r="Q112" s="159">
        <v>6.1684098927033268</v>
      </c>
    </row>
    <row r="113" spans="1:17" x14ac:dyDescent="0.25">
      <c r="A113" s="129" t="s">
        <v>79</v>
      </c>
      <c r="B113" s="158">
        <v>1.2702388399158027</v>
      </c>
      <c r="C113" s="158">
        <v>1.2997335304903102</v>
      </c>
      <c r="D113" s="158">
        <v>1.4481547484275492</v>
      </c>
      <c r="E113" s="158">
        <v>1.4871070239440507</v>
      </c>
      <c r="F113" s="158">
        <v>1.6520557663619526</v>
      </c>
      <c r="G113" s="158">
        <v>1.8059011076419447</v>
      </c>
      <c r="H113" s="158">
        <v>1.8107353744686181</v>
      </c>
      <c r="I113" s="158">
        <v>1.8683905380477062</v>
      </c>
      <c r="J113" s="158">
        <v>1.850940509340409</v>
      </c>
      <c r="K113" s="158">
        <v>1.7794920823521743</v>
      </c>
      <c r="L113" s="158">
        <v>1.192842377673152</v>
      </c>
      <c r="M113" s="158">
        <v>1.1354329795418163</v>
      </c>
      <c r="N113" s="158">
        <v>1.4463928695118853</v>
      </c>
      <c r="O113" s="158">
        <v>1.7993238382354966</v>
      </c>
      <c r="P113" s="158">
        <v>1.9004630689132496</v>
      </c>
      <c r="Q113" s="158">
        <v>1.8180576525862437</v>
      </c>
    </row>
    <row r="114" spans="1:17" x14ac:dyDescent="0.25">
      <c r="A114" s="92" t="s">
        <v>125</v>
      </c>
      <c r="B114" s="91">
        <v>0.25404776798316059</v>
      </c>
      <c r="C114" s="91">
        <v>0.25994670609806203</v>
      </c>
      <c r="D114" s="91">
        <v>0.2896309496855099</v>
      </c>
      <c r="E114" s="91">
        <v>0.29742140478881018</v>
      </c>
      <c r="F114" s="91">
        <v>0.33041115327239051</v>
      </c>
      <c r="G114" s="91">
        <v>0.36118022152838897</v>
      </c>
      <c r="H114" s="91">
        <v>0.36214707489372366</v>
      </c>
      <c r="I114" s="91">
        <v>0.37367810760954129</v>
      </c>
      <c r="J114" s="91">
        <v>0.37018810186808176</v>
      </c>
      <c r="K114" s="91">
        <v>0.35589841647043485</v>
      </c>
      <c r="L114" s="91">
        <v>0.23817520955521979</v>
      </c>
      <c r="M114" s="91">
        <v>0.22677962754331829</v>
      </c>
      <c r="N114" s="91">
        <v>0.28891138893749435</v>
      </c>
      <c r="O114" s="91">
        <v>0.35932700355060498</v>
      </c>
      <c r="P114" s="91">
        <v>0.36673846021168449</v>
      </c>
      <c r="Q114" s="91">
        <v>0.36282172723375272</v>
      </c>
    </row>
    <row r="115" spans="1:17" x14ac:dyDescent="0.25">
      <c r="A115" s="92" t="s">
        <v>26</v>
      </c>
      <c r="B115" s="91">
        <v>0.38107165197474085</v>
      </c>
      <c r="C115" s="91">
        <v>0.38992005914709293</v>
      </c>
      <c r="D115" s="91">
        <v>0.43444642452826482</v>
      </c>
      <c r="E115" s="91">
        <v>0.44613210718321528</v>
      </c>
      <c r="F115" s="91">
        <v>0.4956167299085858</v>
      </c>
      <c r="G115" s="91">
        <v>0.54177033229258331</v>
      </c>
      <c r="H115" s="91">
        <v>0.54322061234058538</v>
      </c>
      <c r="I115" s="91">
        <v>0.56051716141431185</v>
      </c>
      <c r="J115" s="91">
        <v>0.55528215280212267</v>
      </c>
      <c r="K115" s="91">
        <v>0.53384762470565228</v>
      </c>
      <c r="L115" s="91">
        <v>0.35726281433282964</v>
      </c>
      <c r="M115" s="91">
        <v>0.34016944131497734</v>
      </c>
      <c r="N115" s="91">
        <v>0.43336708340624164</v>
      </c>
      <c r="O115" s="91">
        <v>0.53899050532590742</v>
      </c>
      <c r="P115" s="91">
        <v>0.56926215645783629</v>
      </c>
      <c r="Q115" s="91">
        <v>0.54423259085062903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1.9663298970529195E-3</v>
      </c>
      <c r="M116" s="91">
        <v>1.5348418252247268E-3</v>
      </c>
      <c r="N116" s="91">
        <v>1.8359248244132957E-3</v>
      </c>
      <c r="O116" s="91">
        <v>2.6888204824717914E-3</v>
      </c>
      <c r="P116" s="91">
        <v>2.9225473871285642E-3</v>
      </c>
      <c r="Q116" s="91">
        <v>3.9490164174804648E-3</v>
      </c>
    </row>
    <row r="117" spans="1:17" x14ac:dyDescent="0.25">
      <c r="A117" s="92" t="s">
        <v>21</v>
      </c>
      <c r="B117" s="157">
        <v>0.63511941995790133</v>
      </c>
      <c r="C117" s="157">
        <v>0.64986676524515508</v>
      </c>
      <c r="D117" s="157">
        <v>0.72407737421377449</v>
      </c>
      <c r="E117" s="157">
        <v>0.74355351197202524</v>
      </c>
      <c r="F117" s="157">
        <v>0.82602788318097631</v>
      </c>
      <c r="G117" s="157">
        <v>0.90295055382097245</v>
      </c>
      <c r="H117" s="157">
        <v>0.90536768723430905</v>
      </c>
      <c r="I117" s="157">
        <v>0.93419526902385319</v>
      </c>
      <c r="J117" s="157">
        <v>0.92547025467020438</v>
      </c>
      <c r="K117" s="157">
        <v>0.88974604117608724</v>
      </c>
      <c r="L117" s="157">
        <v>0.59543802388804956</v>
      </c>
      <c r="M117" s="157">
        <v>0.56694906885829588</v>
      </c>
      <c r="N117" s="157">
        <v>0.72227847234373599</v>
      </c>
      <c r="O117" s="157">
        <v>0.89831750887651241</v>
      </c>
      <c r="P117" s="157">
        <v>0.96153990485660035</v>
      </c>
      <c r="Q117" s="157">
        <v>0.90705431808438164</v>
      </c>
    </row>
    <row r="118" spans="1:17" x14ac:dyDescent="0.25">
      <c r="A118" s="156" t="s">
        <v>183</v>
      </c>
      <c r="B118" s="204">
        <v>4.1390179709846269</v>
      </c>
      <c r="C118" s="204">
        <v>4.2351251364249531</v>
      </c>
      <c r="D118" s="204">
        <v>4.7187492148371515</v>
      </c>
      <c r="E118" s="204">
        <v>4.8456735091566596</v>
      </c>
      <c r="F118" s="204">
        <v>5.3831518067060129</v>
      </c>
      <c r="G118" s="204">
        <v>5.8844501549381905</v>
      </c>
      <c r="H118" s="204">
        <v>5.9002024029748368</v>
      </c>
      <c r="I118" s="204">
        <v>6.0880692439775288</v>
      </c>
      <c r="J118" s="204">
        <v>6.0312090849711399</v>
      </c>
      <c r="K118" s="204">
        <v>5.7983974955203816</v>
      </c>
      <c r="L118" s="204">
        <v>3.8868249675537134</v>
      </c>
      <c r="M118" s="204">
        <v>3.6997589425652473</v>
      </c>
      <c r="N118" s="204">
        <v>4.7130082090786471</v>
      </c>
      <c r="O118" s="204">
        <v>5.8630184088619162</v>
      </c>
      <c r="P118" s="204">
        <v>6.1925761898021756</v>
      </c>
      <c r="Q118" s="204">
        <v>5.9240617275089607</v>
      </c>
    </row>
    <row r="119" spans="1:17" x14ac:dyDescent="0.25">
      <c r="A119" s="152" t="s">
        <v>192</v>
      </c>
      <c r="B119" s="151">
        <v>3.518165275336933</v>
      </c>
      <c r="C119" s="151">
        <v>3.5998563659612102</v>
      </c>
      <c r="D119" s="151">
        <v>4.010936832611578</v>
      </c>
      <c r="E119" s="151">
        <v>4.1188224827831608</v>
      </c>
      <c r="F119" s="151">
        <v>4.5756790357001114</v>
      </c>
      <c r="G119" s="151">
        <v>5.0017826316974618</v>
      </c>
      <c r="H119" s="151">
        <v>5.0151720425286115</v>
      </c>
      <c r="I119" s="151">
        <v>5.1748588573808991</v>
      </c>
      <c r="J119" s="151">
        <v>5.126527722225469</v>
      </c>
      <c r="K119" s="151">
        <v>4.9286378711923247</v>
      </c>
      <c r="L119" s="151">
        <v>3.3038012224206561</v>
      </c>
      <c r="M119" s="151">
        <v>3.1447951011804602</v>
      </c>
      <c r="N119" s="151">
        <v>4.0060569777168498</v>
      </c>
      <c r="O119" s="151">
        <v>4.9835656475326289</v>
      </c>
      <c r="P119" s="151">
        <v>5.2636897613318494</v>
      </c>
      <c r="Q119" s="151">
        <v>5.0354524683826165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0.18702715637645576</v>
      </c>
      <c r="C123" s="87">
        <v>0.23422039026026786</v>
      </c>
      <c r="D123" s="87">
        <v>0.21094686993413581</v>
      </c>
      <c r="E123" s="87">
        <v>0.24787264692505315</v>
      </c>
      <c r="F123" s="87">
        <v>0.25085989438841472</v>
      </c>
      <c r="G123" s="87">
        <v>0.24610675407714286</v>
      </c>
      <c r="H123" s="87">
        <v>0.13899506034554351</v>
      </c>
      <c r="I123" s="87">
        <v>0.20066363852664143</v>
      </c>
      <c r="J123" s="87">
        <v>0.20224862907736788</v>
      </c>
      <c r="K123" s="87">
        <v>0.28918482562427505</v>
      </c>
      <c r="L123" s="87">
        <v>0.18668383929988253</v>
      </c>
      <c r="M123" s="87">
        <v>9.8735292921032308E-2</v>
      </c>
      <c r="N123" s="87">
        <v>0.13993979559001687</v>
      </c>
      <c r="O123" s="87">
        <v>6.2736710723583805E-2</v>
      </c>
      <c r="P123" s="87">
        <v>6.8358928219591372E-2</v>
      </c>
      <c r="Q123" s="87">
        <v>0.11663822751477719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3.3311381189604772</v>
      </c>
      <c r="C126" s="87">
        <v>3.3656359757009424</v>
      </c>
      <c r="D126" s="87">
        <v>3.7999899626774423</v>
      </c>
      <c r="E126" s="87">
        <v>3.870949835858108</v>
      </c>
      <c r="F126" s="87">
        <v>4.3248191413116963</v>
      </c>
      <c r="G126" s="87">
        <v>4.7556758776203187</v>
      </c>
      <c r="H126" s="87">
        <v>4.8761769821830683</v>
      </c>
      <c r="I126" s="87">
        <v>4.9741952188542573</v>
      </c>
      <c r="J126" s="87">
        <v>4.9242790931481011</v>
      </c>
      <c r="K126" s="87">
        <v>4.6394530455680494</v>
      </c>
      <c r="L126" s="87">
        <v>3.1171173831207737</v>
      </c>
      <c r="M126" s="87">
        <v>3.0460598082594279</v>
      </c>
      <c r="N126" s="87">
        <v>3.8661171821268328</v>
      </c>
      <c r="O126" s="87">
        <v>4.9208289368090448</v>
      </c>
      <c r="P126" s="87">
        <v>5.1953308331122576</v>
      </c>
      <c r="Q126" s="87">
        <v>4.9188142408678397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0.6208526956476943</v>
      </c>
      <c r="C130" s="151">
        <v>0.63526877046374342</v>
      </c>
      <c r="D130" s="151">
        <v>0.70781238222557352</v>
      </c>
      <c r="E130" s="151">
        <v>0.72685102637349885</v>
      </c>
      <c r="F130" s="151">
        <v>0.80747277100590154</v>
      </c>
      <c r="G130" s="151">
        <v>0.88266752324072861</v>
      </c>
      <c r="H130" s="151">
        <v>0.88503036044622529</v>
      </c>
      <c r="I130" s="151">
        <v>0.91321038659662968</v>
      </c>
      <c r="J130" s="151">
        <v>0.9046813627456709</v>
      </c>
      <c r="K130" s="151">
        <v>0.86975962432805698</v>
      </c>
      <c r="L130" s="151">
        <v>0.58302374513305733</v>
      </c>
      <c r="M130" s="151">
        <v>0.55496384138478705</v>
      </c>
      <c r="N130" s="151">
        <v>0.70695123136179738</v>
      </c>
      <c r="O130" s="151">
        <v>0.87945276132928729</v>
      </c>
      <c r="P130" s="151">
        <v>0.92888642847032621</v>
      </c>
      <c r="Q130" s="151">
        <v>0.88860925912634414</v>
      </c>
    </row>
    <row r="131" spans="1:17" x14ac:dyDescent="0.25">
      <c r="A131" s="156" t="s">
        <v>181</v>
      </c>
      <c r="B131" s="204">
        <v>8.9254499428649794</v>
      </c>
      <c r="C131" s="204">
        <v>9.1326970967313414</v>
      </c>
      <c r="D131" s="204">
        <v>10.17559242438932</v>
      </c>
      <c r="E131" s="204">
        <v>10.449294167997051</v>
      </c>
      <c r="F131" s="204">
        <v>11.608321665288114</v>
      </c>
      <c r="G131" s="204">
        <v>12.689330094087657</v>
      </c>
      <c r="H131" s="204">
        <v>12.723298514211542</v>
      </c>
      <c r="I131" s="204">
        <v>13.128417819575375</v>
      </c>
      <c r="J131" s="204">
        <v>13.005803589216253</v>
      </c>
      <c r="K131" s="204">
        <v>12.503764650915322</v>
      </c>
      <c r="L131" s="204">
        <v>8.3816165882279829</v>
      </c>
      <c r="M131" s="204">
        <v>7.9782241763684869</v>
      </c>
      <c r="N131" s="204">
        <v>10.163212420272783</v>
      </c>
      <c r="O131" s="204">
        <v>12.643114306156097</v>
      </c>
      <c r="P131" s="204">
        <v>13.353778405148692</v>
      </c>
      <c r="Q131" s="204">
        <v>12.77474917431806</v>
      </c>
    </row>
    <row r="132" spans="1:17" x14ac:dyDescent="0.25">
      <c r="A132" s="152" t="s">
        <v>190</v>
      </c>
      <c r="B132" s="151">
        <v>5.9666109800718914</v>
      </c>
      <c r="C132" s="151">
        <v>6.1839760331333657</v>
      </c>
      <c r="D132" s="151">
        <v>7.6757361182035844</v>
      </c>
      <c r="E132" s="151">
        <v>7.5738334476857307</v>
      </c>
      <c r="F132" s="151">
        <v>8.8778542807654617</v>
      </c>
      <c r="G132" s="151">
        <v>10.021605680564992</v>
      </c>
      <c r="H132" s="151">
        <v>10.06370645658879</v>
      </c>
      <c r="I132" s="151">
        <v>10.566362248807298</v>
      </c>
      <c r="J132" s="151">
        <v>10.942961905748435</v>
      </c>
      <c r="K132" s="151">
        <v>10.098122200657617</v>
      </c>
      <c r="L132" s="151">
        <v>6.9553573903279888</v>
      </c>
      <c r="M132" s="151">
        <v>7.3838371106957865</v>
      </c>
      <c r="N132" s="151">
        <v>9.809802023361998</v>
      </c>
      <c r="O132" s="151">
        <v>11.931707049428667</v>
      </c>
      <c r="P132" s="151">
        <v>12.196517427309448</v>
      </c>
      <c r="Q132" s="151">
        <v>8.6601043848001762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1.5347574870262437</v>
      </c>
      <c r="C134" s="208">
        <v>1.6349965590054378</v>
      </c>
      <c r="D134" s="208">
        <v>1.6609902712867022</v>
      </c>
      <c r="E134" s="208">
        <v>1.6855862896929847</v>
      </c>
      <c r="F134" s="208">
        <v>1.7126689491659941</v>
      </c>
      <c r="G134" s="208">
        <v>1.7386852127471388</v>
      </c>
      <c r="H134" s="208">
        <v>1.662372311078343</v>
      </c>
      <c r="I134" s="208">
        <v>1.7600326833286244</v>
      </c>
      <c r="J134" s="208">
        <v>1.7762752396210753</v>
      </c>
      <c r="K134" s="208">
        <v>2.1453022023226525</v>
      </c>
      <c r="L134" s="208">
        <v>1.4206780777418162</v>
      </c>
      <c r="M134" s="208">
        <v>1.064506938600347</v>
      </c>
      <c r="N134" s="208">
        <v>1.1712973922795908</v>
      </c>
      <c r="O134" s="208">
        <v>1.7815220418388733E-2</v>
      </c>
      <c r="P134" s="208">
        <v>2.0567698108785899E-2</v>
      </c>
      <c r="Q134" s="208">
        <v>8.6839103758719227E-2</v>
      </c>
    </row>
    <row r="135" spans="1:17" x14ac:dyDescent="0.25">
      <c r="A135" s="154" t="s">
        <v>125</v>
      </c>
      <c r="B135" s="208">
        <v>0.1784505481027315</v>
      </c>
      <c r="C135" s="208">
        <v>0.25473131452884096</v>
      </c>
      <c r="D135" s="208">
        <v>0.25712511470245486</v>
      </c>
      <c r="E135" s="208">
        <v>0.30379958592508832</v>
      </c>
      <c r="F135" s="208">
        <v>0.33341885707086566</v>
      </c>
      <c r="G135" s="208">
        <v>0.33386739017257117</v>
      </c>
      <c r="H135" s="208">
        <v>0.10660209979876505</v>
      </c>
      <c r="I135" s="208">
        <v>0.23986115252477738</v>
      </c>
      <c r="J135" s="208">
        <v>0.26538571850026338</v>
      </c>
      <c r="K135" s="208">
        <v>0.42102779942622731</v>
      </c>
      <c r="L135" s="208">
        <v>0.27964598888483561</v>
      </c>
      <c r="M135" s="208">
        <v>0.1291881455120158</v>
      </c>
      <c r="N135" s="208">
        <v>0.2270527319032902</v>
      </c>
      <c r="O135" s="208">
        <v>2.9223150411895023E-3</v>
      </c>
      <c r="P135" s="208">
        <v>0</v>
      </c>
      <c r="Q135" s="208">
        <v>5.1003739596468874E-2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4.2534029449429163</v>
      </c>
      <c r="C137" s="208">
        <v>4.2942481595990865</v>
      </c>
      <c r="D137" s="208">
        <v>5.7576207322144271</v>
      </c>
      <c r="E137" s="208">
        <v>5.5844475720676572</v>
      </c>
      <c r="F137" s="208">
        <v>6.8317664745286022</v>
      </c>
      <c r="G137" s="208">
        <v>7.9490530776452815</v>
      </c>
      <c r="H137" s="208">
        <v>8.2947320457116813</v>
      </c>
      <c r="I137" s="208">
        <v>8.5664684129538955</v>
      </c>
      <c r="J137" s="208">
        <v>8.9013009476270959</v>
      </c>
      <c r="K137" s="208">
        <v>7.5317921989087377</v>
      </c>
      <c r="L137" s="208">
        <v>5.2550333237013369</v>
      </c>
      <c r="M137" s="208">
        <v>6.1901420265834233</v>
      </c>
      <c r="N137" s="208">
        <v>8.4114518991791165</v>
      </c>
      <c r="O137" s="208">
        <v>11.910969513969089</v>
      </c>
      <c r="P137" s="208">
        <v>12.175949729200662</v>
      </c>
      <c r="Q137" s="208">
        <v>8.5222615414449887</v>
      </c>
    </row>
    <row r="138" spans="1:17" x14ac:dyDescent="0.25">
      <c r="A138" s="152" t="s">
        <v>189</v>
      </c>
      <c r="B138" s="151">
        <v>2.9588389627930871</v>
      </c>
      <c r="C138" s="151">
        <v>2.9487210635979757</v>
      </c>
      <c r="D138" s="151">
        <v>2.4998563061857362</v>
      </c>
      <c r="E138" s="151">
        <v>2.8754607203113198</v>
      </c>
      <c r="F138" s="151">
        <v>2.7304673845226528</v>
      </c>
      <c r="G138" s="151">
        <v>2.6677244135226652</v>
      </c>
      <c r="H138" s="151">
        <v>2.6595920576227536</v>
      </c>
      <c r="I138" s="151">
        <v>2.5620555707680772</v>
      </c>
      <c r="J138" s="151">
        <v>2.0628416834678176</v>
      </c>
      <c r="K138" s="151">
        <v>2.4056424502577061</v>
      </c>
      <c r="L138" s="151">
        <v>1.4262591978999941</v>
      </c>
      <c r="M138" s="151">
        <v>0.59438706567270072</v>
      </c>
      <c r="N138" s="151">
        <v>0.35341039691078496</v>
      </c>
      <c r="O138" s="151">
        <v>0.71140725672743044</v>
      </c>
      <c r="P138" s="151">
        <v>1.1572609778392431</v>
      </c>
      <c r="Q138" s="151">
        <v>4.114644789517885</v>
      </c>
    </row>
    <row r="139" spans="1:17" x14ac:dyDescent="0.25">
      <c r="A139" s="156" t="s">
        <v>180</v>
      </c>
      <c r="B139" s="155">
        <v>6.1812173736733458</v>
      </c>
      <c r="C139" s="155">
        <v>6.3247439988097236</v>
      </c>
      <c r="D139" s="155">
        <v>7.0469891247706276</v>
      </c>
      <c r="E139" s="155">
        <v>7.2365381092613461</v>
      </c>
      <c r="F139" s="155">
        <v>8.0392092293372297</v>
      </c>
      <c r="G139" s="155">
        <v>8.7878491437344497</v>
      </c>
      <c r="H139" s="155">
        <v>8.8113735811544096</v>
      </c>
      <c r="I139" s="155">
        <v>9.0919342817079105</v>
      </c>
      <c r="J139" s="155">
        <v>9.0070192112288829</v>
      </c>
      <c r="K139" s="155">
        <v>8.6593379371697612</v>
      </c>
      <c r="L139" s="155">
        <v>5.8045918588159688</v>
      </c>
      <c r="M139" s="155">
        <v>5.5252270984335317</v>
      </c>
      <c r="N139" s="155">
        <v>7.038415495763557</v>
      </c>
      <c r="O139" s="155">
        <v>8.7558429330527137</v>
      </c>
      <c r="P139" s="155">
        <v>9.2480051549752655</v>
      </c>
      <c r="Q139" s="155">
        <v>8.847005142159535</v>
      </c>
    </row>
    <row r="140" spans="1:17" x14ac:dyDescent="0.25">
      <c r="A140" s="152" t="s">
        <v>193</v>
      </c>
      <c r="B140" s="151">
        <v>2.718926794138397</v>
      </c>
      <c r="C140" s="151">
        <v>2.8179779420768236</v>
      </c>
      <c r="D140" s="151">
        <v>3.4977585544328718</v>
      </c>
      <c r="E140" s="151">
        <v>3.4513224951371302</v>
      </c>
      <c r="F140" s="151">
        <v>4.045552149964136</v>
      </c>
      <c r="G140" s="151">
        <v>4.5667485774058996</v>
      </c>
      <c r="H140" s="151">
        <v>4.5859334929915496</v>
      </c>
      <c r="I140" s="151">
        <v>4.8149888656740316</v>
      </c>
      <c r="J140" s="151">
        <v>4.986601679269639</v>
      </c>
      <c r="K140" s="151">
        <v>4.6016164140000537</v>
      </c>
      <c r="L140" s="151">
        <v>3.169488950181802</v>
      </c>
      <c r="M140" s="151">
        <v>3.364743005849915</v>
      </c>
      <c r="N140" s="151">
        <v>4.4702317036581123</v>
      </c>
      <c r="O140" s="151">
        <v>5.4371632581467031</v>
      </c>
      <c r="P140" s="151">
        <v>5.5578347807565605</v>
      </c>
      <c r="Q140" s="151">
        <v>3.9463256328444083</v>
      </c>
    </row>
    <row r="141" spans="1:17" x14ac:dyDescent="0.25">
      <c r="A141" s="152" t="s">
        <v>187</v>
      </c>
      <c r="B141" s="151">
        <v>2.1139763417962842</v>
      </c>
      <c r="C141" s="151">
        <v>2.1630624475929254</v>
      </c>
      <c r="D141" s="151">
        <v>2.4100702806715542</v>
      </c>
      <c r="E141" s="151">
        <v>2.4748960333673802</v>
      </c>
      <c r="F141" s="151">
        <v>2.7494095564333327</v>
      </c>
      <c r="G141" s="151">
        <v>3.0054444071571815</v>
      </c>
      <c r="H141" s="151">
        <v>3.0134897647548082</v>
      </c>
      <c r="I141" s="151">
        <v>3.1094415243441054</v>
      </c>
      <c r="J141" s="151">
        <v>3.0804005702402777</v>
      </c>
      <c r="K141" s="151">
        <v>2.9614935745120583</v>
      </c>
      <c r="L141" s="151">
        <v>1.9851704157150611</v>
      </c>
      <c r="M141" s="151">
        <v>1.8896276676642676</v>
      </c>
      <c r="N141" s="151">
        <v>2.407138099551136</v>
      </c>
      <c r="O141" s="151">
        <v>2.9944982831040274</v>
      </c>
      <c r="P141" s="151">
        <v>3.1628177630015402</v>
      </c>
      <c r="Q141" s="151">
        <v>3.0256757586185601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0.11237987783714828</v>
      </c>
      <c r="C145" s="87">
        <v>0.14073709590834388</v>
      </c>
      <c r="D145" s="87">
        <v>0.12675262743989013</v>
      </c>
      <c r="E145" s="87">
        <v>0.14894039090525749</v>
      </c>
      <c r="F145" s="87">
        <v>0.15073535219059186</v>
      </c>
      <c r="G145" s="87">
        <v>0.14787931065163815</v>
      </c>
      <c r="H145" s="87">
        <v>8.3518608763735708E-2</v>
      </c>
      <c r="I145" s="87">
        <v>0.12057369432806309</v>
      </c>
      <c r="J145" s="87">
        <v>0.12152607497649229</v>
      </c>
      <c r="K145" s="87">
        <v>0.17376383197848899</v>
      </c>
      <c r="L145" s="87">
        <v>0.11217358730762189</v>
      </c>
      <c r="M145" s="87">
        <v>5.9327534950841393E-2</v>
      </c>
      <c r="N145" s="87">
        <v>8.408627622668241E-2</v>
      </c>
      <c r="O145" s="87">
        <v>3.7696899335996098E-2</v>
      </c>
      <c r="P145" s="87">
        <v>4.1075147327445258E-2</v>
      </c>
      <c r="Q145" s="87">
        <v>7.0084954576694072E-2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2.0015964639591362</v>
      </c>
      <c r="C148" s="87">
        <v>2.0223253516845814</v>
      </c>
      <c r="D148" s="87">
        <v>2.2833176532316641</v>
      </c>
      <c r="E148" s="87">
        <v>2.3259556424621226</v>
      </c>
      <c r="F148" s="87">
        <v>2.5986742042427409</v>
      </c>
      <c r="G148" s="87">
        <v>2.8575650965055432</v>
      </c>
      <c r="H148" s="87">
        <v>2.9299711559910726</v>
      </c>
      <c r="I148" s="87">
        <v>2.9888678300160425</v>
      </c>
      <c r="J148" s="87">
        <v>2.9588744952637853</v>
      </c>
      <c r="K148" s="87">
        <v>2.7877297425335694</v>
      </c>
      <c r="L148" s="87">
        <v>1.8729968284074392</v>
      </c>
      <c r="M148" s="87">
        <v>1.8303001327134263</v>
      </c>
      <c r="N148" s="87">
        <v>2.3230518233244535</v>
      </c>
      <c r="O148" s="87">
        <v>2.9568013837680311</v>
      </c>
      <c r="P148" s="87">
        <v>3.1217426156740951</v>
      </c>
      <c r="Q148" s="87">
        <v>2.9555908040418659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1.3483142377386648</v>
      </c>
      <c r="C152" s="151">
        <v>1.3437036091399746</v>
      </c>
      <c r="D152" s="151">
        <v>1.1391602896662012</v>
      </c>
      <c r="E152" s="151">
        <v>1.3103195807568357</v>
      </c>
      <c r="F152" s="151">
        <v>1.2442475229397598</v>
      </c>
      <c r="G152" s="151">
        <v>1.2156561591713686</v>
      </c>
      <c r="H152" s="151">
        <v>1.2119503234080529</v>
      </c>
      <c r="I152" s="151">
        <v>1.1675038916897729</v>
      </c>
      <c r="J152" s="151">
        <v>0.94001696171896587</v>
      </c>
      <c r="K152" s="151">
        <v>1.0962279486576492</v>
      </c>
      <c r="L152" s="151">
        <v>0.64993249291910493</v>
      </c>
      <c r="M152" s="151">
        <v>0.27085642491934847</v>
      </c>
      <c r="N152" s="151">
        <v>0.16104569255430826</v>
      </c>
      <c r="O152" s="151">
        <v>0.32418139180198358</v>
      </c>
      <c r="P152" s="151">
        <v>0.52735261121716459</v>
      </c>
      <c r="Q152" s="151">
        <v>1.8750037506965662</v>
      </c>
    </row>
    <row r="153" spans="1:17" x14ac:dyDescent="0.25">
      <c r="A153" s="243" t="s">
        <v>179</v>
      </c>
      <c r="B153" s="242">
        <v>12.362434747346692</v>
      </c>
      <c r="C153" s="242">
        <v>12.649487997619447</v>
      </c>
      <c r="D153" s="242">
        <v>14.093978249541253</v>
      </c>
      <c r="E153" s="242">
        <v>14.473076218522692</v>
      </c>
      <c r="F153" s="242">
        <v>16.078418458674456</v>
      </c>
      <c r="G153" s="242">
        <v>17.575698287468899</v>
      </c>
      <c r="H153" s="242">
        <v>17.622747162308823</v>
      </c>
      <c r="I153" s="242">
        <v>18.183868563415817</v>
      </c>
      <c r="J153" s="242">
        <v>18.014038422457766</v>
      </c>
      <c r="K153" s="242">
        <v>17.318675874339522</v>
      </c>
      <c r="L153" s="242">
        <v>11.609183717631934</v>
      </c>
      <c r="M153" s="242">
        <v>11.050454196867063</v>
      </c>
      <c r="N153" s="242">
        <v>14.076830991527112</v>
      </c>
      <c r="O153" s="242">
        <v>17.511685866105427</v>
      </c>
      <c r="P153" s="242">
        <v>18.496010309950528</v>
      </c>
      <c r="Q153" s="242">
        <v>17.69401028431907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0.99999999999999956</v>
      </c>
      <c r="C157" s="77">
        <f t="shared" si="0"/>
        <v>1</v>
      </c>
      <c r="D157" s="77">
        <f t="shared" si="0"/>
        <v>1</v>
      </c>
      <c r="E157" s="77">
        <f t="shared" si="0"/>
        <v>1</v>
      </c>
      <c r="F157" s="77">
        <f t="shared" si="0"/>
        <v>1</v>
      </c>
      <c r="G157" s="77">
        <f t="shared" si="0"/>
        <v>0.99999999999999978</v>
      </c>
      <c r="H157" s="77">
        <f t="shared" si="0"/>
        <v>1</v>
      </c>
      <c r="I157" s="77">
        <f t="shared" si="0"/>
        <v>0.99999999999999989</v>
      </c>
      <c r="J157" s="77">
        <f t="shared" si="0"/>
        <v>1.0000000000000002</v>
      </c>
      <c r="K157" s="77">
        <f t="shared" si="0"/>
        <v>1</v>
      </c>
      <c r="L157" s="77">
        <f t="shared" si="0"/>
        <v>0.99999999999999989</v>
      </c>
      <c r="M157" s="77">
        <f t="shared" si="0"/>
        <v>0.99999999999999978</v>
      </c>
      <c r="N157" s="77">
        <f t="shared" si="0"/>
        <v>0.99999999999999989</v>
      </c>
      <c r="O157" s="77">
        <f t="shared" si="0"/>
        <v>0.99999999999999989</v>
      </c>
      <c r="P157" s="77">
        <f t="shared" si="0"/>
        <v>0.99999999999999989</v>
      </c>
      <c r="Q157" s="77">
        <f t="shared" si="0"/>
        <v>0.99999999999999989</v>
      </c>
    </row>
    <row r="158" spans="1:17" x14ac:dyDescent="0.25">
      <c r="A158" s="132" t="s">
        <v>83</v>
      </c>
      <c r="B158" s="240">
        <f t="shared" ref="B158:Q158" si="1">IF(B$6=0,0,B$6/B$5)</f>
        <v>2.8222366070095226E-3</v>
      </c>
      <c r="C158" s="240">
        <f t="shared" si="1"/>
        <v>2.6688648851490677E-3</v>
      </c>
      <c r="D158" s="240">
        <f t="shared" si="1"/>
        <v>2.9383208056407172E-3</v>
      </c>
      <c r="E158" s="240">
        <f t="shared" si="1"/>
        <v>2.9780417896973096E-3</v>
      </c>
      <c r="F158" s="240">
        <f t="shared" si="1"/>
        <v>3.4474732532300263E-3</v>
      </c>
      <c r="G158" s="240">
        <f t="shared" si="1"/>
        <v>3.9494227879496961E-3</v>
      </c>
      <c r="H158" s="240">
        <f t="shared" si="1"/>
        <v>3.7750299414295533E-3</v>
      </c>
      <c r="I158" s="240">
        <f t="shared" si="1"/>
        <v>3.7652527278766493E-3</v>
      </c>
      <c r="J158" s="240">
        <f t="shared" si="1"/>
        <v>3.7294574408897082E-3</v>
      </c>
      <c r="K158" s="240">
        <f t="shared" si="1"/>
        <v>2.9349382819506341E-3</v>
      </c>
      <c r="L158" s="240">
        <f t="shared" si="1"/>
        <v>3.2045978737255637E-3</v>
      </c>
      <c r="M158" s="240">
        <f t="shared" si="1"/>
        <v>3.9123472798348793E-3</v>
      </c>
      <c r="N158" s="240">
        <f t="shared" si="1"/>
        <v>4.2527479085385251E-3</v>
      </c>
      <c r="O158" s="240">
        <f t="shared" si="1"/>
        <v>4.3953956624769334E-3</v>
      </c>
      <c r="P158" s="240">
        <f t="shared" si="1"/>
        <v>4.7242993411260653E-3</v>
      </c>
      <c r="Q158" s="240">
        <f t="shared" si="1"/>
        <v>3.878813312619721E-3</v>
      </c>
    </row>
    <row r="159" spans="1:17" x14ac:dyDescent="0.25">
      <c r="A159" s="76" t="s">
        <v>82</v>
      </c>
      <c r="B159" s="239">
        <f t="shared" ref="B159:Q159" si="2">IF(B$7=0,0,B$7/B$5)</f>
        <v>1.2411907370526179E-2</v>
      </c>
      <c r="C159" s="239">
        <f t="shared" si="2"/>
        <v>1.1737394255551318E-2</v>
      </c>
      <c r="D159" s="239">
        <f t="shared" si="2"/>
        <v>1.2922433779620868E-2</v>
      </c>
      <c r="E159" s="239">
        <f t="shared" si="2"/>
        <v>1.3097122596834876E-2</v>
      </c>
      <c r="F159" s="239">
        <f t="shared" si="2"/>
        <v>1.5161634065401112E-2</v>
      </c>
      <c r="G159" s="239">
        <f t="shared" si="2"/>
        <v>1.736915667854615E-2</v>
      </c>
      <c r="H159" s="239">
        <f t="shared" si="2"/>
        <v>1.6602194811594827E-2</v>
      </c>
      <c r="I159" s="239">
        <f t="shared" si="2"/>
        <v>1.6559195628372877E-2</v>
      </c>
      <c r="J159" s="239">
        <f t="shared" si="2"/>
        <v>1.6401771624559785E-2</v>
      </c>
      <c r="K159" s="239">
        <f t="shared" si="2"/>
        <v>1.2907557787078056E-2</v>
      </c>
      <c r="L159" s="239">
        <f t="shared" si="2"/>
        <v>1.4093493036578929E-2</v>
      </c>
      <c r="M159" s="239">
        <f t="shared" si="2"/>
        <v>1.7206102393411672E-2</v>
      </c>
      <c r="N159" s="239">
        <f t="shared" si="2"/>
        <v>1.8703149473675938E-2</v>
      </c>
      <c r="O159" s="239">
        <f t="shared" si="2"/>
        <v>1.9330499676738184E-2</v>
      </c>
      <c r="P159" s="239">
        <f t="shared" si="2"/>
        <v>2.0776984348887636E-2</v>
      </c>
      <c r="Q159" s="239">
        <f t="shared" si="2"/>
        <v>1.7058623442211391E-2</v>
      </c>
    </row>
    <row r="160" spans="1:17" x14ac:dyDescent="0.25">
      <c r="A160" s="76" t="s">
        <v>81</v>
      </c>
      <c r="B160" s="239">
        <f t="shared" ref="B160:Q160" si="3">IF(B$8=0,0,B$8/B$5)</f>
        <v>2.7934208709078554E-3</v>
      </c>
      <c r="C160" s="239">
        <f t="shared" si="3"/>
        <v>2.6416151123871191E-3</v>
      </c>
      <c r="D160" s="239">
        <f t="shared" si="3"/>
        <v>2.9083198210644815E-3</v>
      </c>
      <c r="E160" s="239">
        <f t="shared" si="3"/>
        <v>2.9476352440170081E-3</v>
      </c>
      <c r="F160" s="239">
        <f t="shared" si="3"/>
        <v>3.4122736958166256E-3</v>
      </c>
      <c r="G160" s="239">
        <f t="shared" si="3"/>
        <v>3.909098201226948E-3</v>
      </c>
      <c r="H160" s="239">
        <f t="shared" si="3"/>
        <v>3.736485948945737E-3</v>
      </c>
      <c r="I160" s="239">
        <f t="shared" si="3"/>
        <v>3.726808563169445E-3</v>
      </c>
      <c r="J160" s="239">
        <f t="shared" si="3"/>
        <v>3.6913787549453184E-3</v>
      </c>
      <c r="K160" s="239">
        <f t="shared" si="3"/>
        <v>2.9049718337806544E-3</v>
      </c>
      <c r="L160" s="239">
        <f t="shared" si="3"/>
        <v>3.1718781342069532E-3</v>
      </c>
      <c r="M160" s="239">
        <f t="shared" si="3"/>
        <v>3.872401243250351E-3</v>
      </c>
      <c r="N160" s="239">
        <f t="shared" si="3"/>
        <v>4.2093262970637826E-3</v>
      </c>
      <c r="O160" s="239">
        <f t="shared" si="3"/>
        <v>4.3505175820361328E-3</v>
      </c>
      <c r="P160" s="239">
        <f t="shared" si="3"/>
        <v>4.6760630725080996E-3</v>
      </c>
      <c r="Q160" s="239">
        <f t="shared" si="3"/>
        <v>3.8392096661619859E-3</v>
      </c>
    </row>
    <row r="161" spans="1:17" x14ac:dyDescent="0.25">
      <c r="A161" s="76" t="s">
        <v>80</v>
      </c>
      <c r="B161" s="239">
        <f t="shared" ref="B161:Q161" si="4">IF(B$9=0,0,B$9/B$5)</f>
        <v>1.4945986616519032E-2</v>
      </c>
      <c r="C161" s="239">
        <f t="shared" si="4"/>
        <v>1.4133761413080903E-2</v>
      </c>
      <c r="D161" s="239">
        <f t="shared" si="4"/>
        <v>1.5560744739499229E-2</v>
      </c>
      <c r="E161" s="239">
        <f t="shared" si="4"/>
        <v>1.5771098929729173E-2</v>
      </c>
      <c r="F161" s="239">
        <f t="shared" si="4"/>
        <v>1.8257111744497134E-2</v>
      </c>
      <c r="G161" s="239">
        <f t="shared" si="4"/>
        <v>2.0915333599268372E-2</v>
      </c>
      <c r="H161" s="239">
        <f t="shared" si="4"/>
        <v>1.999178482818622E-2</v>
      </c>
      <c r="I161" s="239">
        <f t="shared" si="4"/>
        <v>1.9940006709177484E-2</v>
      </c>
      <c r="J161" s="239">
        <f t="shared" si="4"/>
        <v>1.9750442206005595E-2</v>
      </c>
      <c r="K161" s="239">
        <f t="shared" si="4"/>
        <v>1.5542831587328894E-2</v>
      </c>
      <c r="L161" s="239">
        <f t="shared" si="4"/>
        <v>1.6970893515118386E-2</v>
      </c>
      <c r="M161" s="239">
        <f t="shared" si="4"/>
        <v>2.0718989307401271E-2</v>
      </c>
      <c r="N161" s="239">
        <f t="shared" si="4"/>
        <v>2.252168126746704E-2</v>
      </c>
      <c r="O161" s="239">
        <f t="shared" si="4"/>
        <v>2.3277114534807106E-2</v>
      </c>
      <c r="P161" s="239">
        <f t="shared" si="4"/>
        <v>2.501892100383404E-2</v>
      </c>
      <c r="Q161" s="239">
        <f t="shared" si="4"/>
        <v>2.054140029025376E-2</v>
      </c>
    </row>
    <row r="162" spans="1:17" x14ac:dyDescent="0.25">
      <c r="A162" s="129" t="s">
        <v>79</v>
      </c>
      <c r="B162" s="238">
        <f t="shared" ref="B162:Q162" si="5">IF(B$10=0,0,B$10/B$5)</f>
        <v>7.9022624996266631E-3</v>
      </c>
      <c r="C162" s="238">
        <f t="shared" si="5"/>
        <v>7.4728216784173875E-3</v>
      </c>
      <c r="D162" s="238">
        <f t="shared" si="5"/>
        <v>8.2272982557940084E-3</v>
      </c>
      <c r="E162" s="238">
        <f t="shared" si="5"/>
        <v>8.3385170111524663E-3</v>
      </c>
      <c r="F162" s="238">
        <f t="shared" si="5"/>
        <v>9.6529251090440738E-3</v>
      </c>
      <c r="G162" s="238">
        <f t="shared" si="5"/>
        <v>1.1058383806259149E-2</v>
      </c>
      <c r="H162" s="238">
        <f t="shared" si="5"/>
        <v>1.0570083836002747E-2</v>
      </c>
      <c r="I162" s="238">
        <f t="shared" si="5"/>
        <v>1.0542707638054616E-2</v>
      </c>
      <c r="J162" s="238">
        <f t="shared" si="5"/>
        <v>1.0442480834491183E-2</v>
      </c>
      <c r="K162" s="238">
        <f t="shared" si="5"/>
        <v>8.2178271894617749E-3</v>
      </c>
      <c r="L162" s="238">
        <f t="shared" si="5"/>
        <v>8.9728740464315795E-3</v>
      </c>
      <c r="M162" s="238">
        <f t="shared" si="5"/>
        <v>1.0954572383537663E-2</v>
      </c>
      <c r="N162" s="238">
        <f t="shared" si="5"/>
        <v>1.1907694143907873E-2</v>
      </c>
      <c r="O162" s="238">
        <f t="shared" si="5"/>
        <v>1.2307107854935414E-2</v>
      </c>
      <c r="P162" s="238">
        <f t="shared" si="5"/>
        <v>1.3228038155152987E-2</v>
      </c>
      <c r="Q162" s="238">
        <f t="shared" si="5"/>
        <v>1.0860677275335219E-2</v>
      </c>
    </row>
    <row r="163" spans="1:17" x14ac:dyDescent="0.25">
      <c r="A163" s="232" t="s">
        <v>185</v>
      </c>
      <c r="B163" s="241">
        <f t="shared" ref="B163:Q163" si="6">IF(B$15=0,0,B$15/B$5)</f>
        <v>0.70639412353888908</v>
      </c>
      <c r="C163" s="241">
        <f t="shared" si="6"/>
        <v>0.72234985124412388</v>
      </c>
      <c r="D163" s="241">
        <f t="shared" si="6"/>
        <v>0.69431753052831513</v>
      </c>
      <c r="E163" s="241">
        <f t="shared" si="6"/>
        <v>0.69018523548654998</v>
      </c>
      <c r="F163" s="241">
        <f t="shared" si="6"/>
        <v>0.6413488494987043</v>
      </c>
      <c r="G163" s="241">
        <f t="shared" si="6"/>
        <v>0.58912950944954501</v>
      </c>
      <c r="H163" s="241">
        <f t="shared" si="6"/>
        <v>0.60727212882593729</v>
      </c>
      <c r="I163" s="241">
        <f t="shared" si="6"/>
        <v>0.60828928215298927</v>
      </c>
      <c r="J163" s="241">
        <f t="shared" si="6"/>
        <v>0.61201317496299523</v>
      </c>
      <c r="K163" s="241">
        <f t="shared" si="6"/>
        <v>0.6946694247777947</v>
      </c>
      <c r="L163" s="241">
        <f t="shared" si="6"/>
        <v>0.66661591551759236</v>
      </c>
      <c r="M163" s="241">
        <f t="shared" si="6"/>
        <v>0.59298658756562339</v>
      </c>
      <c r="N163" s="241">
        <f t="shared" si="6"/>
        <v>0.55757367261362412</v>
      </c>
      <c r="O163" s="241">
        <f t="shared" si="6"/>
        <v>0.54273359197819016</v>
      </c>
      <c r="P163" s="241">
        <f t="shared" si="6"/>
        <v>0.50851673978329681</v>
      </c>
      <c r="Q163" s="241">
        <f t="shared" si="6"/>
        <v>0.59647522838722256</v>
      </c>
    </row>
    <row r="164" spans="1:17" x14ac:dyDescent="0.25">
      <c r="A164" s="127" t="s">
        <v>184</v>
      </c>
      <c r="B164" s="237">
        <f t="shared" ref="B164:Q164" si="7">IF(B$24=0,0,B$24/B$5)</f>
        <v>0.16314734081348217</v>
      </c>
      <c r="C164" s="237">
        <f t="shared" si="7"/>
        <v>0.1542812561927345</v>
      </c>
      <c r="D164" s="237">
        <f t="shared" si="7"/>
        <v>0.16985791506870437</v>
      </c>
      <c r="E164" s="237">
        <f t="shared" si="7"/>
        <v>0.17215409849543495</v>
      </c>
      <c r="F164" s="237">
        <f t="shared" si="7"/>
        <v>0.19929090721633663</v>
      </c>
      <c r="G164" s="237">
        <f t="shared" si="7"/>
        <v>0.22830751468598889</v>
      </c>
      <c r="H164" s="237">
        <f t="shared" si="7"/>
        <v>0.2182262447116749</v>
      </c>
      <c r="I164" s="237">
        <f t="shared" si="7"/>
        <v>0.21766104532769698</v>
      </c>
      <c r="J164" s="237">
        <f t="shared" si="7"/>
        <v>0.21559179788364122</v>
      </c>
      <c r="K164" s="237">
        <f t="shared" si="7"/>
        <v>0.16966237875402923</v>
      </c>
      <c r="L164" s="237">
        <f t="shared" si="7"/>
        <v>0.18525081142252398</v>
      </c>
      <c r="M164" s="237">
        <f t="shared" si="7"/>
        <v>0.22616426045166368</v>
      </c>
      <c r="N164" s="237">
        <f t="shared" si="7"/>
        <v>0.24584207812517314</v>
      </c>
      <c r="O164" s="237">
        <f t="shared" si="7"/>
        <v>0.25408823355745169</v>
      </c>
      <c r="P164" s="237">
        <f t="shared" si="7"/>
        <v>0.27310143763187433</v>
      </c>
      <c r="Q164" s="237">
        <f t="shared" si="7"/>
        <v>0.22422573496996182</v>
      </c>
    </row>
    <row r="165" spans="1:17" x14ac:dyDescent="0.25">
      <c r="A165" s="127" t="s">
        <v>181</v>
      </c>
      <c r="B165" s="237">
        <f t="shared" ref="B165:Q165" si="8">IF(B$35=0,0,B$35/B$5)</f>
        <v>6.5852199382896354E-2</v>
      </c>
      <c r="C165" s="237">
        <f t="shared" si="8"/>
        <v>6.22735252268855E-2</v>
      </c>
      <c r="D165" s="237">
        <f t="shared" si="8"/>
        <v>6.8560831173186038E-2</v>
      </c>
      <c r="E165" s="237">
        <f t="shared" si="8"/>
        <v>6.9487654301793655E-2</v>
      </c>
      <c r="F165" s="237">
        <f t="shared" si="8"/>
        <v>8.0441057094593982E-2</v>
      </c>
      <c r="G165" s="237">
        <f t="shared" si="8"/>
        <v>9.2153215018708101E-2</v>
      </c>
      <c r="H165" s="237">
        <f t="shared" si="8"/>
        <v>8.8084047865439566E-2</v>
      </c>
      <c r="I165" s="237">
        <f t="shared" si="8"/>
        <v>8.7855912841361239E-2</v>
      </c>
      <c r="J165" s="237">
        <f t="shared" si="8"/>
        <v>8.7020689327578768E-2</v>
      </c>
      <c r="K165" s="237">
        <f t="shared" si="8"/>
        <v>6.8481905606171734E-2</v>
      </c>
      <c r="L165" s="237">
        <f t="shared" si="8"/>
        <v>7.4773963883273245E-2</v>
      </c>
      <c r="M165" s="237">
        <f t="shared" si="8"/>
        <v>9.1288119673216858E-2</v>
      </c>
      <c r="N165" s="237">
        <f t="shared" si="8"/>
        <v>9.9230802443251637E-2</v>
      </c>
      <c r="O165" s="237">
        <f t="shared" si="8"/>
        <v>0.10255925063591681</v>
      </c>
      <c r="P165" s="237">
        <f t="shared" si="8"/>
        <v>0.11023367118959283</v>
      </c>
      <c r="Q165" s="237">
        <f t="shared" si="8"/>
        <v>9.0505660296966342E-2</v>
      </c>
    </row>
    <row r="166" spans="1:17" x14ac:dyDescent="0.25">
      <c r="A166" s="142" t="s">
        <v>190</v>
      </c>
      <c r="B166" s="235">
        <f t="shared" ref="B166:Q166" si="9">IF(B$36=0,0,B$36/B$5)</f>
        <v>4.402180936704142E-2</v>
      </c>
      <c r="C166" s="235">
        <f t="shared" si="9"/>
        <v>4.2166950619616561E-2</v>
      </c>
      <c r="D166" s="235">
        <f t="shared" si="9"/>
        <v>5.1717367027076556E-2</v>
      </c>
      <c r="E166" s="235">
        <f t="shared" si="9"/>
        <v>5.0365882316147699E-2</v>
      </c>
      <c r="F166" s="235">
        <f t="shared" si="9"/>
        <v>6.1520002948575701E-2</v>
      </c>
      <c r="G166" s="235">
        <f t="shared" si="9"/>
        <v>7.2779506582787187E-2</v>
      </c>
      <c r="H166" s="235">
        <f t="shared" si="9"/>
        <v>6.9671555708274852E-2</v>
      </c>
      <c r="I166" s="235">
        <f t="shared" si="9"/>
        <v>7.07105314242268E-2</v>
      </c>
      <c r="J166" s="235">
        <f t="shared" si="9"/>
        <v>7.3218396832721092E-2</v>
      </c>
      <c r="K166" s="235">
        <f t="shared" si="9"/>
        <v>5.5306435353803543E-2</v>
      </c>
      <c r="L166" s="235">
        <f t="shared" si="9"/>
        <v>6.2050039729817381E-2</v>
      </c>
      <c r="M166" s="235">
        <f t="shared" si="9"/>
        <v>8.4487047607071944E-2</v>
      </c>
      <c r="N166" s="235">
        <f t="shared" si="9"/>
        <v>9.5780200819763767E-2</v>
      </c>
      <c r="O166" s="235">
        <f t="shared" si="9"/>
        <v>9.6788410210042239E-2</v>
      </c>
      <c r="P166" s="235">
        <f t="shared" si="9"/>
        <v>0.10068063516927873</v>
      </c>
      <c r="Q166" s="235">
        <f t="shared" si="9"/>
        <v>6.1354509187757374E-2</v>
      </c>
    </row>
    <row r="167" spans="1:17" x14ac:dyDescent="0.25">
      <c r="A167" s="142" t="s">
        <v>189</v>
      </c>
      <c r="B167" s="235">
        <f t="shared" ref="B167:Q167" si="10">IF(B$42=0,0,B$42/B$5)</f>
        <v>2.183039001585493E-2</v>
      </c>
      <c r="C167" s="235">
        <f t="shared" si="10"/>
        <v>2.0106574607268946E-2</v>
      </c>
      <c r="D167" s="235">
        <f t="shared" si="10"/>
        <v>1.6843464146109478E-2</v>
      </c>
      <c r="E167" s="235">
        <f t="shared" si="10"/>
        <v>1.9121771985645946E-2</v>
      </c>
      <c r="F167" s="235">
        <f t="shared" si="10"/>
        <v>1.8921054146018274E-2</v>
      </c>
      <c r="G167" s="235">
        <f t="shared" si="10"/>
        <v>1.9373708435920907E-2</v>
      </c>
      <c r="H167" s="235">
        <f t="shared" si="10"/>
        <v>1.8412492157164714E-2</v>
      </c>
      <c r="I167" s="235">
        <f t="shared" si="10"/>
        <v>1.7145381417134436E-2</v>
      </c>
      <c r="J167" s="235">
        <f t="shared" si="10"/>
        <v>1.3802292494857682E-2</v>
      </c>
      <c r="K167" s="235">
        <f t="shared" si="10"/>
        <v>1.3175470252368201E-2</v>
      </c>
      <c r="L167" s="235">
        <f t="shared" si="10"/>
        <v>1.2723924153455876E-2</v>
      </c>
      <c r="M167" s="235">
        <f t="shared" si="10"/>
        <v>6.8010720661449116E-3</v>
      </c>
      <c r="N167" s="235">
        <f t="shared" si="10"/>
        <v>3.4506016234878588E-3</v>
      </c>
      <c r="O167" s="235">
        <f t="shared" si="10"/>
        <v>5.7708404258745545E-3</v>
      </c>
      <c r="P167" s="235">
        <f t="shared" si="10"/>
        <v>9.5530360203140829E-3</v>
      </c>
      <c r="Q167" s="235">
        <f t="shared" si="10"/>
        <v>2.9151151109208961E-2</v>
      </c>
    </row>
    <row r="168" spans="1:17" x14ac:dyDescent="0.25">
      <c r="A168" s="127" t="s">
        <v>180</v>
      </c>
      <c r="B168" s="236">
        <f t="shared" ref="B168:Q168" si="11">IF(B$43=0,0,B$43/B$5)</f>
        <v>1.9281049368866092E-2</v>
      </c>
      <c r="C168" s="236">
        <f t="shared" si="11"/>
        <v>1.8233239368232262E-2</v>
      </c>
      <c r="D168" s="236">
        <f t="shared" si="11"/>
        <v>2.0074117235392326E-2</v>
      </c>
      <c r="E168" s="236">
        <f t="shared" si="11"/>
        <v>2.0345484367642316E-2</v>
      </c>
      <c r="F168" s="236">
        <f t="shared" si="11"/>
        <v>2.3552561761930688E-2</v>
      </c>
      <c r="G168" s="236">
        <f t="shared" si="11"/>
        <v>2.6981797190162322E-2</v>
      </c>
      <c r="H168" s="236">
        <f t="shared" si="11"/>
        <v>2.5790374375016092E-2</v>
      </c>
      <c r="I168" s="236">
        <f t="shared" si="11"/>
        <v>2.5723578084182349E-2</v>
      </c>
      <c r="J168" s="236">
        <f t="shared" si="11"/>
        <v>2.5479030658975801E-2</v>
      </c>
      <c r="K168" s="236">
        <f t="shared" si="11"/>
        <v>2.0051008398203472E-2</v>
      </c>
      <c r="L168" s="236">
        <f t="shared" si="11"/>
        <v>2.1893277713571021E-2</v>
      </c>
      <c r="M168" s="236">
        <f t="shared" si="11"/>
        <v>2.672850350792387E-2</v>
      </c>
      <c r="N168" s="236">
        <f t="shared" si="11"/>
        <v>2.9054063778429548E-2</v>
      </c>
      <c r="O168" s="236">
        <f t="shared" si="11"/>
        <v>3.0028609420426098E-2</v>
      </c>
      <c r="P168" s="236">
        <f t="shared" si="11"/>
        <v>3.2275624447403325E-2</v>
      </c>
      <c r="Q168" s="236">
        <f t="shared" si="11"/>
        <v>2.6499405041904595E-2</v>
      </c>
    </row>
    <row r="169" spans="1:17" x14ac:dyDescent="0.25">
      <c r="A169" s="142" t="s">
        <v>188</v>
      </c>
      <c r="B169" s="235">
        <f t="shared" ref="B169:Q169" si="12">IF(B$44=0,0,B$44/B$5)</f>
        <v>8.9233397365624662E-3</v>
      </c>
      <c r="C169" s="235">
        <f t="shared" si="12"/>
        <v>8.5473548553276907E-3</v>
      </c>
      <c r="D169" s="235">
        <f t="shared" si="12"/>
        <v>1.0483250073056069E-2</v>
      </c>
      <c r="E169" s="235">
        <f t="shared" si="12"/>
        <v>1.0209300469489415E-2</v>
      </c>
      <c r="F169" s="235">
        <f t="shared" si="12"/>
        <v>1.2470270867954544E-2</v>
      </c>
      <c r="G169" s="235">
        <f t="shared" si="12"/>
        <v>1.4752602685700134E-2</v>
      </c>
      <c r="H169" s="235">
        <f t="shared" si="12"/>
        <v>1.4122612643569241E-2</v>
      </c>
      <c r="I169" s="235">
        <f t="shared" si="12"/>
        <v>1.433321582923517E-2</v>
      </c>
      <c r="J169" s="235">
        <f t="shared" si="12"/>
        <v>1.484156692555158E-2</v>
      </c>
      <c r="K169" s="235">
        <f t="shared" si="12"/>
        <v>1.1210763923068294E-2</v>
      </c>
      <c r="L169" s="235">
        <f t="shared" si="12"/>
        <v>1.2577710756044073E-2</v>
      </c>
      <c r="M169" s="235">
        <f t="shared" si="12"/>
        <v>1.7125752893325408E-2</v>
      </c>
      <c r="N169" s="235">
        <f t="shared" si="12"/>
        <v>1.9414905571573743E-2</v>
      </c>
      <c r="O169" s="235">
        <f t="shared" si="12"/>
        <v>1.9619272339873442E-2</v>
      </c>
      <c r="P169" s="235">
        <f t="shared" si="12"/>
        <v>2.0408236858637598E-2</v>
      </c>
      <c r="Q169" s="235">
        <f t="shared" si="12"/>
        <v>1.2436724835356234E-2</v>
      </c>
    </row>
    <row r="170" spans="1:17" x14ac:dyDescent="0.25">
      <c r="A170" s="142" t="s">
        <v>187</v>
      </c>
      <c r="B170" s="235">
        <f t="shared" ref="B170:Q170" si="13">IF(B$45=0,0,B$45/B$5)</f>
        <v>5.9326305750357312E-3</v>
      </c>
      <c r="C170" s="235">
        <f t="shared" si="13"/>
        <v>5.6102274979176218E-3</v>
      </c>
      <c r="D170" s="235">
        <f t="shared" si="13"/>
        <v>6.1766514570437943E-3</v>
      </c>
      <c r="E170" s="235">
        <f t="shared" si="13"/>
        <v>6.2601490361976373E-3</v>
      </c>
      <c r="F170" s="235">
        <f t="shared" si="13"/>
        <v>7.2469420805940602E-3</v>
      </c>
      <c r="G170" s="235">
        <f t="shared" si="13"/>
        <v>8.3020914431268644E-3</v>
      </c>
      <c r="H170" s="235">
        <f t="shared" si="13"/>
        <v>7.9354998076972428E-3</v>
      </c>
      <c r="I170" s="235">
        <f t="shared" si="13"/>
        <v>7.9149471028253336E-3</v>
      </c>
      <c r="J170" s="235">
        <f t="shared" si="13"/>
        <v>7.8397017412233389E-3</v>
      </c>
      <c r="K170" s="235">
        <f t="shared" si="13"/>
        <v>6.1695410456010799E-3</v>
      </c>
      <c r="L170" s="235">
        <f t="shared" si="13"/>
        <v>6.7363931426372425E-3</v>
      </c>
      <c r="M170" s="235">
        <f t="shared" si="13"/>
        <v>8.2241549255150301E-3</v>
      </c>
      <c r="N170" s="235">
        <f t="shared" si="13"/>
        <v>8.9397119318244816E-3</v>
      </c>
      <c r="O170" s="235">
        <f t="shared" si="13"/>
        <v>9.239572129361863E-3</v>
      </c>
      <c r="P170" s="235">
        <f t="shared" si="13"/>
        <v>9.9309613684317923E-3</v>
      </c>
      <c r="Q170" s="235">
        <f t="shared" si="13"/>
        <v>8.1536630898168087E-3</v>
      </c>
    </row>
    <row r="171" spans="1:17" x14ac:dyDescent="0.25">
      <c r="A171" s="142" t="s">
        <v>186</v>
      </c>
      <c r="B171" s="235">
        <f t="shared" ref="B171:Q171" si="14">IF(B$56=0,0,B$56/B$5)</f>
        <v>4.4250790572678955E-3</v>
      </c>
      <c r="C171" s="235">
        <f t="shared" si="14"/>
        <v>4.0756570149869517E-3</v>
      </c>
      <c r="D171" s="235">
        <f t="shared" si="14"/>
        <v>3.4142157052924641E-3</v>
      </c>
      <c r="E171" s="235">
        <f t="shared" si="14"/>
        <v>3.8760348619552619E-3</v>
      </c>
      <c r="F171" s="235">
        <f t="shared" si="14"/>
        <v>3.8353488133820836E-3</v>
      </c>
      <c r="G171" s="235">
        <f t="shared" si="14"/>
        <v>3.9271030613353226E-3</v>
      </c>
      <c r="H171" s="235">
        <f t="shared" si="14"/>
        <v>3.7322619237496078E-3</v>
      </c>
      <c r="I171" s="235">
        <f t="shared" si="14"/>
        <v>3.4754151521218476E-3</v>
      </c>
      <c r="J171" s="235">
        <f t="shared" si="14"/>
        <v>2.7977619922008824E-3</v>
      </c>
      <c r="K171" s="235">
        <f t="shared" si="14"/>
        <v>2.6707034295340966E-3</v>
      </c>
      <c r="L171" s="235">
        <f t="shared" si="14"/>
        <v>2.5791738148897058E-3</v>
      </c>
      <c r="M171" s="235">
        <f t="shared" si="14"/>
        <v>1.3785956890834284E-3</v>
      </c>
      <c r="N171" s="235">
        <f t="shared" si="14"/>
        <v>6.9944627503132296E-4</v>
      </c>
      <c r="O171" s="235">
        <f t="shared" si="14"/>
        <v>1.1697649511907895E-3</v>
      </c>
      <c r="P171" s="235">
        <f t="shared" si="14"/>
        <v>1.9364262203339371E-3</v>
      </c>
      <c r="Q171" s="235">
        <f t="shared" si="14"/>
        <v>5.9090171167315506E-3</v>
      </c>
    </row>
    <row r="172" spans="1:17" x14ac:dyDescent="0.25">
      <c r="A172" s="72" t="s">
        <v>179</v>
      </c>
      <c r="B172" s="234">
        <f t="shared" ref="B172:Q172" si="15">IF(B$57=0,0,B$57/B$5)</f>
        <v>4.4494729312767869E-3</v>
      </c>
      <c r="C172" s="234">
        <f t="shared" si="15"/>
        <v>4.2076706234382135E-3</v>
      </c>
      <c r="D172" s="234">
        <f t="shared" si="15"/>
        <v>4.6324885927828451E-3</v>
      </c>
      <c r="E172" s="234">
        <f t="shared" si="15"/>
        <v>4.6951117771482252E-3</v>
      </c>
      <c r="F172" s="234">
        <f t="shared" si="15"/>
        <v>5.435206560445543E-3</v>
      </c>
      <c r="G172" s="234">
        <f t="shared" si="15"/>
        <v>6.2265685823451522E-3</v>
      </c>
      <c r="H172" s="234">
        <f t="shared" si="15"/>
        <v>5.9516248557729507E-3</v>
      </c>
      <c r="I172" s="234">
        <f t="shared" si="15"/>
        <v>5.9362103271190072E-3</v>
      </c>
      <c r="J172" s="234">
        <f t="shared" si="15"/>
        <v>5.8797763059174881E-3</v>
      </c>
      <c r="K172" s="234">
        <f t="shared" si="15"/>
        <v>4.6271557842007972E-3</v>
      </c>
      <c r="L172" s="234">
        <f t="shared" si="15"/>
        <v>5.0522948569779258E-3</v>
      </c>
      <c r="M172" s="234">
        <f t="shared" si="15"/>
        <v>6.1681161941362795E-3</v>
      </c>
      <c r="N172" s="234">
        <f t="shared" si="15"/>
        <v>6.704783948868356E-3</v>
      </c>
      <c r="O172" s="234">
        <f t="shared" si="15"/>
        <v>6.9296790970214102E-3</v>
      </c>
      <c r="P172" s="234">
        <f t="shared" si="15"/>
        <v>7.4482210263238447E-3</v>
      </c>
      <c r="Q172" s="234">
        <f t="shared" si="15"/>
        <v>6.1152473173625944E-3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1.0000000000000002</v>
      </c>
      <c r="C175" s="77">
        <f t="shared" si="16"/>
        <v>1.0000000000000002</v>
      </c>
      <c r="D175" s="77">
        <f t="shared" si="16"/>
        <v>0.99999999999999978</v>
      </c>
      <c r="E175" s="77">
        <f t="shared" si="16"/>
        <v>0.99999999999999989</v>
      </c>
      <c r="F175" s="77">
        <f t="shared" si="16"/>
        <v>1.0000000000000002</v>
      </c>
      <c r="G175" s="77">
        <f t="shared" si="16"/>
        <v>1.0000000000000002</v>
      </c>
      <c r="H175" s="77">
        <f t="shared" si="16"/>
        <v>1</v>
      </c>
      <c r="I175" s="77">
        <f t="shared" si="16"/>
        <v>1</v>
      </c>
      <c r="J175" s="77">
        <f t="shared" si="16"/>
        <v>1</v>
      </c>
      <c r="K175" s="77">
        <f t="shared" si="16"/>
        <v>0.99999999999999989</v>
      </c>
      <c r="L175" s="77">
        <f t="shared" si="16"/>
        <v>1</v>
      </c>
      <c r="M175" s="77">
        <f t="shared" si="16"/>
        <v>1</v>
      </c>
      <c r="N175" s="77">
        <f t="shared" si="16"/>
        <v>0.99999999999999978</v>
      </c>
      <c r="O175" s="77">
        <f t="shared" si="16"/>
        <v>1.0000000000000002</v>
      </c>
      <c r="P175" s="77">
        <f t="shared" si="16"/>
        <v>1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1.0002775339507473E-2</v>
      </c>
      <c r="C176" s="240">
        <f t="shared" si="17"/>
        <v>1.0002775339507471E-2</v>
      </c>
      <c r="D176" s="240">
        <f t="shared" si="17"/>
        <v>1.0002775339507469E-2</v>
      </c>
      <c r="E176" s="240">
        <f t="shared" si="17"/>
        <v>1.0002775339507473E-2</v>
      </c>
      <c r="F176" s="240">
        <f t="shared" si="17"/>
        <v>1.0002775339507471E-2</v>
      </c>
      <c r="G176" s="240">
        <f t="shared" si="17"/>
        <v>1.0002775339507478E-2</v>
      </c>
      <c r="H176" s="240">
        <f t="shared" si="17"/>
        <v>1.0002775339507471E-2</v>
      </c>
      <c r="I176" s="240">
        <f t="shared" si="17"/>
        <v>1.0002775339507469E-2</v>
      </c>
      <c r="J176" s="240">
        <f t="shared" si="17"/>
        <v>1.0002775339507469E-2</v>
      </c>
      <c r="K176" s="240">
        <f t="shared" si="17"/>
        <v>1.0002775339507467E-2</v>
      </c>
      <c r="L176" s="240">
        <f t="shared" si="17"/>
        <v>1.0002775339507469E-2</v>
      </c>
      <c r="M176" s="240">
        <f t="shared" si="17"/>
        <v>1.0002775339507471E-2</v>
      </c>
      <c r="N176" s="240">
        <f t="shared" si="17"/>
        <v>1.0002775339507466E-2</v>
      </c>
      <c r="O176" s="240">
        <f t="shared" si="17"/>
        <v>1.0002775339507469E-2</v>
      </c>
      <c r="P176" s="240">
        <f t="shared" si="17"/>
        <v>1.0002775339507469E-2</v>
      </c>
      <c r="Q176" s="240">
        <f t="shared" si="17"/>
        <v>1.0002775339507469E-2</v>
      </c>
    </row>
    <row r="177" spans="1:17" x14ac:dyDescent="0.25">
      <c r="A177" s="76" t="s">
        <v>82</v>
      </c>
      <c r="B177" s="239">
        <f t="shared" ref="B177:Q177" si="18">IF(B$62=0,0,B$62/B$60)</f>
        <v>4.5027648117265548E-2</v>
      </c>
      <c r="C177" s="239">
        <f t="shared" si="18"/>
        <v>4.5027648117265534E-2</v>
      </c>
      <c r="D177" s="239">
        <f t="shared" si="18"/>
        <v>4.5027648117265527E-2</v>
      </c>
      <c r="E177" s="239">
        <f t="shared" si="18"/>
        <v>4.5027648117265534E-2</v>
      </c>
      <c r="F177" s="239">
        <f t="shared" si="18"/>
        <v>4.5027648117265534E-2</v>
      </c>
      <c r="G177" s="239">
        <f t="shared" si="18"/>
        <v>4.5027648117265562E-2</v>
      </c>
      <c r="H177" s="239">
        <f t="shared" si="18"/>
        <v>4.5027648117265534E-2</v>
      </c>
      <c r="I177" s="239">
        <f t="shared" si="18"/>
        <v>4.5027648117265527E-2</v>
      </c>
      <c r="J177" s="239">
        <f t="shared" si="18"/>
        <v>4.5027648117265527E-2</v>
      </c>
      <c r="K177" s="239">
        <f t="shared" si="18"/>
        <v>4.502764811726552E-2</v>
      </c>
      <c r="L177" s="239">
        <f t="shared" si="18"/>
        <v>4.5027648117265527E-2</v>
      </c>
      <c r="M177" s="239">
        <f t="shared" si="18"/>
        <v>4.5027648117265534E-2</v>
      </c>
      <c r="N177" s="239">
        <f t="shared" si="18"/>
        <v>4.5027648117265506E-2</v>
      </c>
      <c r="O177" s="239">
        <f t="shared" si="18"/>
        <v>4.5027648117265527E-2</v>
      </c>
      <c r="P177" s="239">
        <f t="shared" si="18"/>
        <v>4.5027648117265527E-2</v>
      </c>
      <c r="Q177" s="239">
        <f t="shared" si="18"/>
        <v>4.5027648117265534E-2</v>
      </c>
    </row>
    <row r="178" spans="1:17" x14ac:dyDescent="0.25">
      <c r="A178" s="76" t="s">
        <v>81</v>
      </c>
      <c r="B178" s="239">
        <f t="shared" ref="B178:Q178" si="19">IF(B$63=0,0,B$63/B$60)</f>
        <v>1.0000851086412171E-2</v>
      </c>
      <c r="C178" s="239">
        <f t="shared" si="19"/>
        <v>1.0000851086412169E-2</v>
      </c>
      <c r="D178" s="239">
        <f t="shared" si="19"/>
        <v>1.0000851086412167E-2</v>
      </c>
      <c r="E178" s="239">
        <f t="shared" si="19"/>
        <v>1.0000851086412169E-2</v>
      </c>
      <c r="F178" s="239">
        <f t="shared" si="19"/>
        <v>1.0000851086412169E-2</v>
      </c>
      <c r="G178" s="239">
        <f t="shared" si="19"/>
        <v>1.0000851086412176E-2</v>
      </c>
      <c r="H178" s="239">
        <f t="shared" si="19"/>
        <v>1.0000851086412169E-2</v>
      </c>
      <c r="I178" s="239">
        <f t="shared" si="19"/>
        <v>1.0000851086412167E-2</v>
      </c>
      <c r="J178" s="239">
        <f t="shared" si="19"/>
        <v>1.0000851086412167E-2</v>
      </c>
      <c r="K178" s="239">
        <f t="shared" si="19"/>
        <v>1.0000851086412165E-2</v>
      </c>
      <c r="L178" s="239">
        <f t="shared" si="19"/>
        <v>1.0000851086412167E-2</v>
      </c>
      <c r="M178" s="239">
        <f t="shared" si="19"/>
        <v>1.0000851086412169E-2</v>
      </c>
      <c r="N178" s="239">
        <f t="shared" si="19"/>
        <v>1.0000851086412164E-2</v>
      </c>
      <c r="O178" s="239">
        <f t="shared" si="19"/>
        <v>1.0000851086412167E-2</v>
      </c>
      <c r="P178" s="239">
        <f t="shared" si="19"/>
        <v>1.0000851086412167E-2</v>
      </c>
      <c r="Q178" s="239">
        <f t="shared" si="19"/>
        <v>1.0000851086412167E-2</v>
      </c>
    </row>
    <row r="179" spans="1:17" x14ac:dyDescent="0.25">
      <c r="A179" s="76" t="s">
        <v>80</v>
      </c>
      <c r="B179" s="239">
        <f t="shared" ref="B179:Q179" si="20">IF(B$64=0,0,B$64/B$60)</f>
        <v>5.5021405519382241E-2</v>
      </c>
      <c r="C179" s="239">
        <f t="shared" si="20"/>
        <v>5.5021405519382227E-2</v>
      </c>
      <c r="D179" s="239">
        <f t="shared" si="20"/>
        <v>5.5021405519382206E-2</v>
      </c>
      <c r="E179" s="239">
        <f t="shared" si="20"/>
        <v>5.502140551938222E-2</v>
      </c>
      <c r="F179" s="239">
        <f t="shared" si="20"/>
        <v>5.502140551938222E-2</v>
      </c>
      <c r="G179" s="239">
        <f t="shared" si="20"/>
        <v>5.5021405519382255E-2</v>
      </c>
      <c r="H179" s="239">
        <f t="shared" si="20"/>
        <v>5.502140551938222E-2</v>
      </c>
      <c r="I179" s="239">
        <f t="shared" si="20"/>
        <v>5.5021405519382213E-2</v>
      </c>
      <c r="J179" s="239">
        <f t="shared" si="20"/>
        <v>5.5021405519382213E-2</v>
      </c>
      <c r="K179" s="239">
        <f t="shared" si="20"/>
        <v>5.5021405519382199E-2</v>
      </c>
      <c r="L179" s="239">
        <f t="shared" si="20"/>
        <v>5.5021405519382213E-2</v>
      </c>
      <c r="M179" s="239">
        <f t="shared" si="20"/>
        <v>5.5021405519382227E-2</v>
      </c>
      <c r="N179" s="239">
        <f t="shared" si="20"/>
        <v>5.5021405519382199E-2</v>
      </c>
      <c r="O179" s="239">
        <f t="shared" si="20"/>
        <v>5.5021405519382213E-2</v>
      </c>
      <c r="P179" s="239">
        <f t="shared" si="20"/>
        <v>5.5021405519382213E-2</v>
      </c>
      <c r="Q179" s="239">
        <f t="shared" si="20"/>
        <v>5.5021405519382213E-2</v>
      </c>
    </row>
    <row r="180" spans="1:17" x14ac:dyDescent="0.25">
      <c r="A180" s="129" t="s">
        <v>79</v>
      </c>
      <c r="B180" s="238">
        <f t="shared" ref="B180:Q180" si="21">IF(B$65=0,0,B$65/B$60)</f>
        <v>2.8007770950620924E-2</v>
      </c>
      <c r="C180" s="238">
        <f t="shared" si="21"/>
        <v>2.8007770950620913E-2</v>
      </c>
      <c r="D180" s="238">
        <f t="shared" si="21"/>
        <v>2.800777095062091E-2</v>
      </c>
      <c r="E180" s="238">
        <f t="shared" si="21"/>
        <v>2.8007770950620913E-2</v>
      </c>
      <c r="F180" s="238">
        <f t="shared" si="21"/>
        <v>2.8007770950620913E-2</v>
      </c>
      <c r="G180" s="238">
        <f t="shared" si="21"/>
        <v>2.8007770950620934E-2</v>
      </c>
      <c r="H180" s="238">
        <f t="shared" si="21"/>
        <v>2.8007770950620917E-2</v>
      </c>
      <c r="I180" s="238">
        <f t="shared" si="21"/>
        <v>2.800777095062091E-2</v>
      </c>
      <c r="J180" s="238">
        <f t="shared" si="21"/>
        <v>2.800777095062091E-2</v>
      </c>
      <c r="K180" s="238">
        <f t="shared" si="21"/>
        <v>2.8007770950620906E-2</v>
      </c>
      <c r="L180" s="238">
        <f t="shared" si="21"/>
        <v>2.8007770950620913E-2</v>
      </c>
      <c r="M180" s="238">
        <f t="shared" si="21"/>
        <v>2.8007770950620917E-2</v>
      </c>
      <c r="N180" s="238">
        <f t="shared" si="21"/>
        <v>2.8007770950620899E-2</v>
      </c>
      <c r="O180" s="238">
        <f t="shared" si="21"/>
        <v>2.8007770950620906E-2</v>
      </c>
      <c r="P180" s="238">
        <f t="shared" si="21"/>
        <v>2.8007770950620913E-2</v>
      </c>
      <c r="Q180" s="238">
        <f t="shared" si="21"/>
        <v>2.800777095062091E-2</v>
      </c>
    </row>
    <row r="181" spans="1:17" x14ac:dyDescent="0.25">
      <c r="A181" s="127" t="s">
        <v>183</v>
      </c>
      <c r="B181" s="237">
        <f t="shared" ref="B181:Q181" si="22">IF(B$70=0,0,B$70/B$60)</f>
        <v>5.0006200257423424E-2</v>
      </c>
      <c r="C181" s="237">
        <f t="shared" si="22"/>
        <v>5.0006200257423417E-2</v>
      </c>
      <c r="D181" s="237">
        <f t="shared" si="22"/>
        <v>5.0006200257423417E-2</v>
      </c>
      <c r="E181" s="237">
        <f t="shared" si="22"/>
        <v>5.000620025742343E-2</v>
      </c>
      <c r="F181" s="237">
        <f t="shared" si="22"/>
        <v>5.0006200257423424E-2</v>
      </c>
      <c r="G181" s="237">
        <f t="shared" si="22"/>
        <v>5.0006200257423451E-2</v>
      </c>
      <c r="H181" s="237">
        <f t="shared" si="22"/>
        <v>5.000620025742343E-2</v>
      </c>
      <c r="I181" s="237">
        <f t="shared" si="22"/>
        <v>5.0006200257423417E-2</v>
      </c>
      <c r="J181" s="237">
        <f t="shared" si="22"/>
        <v>5.0006200257423424E-2</v>
      </c>
      <c r="K181" s="237">
        <f t="shared" si="22"/>
        <v>5.0006200257423403E-2</v>
      </c>
      <c r="L181" s="237">
        <f t="shared" si="22"/>
        <v>5.0006200257423424E-2</v>
      </c>
      <c r="M181" s="237">
        <f t="shared" si="22"/>
        <v>5.000620025742341E-2</v>
      </c>
      <c r="N181" s="237">
        <f t="shared" si="22"/>
        <v>5.0006200257423396E-2</v>
      </c>
      <c r="O181" s="237">
        <f t="shared" si="22"/>
        <v>5.000620025742341E-2</v>
      </c>
      <c r="P181" s="237">
        <f t="shared" si="22"/>
        <v>5.0006200257423417E-2</v>
      </c>
      <c r="Q181" s="237">
        <f t="shared" si="22"/>
        <v>5.0006200257423403E-2</v>
      </c>
    </row>
    <row r="182" spans="1:17" x14ac:dyDescent="0.25">
      <c r="A182" s="142" t="s">
        <v>192</v>
      </c>
      <c r="B182" s="235">
        <f t="shared" ref="B182:Q182" si="23">IF(B$71=0,0,B$71/B$60)</f>
        <v>4.500558023168108E-2</v>
      </c>
      <c r="C182" s="235">
        <f t="shared" si="23"/>
        <v>4.5005580231681067E-2</v>
      </c>
      <c r="D182" s="235">
        <f t="shared" si="23"/>
        <v>4.5005580231681074E-2</v>
      </c>
      <c r="E182" s="235">
        <f t="shared" si="23"/>
        <v>4.500558023168108E-2</v>
      </c>
      <c r="F182" s="235">
        <f t="shared" si="23"/>
        <v>4.5005580231681087E-2</v>
      </c>
      <c r="G182" s="235">
        <f t="shared" si="23"/>
        <v>4.5005580231681108E-2</v>
      </c>
      <c r="H182" s="235">
        <f t="shared" si="23"/>
        <v>4.500558023168108E-2</v>
      </c>
      <c r="I182" s="235">
        <f t="shared" si="23"/>
        <v>4.500558023168108E-2</v>
      </c>
      <c r="J182" s="235">
        <f t="shared" si="23"/>
        <v>4.5005580231681074E-2</v>
      </c>
      <c r="K182" s="235">
        <f t="shared" si="23"/>
        <v>4.5005580231681067E-2</v>
      </c>
      <c r="L182" s="235">
        <f t="shared" si="23"/>
        <v>4.500558023168108E-2</v>
      </c>
      <c r="M182" s="235">
        <f t="shared" si="23"/>
        <v>4.5005580231681067E-2</v>
      </c>
      <c r="N182" s="235">
        <f t="shared" si="23"/>
        <v>4.500558023168106E-2</v>
      </c>
      <c r="O182" s="235">
        <f t="shared" si="23"/>
        <v>4.5005580231681067E-2</v>
      </c>
      <c r="P182" s="235">
        <f t="shared" si="23"/>
        <v>4.5005580231681067E-2</v>
      </c>
      <c r="Q182" s="235">
        <f t="shared" si="23"/>
        <v>4.500558023168106E-2</v>
      </c>
    </row>
    <row r="183" spans="1:17" x14ac:dyDescent="0.25">
      <c r="A183" s="142" t="s">
        <v>191</v>
      </c>
      <c r="B183" s="235">
        <f t="shared" ref="B183:Q183" si="24">IF(B$82=0,0,B$82/B$60)</f>
        <v>5.0006200257423448E-3</v>
      </c>
      <c r="C183" s="235">
        <f t="shared" si="24"/>
        <v>5.0006200257423456E-3</v>
      </c>
      <c r="D183" s="235">
        <f t="shared" si="24"/>
        <v>5.0006200257423404E-3</v>
      </c>
      <c r="E183" s="235">
        <f t="shared" si="24"/>
        <v>5.0006200257423474E-3</v>
      </c>
      <c r="F183" s="235">
        <f t="shared" si="24"/>
        <v>5.0006200257423396E-3</v>
      </c>
      <c r="G183" s="235">
        <f t="shared" si="24"/>
        <v>5.0006200257423439E-3</v>
      </c>
      <c r="H183" s="235">
        <f t="shared" si="24"/>
        <v>5.0006200257423474E-3</v>
      </c>
      <c r="I183" s="235">
        <f t="shared" si="24"/>
        <v>5.0006200257423387E-3</v>
      </c>
      <c r="J183" s="235">
        <f t="shared" si="24"/>
        <v>5.0006200257423465E-3</v>
      </c>
      <c r="K183" s="235">
        <f t="shared" si="24"/>
        <v>5.0006200257423413E-3</v>
      </c>
      <c r="L183" s="235">
        <f t="shared" si="24"/>
        <v>5.0006200257423422E-3</v>
      </c>
      <c r="M183" s="235">
        <f t="shared" si="24"/>
        <v>5.000620025742343E-3</v>
      </c>
      <c r="N183" s="235">
        <f t="shared" si="24"/>
        <v>5.0006200257423439E-3</v>
      </c>
      <c r="O183" s="235">
        <f t="shared" si="24"/>
        <v>5.0006200257423387E-3</v>
      </c>
      <c r="P183" s="235">
        <f t="shared" si="24"/>
        <v>5.0006200257423482E-3</v>
      </c>
      <c r="Q183" s="235">
        <f t="shared" si="24"/>
        <v>5.0006200257423413E-3</v>
      </c>
    </row>
    <row r="184" spans="1:17" x14ac:dyDescent="0.25">
      <c r="A184" s="127" t="s">
        <v>181</v>
      </c>
      <c r="B184" s="237">
        <f t="shared" ref="B184:Q184" si="25">IF(B$83=0,0,B$83/B$60)</f>
        <v>0.65191474795711801</v>
      </c>
      <c r="C184" s="237">
        <f t="shared" si="25"/>
        <v>0.65191474795711812</v>
      </c>
      <c r="D184" s="237">
        <f t="shared" si="25"/>
        <v>0.65191474795711812</v>
      </c>
      <c r="E184" s="237">
        <f t="shared" si="25"/>
        <v>0.65191474795711801</v>
      </c>
      <c r="F184" s="237">
        <f t="shared" si="25"/>
        <v>0.65191474795711835</v>
      </c>
      <c r="G184" s="237">
        <f t="shared" si="25"/>
        <v>0.65191474795711801</v>
      </c>
      <c r="H184" s="237">
        <f t="shared" si="25"/>
        <v>0.65191474795711801</v>
      </c>
      <c r="I184" s="237">
        <f t="shared" si="25"/>
        <v>0.65191474795711812</v>
      </c>
      <c r="J184" s="237">
        <f t="shared" si="25"/>
        <v>0.65191474795711812</v>
      </c>
      <c r="K184" s="237">
        <f t="shared" si="25"/>
        <v>0.65191474795711801</v>
      </c>
      <c r="L184" s="237">
        <f t="shared" si="25"/>
        <v>0.65191474795711812</v>
      </c>
      <c r="M184" s="237">
        <f t="shared" si="25"/>
        <v>0.65191474795711812</v>
      </c>
      <c r="N184" s="237">
        <f t="shared" si="25"/>
        <v>0.65191474795711812</v>
      </c>
      <c r="O184" s="237">
        <f t="shared" si="25"/>
        <v>0.65191474795711801</v>
      </c>
      <c r="P184" s="237">
        <f t="shared" si="25"/>
        <v>0.65191474795711801</v>
      </c>
      <c r="Q184" s="237">
        <f t="shared" si="25"/>
        <v>0.65191474795711812</v>
      </c>
    </row>
    <row r="185" spans="1:17" x14ac:dyDescent="0.25">
      <c r="A185" s="142" t="s">
        <v>190</v>
      </c>
      <c r="B185" s="235">
        <f t="shared" ref="B185:Q185" si="26">IF(B$84=0,0,B$84/B$60)</f>
        <v>0.4358011885262088</v>
      </c>
      <c r="C185" s="235">
        <f t="shared" si="26"/>
        <v>0.44142766745826634</v>
      </c>
      <c r="D185" s="235">
        <f t="shared" si="26"/>
        <v>0.49175766561663792</v>
      </c>
      <c r="E185" s="235">
        <f t="shared" si="26"/>
        <v>0.47251935333960121</v>
      </c>
      <c r="F185" s="235">
        <f t="shared" si="26"/>
        <v>0.49857372174236636</v>
      </c>
      <c r="G185" s="235">
        <f t="shared" si="26"/>
        <v>0.51486031909715857</v>
      </c>
      <c r="H185" s="235">
        <f t="shared" si="26"/>
        <v>0.51564290901714049</v>
      </c>
      <c r="I185" s="235">
        <f t="shared" si="26"/>
        <v>0.52469135861777549</v>
      </c>
      <c r="J185" s="235">
        <f t="shared" si="26"/>
        <v>0.5485149920767205</v>
      </c>
      <c r="K185" s="235">
        <f t="shared" si="26"/>
        <v>0.52649061887133164</v>
      </c>
      <c r="L185" s="235">
        <f t="shared" si="26"/>
        <v>0.54098156511188944</v>
      </c>
      <c r="M185" s="235">
        <f t="shared" si="26"/>
        <v>0.60334633404180915</v>
      </c>
      <c r="N185" s="235">
        <f t="shared" si="26"/>
        <v>0.62924539497105347</v>
      </c>
      <c r="O185" s="235">
        <f t="shared" si="26"/>
        <v>0.6152325768374195</v>
      </c>
      <c r="P185" s="235">
        <f t="shared" si="26"/>
        <v>0.59541871546358816</v>
      </c>
      <c r="Q185" s="235">
        <f t="shared" si="26"/>
        <v>0.4419382087477044</v>
      </c>
    </row>
    <row r="186" spans="1:17" x14ac:dyDescent="0.25">
      <c r="A186" s="142" t="s">
        <v>189</v>
      </c>
      <c r="B186" s="235">
        <f t="shared" ref="B186:Q186" si="27">IF(B$90=0,0,B$90/B$60)</f>
        <v>0.21611355943090921</v>
      </c>
      <c r="C186" s="235">
        <f t="shared" si="27"/>
        <v>0.21048708049885179</v>
      </c>
      <c r="D186" s="235">
        <f t="shared" si="27"/>
        <v>0.16015708234048015</v>
      </c>
      <c r="E186" s="235">
        <f t="shared" si="27"/>
        <v>0.17939539461751675</v>
      </c>
      <c r="F186" s="235">
        <f t="shared" si="27"/>
        <v>0.1533410262147519</v>
      </c>
      <c r="G186" s="235">
        <f t="shared" si="27"/>
        <v>0.13705442885995939</v>
      </c>
      <c r="H186" s="235">
        <f t="shared" si="27"/>
        <v>0.13627183893997749</v>
      </c>
      <c r="I186" s="235">
        <f t="shared" si="27"/>
        <v>0.12722338933934263</v>
      </c>
      <c r="J186" s="235">
        <f t="shared" si="27"/>
        <v>0.10339975588039761</v>
      </c>
      <c r="K186" s="235">
        <f t="shared" si="27"/>
        <v>0.12542412908578635</v>
      </c>
      <c r="L186" s="235">
        <f t="shared" si="27"/>
        <v>0.11093318284522861</v>
      </c>
      <c r="M186" s="235">
        <f t="shared" si="27"/>
        <v>4.8568413915308979E-2</v>
      </c>
      <c r="N186" s="235">
        <f t="shared" si="27"/>
        <v>2.2669352986064574E-2</v>
      </c>
      <c r="O186" s="235">
        <f t="shared" si="27"/>
        <v>3.6682171119698612E-2</v>
      </c>
      <c r="P186" s="235">
        <f t="shared" si="27"/>
        <v>5.6496032493529885E-2</v>
      </c>
      <c r="Q186" s="235">
        <f t="shared" si="27"/>
        <v>0.20997653920941367</v>
      </c>
    </row>
    <row r="187" spans="1:17" x14ac:dyDescent="0.25">
      <c r="A187" s="127" t="s">
        <v>180</v>
      </c>
      <c r="B187" s="236">
        <f t="shared" ref="B187:Q187" si="28">IF(B$91=0,0,B$91/B$60)</f>
        <v>0.10001240051484685</v>
      </c>
      <c r="C187" s="236">
        <f t="shared" si="28"/>
        <v>0.10001240051484686</v>
      </c>
      <c r="D187" s="236">
        <f t="shared" si="28"/>
        <v>0.10001240051484681</v>
      </c>
      <c r="E187" s="236">
        <f t="shared" si="28"/>
        <v>0.10001240051484685</v>
      </c>
      <c r="F187" s="236">
        <f t="shared" si="28"/>
        <v>0.10001240051484683</v>
      </c>
      <c r="G187" s="236">
        <f t="shared" si="28"/>
        <v>0.1000124005148469</v>
      </c>
      <c r="H187" s="236">
        <f t="shared" si="28"/>
        <v>0.10001240051484685</v>
      </c>
      <c r="I187" s="236">
        <f t="shared" si="28"/>
        <v>0.10001240051484679</v>
      </c>
      <c r="J187" s="236">
        <f t="shared" si="28"/>
        <v>0.10001240051484682</v>
      </c>
      <c r="K187" s="236">
        <f t="shared" si="28"/>
        <v>0.10001240051484681</v>
      </c>
      <c r="L187" s="236">
        <f t="shared" si="28"/>
        <v>0.10001240051484682</v>
      </c>
      <c r="M187" s="236">
        <f t="shared" si="28"/>
        <v>0.10001240051484683</v>
      </c>
      <c r="N187" s="236">
        <f t="shared" si="28"/>
        <v>0.10001240051484682</v>
      </c>
      <c r="O187" s="236">
        <f t="shared" si="28"/>
        <v>0.10001240051484682</v>
      </c>
      <c r="P187" s="236">
        <f t="shared" si="28"/>
        <v>0.10001240051484682</v>
      </c>
      <c r="Q187" s="236">
        <f t="shared" si="28"/>
        <v>0.10001240051484683</v>
      </c>
    </row>
    <row r="188" spans="1:17" x14ac:dyDescent="0.25">
      <c r="A188" s="142" t="s">
        <v>188</v>
      </c>
      <c r="B188" s="235">
        <f t="shared" ref="B188:Q188" si="29">IF(B$92=0,0,B$92/B$60)</f>
        <v>4.1451776251347848E-2</v>
      </c>
      <c r="C188" s="235">
        <f t="shared" si="29"/>
        <v>4.1986945846830818E-2</v>
      </c>
      <c r="D188" s="235">
        <f t="shared" si="29"/>
        <v>4.6774146701988858E-2</v>
      </c>
      <c r="E188" s="235">
        <f t="shared" si="29"/>
        <v>4.4944270517717488E-2</v>
      </c>
      <c r="F188" s="235">
        <f t="shared" si="29"/>
        <v>4.7422464423186005E-2</v>
      </c>
      <c r="G188" s="235">
        <f t="shared" si="29"/>
        <v>4.8971584543141974E-2</v>
      </c>
      <c r="H188" s="235">
        <f t="shared" si="29"/>
        <v>4.9046021564227979E-2</v>
      </c>
      <c r="I188" s="235">
        <f t="shared" si="29"/>
        <v>4.9906676188726663E-2</v>
      </c>
      <c r="J188" s="235">
        <f t="shared" si="29"/>
        <v>5.2172690944156649E-2</v>
      </c>
      <c r="K188" s="235">
        <f t="shared" si="29"/>
        <v>5.0077815082818666E-2</v>
      </c>
      <c r="L188" s="235">
        <f t="shared" si="29"/>
        <v>5.1456139596492624E-2</v>
      </c>
      <c r="M188" s="235">
        <f t="shared" si="29"/>
        <v>5.7388042757180242E-2</v>
      </c>
      <c r="N188" s="235">
        <f t="shared" si="29"/>
        <v>5.985146439765264E-2</v>
      </c>
      <c r="O188" s="235">
        <f t="shared" si="29"/>
        <v>5.851861763812323E-2</v>
      </c>
      <c r="P188" s="235">
        <f t="shared" si="29"/>
        <v>5.6633997380154656E-2</v>
      </c>
      <c r="Q188" s="235">
        <f t="shared" si="29"/>
        <v>4.2035506621454742E-2</v>
      </c>
    </row>
    <row r="189" spans="1:17" x14ac:dyDescent="0.25">
      <c r="A189" s="142" t="s">
        <v>187</v>
      </c>
      <c r="B189" s="235">
        <f t="shared" ref="B189:Q189" si="30">IF(B$93=0,0,B$93/B$60)</f>
        <v>3.8004712195641797E-2</v>
      </c>
      <c r="C189" s="235">
        <f t="shared" si="30"/>
        <v>3.800471219564179E-2</v>
      </c>
      <c r="D189" s="235">
        <f t="shared" si="30"/>
        <v>3.800471219564177E-2</v>
      </c>
      <c r="E189" s="235">
        <f t="shared" si="30"/>
        <v>3.800471219564179E-2</v>
      </c>
      <c r="F189" s="235">
        <f t="shared" si="30"/>
        <v>3.800471219564179E-2</v>
      </c>
      <c r="G189" s="235">
        <f t="shared" si="30"/>
        <v>3.8004712195641804E-2</v>
      </c>
      <c r="H189" s="235">
        <f t="shared" si="30"/>
        <v>3.8004712195641797E-2</v>
      </c>
      <c r="I189" s="235">
        <f t="shared" si="30"/>
        <v>3.8004712195641777E-2</v>
      </c>
      <c r="J189" s="235">
        <f t="shared" si="30"/>
        <v>3.8004712195641777E-2</v>
      </c>
      <c r="K189" s="235">
        <f t="shared" si="30"/>
        <v>3.8004712195641777E-2</v>
      </c>
      <c r="L189" s="235">
        <f t="shared" si="30"/>
        <v>3.8004712195641784E-2</v>
      </c>
      <c r="M189" s="235">
        <f t="shared" si="30"/>
        <v>3.800471219564179E-2</v>
      </c>
      <c r="N189" s="235">
        <f t="shared" si="30"/>
        <v>3.800471219564177E-2</v>
      </c>
      <c r="O189" s="235">
        <f t="shared" si="30"/>
        <v>3.800471219564179E-2</v>
      </c>
      <c r="P189" s="235">
        <f t="shared" si="30"/>
        <v>3.8004712195641784E-2</v>
      </c>
      <c r="Q189" s="235">
        <f t="shared" si="30"/>
        <v>3.800471219564179E-2</v>
      </c>
    </row>
    <row r="190" spans="1:17" x14ac:dyDescent="0.25">
      <c r="A190" s="142" t="s">
        <v>186</v>
      </c>
      <c r="B190" s="235">
        <f t="shared" ref="B190:Q190" si="31">IF(B$104=0,0,B$104/B$60)</f>
        <v>2.0555912067857198E-2</v>
      </c>
      <c r="C190" s="235">
        <f t="shared" si="31"/>
        <v>2.0020742472374242E-2</v>
      </c>
      <c r="D190" s="235">
        <f t="shared" si="31"/>
        <v>1.523354161721617E-2</v>
      </c>
      <c r="E190" s="235">
        <f t="shared" si="31"/>
        <v>1.7063417801487565E-2</v>
      </c>
      <c r="F190" s="235">
        <f t="shared" si="31"/>
        <v>1.4585223896019029E-2</v>
      </c>
      <c r="G190" s="235">
        <f t="shared" si="31"/>
        <v>1.3036103776063119E-2</v>
      </c>
      <c r="H190" s="235">
        <f t="shared" si="31"/>
        <v>1.2961666754977069E-2</v>
      </c>
      <c r="I190" s="235">
        <f t="shared" si="31"/>
        <v>1.2101012130478359E-2</v>
      </c>
      <c r="J190" s="235">
        <f t="shared" si="31"/>
        <v>9.8349973750483811E-3</v>
      </c>
      <c r="K190" s="235">
        <f t="shared" si="31"/>
        <v>1.1929873236386354E-2</v>
      </c>
      <c r="L190" s="235">
        <f t="shared" si="31"/>
        <v>1.055154872271242E-2</v>
      </c>
      <c r="M190" s="235">
        <f t="shared" si="31"/>
        <v>4.6196455620248012E-3</v>
      </c>
      <c r="N190" s="235">
        <f t="shared" si="31"/>
        <v>2.1562239215523853E-3</v>
      </c>
      <c r="O190" s="235">
        <f t="shared" si="31"/>
        <v>3.4890706810818076E-3</v>
      </c>
      <c r="P190" s="235">
        <f t="shared" si="31"/>
        <v>5.3736909390503873E-3</v>
      </c>
      <c r="Q190" s="235">
        <f t="shared" si="31"/>
        <v>1.9972181697750301E-2</v>
      </c>
    </row>
    <row r="191" spans="1:17" x14ac:dyDescent="0.25">
      <c r="A191" s="72" t="s">
        <v>179</v>
      </c>
      <c r="B191" s="234">
        <f t="shared" ref="B191:Q191" si="32">IF(B$105=0,0,B$105/B$60)</f>
        <v>5.0006200257423417E-2</v>
      </c>
      <c r="C191" s="234">
        <f t="shared" si="32"/>
        <v>5.000620025742341E-2</v>
      </c>
      <c r="D191" s="234">
        <f t="shared" si="32"/>
        <v>5.0006200257423396E-2</v>
      </c>
      <c r="E191" s="234">
        <f t="shared" si="32"/>
        <v>5.0006200257423403E-2</v>
      </c>
      <c r="F191" s="234">
        <f t="shared" si="32"/>
        <v>5.0006200257423403E-2</v>
      </c>
      <c r="G191" s="234">
        <f t="shared" si="32"/>
        <v>5.0006200257423437E-2</v>
      </c>
      <c r="H191" s="234">
        <f t="shared" si="32"/>
        <v>5.0006200257423403E-2</v>
      </c>
      <c r="I191" s="234">
        <f t="shared" si="32"/>
        <v>5.0006200257423396E-2</v>
      </c>
      <c r="J191" s="234">
        <f t="shared" si="32"/>
        <v>5.0006200257423403E-2</v>
      </c>
      <c r="K191" s="234">
        <f t="shared" si="32"/>
        <v>5.0006200257423389E-2</v>
      </c>
      <c r="L191" s="234">
        <f t="shared" si="32"/>
        <v>5.0006200257423396E-2</v>
      </c>
      <c r="M191" s="234">
        <f t="shared" si="32"/>
        <v>5.0006200257423403E-2</v>
      </c>
      <c r="N191" s="234">
        <f t="shared" si="32"/>
        <v>5.0006200257423375E-2</v>
      </c>
      <c r="O191" s="234">
        <f t="shared" si="32"/>
        <v>5.0006200257423396E-2</v>
      </c>
      <c r="P191" s="234">
        <f t="shared" si="32"/>
        <v>5.0006200257423396E-2</v>
      </c>
      <c r="Q191" s="234">
        <f t="shared" si="32"/>
        <v>5.0006200257423403E-2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0.99999999999999978</v>
      </c>
      <c r="C194" s="77">
        <f t="shared" si="33"/>
        <v>1</v>
      </c>
      <c r="D194" s="77">
        <f t="shared" si="33"/>
        <v>1</v>
      </c>
      <c r="E194" s="77">
        <f t="shared" si="33"/>
        <v>1</v>
      </c>
      <c r="F194" s="77">
        <f t="shared" si="33"/>
        <v>0.99999999999999978</v>
      </c>
      <c r="G194" s="77">
        <f t="shared" si="33"/>
        <v>1.0000000000000002</v>
      </c>
      <c r="H194" s="77">
        <f t="shared" si="33"/>
        <v>1</v>
      </c>
      <c r="I194" s="77">
        <f t="shared" si="33"/>
        <v>0.99999999999999978</v>
      </c>
      <c r="J194" s="77">
        <f t="shared" si="33"/>
        <v>1</v>
      </c>
      <c r="K194" s="77">
        <f t="shared" si="33"/>
        <v>0.99999999999999978</v>
      </c>
      <c r="L194" s="77">
        <f t="shared" si="33"/>
        <v>0.99999999999999978</v>
      </c>
      <c r="M194" s="77">
        <f t="shared" si="33"/>
        <v>0.99999999999999967</v>
      </c>
      <c r="N194" s="77">
        <f t="shared" si="33"/>
        <v>1</v>
      </c>
      <c r="O194" s="77">
        <f t="shared" si="33"/>
        <v>1</v>
      </c>
      <c r="P194" s="77">
        <f t="shared" si="33"/>
        <v>1</v>
      </c>
      <c r="Q194" s="77">
        <f t="shared" si="33"/>
        <v>1</v>
      </c>
    </row>
    <row r="195" spans="1:17" x14ac:dyDescent="0.25">
      <c r="A195" s="132" t="s">
        <v>83</v>
      </c>
      <c r="B195" s="240">
        <f t="shared" ref="B195:Q195" si="34">IF(B$109=0,0,B$109/B$108)</f>
        <v>1.101028220372318E-2</v>
      </c>
      <c r="C195" s="240">
        <f t="shared" si="34"/>
        <v>1.1010282203723182E-2</v>
      </c>
      <c r="D195" s="240">
        <f t="shared" si="34"/>
        <v>1.101028220372318E-2</v>
      </c>
      <c r="E195" s="240">
        <f t="shared" si="34"/>
        <v>1.1010282203723184E-2</v>
      </c>
      <c r="F195" s="240">
        <f t="shared" si="34"/>
        <v>1.101028220372318E-2</v>
      </c>
      <c r="G195" s="240">
        <f t="shared" si="34"/>
        <v>1.1010282203723182E-2</v>
      </c>
      <c r="H195" s="240">
        <f t="shared" si="34"/>
        <v>1.1010282203723182E-2</v>
      </c>
      <c r="I195" s="240">
        <f t="shared" si="34"/>
        <v>1.1010282203723179E-2</v>
      </c>
      <c r="J195" s="240">
        <f t="shared" si="34"/>
        <v>1.101028220372318E-2</v>
      </c>
      <c r="K195" s="240">
        <f t="shared" si="34"/>
        <v>1.1010282203723179E-2</v>
      </c>
      <c r="L195" s="240">
        <f t="shared" si="34"/>
        <v>1.1010282203723179E-2</v>
      </c>
      <c r="M195" s="240">
        <f t="shared" si="34"/>
        <v>1.1010282203723179E-2</v>
      </c>
      <c r="N195" s="240">
        <f t="shared" si="34"/>
        <v>1.1010282203723179E-2</v>
      </c>
      <c r="O195" s="240">
        <f t="shared" si="34"/>
        <v>1.101028220372318E-2</v>
      </c>
      <c r="P195" s="240">
        <f t="shared" si="34"/>
        <v>1.101028220372318E-2</v>
      </c>
      <c r="Q195" s="240">
        <f t="shared" si="34"/>
        <v>1.1010282203723179E-2</v>
      </c>
    </row>
    <row r="196" spans="1:17" x14ac:dyDescent="0.25">
      <c r="A196" s="76" t="s">
        <v>82</v>
      </c>
      <c r="B196" s="239">
        <f t="shared" ref="B196:Q196" si="35">IF(B$110=0,0,B$110/B$108)</f>
        <v>7.358121179838667E-2</v>
      </c>
      <c r="C196" s="239">
        <f t="shared" si="35"/>
        <v>7.3581211798386684E-2</v>
      </c>
      <c r="D196" s="239">
        <f t="shared" si="35"/>
        <v>7.358121179838667E-2</v>
      </c>
      <c r="E196" s="239">
        <f t="shared" si="35"/>
        <v>7.3581211798386684E-2</v>
      </c>
      <c r="F196" s="239">
        <f t="shared" si="35"/>
        <v>7.3581211798386656E-2</v>
      </c>
      <c r="G196" s="239">
        <f t="shared" si="35"/>
        <v>7.3581211798386684E-2</v>
      </c>
      <c r="H196" s="239">
        <f t="shared" si="35"/>
        <v>7.3581211798386684E-2</v>
      </c>
      <c r="I196" s="239">
        <f t="shared" si="35"/>
        <v>7.3581211798386656E-2</v>
      </c>
      <c r="J196" s="239">
        <f t="shared" si="35"/>
        <v>7.358121179838667E-2</v>
      </c>
      <c r="K196" s="239">
        <f t="shared" si="35"/>
        <v>7.3581211798386656E-2</v>
      </c>
      <c r="L196" s="239">
        <f t="shared" si="35"/>
        <v>7.3581211798386656E-2</v>
      </c>
      <c r="M196" s="239">
        <f t="shared" si="35"/>
        <v>7.3581211798386656E-2</v>
      </c>
      <c r="N196" s="239">
        <f t="shared" si="35"/>
        <v>7.3581211798386656E-2</v>
      </c>
      <c r="O196" s="239">
        <f t="shared" si="35"/>
        <v>7.358121179838667E-2</v>
      </c>
      <c r="P196" s="239">
        <f t="shared" si="35"/>
        <v>7.358121179838667E-2</v>
      </c>
      <c r="Q196" s="239">
        <f t="shared" si="35"/>
        <v>7.358121179838667E-2</v>
      </c>
    </row>
    <row r="197" spans="1:17" x14ac:dyDescent="0.25">
      <c r="A197" s="76" t="s">
        <v>81</v>
      </c>
      <c r="B197" s="239">
        <f t="shared" ref="B197:Q197" si="36">IF(B$111=0,0,B$111/B$108)</f>
        <v>1.2850634390131026E-2</v>
      </c>
      <c r="C197" s="239">
        <f t="shared" si="36"/>
        <v>1.2850634390131026E-2</v>
      </c>
      <c r="D197" s="239">
        <f t="shared" si="36"/>
        <v>1.2850634390131024E-2</v>
      </c>
      <c r="E197" s="239">
        <f t="shared" si="36"/>
        <v>1.2850634390131028E-2</v>
      </c>
      <c r="F197" s="239">
        <f t="shared" si="36"/>
        <v>1.2850634390131023E-2</v>
      </c>
      <c r="G197" s="239">
        <f t="shared" si="36"/>
        <v>1.2850634390131028E-2</v>
      </c>
      <c r="H197" s="239">
        <f t="shared" si="36"/>
        <v>1.2850634390131026E-2</v>
      </c>
      <c r="I197" s="239">
        <f t="shared" si="36"/>
        <v>1.2850634390131021E-2</v>
      </c>
      <c r="J197" s="239">
        <f t="shared" si="36"/>
        <v>1.2850634390131024E-2</v>
      </c>
      <c r="K197" s="239">
        <f t="shared" si="36"/>
        <v>1.2850634390131023E-2</v>
      </c>
      <c r="L197" s="239">
        <f t="shared" si="36"/>
        <v>1.2850634390131023E-2</v>
      </c>
      <c r="M197" s="239">
        <f t="shared" si="36"/>
        <v>1.2850634390131021E-2</v>
      </c>
      <c r="N197" s="239">
        <f t="shared" si="36"/>
        <v>1.2850634390131023E-2</v>
      </c>
      <c r="O197" s="239">
        <f t="shared" si="36"/>
        <v>1.2850634390131024E-2</v>
      </c>
      <c r="P197" s="239">
        <f t="shared" si="36"/>
        <v>1.2850634390131024E-2</v>
      </c>
      <c r="Q197" s="239">
        <f t="shared" si="36"/>
        <v>1.2850634390131024E-2</v>
      </c>
    </row>
    <row r="198" spans="1:17" x14ac:dyDescent="0.25">
      <c r="A198" s="76" t="s">
        <v>80</v>
      </c>
      <c r="B198" s="239">
        <f t="shared" ref="B198:Q198" si="37">IF(B$112=0,0,B$112/B$108)</f>
        <v>0.10459768093537021</v>
      </c>
      <c r="C198" s="239">
        <f t="shared" si="37"/>
        <v>0.10459768093537024</v>
      </c>
      <c r="D198" s="239">
        <f t="shared" si="37"/>
        <v>0.10459768093537021</v>
      </c>
      <c r="E198" s="239">
        <f t="shared" si="37"/>
        <v>0.10459768093537021</v>
      </c>
      <c r="F198" s="239">
        <f t="shared" si="37"/>
        <v>0.1045976809353702</v>
      </c>
      <c r="G198" s="239">
        <f t="shared" si="37"/>
        <v>0.10459768093537024</v>
      </c>
      <c r="H198" s="239">
        <f t="shared" si="37"/>
        <v>0.10459768093537022</v>
      </c>
      <c r="I198" s="239">
        <f t="shared" si="37"/>
        <v>0.10459768093537018</v>
      </c>
      <c r="J198" s="239">
        <f t="shared" si="37"/>
        <v>0.10459768093537021</v>
      </c>
      <c r="K198" s="239">
        <f t="shared" si="37"/>
        <v>0.1045976809353702</v>
      </c>
      <c r="L198" s="239">
        <f t="shared" si="37"/>
        <v>0.1045976809353702</v>
      </c>
      <c r="M198" s="239">
        <f t="shared" si="37"/>
        <v>0.10459768093537018</v>
      </c>
      <c r="N198" s="239">
        <f t="shared" si="37"/>
        <v>0.1045976809353702</v>
      </c>
      <c r="O198" s="239">
        <f t="shared" si="37"/>
        <v>0.10459768093537021</v>
      </c>
      <c r="P198" s="239">
        <f t="shared" si="37"/>
        <v>0.10459768093537021</v>
      </c>
      <c r="Q198" s="239">
        <f t="shared" si="37"/>
        <v>0.10459768093537021</v>
      </c>
    </row>
    <row r="199" spans="1:17" x14ac:dyDescent="0.25">
      <c r="A199" s="129" t="s">
        <v>79</v>
      </c>
      <c r="B199" s="238">
        <f t="shared" ref="B199:Q199" si="38">IF(B$113=0,0,B$113/B$108)</f>
        <v>3.0828790170424898E-2</v>
      </c>
      <c r="C199" s="238">
        <f t="shared" si="38"/>
        <v>3.0828790170424916E-2</v>
      </c>
      <c r="D199" s="238">
        <f t="shared" si="38"/>
        <v>3.0828790170424905E-2</v>
      </c>
      <c r="E199" s="238">
        <f t="shared" si="38"/>
        <v>3.0828790170424912E-2</v>
      </c>
      <c r="F199" s="238">
        <f t="shared" si="38"/>
        <v>3.0828790170424902E-2</v>
      </c>
      <c r="G199" s="238">
        <f t="shared" si="38"/>
        <v>3.0828790170424912E-2</v>
      </c>
      <c r="H199" s="238">
        <f t="shared" si="38"/>
        <v>3.0828790170424912E-2</v>
      </c>
      <c r="I199" s="238">
        <f t="shared" si="38"/>
        <v>3.0828790170424895E-2</v>
      </c>
      <c r="J199" s="238">
        <f t="shared" si="38"/>
        <v>3.0828790170424909E-2</v>
      </c>
      <c r="K199" s="238">
        <f t="shared" si="38"/>
        <v>3.0828790170424902E-2</v>
      </c>
      <c r="L199" s="238">
        <f t="shared" si="38"/>
        <v>3.0828790170424909E-2</v>
      </c>
      <c r="M199" s="238">
        <f t="shared" si="38"/>
        <v>3.0828790170424905E-2</v>
      </c>
      <c r="N199" s="238">
        <f t="shared" si="38"/>
        <v>3.0828790170424902E-2</v>
      </c>
      <c r="O199" s="238">
        <f t="shared" si="38"/>
        <v>3.0828790170424909E-2</v>
      </c>
      <c r="P199" s="238">
        <f t="shared" si="38"/>
        <v>3.0828790170424905E-2</v>
      </c>
      <c r="Q199" s="238">
        <f t="shared" si="38"/>
        <v>3.0828790170424905E-2</v>
      </c>
    </row>
    <row r="200" spans="1:17" x14ac:dyDescent="0.25">
      <c r="A200" s="127" t="s">
        <v>183</v>
      </c>
      <c r="B200" s="237">
        <f t="shared" ref="B200:Q200" si="39">IF(B$118=0,0,B$118/B$108)</f>
        <v>0.10045427090511644</v>
      </c>
      <c r="C200" s="237">
        <f t="shared" si="39"/>
        <v>0.10045427090511647</v>
      </c>
      <c r="D200" s="237">
        <f t="shared" si="39"/>
        <v>0.10045427090511647</v>
      </c>
      <c r="E200" s="237">
        <f t="shared" si="39"/>
        <v>0.10045427090511648</v>
      </c>
      <c r="F200" s="237">
        <f t="shared" si="39"/>
        <v>0.10045427090511647</v>
      </c>
      <c r="G200" s="237">
        <f t="shared" si="39"/>
        <v>0.10045427090511648</v>
      </c>
      <c r="H200" s="237">
        <f t="shared" si="39"/>
        <v>0.10045427090511648</v>
      </c>
      <c r="I200" s="237">
        <f t="shared" si="39"/>
        <v>0.10045427090511645</v>
      </c>
      <c r="J200" s="237">
        <f t="shared" si="39"/>
        <v>0.10045427090511647</v>
      </c>
      <c r="K200" s="237">
        <f t="shared" si="39"/>
        <v>0.10045427090511645</v>
      </c>
      <c r="L200" s="237">
        <f t="shared" si="39"/>
        <v>0.10045427090511644</v>
      </c>
      <c r="M200" s="237">
        <f t="shared" si="39"/>
        <v>0.10045427090511642</v>
      </c>
      <c r="N200" s="237">
        <f t="shared" si="39"/>
        <v>0.10045427090511644</v>
      </c>
      <c r="O200" s="237">
        <f t="shared" si="39"/>
        <v>0.10045427090511647</v>
      </c>
      <c r="P200" s="237">
        <f t="shared" si="39"/>
        <v>0.10045427090511648</v>
      </c>
      <c r="Q200" s="237">
        <f t="shared" si="39"/>
        <v>0.10045427090511647</v>
      </c>
    </row>
    <row r="201" spans="1:17" x14ac:dyDescent="0.25">
      <c r="A201" s="142" t="s">
        <v>192</v>
      </c>
      <c r="B201" s="235">
        <f t="shared" ref="B201:Q201" si="40">IF(B$119=0,0,B$119/B$108)</f>
        <v>8.5386130269348978E-2</v>
      </c>
      <c r="C201" s="235">
        <f t="shared" si="40"/>
        <v>8.5386130269349006E-2</v>
      </c>
      <c r="D201" s="235">
        <f t="shared" si="40"/>
        <v>8.5386130269348978E-2</v>
      </c>
      <c r="E201" s="235">
        <f t="shared" si="40"/>
        <v>8.5386130269349006E-2</v>
      </c>
      <c r="F201" s="235">
        <f t="shared" si="40"/>
        <v>8.5386130269349006E-2</v>
      </c>
      <c r="G201" s="235">
        <f t="shared" si="40"/>
        <v>8.5386130269349006E-2</v>
      </c>
      <c r="H201" s="235">
        <f t="shared" si="40"/>
        <v>8.5386130269349006E-2</v>
      </c>
      <c r="I201" s="235">
        <f t="shared" si="40"/>
        <v>8.5386130269348978E-2</v>
      </c>
      <c r="J201" s="235">
        <f t="shared" si="40"/>
        <v>8.5386130269348992E-2</v>
      </c>
      <c r="K201" s="235">
        <f t="shared" si="40"/>
        <v>8.5386130269348992E-2</v>
      </c>
      <c r="L201" s="235">
        <f t="shared" si="40"/>
        <v>8.5386130269348964E-2</v>
      </c>
      <c r="M201" s="235">
        <f t="shared" si="40"/>
        <v>8.5386130269348964E-2</v>
      </c>
      <c r="N201" s="235">
        <f t="shared" si="40"/>
        <v>8.5386130269348978E-2</v>
      </c>
      <c r="O201" s="235">
        <f t="shared" si="40"/>
        <v>8.5386130269348992E-2</v>
      </c>
      <c r="P201" s="235">
        <f t="shared" si="40"/>
        <v>8.5386130269349006E-2</v>
      </c>
      <c r="Q201" s="235">
        <f t="shared" si="40"/>
        <v>8.5386130269348992E-2</v>
      </c>
    </row>
    <row r="202" spans="1:17" x14ac:dyDescent="0.25">
      <c r="A202" s="142" t="s">
        <v>191</v>
      </c>
      <c r="B202" s="235">
        <f t="shared" ref="B202:Q202" si="41">IF(B$130=0,0,B$130/B$108)</f>
        <v>1.5068140635767472E-2</v>
      </c>
      <c r="C202" s="235">
        <f t="shared" si="41"/>
        <v>1.5068140635767481E-2</v>
      </c>
      <c r="D202" s="235">
        <f t="shared" si="41"/>
        <v>1.5068140635767488E-2</v>
      </c>
      <c r="E202" s="235">
        <f t="shared" si="41"/>
        <v>1.5068140635767471E-2</v>
      </c>
      <c r="F202" s="235">
        <f t="shared" si="41"/>
        <v>1.5068140635767462E-2</v>
      </c>
      <c r="G202" s="235">
        <f t="shared" si="41"/>
        <v>1.5068140635767474E-2</v>
      </c>
      <c r="H202" s="235">
        <f t="shared" si="41"/>
        <v>1.5068140635767467E-2</v>
      </c>
      <c r="I202" s="235">
        <f t="shared" si="41"/>
        <v>1.5068140635767472E-2</v>
      </c>
      <c r="J202" s="235">
        <f t="shared" si="41"/>
        <v>1.5068140635767467E-2</v>
      </c>
      <c r="K202" s="235">
        <f t="shared" si="41"/>
        <v>1.5068140635767464E-2</v>
      </c>
      <c r="L202" s="235">
        <f t="shared" si="41"/>
        <v>1.5068140635767474E-2</v>
      </c>
      <c r="M202" s="235">
        <f t="shared" si="41"/>
        <v>1.5068140635767464E-2</v>
      </c>
      <c r="N202" s="235">
        <f t="shared" si="41"/>
        <v>1.5068140635767474E-2</v>
      </c>
      <c r="O202" s="235">
        <f t="shared" si="41"/>
        <v>1.5068140635767467E-2</v>
      </c>
      <c r="P202" s="235">
        <f t="shared" si="41"/>
        <v>1.5068140635767469E-2</v>
      </c>
      <c r="Q202" s="235">
        <f t="shared" si="41"/>
        <v>1.5068140635767471E-2</v>
      </c>
    </row>
    <row r="203" spans="1:17" x14ac:dyDescent="0.25">
      <c r="A203" s="127" t="s">
        <v>181</v>
      </c>
      <c r="B203" s="237">
        <f t="shared" ref="B203:Q203" si="42">IF(B$131=0,0,B$131/B$108)</f>
        <v>0.2166213272800368</v>
      </c>
      <c r="C203" s="237">
        <f t="shared" si="42"/>
        <v>0.21662132728003694</v>
      </c>
      <c r="D203" s="237">
        <f t="shared" si="42"/>
        <v>0.21662132728003688</v>
      </c>
      <c r="E203" s="237">
        <f t="shared" si="42"/>
        <v>0.21662132728003688</v>
      </c>
      <c r="F203" s="237">
        <f t="shared" si="42"/>
        <v>0.21662132728003686</v>
      </c>
      <c r="G203" s="237">
        <f t="shared" si="42"/>
        <v>0.21662132728003675</v>
      </c>
      <c r="H203" s="237">
        <f t="shared" si="42"/>
        <v>0.21662132728003688</v>
      </c>
      <c r="I203" s="237">
        <f t="shared" si="42"/>
        <v>0.21662132728003688</v>
      </c>
      <c r="J203" s="237">
        <f t="shared" si="42"/>
        <v>0.21662132728003694</v>
      </c>
      <c r="K203" s="237">
        <f t="shared" si="42"/>
        <v>0.21662132728003686</v>
      </c>
      <c r="L203" s="237">
        <f t="shared" si="42"/>
        <v>0.21662132728003686</v>
      </c>
      <c r="M203" s="237">
        <f t="shared" si="42"/>
        <v>0.21662132728003683</v>
      </c>
      <c r="N203" s="237">
        <f t="shared" si="42"/>
        <v>0.21662132728003694</v>
      </c>
      <c r="O203" s="237">
        <f t="shared" si="42"/>
        <v>0.21662132728003686</v>
      </c>
      <c r="P203" s="237">
        <f t="shared" si="42"/>
        <v>0.21662132728003688</v>
      </c>
      <c r="Q203" s="237">
        <f t="shared" si="42"/>
        <v>0.21662132728003688</v>
      </c>
    </row>
    <row r="204" spans="1:17" x14ac:dyDescent="0.25">
      <c r="A204" s="142" t="s">
        <v>190</v>
      </c>
      <c r="B204" s="235">
        <f t="shared" ref="B204:Q204" si="43">IF(B$132=0,0,B$132/B$108)</f>
        <v>0.14481008779843499</v>
      </c>
      <c r="C204" s="235">
        <f t="shared" si="43"/>
        <v>0.1466796809285105</v>
      </c>
      <c r="D204" s="235">
        <f t="shared" si="43"/>
        <v>0.16340357164770836</v>
      </c>
      <c r="E204" s="235">
        <f t="shared" si="43"/>
        <v>0.15701097391443289</v>
      </c>
      <c r="F204" s="235">
        <f t="shared" si="43"/>
        <v>0.16566844313496545</v>
      </c>
      <c r="G204" s="235">
        <f t="shared" si="43"/>
        <v>0.17108023102122857</v>
      </c>
      <c r="H204" s="235">
        <f t="shared" si="43"/>
        <v>0.17134027371502217</v>
      </c>
      <c r="I204" s="235">
        <f t="shared" si="43"/>
        <v>0.17434693550394209</v>
      </c>
      <c r="J204" s="235">
        <f t="shared" si="43"/>
        <v>0.18226316552739491</v>
      </c>
      <c r="K204" s="235">
        <f t="shared" si="43"/>
        <v>0.17494480224260528</v>
      </c>
      <c r="L204" s="235">
        <f t="shared" si="43"/>
        <v>0.17975992265215271</v>
      </c>
      <c r="M204" s="235">
        <f t="shared" si="43"/>
        <v>0.20048278413587636</v>
      </c>
      <c r="N204" s="235">
        <f t="shared" si="43"/>
        <v>0.2090886470518179</v>
      </c>
      <c r="O204" s="235">
        <f t="shared" si="43"/>
        <v>0.20443240131945214</v>
      </c>
      <c r="P204" s="235">
        <f t="shared" si="43"/>
        <v>0.19784855739999493</v>
      </c>
      <c r="Q204" s="235">
        <f t="shared" si="43"/>
        <v>0.14684932601185291</v>
      </c>
    </row>
    <row r="205" spans="1:17" x14ac:dyDescent="0.25">
      <c r="A205" s="142" t="s">
        <v>189</v>
      </c>
      <c r="B205" s="235">
        <f t="shared" ref="B205:Q205" si="44">IF(B$138=0,0,B$138/B$108)</f>
        <v>7.1811239481601785E-2</v>
      </c>
      <c r="C205" s="235">
        <f t="shared" si="44"/>
        <v>6.9941646351526443E-2</v>
      </c>
      <c r="D205" s="235">
        <f t="shared" si="44"/>
        <v>5.3217755632328549E-2</v>
      </c>
      <c r="E205" s="235">
        <f t="shared" si="44"/>
        <v>5.9610353365603976E-2</v>
      </c>
      <c r="F205" s="235">
        <f t="shared" si="44"/>
        <v>5.0952884145071417E-2</v>
      </c>
      <c r="G205" s="235">
        <f t="shared" si="44"/>
        <v>4.5541096258808172E-2</v>
      </c>
      <c r="H205" s="235">
        <f t="shared" si="44"/>
        <v>4.5281053565014738E-2</v>
      </c>
      <c r="I205" s="235">
        <f t="shared" si="44"/>
        <v>4.2274391776094773E-2</v>
      </c>
      <c r="J205" s="235">
        <f t="shared" si="44"/>
        <v>3.4358161752642044E-2</v>
      </c>
      <c r="K205" s="235">
        <f t="shared" si="44"/>
        <v>4.1676525037431578E-2</v>
      </c>
      <c r="L205" s="235">
        <f t="shared" si="44"/>
        <v>3.6861404627884141E-2</v>
      </c>
      <c r="M205" s="235">
        <f t="shared" si="44"/>
        <v>1.6138543144160456E-2</v>
      </c>
      <c r="N205" s="235">
        <f t="shared" si="44"/>
        <v>7.532680228219033E-3</v>
      </c>
      <c r="O205" s="235">
        <f t="shared" si="44"/>
        <v>1.2188925960584704E-2</v>
      </c>
      <c r="P205" s="235">
        <f t="shared" si="44"/>
        <v>1.8772769880041965E-2</v>
      </c>
      <c r="Q205" s="235">
        <f t="shared" si="44"/>
        <v>6.9772001268184003E-2</v>
      </c>
    </row>
    <row r="206" spans="1:17" x14ac:dyDescent="0.25">
      <c r="A206" s="127" t="s">
        <v>180</v>
      </c>
      <c r="B206" s="236">
        <f t="shared" ref="B206:Q206" si="45">IF(B$139=0,0,B$139/B$108)</f>
        <v>0.15001860077227022</v>
      </c>
      <c r="C206" s="236">
        <f t="shared" si="45"/>
        <v>0.15001860077227025</v>
      </c>
      <c r="D206" s="236">
        <f t="shared" si="45"/>
        <v>0.15001860077227022</v>
      </c>
      <c r="E206" s="236">
        <f t="shared" si="45"/>
        <v>0.15001860077227025</v>
      </c>
      <c r="F206" s="236">
        <f t="shared" si="45"/>
        <v>0.15001860077227025</v>
      </c>
      <c r="G206" s="236">
        <f t="shared" si="45"/>
        <v>0.15001860077227028</v>
      </c>
      <c r="H206" s="236">
        <f t="shared" si="45"/>
        <v>0.15001860077227019</v>
      </c>
      <c r="I206" s="236">
        <f t="shared" si="45"/>
        <v>0.15001860077227019</v>
      </c>
      <c r="J206" s="236">
        <f t="shared" si="45"/>
        <v>0.15001860077227022</v>
      </c>
      <c r="K206" s="236">
        <f t="shared" si="45"/>
        <v>0.15001860077227019</v>
      </c>
      <c r="L206" s="236">
        <f t="shared" si="45"/>
        <v>0.15001860077227022</v>
      </c>
      <c r="M206" s="236">
        <f t="shared" si="45"/>
        <v>0.15001860077227019</v>
      </c>
      <c r="N206" s="236">
        <f t="shared" si="45"/>
        <v>0.15001860077227022</v>
      </c>
      <c r="O206" s="236">
        <f t="shared" si="45"/>
        <v>0.15001860077227022</v>
      </c>
      <c r="P206" s="236">
        <f t="shared" si="45"/>
        <v>0.15001860077227025</v>
      </c>
      <c r="Q206" s="236">
        <f t="shared" si="45"/>
        <v>0.15001860077227022</v>
      </c>
    </row>
    <row r="207" spans="1:17" x14ac:dyDescent="0.25">
      <c r="A207" s="142" t="s">
        <v>188</v>
      </c>
      <c r="B207" s="235">
        <f t="shared" ref="B207:Q207" si="46">IF(B$140=0,0,B$140/B$108)</f>
        <v>6.5988553484000498E-2</v>
      </c>
      <c r="C207" s="235">
        <f t="shared" si="46"/>
        <v>6.6840508952938707E-2</v>
      </c>
      <c r="D207" s="235">
        <f t="shared" si="46"/>
        <v>7.4461423862682272E-2</v>
      </c>
      <c r="E207" s="235">
        <f t="shared" si="46"/>
        <v>7.1548379033850237E-2</v>
      </c>
      <c r="F207" s="235">
        <f t="shared" si="46"/>
        <v>7.5493503847878354E-2</v>
      </c>
      <c r="G207" s="235">
        <f t="shared" si="46"/>
        <v>7.7959603135614661E-2</v>
      </c>
      <c r="H207" s="235">
        <f t="shared" si="46"/>
        <v>7.8078102070795158E-2</v>
      </c>
      <c r="I207" s="235">
        <f t="shared" si="46"/>
        <v>7.9448208706892273E-2</v>
      </c>
      <c r="J207" s="235">
        <f t="shared" si="46"/>
        <v>8.3055558003036462E-2</v>
      </c>
      <c r="K207" s="235">
        <f t="shared" si="46"/>
        <v>7.9720650785067765E-2</v>
      </c>
      <c r="L207" s="235">
        <f t="shared" si="46"/>
        <v>8.1914854486674515E-2</v>
      </c>
      <c r="M207" s="235">
        <f t="shared" si="46"/>
        <v>9.1358061615059466E-2</v>
      </c>
      <c r="N207" s="235">
        <f t="shared" si="46"/>
        <v>9.5279669936263148E-2</v>
      </c>
      <c r="O207" s="235">
        <f t="shared" si="46"/>
        <v>9.3157863885205847E-2</v>
      </c>
      <c r="P207" s="235">
        <f t="shared" si="46"/>
        <v>9.0157670022923617E-2</v>
      </c>
      <c r="Q207" s="235">
        <f t="shared" si="46"/>
        <v>6.691781457318681E-2</v>
      </c>
    </row>
    <row r="208" spans="1:17" x14ac:dyDescent="0.25">
      <c r="A208" s="142" t="s">
        <v>187</v>
      </c>
      <c r="B208" s="235">
        <f t="shared" ref="B208:Q208" si="47">IF(B$141=0,0,B$141/B$108)</f>
        <v>5.1306361464116414E-2</v>
      </c>
      <c r="C208" s="235">
        <f t="shared" si="47"/>
        <v>5.1306361464116428E-2</v>
      </c>
      <c r="D208" s="235">
        <f t="shared" si="47"/>
        <v>5.1306361464116407E-2</v>
      </c>
      <c r="E208" s="235">
        <f t="shared" si="47"/>
        <v>5.1306361464116414E-2</v>
      </c>
      <c r="F208" s="235">
        <f t="shared" si="47"/>
        <v>5.1306361464116428E-2</v>
      </c>
      <c r="G208" s="235">
        <f t="shared" si="47"/>
        <v>5.1306361464116428E-2</v>
      </c>
      <c r="H208" s="235">
        <f t="shared" si="47"/>
        <v>5.1306361464116414E-2</v>
      </c>
      <c r="I208" s="235">
        <f t="shared" si="47"/>
        <v>5.1306361464116407E-2</v>
      </c>
      <c r="J208" s="235">
        <f t="shared" si="47"/>
        <v>5.1306361464116407E-2</v>
      </c>
      <c r="K208" s="235">
        <f t="shared" si="47"/>
        <v>5.1306361464116407E-2</v>
      </c>
      <c r="L208" s="235">
        <f t="shared" si="47"/>
        <v>5.1306361464116414E-2</v>
      </c>
      <c r="M208" s="235">
        <f t="shared" si="47"/>
        <v>5.13063614641164E-2</v>
      </c>
      <c r="N208" s="235">
        <f t="shared" si="47"/>
        <v>5.1306361464116407E-2</v>
      </c>
      <c r="O208" s="235">
        <f t="shared" si="47"/>
        <v>5.1306361464116407E-2</v>
      </c>
      <c r="P208" s="235">
        <f t="shared" si="47"/>
        <v>5.1306361464116414E-2</v>
      </c>
      <c r="Q208" s="235">
        <f t="shared" si="47"/>
        <v>5.1306361464116407E-2</v>
      </c>
    </row>
    <row r="209" spans="1:17" x14ac:dyDescent="0.25">
      <c r="A209" s="142" t="s">
        <v>186</v>
      </c>
      <c r="B209" s="235">
        <f t="shared" ref="B209:Q209" si="48">IF(B$152=0,0,B$152/B$108)</f>
        <v>3.2723685824153304E-2</v>
      </c>
      <c r="C209" s="235">
        <f t="shared" si="48"/>
        <v>3.1871730355215115E-2</v>
      </c>
      <c r="D209" s="235">
        <f t="shared" si="48"/>
        <v>2.4250815445471547E-2</v>
      </c>
      <c r="E209" s="235">
        <f t="shared" si="48"/>
        <v>2.7163860274303585E-2</v>
      </c>
      <c r="F209" s="235">
        <f t="shared" si="48"/>
        <v>2.3218735460275447E-2</v>
      </c>
      <c r="G209" s="235">
        <f t="shared" si="48"/>
        <v>2.0752636172539179E-2</v>
      </c>
      <c r="H209" s="235">
        <f t="shared" si="48"/>
        <v>2.063413723735865E-2</v>
      </c>
      <c r="I209" s="235">
        <f t="shared" si="48"/>
        <v>1.9264030601261514E-2</v>
      </c>
      <c r="J209" s="235">
        <f t="shared" si="48"/>
        <v>1.5656681305117336E-2</v>
      </c>
      <c r="K209" s="235">
        <f t="shared" si="48"/>
        <v>1.8991588523086016E-2</v>
      </c>
      <c r="L209" s="235">
        <f t="shared" si="48"/>
        <v>1.6797384821479279E-2</v>
      </c>
      <c r="M209" s="235">
        <f t="shared" si="48"/>
        <v>7.3541776930943171E-3</v>
      </c>
      <c r="N209" s="235">
        <f t="shared" si="48"/>
        <v>3.4325693718906514E-3</v>
      </c>
      <c r="O209" s="235">
        <f t="shared" si="48"/>
        <v>5.5543754229479729E-3</v>
      </c>
      <c r="P209" s="235">
        <f t="shared" si="48"/>
        <v>8.5545692852302107E-3</v>
      </c>
      <c r="Q209" s="235">
        <f t="shared" si="48"/>
        <v>3.1794424734967013E-2</v>
      </c>
    </row>
    <row r="210" spans="1:17" x14ac:dyDescent="0.25">
      <c r="A210" s="72" t="s">
        <v>179</v>
      </c>
      <c r="B210" s="234">
        <f t="shared" ref="B210:Q210" si="49">IF(B$153=0,0,B$153/B$108)</f>
        <v>0.30003720154454044</v>
      </c>
      <c r="C210" s="234">
        <f t="shared" si="49"/>
        <v>0.3000372015445405</v>
      </c>
      <c r="D210" s="234">
        <f t="shared" si="49"/>
        <v>0.30003720154454044</v>
      </c>
      <c r="E210" s="234">
        <f t="shared" si="49"/>
        <v>0.3000372015445405</v>
      </c>
      <c r="F210" s="234">
        <f t="shared" si="49"/>
        <v>0.30003720154454044</v>
      </c>
      <c r="G210" s="234">
        <f t="shared" si="49"/>
        <v>0.30003720154454055</v>
      </c>
      <c r="H210" s="234">
        <f t="shared" si="49"/>
        <v>0.30003720154454044</v>
      </c>
      <c r="I210" s="234">
        <f t="shared" si="49"/>
        <v>0.30003720154454033</v>
      </c>
      <c r="J210" s="234">
        <f t="shared" si="49"/>
        <v>0.30003720154454044</v>
      </c>
      <c r="K210" s="234">
        <f t="shared" si="49"/>
        <v>0.30003720154454039</v>
      </c>
      <c r="L210" s="234">
        <f t="shared" si="49"/>
        <v>0.30003720154454039</v>
      </c>
      <c r="M210" s="234">
        <f t="shared" si="49"/>
        <v>0.30003720154454039</v>
      </c>
      <c r="N210" s="234">
        <f t="shared" si="49"/>
        <v>0.30003720154454039</v>
      </c>
      <c r="O210" s="234">
        <f t="shared" si="49"/>
        <v>0.30003720154454044</v>
      </c>
      <c r="P210" s="234">
        <f t="shared" si="49"/>
        <v>0.30003720154454044</v>
      </c>
      <c r="Q210" s="234">
        <f t="shared" si="49"/>
        <v>0.30003720154454044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2144.7924717846781</v>
      </c>
      <c r="C214" s="230">
        <f t="shared" si="50"/>
        <v>2194.5739861013203</v>
      </c>
      <c r="D214" s="230">
        <f t="shared" si="50"/>
        <v>1942.0605527122748</v>
      </c>
      <c r="E214" s="230">
        <f t="shared" si="50"/>
        <v>1908.6857578589099</v>
      </c>
      <c r="F214" s="230">
        <f t="shared" si="50"/>
        <v>1616.0304844957861</v>
      </c>
      <c r="G214" s="230">
        <f t="shared" si="50"/>
        <v>1400.4692639521058</v>
      </c>
      <c r="H214" s="230">
        <f t="shared" si="50"/>
        <v>1434.3218132723464</v>
      </c>
      <c r="I214" s="230">
        <f t="shared" si="50"/>
        <v>1430.5312296049003</v>
      </c>
      <c r="J214" s="230">
        <f t="shared" si="50"/>
        <v>1422.0985868888918</v>
      </c>
      <c r="K214" s="230">
        <f t="shared" si="50"/>
        <v>1808.5943250659977</v>
      </c>
      <c r="L214" s="230">
        <f t="shared" si="50"/>
        <v>1650.4626190562878</v>
      </c>
      <c r="M214" s="230">
        <f t="shared" si="50"/>
        <v>1307.1153095100826</v>
      </c>
      <c r="N214" s="230">
        <f t="shared" si="50"/>
        <v>1150.4427188474899</v>
      </c>
      <c r="O214" s="230">
        <f t="shared" si="50"/>
        <v>1104.8823965154604</v>
      </c>
      <c r="P214" s="230">
        <f t="shared" si="50"/>
        <v>1003.9530703713345</v>
      </c>
      <c r="Q214" s="230">
        <f t="shared" si="50"/>
        <v>1211.3140745187434</v>
      </c>
    </row>
    <row r="215" spans="1:17" x14ac:dyDescent="0.25">
      <c r="A215" s="132" t="s">
        <v>83</v>
      </c>
      <c r="B215" s="229">
        <f>IF(B$6=0,0,B$6/CHI!B$10*1000)</f>
        <v>6.0531118283091585</v>
      </c>
      <c r="C215" s="229">
        <f>IF(C$6=0,0,C$6/CHI!C$10*1000)</f>
        <v>5.85702144936743</v>
      </c>
      <c r="D215" s="229">
        <f>IF(D$6=0,0,D$6/CHI!D$10*1000)</f>
        <v>5.706396927848588</v>
      </c>
      <c r="E215" s="229">
        <f>IF(E$6=0,0,E$6/CHI!E$10*1000)</f>
        <v>5.6841459503039138</v>
      </c>
      <c r="F215" s="229">
        <f>IF(F$6=0,0,F$6/CHI!F$10*1000)</f>
        <v>5.5712218717035826</v>
      </c>
      <c r="G215" s="229">
        <f>IF(G$6=0,0,G$6/CHI!G$10*1000)</f>
        <v>5.5310452248755855</v>
      </c>
      <c r="H215" s="229">
        <f>IF(H$6=0,0,H$6/CHI!H$10*1000)</f>
        <v>5.4146077907486374</v>
      </c>
      <c r="I215" s="229">
        <f>IF(I$6=0,0,I$6/CHI!I$10*1000)</f>
        <v>5.3863116145825876</v>
      </c>
      <c r="J215" s="229">
        <f>IF(J$6=0,0,J$6/CHI!J$10*1000)</f>
        <v>5.3036561565515159</v>
      </c>
      <c r="K215" s="229">
        <f>IF(K$6=0,0,K$6/CHI!K$10*1000)</f>
        <v>5.3081127211548669</v>
      </c>
      <c r="L215" s="229">
        <f>IF(L$6=0,0,L$6/CHI!L$10*1000)</f>
        <v>5.2890689996913052</v>
      </c>
      <c r="M215" s="229">
        <f>IF(M$6=0,0,M$6/CHI!M$10*1000)</f>
        <v>5.1138890255922984</v>
      </c>
      <c r="N215" s="229">
        <f>IF(N$6=0,0,N$6/CHI!N$10*1000)</f>
        <v>4.892542866472037</v>
      </c>
      <c r="O215" s="229">
        <f>IF(O$6=0,0,O$6/CHI!O$10*1000)</f>
        <v>4.8563952931911745</v>
      </c>
      <c r="P215" s="229">
        <f>IF(P$6=0,0,P$6/CHI!P$10*1000)</f>
        <v>4.742974828876787</v>
      </c>
      <c r="Q215" s="229">
        <f>IF(Q$6=0,0,Q$6/CHI!Q$10*1000)</f>
        <v>4.6984611580069382</v>
      </c>
    </row>
    <row r="216" spans="1:17" x14ac:dyDescent="0.25">
      <c r="A216" s="76" t="s">
        <v>82</v>
      </c>
      <c r="B216" s="228">
        <f>IF(B$7=0,0,B$7/CHI!B$10*1000)</f>
        <v>26.62096548879331</v>
      </c>
      <c r="C216" s="228">
        <f>IF(C$7=0,0,C$7/CHI!C$10*1000)</f>
        <v>25.75858009784799</v>
      </c>
      <c r="D216" s="228">
        <f>IF(D$7=0,0,D$7/CHI!D$10*1000)</f>
        <v>25.096148888438272</v>
      </c>
      <c r="E216" s="228">
        <f>IF(E$7=0,0,E$7/CHI!E$10*1000)</f>
        <v>24.998291369510831</v>
      </c>
      <c r="F216" s="228">
        <f>IF(F$7=0,0,F$7/CHI!F$10*1000)</f>
        <v>24.501662844457972</v>
      </c>
      <c r="G216" s="228">
        <f>IF(G$7=0,0,G$7/CHI!G$10*1000)</f>
        <v>24.324970069072332</v>
      </c>
      <c r="H216" s="228">
        <f>IF(H$7=0,0,H$7/CHI!H$10*1000)</f>
        <v>23.812890166467437</v>
      </c>
      <c r="I216" s="228">
        <f>IF(I$7=0,0,I$7/CHI!I$10*1000)</f>
        <v>23.688446483524341</v>
      </c>
      <c r="J216" s="228">
        <f>IF(J$7=0,0,J$7/CHI!J$10*1000)</f>
        <v>23.324936249760789</v>
      </c>
      <c r="K216" s="228">
        <f>IF(K$7=0,0,K$7/CHI!K$10*1000)</f>
        <v>23.344535764170807</v>
      </c>
      <c r="L216" s="228">
        <f>IF(L$7=0,0,L$7/CHI!L$10*1000)</f>
        <v>23.260783428803617</v>
      </c>
      <c r="M216" s="228">
        <f>IF(M$7=0,0,M$7/CHI!M$10*1000)</f>
        <v>22.490359855426469</v>
      </c>
      <c r="N216" s="228">
        <f>IF(N$7=0,0,N$7/CHI!N$10*1000)</f>
        <v>21.516902131506743</v>
      </c>
      <c r="O216" s="228">
        <f>IF(O$7=0,0,O$7/CHI!O$10*1000)</f>
        <v>21.357928808675819</v>
      </c>
      <c r="P216" s="228">
        <f>IF(P$7=0,0,P$7/CHI!P$10*1000)</f>
        <v>20.859117230122905</v>
      </c>
      <c r="Q216" s="228">
        <f>IF(Q$7=0,0,Q$7/CHI!Q$10*1000)</f>
        <v>20.66335066746603</v>
      </c>
    </row>
    <row r="217" spans="1:17" x14ac:dyDescent="0.25">
      <c r="A217" s="76" t="s">
        <v>81</v>
      </c>
      <c r="B217" s="228">
        <f>IF(B$8=0,0,B$8/CHI!B$10*1000)</f>
        <v>5.9913080544493686</v>
      </c>
      <c r="C217" s="228">
        <f>IF(C$8=0,0,C$8/CHI!C$10*1000)</f>
        <v>5.7972198069368863</v>
      </c>
      <c r="D217" s="228">
        <f>IF(D$8=0,0,D$8/CHI!D$10*1000)</f>
        <v>5.6481331991605508</v>
      </c>
      <c r="E217" s="228">
        <f>IF(E$8=0,0,E$8/CHI!E$10*1000)</f>
        <v>5.6261094096182358</v>
      </c>
      <c r="F217" s="228">
        <f>IF(F$8=0,0,F$8/CHI!F$10*1000)</f>
        <v>5.5143383138827682</v>
      </c>
      <c r="G217" s="228">
        <f>IF(G$8=0,0,G$8/CHI!G$10*1000)</f>
        <v>5.4745718805888064</v>
      </c>
      <c r="H217" s="228">
        <f>IF(H$8=0,0,H$8/CHI!H$10*1000)</f>
        <v>5.3593233015584945</v>
      </c>
      <c r="I217" s="228">
        <f>IF(I$8=0,0,I$8/CHI!I$10*1000)</f>
        <v>5.3313160363728578</v>
      </c>
      <c r="J217" s="228">
        <f>IF(J$8=0,0,J$8/CHI!J$10*1000)</f>
        <v>5.2495045110794125</v>
      </c>
      <c r="K217" s="228">
        <f>IF(K$8=0,0,K$8/CHI!K$10*1000)</f>
        <v>5.2539155730522582</v>
      </c>
      <c r="L217" s="228">
        <f>IF(L$8=0,0,L$8/CHI!L$10*1000)</f>
        <v>5.23506629271058</v>
      </c>
      <c r="M217" s="228">
        <f>IF(M$8=0,0,M$8/CHI!M$10*1000)</f>
        <v>5.0616749496184115</v>
      </c>
      <c r="N217" s="228">
        <f>IF(N$8=0,0,N$8/CHI!N$10*1000)</f>
        <v>4.8425887897102946</v>
      </c>
      <c r="O217" s="228">
        <f>IF(O$8=0,0,O$8/CHI!O$10*1000)</f>
        <v>4.8068102921227283</v>
      </c>
      <c r="P217" s="228">
        <f>IF(P$8=0,0,P$8/CHI!P$10*1000)</f>
        <v>4.6945478788945234</v>
      </c>
      <c r="Q217" s="228">
        <f>IF(Q$8=0,0,Q$8/CHI!Q$10*1000)</f>
        <v>4.6504887036504208</v>
      </c>
    </row>
    <row r="218" spans="1:17" x14ac:dyDescent="0.25">
      <c r="A218" s="76" t="s">
        <v>80</v>
      </c>
      <c r="B218" s="228">
        <f>IF(B$9=0,0,B$9/CHI!B$10*1000)</f>
        <v>32.056039578504574</v>
      </c>
      <c r="C218" s="228">
        <f>IF(C$9=0,0,C$9/CHI!C$10*1000)</f>
        <v>31.017585122909981</v>
      </c>
      <c r="D218" s="228">
        <f>IF(D$9=0,0,D$9/CHI!D$10*1000)</f>
        <v>30.219908529406496</v>
      </c>
      <c r="E218" s="228">
        <f>IF(E$9=0,0,E$9/CHI!E$10*1000)</f>
        <v>30.102071912957967</v>
      </c>
      <c r="F218" s="228">
        <f>IF(F$9=0,0,F$9/CHI!F$10*1000)</f>
        <v>29.504049137953405</v>
      </c>
      <c r="G218" s="228">
        <f>IF(G$9=0,0,G$9/CHI!G$10*1000)</f>
        <v>29.291281851080129</v>
      </c>
      <c r="H218" s="228">
        <f>IF(H$9=0,0,H$9/CHI!H$10*1000)</f>
        <v>28.674653065314647</v>
      </c>
      <c r="I218" s="228">
        <f>IF(I$9=0,0,I$9/CHI!I$10*1000)</f>
        <v>28.524802316009623</v>
      </c>
      <c r="J218" s="228">
        <f>IF(J$9=0,0,J$9/CHI!J$10*1000)</f>
        <v>28.087075951591274</v>
      </c>
      <c r="K218" s="228">
        <f>IF(K$9=0,0,K$9/CHI!K$10*1000)</f>
        <v>28.110677004299578</v>
      </c>
      <c r="L218" s="228">
        <f>IF(L$9=0,0,L$9/CHI!L$10*1000)</f>
        <v>28.009825358687664</v>
      </c>
      <c r="M218" s="228">
        <f>IF(M$9=0,0,M$9/CHI!M$10*1000)</f>
        <v>27.082108121279905</v>
      </c>
      <c r="N218" s="228">
        <f>IF(N$9=0,0,N$9/CHI!N$10*1000)</f>
        <v>25.909904230361363</v>
      </c>
      <c r="O218" s="228">
        <f>IF(O$9=0,0,O$9/CHI!O$10*1000)</f>
        <v>25.718474091182536</v>
      </c>
      <c r="P218" s="228">
        <f>IF(P$9=0,0,P$9/CHI!P$10*1000)</f>
        <v>25.117822559177061</v>
      </c>
      <c r="Q218" s="228">
        <f>IF(Q$9=0,0,Q$9/CHI!Q$10*1000)</f>
        <v>24.882087281907783</v>
      </c>
    </row>
    <row r="219" spans="1:17" x14ac:dyDescent="0.25">
      <c r="A219" s="129" t="s">
        <v>79</v>
      </c>
      <c r="B219" s="227">
        <f>IF(B$10=0,0,B$10/CHI!B$10*1000)</f>
        <v>16.948713119265644</v>
      </c>
      <c r="C219" s="227">
        <f>IF(C$10=0,0,C$10/CHI!C$10*1000)</f>
        <v>16.399660058228804</v>
      </c>
      <c r="D219" s="227">
        <f>IF(D$10=0,0,D$10/CHI!D$10*1000)</f>
        <v>15.977911397976046</v>
      </c>
      <c r="E219" s="227">
        <f>IF(E$10=0,0,E$10/CHI!E$10*1000)</f>
        <v>15.915608660850959</v>
      </c>
      <c r="F219" s="227">
        <f>IF(F$10=0,0,F$10/CHI!F$10*1000)</f>
        <v>15.599421240770033</v>
      </c>
      <c r="G219" s="227">
        <f>IF(G$10=0,0,G$10/CHI!G$10*1000)</f>
        <v>15.48692662965164</v>
      </c>
      <c r="H219" s="227">
        <f>IF(H$10=0,0,H$10/CHI!H$10*1000)</f>
        <v>15.16090181409618</v>
      </c>
      <c r="I219" s="227">
        <f>IF(I$10=0,0,I$10/CHI!I$10*1000)</f>
        <v>15.081672520831244</v>
      </c>
      <c r="J219" s="227">
        <f>IF(J$10=0,0,J$10/CHI!J$10*1000)</f>
        <v>14.850237238344244</v>
      </c>
      <c r="K219" s="227">
        <f>IF(K$10=0,0,K$10/CHI!K$10*1000)</f>
        <v>14.862715619233628</v>
      </c>
      <c r="L219" s="227">
        <f>IF(L$10=0,0,L$10/CHI!L$10*1000)</f>
        <v>14.809393199135656</v>
      </c>
      <c r="M219" s="227">
        <f>IF(M$10=0,0,M$10/CHI!M$10*1000)</f>
        <v>14.318889271658437</v>
      </c>
      <c r="N219" s="227">
        <f>IF(N$10=0,0,N$10/CHI!N$10*1000)</f>
        <v>13.699120026121708</v>
      </c>
      <c r="O219" s="227">
        <f>IF(O$10=0,0,O$10/CHI!O$10*1000)</f>
        <v>13.597906820935288</v>
      </c>
      <c r="P219" s="227">
        <f>IF(P$10=0,0,P$10/CHI!P$10*1000)</f>
        <v>13.280329520855007</v>
      </c>
      <c r="Q219" s="227">
        <f>IF(Q$10=0,0,Q$10/CHI!Q$10*1000)</f>
        <v>13.155691242419429</v>
      </c>
    </row>
    <row r="220" spans="1:17" x14ac:dyDescent="0.25">
      <c r="A220" s="232" t="s">
        <v>185</v>
      </c>
      <c r="B220" s="231">
        <f>IF(B$15=0,0,B$15/CHI!B$10*1000)</f>
        <v>1515.0687982791455</v>
      </c>
      <c r="C220" s="231">
        <f>IF(C$15=0,0,C$15/CHI!C$10*1000)</f>
        <v>1585.2501924045123</v>
      </c>
      <c r="D220" s="231">
        <f>IF(D$15=0,0,D$15/CHI!D$10*1000)</f>
        <v>1348.4066870956412</v>
      </c>
      <c r="E220" s="231">
        <f>IF(E$15=0,0,E$15/CHI!E$10*1000)</f>
        <v>1317.3467292576759</v>
      </c>
      <c r="F220" s="231">
        <f>IF(F$15=0,0,F$15/CHI!F$10*1000)</f>
        <v>1036.4392919862059</v>
      </c>
      <c r="G220" s="231">
        <f>IF(G$15=0,0,G$15/CHI!G$10*1000)</f>
        <v>825.05777047126958</v>
      </c>
      <c r="H220" s="231">
        <f>IF(H$15=0,0,H$15/CHI!H$10*1000)</f>
        <v>871.02366096737649</v>
      </c>
      <c r="I220" s="231">
        <f>IF(I$15=0,0,I$15/CHI!I$10*1000)</f>
        <v>870.17681475379777</v>
      </c>
      <c r="J220" s="231">
        <f>IF(J$15=0,0,J$15/CHI!J$10*1000)</f>
        <v>870.34307127225952</v>
      </c>
      <c r="K220" s="231">
        <f>IF(K$15=0,0,K$15/CHI!K$10*1000)</f>
        <v>1256.3751794499806</v>
      </c>
      <c r="L220" s="231">
        <f>IF(L$15=0,0,L$15/CHI!L$10*1000)</f>
        <v>1100.2246498297704</v>
      </c>
      <c r="M220" s="231">
        <f>IF(M$15=0,0,M$15/CHI!M$10*1000)</f>
        <v>775.10184694116754</v>
      </c>
      <c r="N220" s="231">
        <f>IF(N$15=0,0,N$15/CHI!N$10*1000)</f>
        <v>641.45657187939798</v>
      </c>
      <c r="O220" s="231">
        <f>IF(O$15=0,0,O$15/CHI!O$10*1000)</f>
        <v>599.65679177430684</v>
      </c>
      <c r="P220" s="231">
        <f>IF(P$15=0,0,P$15/CHI!P$10*1000)</f>
        <v>510.52694224066187</v>
      </c>
      <c r="Q220" s="231">
        <f>IF(Q$15=0,0,Q$15/CHI!Q$10*1000)</f>
        <v>722.51883924722461</v>
      </c>
    </row>
    <row r="221" spans="1:17" x14ac:dyDescent="0.25">
      <c r="A221" s="127" t="s">
        <v>184</v>
      </c>
      <c r="B221" s="226">
        <f>IF(B$24=0,0,B$24/CHI!B$10*1000)</f>
        <v>349.91718836844575</v>
      </c>
      <c r="C221" s="226">
        <f>IF(C$24=0,0,C$24/CHI!C$10*1000)</f>
        <v>338.58163138360828</v>
      </c>
      <c r="D221" s="226">
        <f>IF(D$24=0,0,D$24/CHI!D$10*1000)</f>
        <v>329.87435642088258</v>
      </c>
      <c r="E221" s="226">
        <f>IF(E$24=0,0,E$24/CHI!E$10*1000)</f>
        <v>328.58807595527668</v>
      </c>
      <c r="F221" s="226">
        <f>IF(F$24=0,0,F$24/CHI!F$10*1000)</f>
        <v>322.06018134442121</v>
      </c>
      <c r="G221" s="226">
        <f>IF(G$24=0,0,G$24/CHI!G$10*1000)</f>
        <v>319.73765704702151</v>
      </c>
      <c r="H221" s="226">
        <f>IF(H$24=0,0,H$24/CHI!H$10*1000)</f>
        <v>313.00666301846439</v>
      </c>
      <c r="I221" s="226">
        <f>IF(I$24=0,0,I$24/CHI!I$10*1000)</f>
        <v>311.37092280971831</v>
      </c>
      <c r="J221" s="226">
        <f>IF(J$24=0,0,J$24/CHI!J$10*1000)</f>
        <v>306.59279111516167</v>
      </c>
      <c r="K221" s="226">
        <f>IF(K$24=0,0,K$24/CHI!K$10*1000)</f>
        <v>306.85041539173523</v>
      </c>
      <c r="L221" s="226">
        <f>IF(L$24=0,0,L$24/CHI!L$10*1000)</f>
        <v>305.74953940272144</v>
      </c>
      <c r="M221" s="226">
        <f>IF(M$24=0,0,M$24/CHI!M$10*1000)</f>
        <v>295.62276730039531</v>
      </c>
      <c r="N221" s="226">
        <f>IF(N$24=0,0,N$24/CHI!N$10*1000)</f>
        <v>282.82722876544119</v>
      </c>
      <c r="O221" s="226">
        <f>IF(O$24=0,0,O$24/CHI!O$10*1000)</f>
        <v>280.73761641933726</v>
      </c>
      <c r="P221" s="226">
        <f>IF(P$24=0,0,P$24/CHI!P$10*1000)</f>
        <v>274.18102683334575</v>
      </c>
      <c r="Q221" s="226">
        <f>IF(Q$24=0,0,Q$24/CHI!Q$10*1000)</f>
        <v>271.60778863842432</v>
      </c>
    </row>
    <row r="222" spans="1:17" x14ac:dyDescent="0.25">
      <c r="A222" s="127" t="s">
        <v>181</v>
      </c>
      <c r="B222" s="226">
        <f>IF(B$35=0,0,B$35/CHI!B$10*1000)</f>
        <v>141.23930148689976</v>
      </c>
      <c r="C222" s="226">
        <f>IF(C$35=0,0,C$35/CHI!C$10*1000)</f>
        <v>136.66385848574723</v>
      </c>
      <c r="D222" s="226">
        <f>IF(D$35=0,0,D$35/CHI!D$10*1000)</f>
        <v>133.14928568261064</v>
      </c>
      <c r="E222" s="226">
        <f>IF(E$35=0,0,E$35/CHI!E$10*1000)</f>
        <v>132.63009611285699</v>
      </c>
      <c r="F222" s="226">
        <f>IF(F$35=0,0,F$35/CHI!F$10*1000)</f>
        <v>129.9952004699299</v>
      </c>
      <c r="G222" s="226">
        <f>IF(G$35=0,0,G$35/CHI!G$10*1000)</f>
        <v>129.05774520807029</v>
      </c>
      <c r="H222" s="226">
        <f>IF(H$35=0,0,H$35/CHI!H$10*1000)</f>
        <v>126.34087125472546</v>
      </c>
      <c r="I222" s="226">
        <f>IF(I$35=0,0,I$35/CHI!I$10*1000)</f>
        <v>125.68062702501345</v>
      </c>
      <c r="J222" s="226">
        <f>IF(J$35=0,0,J$35/CHI!J$10*1000)</f>
        <v>123.751999322847</v>
      </c>
      <c r="K222" s="226">
        <f>IF(K$35=0,0,K$35/CHI!K$10*1000)</f>
        <v>123.85598584902758</v>
      </c>
      <c r="L222" s="226">
        <f>IF(L$35=0,0,L$35/CHI!L$10*1000)</f>
        <v>123.41163226800745</v>
      </c>
      <c r="M222" s="226">
        <f>IF(M$35=0,0,M$35/CHI!M$10*1000)</f>
        <v>119.32409880125032</v>
      </c>
      <c r="N222" s="226">
        <f>IF(N$35=0,0,N$35/CHI!N$10*1000)</f>
        <v>114.15935415623255</v>
      </c>
      <c r="O222" s="226">
        <f>IF(O$35=0,0,O$35/CHI!O$10*1000)</f>
        <v>113.31591062744153</v>
      </c>
      <c r="P222" s="226">
        <f>IF(P$35=0,0,P$35/CHI!P$10*1000)</f>
        <v>110.66943264909585</v>
      </c>
      <c r="Q222" s="226">
        <f>IF(Q$35=0,0,Q$35/CHI!Q$10*1000)</f>
        <v>109.63078014132758</v>
      </c>
    </row>
    <row r="223" spans="1:17" x14ac:dyDescent="0.25">
      <c r="A223" s="127" t="s">
        <v>180</v>
      </c>
      <c r="B223" s="225">
        <f>IF(B$43=0,0,B$43/CHI!B$10*1000)</f>
        <v>41.353849534452721</v>
      </c>
      <c r="C223" s="225">
        <f>IF(C$43=0,0,C$43/CHI!C$10*1000)</f>
        <v>40.014192799880995</v>
      </c>
      <c r="D223" s="225">
        <f>IF(D$43=0,0,D$43/CHI!D$10*1000)</f>
        <v>38.985151213377023</v>
      </c>
      <c r="E223" s="225">
        <f>IF(E$43=0,0,E$43/CHI!E$10*1000)</f>
        <v>38.833136249259979</v>
      </c>
      <c r="F223" s="225">
        <f>IF(F$43=0,0,F$43/CHI!F$10*1000)</f>
        <v>38.061657795249772</v>
      </c>
      <c r="G223" s="225">
        <f>IF(G$43=0,0,G$43/CHI!G$10*1000)</f>
        <v>37.787177651011632</v>
      </c>
      <c r="H223" s="225">
        <f>IF(H$43=0,0,H$43/CHI!H$10*1000)</f>
        <v>36.991696538545746</v>
      </c>
      <c r="I223" s="225">
        <f>IF(I$43=0,0,I$43/CHI!I$10*1000)</f>
        <v>36.798381786603038</v>
      </c>
      <c r="J223" s="225">
        <f>IF(J$43=0,0,J$43/CHI!J$10*1000)</f>
        <v>36.233693495428227</v>
      </c>
      <c r="K223" s="225">
        <f>IF(K$43=0,0,K$43/CHI!K$10*1000)</f>
        <v>36.264140000841465</v>
      </c>
      <c r="L223" s="225">
        <f>IF(L$43=0,0,L$43/CHI!L$10*1000)</f>
        <v>36.134036474867088</v>
      </c>
      <c r="M223" s="225">
        <f>IF(M$43=0,0,M$43/CHI!M$10*1000)</f>
        <v>34.937236135501237</v>
      </c>
      <c r="N223" s="225">
        <f>IF(N$43=0,0,N$43/CHI!N$10*1000)</f>
        <v>33.425036126824864</v>
      </c>
      <c r="O223" s="225">
        <f>IF(O$43=0,0,O$43/CHI!O$10*1000)</f>
        <v>33.178081940467116</v>
      </c>
      <c r="P223" s="225">
        <f>IF(P$43=0,0,P$43/CHI!P$10*1000)</f>
        <v>32.403212262122686</v>
      </c>
      <c r="Q223" s="225">
        <f>IF(Q$43=0,0,Q$43/CHI!Q$10*1000)</f>
        <v>32.099102293631987</v>
      </c>
    </row>
    <row r="224" spans="1:17" x14ac:dyDescent="0.25">
      <c r="A224" s="72" t="s">
        <v>179</v>
      </c>
      <c r="B224" s="224">
        <f>IF(B$57=0,0,B$57/CHI!B$10*1000)</f>
        <v>9.5431960464121595</v>
      </c>
      <c r="C224" s="224">
        <f>IF(C$57=0,0,C$57/CHI!C$10*1000)</f>
        <v>9.2340444922802281</v>
      </c>
      <c r="D224" s="224">
        <f>IF(D$57=0,0,D$57/CHI!D$10*1000)</f>
        <v>8.9965733569331583</v>
      </c>
      <c r="E224" s="224">
        <f>IF(E$57=0,0,E$57/CHI!E$10*1000)</f>
        <v>8.9614929805984538</v>
      </c>
      <c r="F224" s="224">
        <f>IF(F$57=0,0,F$57/CHI!F$10*1000)</f>
        <v>8.7834594912114845</v>
      </c>
      <c r="G224" s="224">
        <f>IF(G$57=0,0,G$57/CHI!G$10*1000)</f>
        <v>8.7201179194642222</v>
      </c>
      <c r="H224" s="224">
        <f>IF(H$57=0,0,H$57/CHI!H$10*1000)</f>
        <v>8.5365453550490287</v>
      </c>
      <c r="I224" s="224">
        <f>IF(I$57=0,0,I$57/CHI!I$10*1000)</f>
        <v>8.4919342584468609</v>
      </c>
      <c r="J224" s="224">
        <f>IF(J$57=0,0,J$57/CHI!J$10*1000)</f>
        <v>8.3616215758680461</v>
      </c>
      <c r="K224" s="224">
        <f>IF(K$57=0,0,K$57/CHI!K$10*1000)</f>
        <v>8.3686476925018702</v>
      </c>
      <c r="L224" s="224">
        <f>IF(L$57=0,0,L$57/CHI!L$10*1000)</f>
        <v>8.3386238018924015</v>
      </c>
      <c r="M224" s="224">
        <f>IF(M$57=0,0,M$57/CHI!M$10*1000)</f>
        <v>8.0624391081925957</v>
      </c>
      <c r="N224" s="224">
        <f>IF(N$57=0,0,N$57/CHI!N$10*1000)</f>
        <v>7.7134698754211204</v>
      </c>
      <c r="O224" s="224">
        <f>IF(O$57=0,0,O$57/CHI!O$10*1000)</f>
        <v>7.6564804478001083</v>
      </c>
      <c r="P224" s="224">
        <f>IF(P$57=0,0,P$57/CHI!P$10*1000)</f>
        <v>7.4776643681821566</v>
      </c>
      <c r="Q224" s="224">
        <f>IF(Q$57=0,0,Q$57/CHI!Q$10*1000)</f>
        <v>7.4074851446842995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589.9247358768182</v>
      </c>
      <c r="C226" s="230">
        <f t="shared" si="51"/>
        <v>557.05082012300829</v>
      </c>
      <c r="D226" s="230">
        <f t="shared" si="51"/>
        <v>544.63884966901389</v>
      </c>
      <c r="E226" s="230">
        <f t="shared" si="51"/>
        <v>532.51747984311498</v>
      </c>
      <c r="F226" s="230">
        <f t="shared" si="51"/>
        <v>535.30245216595586</v>
      </c>
      <c r="G226" s="230">
        <f t="shared" si="51"/>
        <v>523.83633895655703</v>
      </c>
      <c r="H226" s="230">
        <f t="shared" si="51"/>
        <v>523.61536671360182</v>
      </c>
      <c r="I226" s="230">
        <f t="shared" si="51"/>
        <v>511.16527556592757</v>
      </c>
      <c r="J226" s="230">
        <f t="shared" si="51"/>
        <v>503.32120656199265</v>
      </c>
      <c r="K226" s="230">
        <f t="shared" si="51"/>
        <v>503.74413810338024</v>
      </c>
      <c r="L226" s="230">
        <f t="shared" si="51"/>
        <v>501.93687372168961</v>
      </c>
      <c r="M226" s="230">
        <f t="shared" si="51"/>
        <v>498.20615817989733</v>
      </c>
      <c r="N226" s="230">
        <f t="shared" si="51"/>
        <v>479.03083412013501</v>
      </c>
      <c r="O226" s="230">
        <f t="shared" si="51"/>
        <v>452.36084206441427</v>
      </c>
      <c r="P226" s="230">
        <f t="shared" si="51"/>
        <v>452.06469954921153</v>
      </c>
      <c r="Q226" s="230">
        <f t="shared" si="51"/>
        <v>447.82199112809678</v>
      </c>
    </row>
    <row r="227" spans="1:17" x14ac:dyDescent="0.25">
      <c r="A227" s="132" t="s">
        <v>83</v>
      </c>
      <c r="B227" s="229">
        <f>IF(B$61=0,0,B$61/CHI!B$11*1000)</f>
        <v>5.9008846001940967</v>
      </c>
      <c r="C227" s="229">
        <f>IF(C$61=0,0,C$61/CHI!C$11*1000)</f>
        <v>5.572054206378839</v>
      </c>
      <c r="D227" s="229">
        <f>IF(D$61=0,0,D$61/CHI!D$11*1000)</f>
        <v>5.4479000544069294</v>
      </c>
      <c r="E227" s="229">
        <f>IF(E$61=0,0,E$61/CHI!E$11*1000)</f>
        <v>5.3266527152313783</v>
      </c>
      <c r="F227" s="229">
        <f>IF(F$61=0,0,F$61/CHI!F$11*1000)</f>
        <v>5.3545101677034994</v>
      </c>
      <c r="G227" s="229">
        <f>IF(G$61=0,0,G$61/CHI!G$11*1000)</f>
        <v>5.239817213252528</v>
      </c>
      <c r="H227" s="229">
        <f>IF(H$61=0,0,H$61/CHI!H$11*1000)</f>
        <v>5.237606877549978</v>
      </c>
      <c r="I227" s="229">
        <f>IF(I$61=0,0,I$61/CHI!I$11*1000)</f>
        <v>5.1130714128434001</v>
      </c>
      <c r="J227" s="229">
        <f>IF(J$61=0,0,J$61/CHI!J$11*1000)</f>
        <v>5.0346089528494451</v>
      </c>
      <c r="K227" s="229">
        <f>IF(K$61=0,0,K$61/CHI!K$11*1000)</f>
        <v>5.0388394420419367</v>
      </c>
      <c r="L227" s="229">
        <f>IF(L$61=0,0,L$61/CHI!L$11*1000)</f>
        <v>5.0207617824527917</v>
      </c>
      <c r="M227" s="229">
        <f>IF(M$61=0,0,M$61/CHI!M$11*1000)</f>
        <v>4.9834442730326352</v>
      </c>
      <c r="N227" s="229">
        <f>IF(N$61=0,0,N$61/CHI!N$11*1000)</f>
        <v>4.7916378144005778</v>
      </c>
      <c r="O227" s="229">
        <f>IF(O$61=0,0,O$61/CHI!O$11*1000)</f>
        <v>4.5248638755607562</v>
      </c>
      <c r="P227" s="229">
        <f>IF(P$61=0,0,P$61/CHI!P$11*1000)</f>
        <v>4.5219016285127065</v>
      </c>
      <c r="Q227" s="229">
        <f>IF(Q$61=0,0,Q$61/CHI!Q$11*1000)</f>
        <v>4.4794627693452593</v>
      </c>
    </row>
    <row r="228" spans="1:17" x14ac:dyDescent="0.25">
      <c r="A228" s="76" t="s">
        <v>82</v>
      </c>
      <c r="B228" s="228">
        <f>IF(B$62=0,0,B$62/CHI!B$11*1000)</f>
        <v>26.562923422732187</v>
      </c>
      <c r="C228" s="228">
        <f>IF(C$62=0,0,C$62/CHI!C$11*1000)</f>
        <v>25.082688311932994</v>
      </c>
      <c r="D228" s="228">
        <f>IF(D$62=0,0,D$62/CHI!D$11*1000)</f>
        <v>24.523806473888637</v>
      </c>
      <c r="E228" s="228">
        <f>IF(E$62=0,0,E$62/CHI!E$11*1000)</f>
        <v>23.978009698668824</v>
      </c>
      <c r="F228" s="228">
        <f>IF(F$62=0,0,F$62/CHI!F$11*1000)</f>
        <v>24.10341045243802</v>
      </c>
      <c r="G228" s="228">
        <f>IF(G$62=0,0,G$62/CHI!G$11*1000)</f>
        <v>23.587118341572495</v>
      </c>
      <c r="H228" s="228">
        <f>IF(H$62=0,0,H$62/CHI!H$11*1000)</f>
        <v>23.577168481173018</v>
      </c>
      <c r="I228" s="228">
        <f>IF(I$62=0,0,I$62/CHI!I$11*1000)</f>
        <v>23.016570157947651</v>
      </c>
      <c r="J228" s="228">
        <f>IF(J$62=0,0,J$62/CHI!J$11*1000)</f>
        <v>22.66337017903092</v>
      </c>
      <c r="K228" s="228">
        <f>IF(K$62=0,0,K$62/CHI!K$11*1000)</f>
        <v>22.682413791654213</v>
      </c>
      <c r="L228" s="228">
        <f>IF(L$62=0,0,L$62/CHI!L$11*1000)</f>
        <v>22.601036927020584</v>
      </c>
      <c r="M228" s="228">
        <f>IF(M$62=0,0,M$62/CHI!M$11*1000)</f>
        <v>22.433051580379146</v>
      </c>
      <c r="N228" s="228">
        <f>IF(N$62=0,0,N$62/CHI!N$11*1000)</f>
        <v>21.569631836081623</v>
      </c>
      <c r="O228" s="228">
        <f>IF(O$62=0,0,O$62/CHI!O$11*1000)</f>
        <v>20.368744818506368</v>
      </c>
      <c r="P228" s="228">
        <f>IF(P$62=0,0,P$62/CHI!P$11*1000)</f>
        <v>20.355410217539262</v>
      </c>
      <c r="Q228" s="228">
        <f>IF(Q$62=0,0,Q$62/CHI!Q$11*1000)</f>
        <v>20.16437103568915</v>
      </c>
    </row>
    <row r="229" spans="1:17" x14ac:dyDescent="0.25">
      <c r="A229" s="76" t="s">
        <v>81</v>
      </c>
      <c r="B229" s="228">
        <f>IF(B$63=0,0,B$63/CHI!B$11*1000)</f>
        <v>5.8997494356950906</v>
      </c>
      <c r="C229" s="228">
        <f>IF(C$63=0,0,C$63/CHI!C$11*1000)</f>
        <v>5.5709822996139771</v>
      </c>
      <c r="D229" s="228">
        <f>IF(D$63=0,0,D$63/CHI!D$11*1000)</f>
        <v>5.4468520314146316</v>
      </c>
      <c r="E229" s="228">
        <f>IF(E$63=0,0,E$63/CHI!E$11*1000)</f>
        <v>5.3256280168224865</v>
      </c>
      <c r="F229" s="228">
        <f>IF(F$63=0,0,F$63/CHI!F$11*1000)</f>
        <v>5.3534801103029963</v>
      </c>
      <c r="G229" s="228">
        <f>IF(G$63=0,0,G$63/CHI!G$11*1000)</f>
        <v>5.2388092195558595</v>
      </c>
      <c r="H229" s="228">
        <f>IF(H$63=0,0,H$63/CHI!H$11*1000)</f>
        <v>5.2365993090598311</v>
      </c>
      <c r="I229" s="228">
        <f>IF(I$63=0,0,I$63/CHI!I$11*1000)</f>
        <v>5.1120878014796807</v>
      </c>
      <c r="J229" s="228">
        <f>IF(J$63=0,0,J$63/CHI!J$11*1000)</f>
        <v>5.0336404354597866</v>
      </c>
      <c r="K229" s="228">
        <f>IF(K$63=0,0,K$63/CHI!K$11*1000)</f>
        <v>5.0378701108249517</v>
      </c>
      <c r="L229" s="228">
        <f>IF(L$63=0,0,L$63/CHI!L$11*1000)</f>
        <v>5.0197959288698861</v>
      </c>
      <c r="M229" s="228">
        <f>IF(M$63=0,0,M$63/CHI!M$11*1000)</f>
        <v>4.9824855982906584</v>
      </c>
      <c r="N229" s="228">
        <f>IF(N$63=0,0,N$63/CHI!N$11*1000)</f>
        <v>4.7907160378352769</v>
      </c>
      <c r="O229" s="228">
        <f>IF(O$63=0,0,O$63/CHI!O$11*1000)</f>
        <v>4.5239934188102202</v>
      </c>
      <c r="P229" s="228">
        <f>IF(P$63=0,0,P$63/CHI!P$11*1000)</f>
        <v>4.5210317416153218</v>
      </c>
      <c r="Q229" s="228">
        <f>IF(Q$63=0,0,Q$63/CHI!Q$11*1000)</f>
        <v>4.4786010464926873</v>
      </c>
    </row>
    <row r="230" spans="1:17" x14ac:dyDescent="0.25">
      <c r="A230" s="76" t="s">
        <v>80</v>
      </c>
      <c r="B230" s="228">
        <f>IF(B$64=0,0,B$64/CHI!B$11*1000)</f>
        <v>32.458488118592875</v>
      </c>
      <c r="C230" s="228">
        <f>IF(C$64=0,0,C$64/CHI!C$11*1000)</f>
        <v>30.649719068892484</v>
      </c>
      <c r="D230" s="228">
        <f>IF(D$64=0,0,D$64/CHI!D$11*1000)</f>
        <v>29.966795009248663</v>
      </c>
      <c r="E230" s="228">
        <f>IF(E$64=0,0,E$64/CHI!E$11*1000)</f>
        <v>29.29986020460748</v>
      </c>
      <c r="F230" s="228">
        <f>IF(F$64=0,0,F$64/CHI!F$11*1000)</f>
        <v>29.453093296142757</v>
      </c>
      <c r="G230" s="228">
        <f>IF(G$64=0,0,G$64/CHI!G$11*1000)</f>
        <v>28.822211631517298</v>
      </c>
      <c r="H230" s="228">
        <f>IF(H$64=0,0,H$64/CHI!H$11*1000)</f>
        <v>28.810053428129116</v>
      </c>
      <c r="I230" s="228">
        <f>IF(I$64=0,0,I$64/CHI!I$11*1000)</f>
        <v>28.125031914339658</v>
      </c>
      <c r="J230" s="228">
        <f>IF(J$64=0,0,J$64/CHI!J$11*1000)</f>
        <v>27.69344021275214</v>
      </c>
      <c r="K230" s="228">
        <f>IF(K$64=0,0,K$64/CHI!K$11*1000)</f>
        <v>27.71671050059776</v>
      </c>
      <c r="L230" s="228">
        <f>IF(L$64=0,0,L$64/CHI!L$11*1000)</f>
        <v>27.617272274172027</v>
      </c>
      <c r="M230" s="228">
        <f>IF(M$64=0,0,M$64/CHI!M$11*1000)</f>
        <v>27.412003061469616</v>
      </c>
      <c r="N230" s="228">
        <f>IF(N$64=0,0,N$64/CHI!N$11*1000)</f>
        <v>26.356949780411853</v>
      </c>
      <c r="O230" s="228">
        <f>IF(O$64=0,0,O$64/CHI!O$11*1000)</f>
        <v>24.889529332315345</v>
      </c>
      <c r="P230" s="228">
        <f>IF(P$64=0,0,P$64/CHI!P$11*1000)</f>
        <v>24.87323515489485</v>
      </c>
      <c r="Q230" s="228">
        <f>IF(Q$64=0,0,Q$64/CHI!Q$11*1000)</f>
        <v>24.639795374356197</v>
      </c>
    </row>
    <row r="231" spans="1:17" x14ac:dyDescent="0.25">
      <c r="A231" s="129" t="s">
        <v>79</v>
      </c>
      <c r="B231" s="227">
        <f>IF(B$65=0,0,B$65/CHI!B$11*1000)</f>
        <v>16.522476880543469</v>
      </c>
      <c r="C231" s="227">
        <f>IF(C$65=0,0,C$65/CHI!C$11*1000)</f>
        <v>15.601751777860747</v>
      </c>
      <c r="D231" s="227">
        <f>IF(D$65=0,0,D$65/CHI!D$11*1000)</f>
        <v>15.2541201523394</v>
      </c>
      <c r="E231" s="227">
        <f>IF(E$65=0,0,E$65/CHI!E$11*1000)</f>
        <v>14.914627602647855</v>
      </c>
      <c r="F231" s="227">
        <f>IF(F$65=0,0,F$65/CHI!F$11*1000)</f>
        <v>14.992628469569796</v>
      </c>
      <c r="G231" s="227">
        <f>IF(G$65=0,0,G$65/CHI!G$11*1000)</f>
        <v>14.671488197107077</v>
      </c>
      <c r="H231" s="227">
        <f>IF(H$65=0,0,H$65/CHI!H$11*1000)</f>
        <v>14.665299257139935</v>
      </c>
      <c r="I231" s="227">
        <f>IF(I$65=0,0,I$65/CHI!I$11*1000)</f>
        <v>14.316599955961518</v>
      </c>
      <c r="J231" s="227">
        <f>IF(J$65=0,0,J$65/CHI!J$11*1000)</f>
        <v>14.096905067978444</v>
      </c>
      <c r="K231" s="227">
        <f>IF(K$65=0,0,K$65/CHI!K$11*1000)</f>
        <v>14.108750437717422</v>
      </c>
      <c r="L231" s="227">
        <f>IF(L$65=0,0,L$65/CHI!L$11*1000)</f>
        <v>14.058132990867815</v>
      </c>
      <c r="M231" s="227">
        <f>IF(M$65=0,0,M$65/CHI!M$11*1000)</f>
        <v>13.953643964491377</v>
      </c>
      <c r="N231" s="227">
        <f>IF(N$65=0,0,N$65/CHI!N$11*1000)</f>
        <v>13.416585880321616</v>
      </c>
      <c r="O231" s="227">
        <f>IF(O$65=0,0,O$65/CHI!O$11*1000)</f>
        <v>12.669618851570114</v>
      </c>
      <c r="P231" s="227">
        <f>IF(P$65=0,0,P$65/CHI!P$11*1000)</f>
        <v>12.661324559835579</v>
      </c>
      <c r="Q231" s="227">
        <f>IF(Q$65=0,0,Q$65/CHI!Q$11*1000)</f>
        <v>12.542495754166724</v>
      </c>
    </row>
    <row r="232" spans="1:17" x14ac:dyDescent="0.25">
      <c r="A232" s="127" t="s">
        <v>183</v>
      </c>
      <c r="B232" s="226">
        <f>IF(B$70=0,0,B$70/CHI!B$11*1000)</f>
        <v>29.499894479063794</v>
      </c>
      <c r="C232" s="226">
        <f>IF(C$70=0,0,C$70/CHI!C$11*1000)</f>
        <v>27.8559948646331</v>
      </c>
      <c r="D232" s="226">
        <f>IF(D$70=0,0,D$70/CHI!D$11*1000)</f>
        <v>27.235319384521439</v>
      </c>
      <c r="E232" s="226">
        <f>IF(E$70=0,0,E$70/CHI!E$11*1000)</f>
        <v>26.629175737613252</v>
      </c>
      <c r="F232" s="226">
        <f>IF(F$70=0,0,F$70/CHI!F$11*1000)</f>
        <v>26.768441621300607</v>
      </c>
      <c r="G232" s="226">
        <f>IF(G$70=0,0,G$70/CHI!G$11*1000)</f>
        <v>26.195064867977134</v>
      </c>
      <c r="H232" s="226">
        <f>IF(H$70=0,0,H$70/CHI!H$11*1000)</f>
        <v>26.184014885744581</v>
      </c>
      <c r="I232" s="226">
        <f>IF(I$70=0,0,I$70/CHI!I$11*1000)</f>
        <v>25.5614331345908</v>
      </c>
      <c r="J232" s="226">
        <f>IF(J$70=0,0,J$70/CHI!J$11*1000)</f>
        <v>25.169181049146985</v>
      </c>
      <c r="K232" s="226">
        <f>IF(K$70=0,0,K$70/CHI!K$11*1000)</f>
        <v>25.190330248500789</v>
      </c>
      <c r="L232" s="226">
        <f>IF(L$70=0,0,L$70/CHI!L$11*1000)</f>
        <v>25.099955823911863</v>
      </c>
      <c r="M232" s="226">
        <f>IF(M$70=0,0,M$70/CHI!M$11*1000)</f>
        <v>24.913396915425508</v>
      </c>
      <c r="N232" s="226">
        <f>IF(N$70=0,0,N$70/CHI!N$11*1000)</f>
        <v>23.954511820492041</v>
      </c>
      <c r="O232" s="226">
        <f>IF(O$70=0,0,O$70/CHI!O$11*1000)</f>
        <v>22.620846856889781</v>
      </c>
      <c r="P232" s="226">
        <f>IF(P$70=0,0,P$70/CHI!P$11*1000)</f>
        <v>22.606037894969823</v>
      </c>
      <c r="Q232" s="226">
        <f>IF(Q$70=0,0,Q$70/CHI!Q$11*1000)</f>
        <v>22.393876168029696</v>
      </c>
    </row>
    <row r="233" spans="1:17" x14ac:dyDescent="0.25">
      <c r="A233" s="127" t="s">
        <v>181</v>
      </c>
      <c r="B233" s="226">
        <f>IF(B$83=0,0,B$83/CHI!B$11*1000)</f>
        <v>384.58063550280536</v>
      </c>
      <c r="C233" s="226">
        <f>IF(C$83=0,0,C$83/CHI!C$11*1000)</f>
        <v>363.14964499979692</v>
      </c>
      <c r="D233" s="226">
        <f>IF(D$83=0,0,D$83/CHI!D$11*1000)</f>
        <v>355.05809840962996</v>
      </c>
      <c r="E233" s="226">
        <f>IF(E$83=0,0,E$83/CHI!E$11*1000)</f>
        <v>347.15599865468397</v>
      </c>
      <c r="F233" s="226">
        <f>IF(F$83=0,0,F$83/CHI!F$11*1000)</f>
        <v>348.97156318459639</v>
      </c>
      <c r="G233" s="226">
        <f>IF(G$83=0,0,G$83/CHI!G$11*1000)</f>
        <v>341.49663488164322</v>
      </c>
      <c r="H233" s="226">
        <f>IF(H$83=0,0,H$83/CHI!H$11*1000)</f>
        <v>341.35257981757167</v>
      </c>
      <c r="I233" s="226">
        <f>IF(I$83=0,0,I$83/CHI!I$11*1000)</f>
        <v>333.23618178499248</v>
      </c>
      <c r="J233" s="226">
        <f>IF(J$83=0,0,J$83/CHI!J$11*1000)</f>
        <v>328.12251751733402</v>
      </c>
      <c r="K233" s="226">
        <f>IF(K$83=0,0,K$83/CHI!K$11*1000)</f>
        <v>328.39823282654083</v>
      </c>
      <c r="L233" s="226">
        <f>IF(L$83=0,0,L$83/CHI!L$11*1000)</f>
        <v>327.22005052265911</v>
      </c>
      <c r="M233" s="226">
        <f>IF(M$83=0,0,M$83/CHI!M$11*1000)</f>
        <v>324.78794204053185</v>
      </c>
      <c r="N233" s="226">
        <f>IF(N$83=0,0,N$83/CHI!N$11*1000)</f>
        <v>312.2872654891159</v>
      </c>
      <c r="O233" s="226">
        <f>IF(O$83=0,0,O$83/CHI!O$11*1000)</f>
        <v>294.90070434009232</v>
      </c>
      <c r="P233" s="226">
        <f>IF(P$83=0,0,P$83/CHI!P$11*1000)</f>
        <v>294.70764466693453</v>
      </c>
      <c r="Q233" s="226">
        <f>IF(Q$83=0,0,Q$83/CHI!Q$11*1000)</f>
        <v>291.94176047592799</v>
      </c>
    </row>
    <row r="234" spans="1:17" x14ac:dyDescent="0.25">
      <c r="A234" s="127" t="s">
        <v>180</v>
      </c>
      <c r="B234" s="225">
        <f>IF(B$91=0,0,B$91/CHI!B$11*1000)</f>
        <v>58.999788958127589</v>
      </c>
      <c r="C234" s="225">
        <f>IF(C$91=0,0,C$91/CHI!C$11*1000)</f>
        <v>55.711989729266222</v>
      </c>
      <c r="D234" s="225">
        <f>IF(D$91=0,0,D$91/CHI!D$11*1000)</f>
        <v>54.470638769042864</v>
      </c>
      <c r="E234" s="225">
        <f>IF(E$91=0,0,E$91/CHI!E$11*1000)</f>
        <v>53.258351475226497</v>
      </c>
      <c r="F234" s="225">
        <f>IF(F$91=0,0,F$91/CHI!F$11*1000)</f>
        <v>53.536883242601199</v>
      </c>
      <c r="G234" s="225">
        <f>IF(G$91=0,0,G$91/CHI!G$11*1000)</f>
        <v>52.390129735954268</v>
      </c>
      <c r="H234" s="225">
        <f>IF(H$91=0,0,H$91/CHI!H$11*1000)</f>
        <v>52.368029771489155</v>
      </c>
      <c r="I234" s="225">
        <f>IF(I$91=0,0,I$91/CHI!I$11*1000)</f>
        <v>51.122866269181579</v>
      </c>
      <c r="J234" s="225">
        <f>IF(J$91=0,0,J$91/CHI!J$11*1000)</f>
        <v>50.338362098293956</v>
      </c>
      <c r="K234" s="225">
        <f>IF(K$91=0,0,K$91/CHI!K$11*1000)</f>
        <v>50.380660497001571</v>
      </c>
      <c r="L234" s="225">
        <f>IF(L$91=0,0,L$91/CHI!L$11*1000)</f>
        <v>50.199911647823711</v>
      </c>
      <c r="M234" s="225">
        <f>IF(M$91=0,0,M$91/CHI!M$11*1000)</f>
        <v>49.826793830851024</v>
      </c>
      <c r="N234" s="225">
        <f>IF(N$91=0,0,N$91/CHI!N$11*1000)</f>
        <v>47.909023640984095</v>
      </c>
      <c r="O234" s="225">
        <f>IF(O$91=0,0,O$91/CHI!O$11*1000)</f>
        <v>45.241693713779561</v>
      </c>
      <c r="P234" s="225">
        <f>IF(P$91=0,0,P$91/CHI!P$11*1000)</f>
        <v>45.212075789939639</v>
      </c>
      <c r="Q234" s="225">
        <f>IF(Q$91=0,0,Q$91/CHI!Q$11*1000)</f>
        <v>44.787752336059405</v>
      </c>
    </row>
    <row r="235" spans="1:17" x14ac:dyDescent="0.25">
      <c r="A235" s="72" t="s">
        <v>179</v>
      </c>
      <c r="B235" s="224">
        <f>IF(B$105=0,0,B$105/CHI!B$11*1000)</f>
        <v>29.499894479063791</v>
      </c>
      <c r="C235" s="224">
        <f>IF(C$105=0,0,C$105/CHI!C$11*1000)</f>
        <v>27.855994864633097</v>
      </c>
      <c r="D235" s="224">
        <f>IF(D$105=0,0,D$105/CHI!D$11*1000)</f>
        <v>27.235319384521429</v>
      </c>
      <c r="E235" s="224">
        <f>IF(E$105=0,0,E$105/CHI!E$11*1000)</f>
        <v>26.629175737613238</v>
      </c>
      <c r="F235" s="224">
        <f>IF(F$105=0,0,F$105/CHI!F$11*1000)</f>
        <v>26.768441621300596</v>
      </c>
      <c r="G235" s="224">
        <f>IF(G$105=0,0,G$105/CHI!G$11*1000)</f>
        <v>26.195064867977131</v>
      </c>
      <c r="H235" s="224">
        <f>IF(H$105=0,0,H$105/CHI!H$11*1000)</f>
        <v>26.184014885744567</v>
      </c>
      <c r="I235" s="224">
        <f>IF(I$105=0,0,I$105/CHI!I$11*1000)</f>
        <v>25.561433134590789</v>
      </c>
      <c r="J235" s="224">
        <f>IF(J$105=0,0,J$105/CHI!J$11*1000)</f>
        <v>25.169181049146975</v>
      </c>
      <c r="K235" s="224">
        <f>IF(K$105=0,0,K$105/CHI!K$11*1000)</f>
        <v>25.190330248500779</v>
      </c>
      <c r="L235" s="224">
        <f>IF(L$105=0,0,L$105/CHI!L$11*1000)</f>
        <v>25.099955823911849</v>
      </c>
      <c r="M235" s="224">
        <f>IF(M$105=0,0,M$105/CHI!M$11*1000)</f>
        <v>24.913396915425505</v>
      </c>
      <c r="N235" s="224">
        <f>IF(N$105=0,0,N$105/CHI!N$11*1000)</f>
        <v>23.95451182049203</v>
      </c>
      <c r="O235" s="224">
        <f>IF(O$105=0,0,O$105/CHI!O$11*1000)</f>
        <v>22.620846856889774</v>
      </c>
      <c r="P235" s="224">
        <f>IF(P$105=0,0,P$105/CHI!P$11*1000)</f>
        <v>22.606037894969813</v>
      </c>
      <c r="Q235" s="224">
        <f>IF(Q$105=0,0,Q$105/CHI!Q$11*1000)</f>
        <v>22.393876168029696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352.64525716309822</v>
      </c>
      <c r="C237" s="230">
        <f t="shared" si="52"/>
        <v>341.22132447021238</v>
      </c>
      <c r="D237" s="230">
        <f t="shared" si="52"/>
        <v>334.58158626939053</v>
      </c>
      <c r="E237" s="230">
        <f t="shared" si="52"/>
        <v>323.39617066039244</v>
      </c>
      <c r="F237" s="230">
        <f t="shared" si="52"/>
        <v>322.08492682095164</v>
      </c>
      <c r="G237" s="230">
        <f t="shared" si="52"/>
        <v>318.0883284186263</v>
      </c>
      <c r="H237" s="230">
        <f t="shared" si="52"/>
        <v>310.24158883761453</v>
      </c>
      <c r="I237" s="230">
        <f t="shared" si="52"/>
        <v>308.62029861844422</v>
      </c>
      <c r="J237" s="230">
        <f t="shared" si="52"/>
        <v>296.73099182854895</v>
      </c>
      <c r="K237" s="230">
        <f t="shared" si="52"/>
        <v>296.98032941678355</v>
      </c>
      <c r="L237" s="230">
        <f t="shared" si="52"/>
        <v>295.91486397347637</v>
      </c>
      <c r="M237" s="230">
        <f t="shared" si="52"/>
        <v>293.71543563921671</v>
      </c>
      <c r="N237" s="230">
        <f t="shared" si="52"/>
        <v>294.71673728252205</v>
      </c>
      <c r="O237" s="230">
        <f t="shared" si="52"/>
        <v>276.84971484290543</v>
      </c>
      <c r="P237" s="230">
        <f t="shared" si="52"/>
        <v>270.63039488707255</v>
      </c>
      <c r="Q237" s="230">
        <f t="shared" si="52"/>
        <v>265.11971585649076</v>
      </c>
    </row>
    <row r="238" spans="1:17" x14ac:dyDescent="0.25">
      <c r="A238" s="132" t="s">
        <v>83</v>
      </c>
      <c r="B238" s="229">
        <f>IF(B$109=0,0,B$109/CHI!B$12*1000)</f>
        <v>3.8827237991702455</v>
      </c>
      <c r="C238" s="229">
        <f>IF(C$109=0,0,C$109/CHI!C$12*1000)</f>
        <v>3.7569430763452325</v>
      </c>
      <c r="D238" s="229">
        <f>IF(D$109=0,0,D$109/CHI!D$12*1000)</f>
        <v>3.6838376849953427</v>
      </c>
      <c r="E238" s="229">
        <f>IF(E$109=0,0,E$109/CHI!E$12*1000)</f>
        <v>3.5606831025743437</v>
      </c>
      <c r="F238" s="229">
        <f>IF(F$109=0,0,F$109/CHI!F$12*1000)</f>
        <v>3.5462459378642071</v>
      </c>
      <c r="G238" s="229">
        <f>IF(G$109=0,0,G$109/CHI!G$12*1000)</f>
        <v>3.502242261599656</v>
      </c>
      <c r="H238" s="229">
        <f>IF(H$109=0,0,H$109/CHI!H$12*1000)</f>
        <v>3.4158474444335916</v>
      </c>
      <c r="I238" s="229">
        <f>IF(I$109=0,0,I$109/CHI!I$12*1000)</f>
        <v>3.3979965815863906</v>
      </c>
      <c r="J238" s="229">
        <f>IF(J$109=0,0,J$109/CHI!J$12*1000)</f>
        <v>3.2670919586230007</v>
      </c>
      <c r="K238" s="229">
        <f>IF(K$109=0,0,K$109/CHI!K$12*1000)</f>
        <v>3.2698372358334602</v>
      </c>
      <c r="L238" s="229">
        <f>IF(L$109=0,0,L$109/CHI!L$12*1000)</f>
        <v>3.2581061606243327</v>
      </c>
      <c r="M238" s="229">
        <f>IF(M$109=0,0,M$109/CHI!M$12*1000)</f>
        <v>3.2338898339772695</v>
      </c>
      <c r="N238" s="229">
        <f>IF(N$109=0,0,N$109/CHI!N$12*1000)</f>
        <v>3.2449144476411123</v>
      </c>
      <c r="O238" s="229">
        <f>IF(O$109=0,0,O$109/CHI!O$12*1000)</f>
        <v>3.0481934884406785</v>
      </c>
      <c r="P238" s="229">
        <f>IF(P$109=0,0,P$109/CHI!P$12*1000)</f>
        <v>2.9797170206117123</v>
      </c>
      <c r="Q238" s="229">
        <f>IF(Q$109=0,0,Q$109/CHI!Q$12*1000)</f>
        <v>2.919042889350866</v>
      </c>
    </row>
    <row r="239" spans="1:17" x14ac:dyDescent="0.25">
      <c r="A239" s="76" t="s">
        <v>82</v>
      </c>
      <c r="B239" s="228">
        <f>IF(B$110=0,0,B$110/CHI!B$12*1000)</f>
        <v>25.948065357014467</v>
      </c>
      <c r="C239" s="228">
        <f>IF(C$110=0,0,C$110/CHI!C$12*1000)</f>
        <v>25.107478545968718</v>
      </c>
      <c r="D239" s="228">
        <f>IF(D$110=0,0,D$110/CHI!D$12*1000)</f>
        <v>24.618918563128208</v>
      </c>
      <c r="E239" s="228">
        <f>IF(E$110=0,0,E$110/CHI!E$12*1000)</f>
        <v>23.795882128149536</v>
      </c>
      <c r="F239" s="228">
        <f>IF(F$110=0,0,F$110/CHI!F$12*1000)</f>
        <v>23.699399217480316</v>
      </c>
      <c r="G239" s="228">
        <f>IF(G$110=0,0,G$110/CHI!G$12*1000)</f>
        <v>23.405324663965722</v>
      </c>
      <c r="H239" s="228">
        <f>IF(H$110=0,0,H$110/CHI!H$12*1000)</f>
        <v>22.82795205692851</v>
      </c>
      <c r="I239" s="228">
        <f>IF(I$110=0,0,I$110/CHI!I$12*1000)</f>
        <v>22.708655557925084</v>
      </c>
      <c r="J239" s="228">
        <f>IF(J$110=0,0,J$110/CHI!J$12*1000)</f>
        <v>21.833825956881803</v>
      </c>
      <c r="K239" s="228">
        <f>IF(K$110=0,0,K$110/CHI!K$12*1000)</f>
        <v>21.852172518770999</v>
      </c>
      <c r="L239" s="228">
        <f>IF(L$110=0,0,L$110/CHI!L$12*1000)</f>
        <v>21.773774280323149</v>
      </c>
      <c r="M239" s="228">
        <f>IF(M$110=0,0,M$110/CHI!M$12*1000)</f>
        <v>21.611937678224617</v>
      </c>
      <c r="N239" s="228">
        <f>IF(N$110=0,0,N$110/CHI!N$12*1000)</f>
        <v>21.685614666514731</v>
      </c>
      <c r="O239" s="228">
        <f>IF(O$110=0,0,O$110/CHI!O$12*1000)</f>
        <v>20.370937504178777</v>
      </c>
      <c r="P239" s="228">
        <f>IF(P$110=0,0,P$110/CHI!P$12*1000)</f>
        <v>19.913312405266709</v>
      </c>
      <c r="Q239" s="228">
        <f>IF(Q$110=0,0,Q$110/CHI!Q$12*1000)</f>
        <v>19.507829964364536</v>
      </c>
    </row>
    <row r="240" spans="1:17" x14ac:dyDescent="0.25">
      <c r="A240" s="76" t="s">
        <v>81</v>
      </c>
      <c r="B240" s="228">
        <f>IF(B$111=0,0,B$111/CHI!B$12*1000)</f>
        <v>4.5317152692167104</v>
      </c>
      <c r="C240" s="228">
        <f>IF(C$111=0,0,C$111/CHI!C$12*1000)</f>
        <v>4.3849104868829674</v>
      </c>
      <c r="D240" s="228">
        <f>IF(D$111=0,0,D$111/CHI!D$12*1000)</f>
        <v>4.2995856388180203</v>
      </c>
      <c r="E240" s="228">
        <f>IF(E$111=0,0,E$111/CHI!E$12*1000)</f>
        <v>4.1558459523251203</v>
      </c>
      <c r="F240" s="228">
        <f>IF(F$111=0,0,F$111/CHI!F$12*1000)</f>
        <v>4.138995637148156</v>
      </c>
      <c r="G240" s="228">
        <f>IF(G$111=0,0,G$111/CHI!G$12*1000)</f>
        <v>4.0876368122756919</v>
      </c>
      <c r="H240" s="228">
        <f>IF(H$111=0,0,H$111/CHI!H$12*1000)</f>
        <v>3.9868012307655394</v>
      </c>
      <c r="I240" s="228">
        <f>IF(I$111=0,0,I$111/CHI!I$12*1000)</f>
        <v>3.9659666229186858</v>
      </c>
      <c r="J240" s="228">
        <f>IF(J$111=0,0,J$111/CHI!J$12*1000)</f>
        <v>3.8131814882096391</v>
      </c>
      <c r="K240" s="228">
        <f>IF(K$111=0,0,K$111/CHI!K$12*1000)</f>
        <v>3.8163856343957594</v>
      </c>
      <c r="L240" s="228">
        <f>IF(L$111=0,0,L$111/CHI!L$12*1000)</f>
        <v>3.8026937275284998</v>
      </c>
      <c r="M240" s="228">
        <f>IF(M$111=0,0,M$111/CHI!M$12*1000)</f>
        <v>3.7744296781376345</v>
      </c>
      <c r="N240" s="228">
        <f>IF(N$111=0,0,N$111/CHI!N$12*1000)</f>
        <v>3.7872970394699874</v>
      </c>
      <c r="O240" s="228">
        <f>IF(O$111=0,0,O$111/CHI!O$12*1000)</f>
        <v>3.5576944664582073</v>
      </c>
      <c r="P240" s="228">
        <f>IF(P$111=0,0,P$111/CHI!P$12*1000)</f>
        <v>3.4777722595505542</v>
      </c>
      <c r="Q240" s="228">
        <f>IF(Q$111=0,0,Q$111/CHI!Q$12*1000)</f>
        <v>3.4069565380871856</v>
      </c>
    </row>
    <row r="241" spans="1:17" x14ac:dyDescent="0.25">
      <c r="A241" s="76" t="s">
        <v>80</v>
      </c>
      <c r="B241" s="228">
        <f>IF(B$112=0,0,B$112/CHI!B$12*1000)</f>
        <v>36.885876092117336</v>
      </c>
      <c r="C241" s="228">
        <f>IF(C$112=0,0,C$112/CHI!C$12*1000)</f>
        <v>35.690959225279713</v>
      </c>
      <c r="D241" s="228">
        <f>IF(D$112=0,0,D$112/CHI!D$12*1000)</f>
        <v>34.99645800745575</v>
      </c>
      <c r="E241" s="228">
        <f>IF(E$112=0,0,E$112/CHI!E$12*1000)</f>
        <v>33.82648947445626</v>
      </c>
      <c r="F241" s="228">
        <f>IF(F$112=0,0,F$112/CHI!F$12*1000)</f>
        <v>33.689336409709966</v>
      </c>
      <c r="G241" s="228">
        <f>IF(G$112=0,0,G$112/CHI!G$12*1000)</f>
        <v>33.27130148519673</v>
      </c>
      <c r="H241" s="228">
        <f>IF(H$112=0,0,H$112/CHI!H$12*1000)</f>
        <v>32.450550722119118</v>
      </c>
      <c r="I241" s="228">
        <f>IF(I$112=0,0,I$112/CHI!I$12*1000)</f>
        <v>32.280967525070707</v>
      </c>
      <c r="J241" s="228">
        <f>IF(J$112=0,0,J$112/CHI!J$12*1000)</f>
        <v>31.037373606918504</v>
      </c>
      <c r="K241" s="228">
        <f>IF(K$112=0,0,K$112/CHI!K$12*1000)</f>
        <v>31.063453740417867</v>
      </c>
      <c r="L241" s="228">
        <f>IF(L$112=0,0,L$112/CHI!L$12*1000)</f>
        <v>30.952008525931163</v>
      </c>
      <c r="M241" s="228">
        <f>IF(M$112=0,0,M$112/CHI!M$12*1000)</f>
        <v>30.721953422784058</v>
      </c>
      <c r="N241" s="228">
        <f>IF(N$112=0,0,N$112/CHI!N$12*1000)</f>
        <v>30.826687252590563</v>
      </c>
      <c r="O241" s="228">
        <f>IF(O$112=0,0,O$112/CHI!O$12*1000)</f>
        <v>28.957838140186446</v>
      </c>
      <c r="P241" s="228">
        <f>IF(P$112=0,0,P$112/CHI!P$12*1000)</f>
        <v>28.307311695811261</v>
      </c>
      <c r="Q241" s="228">
        <f>IF(Q$112=0,0,Q$112/CHI!Q$12*1000)</f>
        <v>27.730907448833229</v>
      </c>
    </row>
    <row r="242" spans="1:17" x14ac:dyDescent="0.25">
      <c r="A242" s="129" t="s">
        <v>79</v>
      </c>
      <c r="B242" s="227">
        <f>IF(B$113=0,0,B$113/CHI!B$12*1000)</f>
        <v>10.871626637676684</v>
      </c>
      <c r="C242" s="227">
        <f>IF(C$113=0,0,C$113/CHI!C$12*1000)</f>
        <v>10.519440613766653</v>
      </c>
      <c r="D242" s="227">
        <f>IF(D$113=0,0,D$113/CHI!D$12*1000)</f>
        <v>10.31474551798696</v>
      </c>
      <c r="E242" s="227">
        <f>IF(E$113=0,0,E$113/CHI!E$12*1000)</f>
        <v>9.9699126872081614</v>
      </c>
      <c r="F242" s="227">
        <f>IF(F$113=0,0,F$113/CHI!F$12*1000)</f>
        <v>9.9294886260197792</v>
      </c>
      <c r="G242" s="227">
        <f>IF(G$113=0,0,G$113/CHI!G$12*1000)</f>
        <v>9.806278332479037</v>
      </c>
      <c r="H242" s="227">
        <f>IF(H$113=0,0,H$113/CHI!H$12*1000)</f>
        <v>9.5643728444140574</v>
      </c>
      <c r="I242" s="227">
        <f>IF(I$113=0,0,I$113/CHI!I$12*1000)</f>
        <v>9.5143904284418923</v>
      </c>
      <c r="J242" s="227">
        <f>IF(J$113=0,0,J$113/CHI!J$12*1000)</f>
        <v>9.1478574841444047</v>
      </c>
      <c r="K242" s="227">
        <f>IF(K$113=0,0,K$113/CHI!K$12*1000)</f>
        <v>9.1555442603336878</v>
      </c>
      <c r="L242" s="227">
        <f>IF(L$113=0,0,L$113/CHI!L$12*1000)</f>
        <v>9.1226972497481338</v>
      </c>
      <c r="M242" s="227">
        <f>IF(M$113=0,0,M$113/CHI!M$12*1000)</f>
        <v>9.0548915351363561</v>
      </c>
      <c r="N242" s="227">
        <f>IF(N$113=0,0,N$113/CHI!N$12*1000)</f>
        <v>9.0857604533951157</v>
      </c>
      <c r="O242" s="227">
        <f>IF(O$113=0,0,O$113/CHI!O$12*1000)</f>
        <v>8.5349417676338994</v>
      </c>
      <c r="P242" s="227">
        <f>IF(P$113=0,0,P$113/CHI!P$12*1000)</f>
        <v>8.343207657712794</v>
      </c>
      <c r="Q242" s="227">
        <f>IF(Q$113=0,0,Q$113/CHI!Q$12*1000)</f>
        <v>8.1733200901824254</v>
      </c>
    </row>
    <row r="243" spans="1:17" x14ac:dyDescent="0.25">
      <c r="A243" s="127" t="s">
        <v>182</v>
      </c>
      <c r="B243" s="226">
        <f>IF(B$118=0,0,B$118/CHI!B$12*1000)</f>
        <v>35.424722196466327</v>
      </c>
      <c r="C243" s="226">
        <f>IF(C$118=0,0,C$118/CHI!C$12*1000)</f>
        <v>34.277139366933355</v>
      </c>
      <c r="D243" s="226">
        <f>IF(D$118=0,0,D$118/CHI!D$12*1000)</f>
        <v>33.610149306968957</v>
      </c>
      <c r="E243" s="226">
        <f>IF(E$118=0,0,E$118/CHI!E$12*1000)</f>
        <v>32.48652653719634</v>
      </c>
      <c r="F243" s="226">
        <f>IF(F$118=0,0,F$118/CHI!F$12*1000)</f>
        <v>32.3548064933265</v>
      </c>
      <c r="G243" s="226">
        <f>IF(G$118=0,0,G$118/CHI!G$12*1000)</f>
        <v>31.953331114720346</v>
      </c>
      <c r="H243" s="226">
        <f>IF(H$118=0,0,H$118/CHI!H$12*1000)</f>
        <v>31.165092611127488</v>
      </c>
      <c r="I243" s="226">
        <f>IF(I$118=0,0,I$118/CHI!I$12*1000)</f>
        <v>31.002227084235141</v>
      </c>
      <c r="J243" s="226">
        <f>IF(J$118=0,0,J$118/CHI!J$12*1000)</f>
        <v>29.807895439088952</v>
      </c>
      <c r="K243" s="226">
        <f>IF(K$118=0,0,K$118/CHI!K$12*1000)</f>
        <v>29.832942464724308</v>
      </c>
      <c r="L243" s="226">
        <f>IF(L$118=0,0,L$118/CHI!L$12*1000)</f>
        <v>29.725911910442282</v>
      </c>
      <c r="M243" s="226">
        <f>IF(M$118=0,0,M$118/CHI!M$12*1000)</f>
        <v>29.504969940716173</v>
      </c>
      <c r="N243" s="226">
        <f>IF(N$118=0,0,N$118/CHI!N$12*1000)</f>
        <v>29.605554967250505</v>
      </c>
      <c r="O243" s="226">
        <f>IF(O$118=0,0,O$118/CHI!O$12*1000)</f>
        <v>27.810736254833458</v>
      </c>
      <c r="P243" s="226">
        <f>IF(P$118=0,0,P$118/CHI!P$12*1000)</f>
        <v>27.185979003144638</v>
      </c>
      <c r="Q243" s="226">
        <f>IF(Q$118=0,0,Q$118/CHI!Q$12*1000)</f>
        <v>26.632407758935422</v>
      </c>
    </row>
    <row r="244" spans="1:17" x14ac:dyDescent="0.25">
      <c r="A244" s="127" t="s">
        <v>181</v>
      </c>
      <c r="B244" s="226">
        <f>IF(B$131=0,0,B$131/CHI!B$12*1000)</f>
        <v>76.39048366568025</v>
      </c>
      <c r="C244" s="226">
        <f>IF(C$131=0,0,C$131/CHI!C$12*1000)</f>
        <v>73.915816202989546</v>
      </c>
      <c r="D244" s="226">
        <f>IF(D$131=0,0,D$131/CHI!D$12*1000)</f>
        <v>72.477507301135546</v>
      </c>
      <c r="E244" s="226">
        <f>IF(E$131=0,0,E$131/CHI!E$12*1000)</f>
        <v>70.054507725735519</v>
      </c>
      <c r="F244" s="226">
        <f>IF(F$131=0,0,F$131/CHI!F$12*1000)</f>
        <v>69.770464344848094</v>
      </c>
      <c r="G244" s="226">
        <f>IF(G$131=0,0,G$131/CHI!G$12*1000)</f>
        <v>68.904715894331062</v>
      </c>
      <c r="H244" s="226">
        <f>IF(H$131=0,0,H$131/CHI!H$12*1000)</f>
        <v>67.20494475147153</v>
      </c>
      <c r="I244" s="226">
        <f>IF(I$131=0,0,I$131/CHI!I$12*1000)</f>
        <v>66.853738712288731</v>
      </c>
      <c r="J244" s="226">
        <f>IF(J$131=0,0,J$131/CHI!J$12*1000)</f>
        <v>64.278261295022062</v>
      </c>
      <c r="K244" s="226">
        <f>IF(K$131=0,0,K$131/CHI!K$12*1000)</f>
        <v>64.332273134326243</v>
      </c>
      <c r="L244" s="226">
        <f>IF(L$131=0,0,L$131/CHI!L$12*1000)</f>
        <v>64.101470595826015</v>
      </c>
      <c r="M244" s="226">
        <f>IF(M$131=0,0,M$131/CHI!M$12*1000)</f>
        <v>63.625027510801374</v>
      </c>
      <c r="N244" s="226">
        <f>IF(N$131=0,0,N$131/CHI!N$12*1000)</f>
        <v>63.841930801781871</v>
      </c>
      <c r="O244" s="226">
        <f>IF(O$131=0,0,O$131/CHI!O$12*1000)</f>
        <v>59.971552686369883</v>
      </c>
      <c r="P244" s="226">
        <f>IF(P$131=0,0,P$131/CHI!P$12*1000)</f>
        <v>58.624315342758173</v>
      </c>
      <c r="Q244" s="226">
        <f>IF(Q$131=0,0,Q$131/CHI!Q$12*1000)</f>
        <v>57.430584736939267</v>
      </c>
    </row>
    <row r="245" spans="1:17" x14ac:dyDescent="0.25">
      <c r="A245" s="127" t="s">
        <v>180</v>
      </c>
      <c r="B245" s="225">
        <f>IF(B$139=0,0,B$139/CHI!B$12*1000)</f>
        <v>52.9033480485854</v>
      </c>
      <c r="C245" s="225">
        <f>IF(C$139=0,0,C$139/CHI!C$12*1000)</f>
        <v>51.189545650682071</v>
      </c>
      <c r="D245" s="225">
        <f>IF(D$139=0,0,D$139/CHI!D$12*1000)</f>
        <v>50.193461416300593</v>
      </c>
      <c r="E245" s="225">
        <f>IF(E$139=0,0,E$139/CHI!E$12*1000)</f>
        <v>48.515441017582383</v>
      </c>
      <c r="F245" s="225">
        <f>IF(F$139=0,0,F$139/CHI!F$12*1000)</f>
        <v>48.31873005151823</v>
      </c>
      <c r="G245" s="225">
        <f>IF(G$139=0,0,G$139/CHI!G$12*1000)</f>
        <v>47.719165951352693</v>
      </c>
      <c r="H245" s="225">
        <f>IF(H$139=0,0,H$139/CHI!H$12*1000)</f>
        <v>46.542009058784892</v>
      </c>
      <c r="I245" s="225">
        <f>IF(I$139=0,0,I$139/CHI!I$12*1000)</f>
        <v>46.29878536865921</v>
      </c>
      <c r="J245" s="225">
        <f>IF(J$139=0,0,J$139/CHI!J$12*1000)</f>
        <v>44.515168199886858</v>
      </c>
      <c r="K245" s="225">
        <f>IF(K$139=0,0,K$139/CHI!K$12*1000)</f>
        <v>44.552573475993746</v>
      </c>
      <c r="L245" s="225">
        <f>IF(L$139=0,0,L$139/CHI!L$12*1000)</f>
        <v>44.392733841017616</v>
      </c>
      <c r="M245" s="225">
        <f>IF(M$139=0,0,M$139/CHI!M$12*1000)</f>
        <v>44.062778679813093</v>
      </c>
      <c r="N245" s="225">
        <f>IF(N$139=0,0,N$139/CHI!N$12*1000)</f>
        <v>44.212992551292729</v>
      </c>
      <c r="O245" s="225">
        <f>IF(O$139=0,0,O$139/CHI!O$12*1000)</f>
        <v>41.532606844934676</v>
      </c>
      <c r="P245" s="225">
        <f>IF(P$139=0,0,P$139/CHI!P$12*1000)</f>
        <v>40.599593167405587</v>
      </c>
      <c r="Q245" s="225">
        <f>IF(Q$139=0,0,Q$139/CHI!Q$12*1000)</f>
        <v>39.77288880993261</v>
      </c>
    </row>
    <row r="246" spans="1:17" x14ac:dyDescent="0.25">
      <c r="A246" s="72" t="s">
        <v>179</v>
      </c>
      <c r="B246" s="224">
        <f>IF(B$153=0,0,B$153/CHI!B$12*1000)</f>
        <v>105.8066960971708</v>
      </c>
      <c r="C246" s="224">
        <f>IF(C$153=0,0,C$153/CHI!C$12*1000)</f>
        <v>102.37909130136414</v>
      </c>
      <c r="D246" s="224">
        <f>IF(D$153=0,0,D$153/CHI!D$12*1000)</f>
        <v>100.38692283260117</v>
      </c>
      <c r="E246" s="224">
        <f>IF(E$153=0,0,E$153/CHI!E$12*1000)</f>
        <v>97.030882035164765</v>
      </c>
      <c r="F246" s="224">
        <f>IF(F$153=0,0,F$153/CHI!F$12*1000)</f>
        <v>96.637460103036432</v>
      </c>
      <c r="G246" s="224">
        <f>IF(G$153=0,0,G$153/CHI!G$12*1000)</f>
        <v>95.438331902705386</v>
      </c>
      <c r="H246" s="224">
        <f>IF(H$153=0,0,H$153/CHI!H$12*1000)</f>
        <v>93.084018117569812</v>
      </c>
      <c r="I246" s="224">
        <f>IF(I$153=0,0,I$153/CHI!I$12*1000)</f>
        <v>92.597570737318406</v>
      </c>
      <c r="J246" s="224">
        <f>IF(J$153=0,0,J$153/CHI!J$12*1000)</f>
        <v>89.030336399773716</v>
      </c>
      <c r="K246" s="224">
        <f>IF(K$153=0,0,K$153/CHI!K$12*1000)</f>
        <v>89.105146951987493</v>
      </c>
      <c r="L246" s="224">
        <f>IF(L$153=0,0,L$153/CHI!L$12*1000)</f>
        <v>88.785467682035204</v>
      </c>
      <c r="M246" s="224">
        <f>IF(M$153=0,0,M$153/CHI!M$12*1000)</f>
        <v>88.125557359626185</v>
      </c>
      <c r="N246" s="224">
        <f>IF(N$153=0,0,N$153/CHI!N$12*1000)</f>
        <v>88.425985102585443</v>
      </c>
      <c r="O246" s="224">
        <f>IF(O$153=0,0,O$153/CHI!O$12*1000)</f>
        <v>83.065213689869353</v>
      </c>
      <c r="P246" s="224">
        <f>IF(P$153=0,0,P$153/CHI!P$12*1000)</f>
        <v>81.199186334811159</v>
      </c>
      <c r="Q246" s="224">
        <f>IF(Q$153=0,0,Q$153/CHI!Q$12*1000)</f>
        <v>79.54577761986522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7403.0255760180053</v>
      </c>
      <c r="C5" s="96">
        <v>7657.4897793426753</v>
      </c>
      <c r="D5" s="96">
        <v>7504.0791481925962</v>
      </c>
      <c r="E5" s="96">
        <v>7513.9196832080979</v>
      </c>
      <c r="F5" s="96">
        <v>6823.8736128202636</v>
      </c>
      <c r="G5" s="96">
        <v>6113.5481904664075</v>
      </c>
      <c r="H5" s="96">
        <v>6134.9844084994165</v>
      </c>
      <c r="I5" s="96">
        <v>6012.4793051574252</v>
      </c>
      <c r="J5" s="96">
        <v>5909.1572321247841</v>
      </c>
      <c r="K5" s="96">
        <v>5131.2580163216899</v>
      </c>
      <c r="L5" s="96">
        <v>5196.3358217078367</v>
      </c>
      <c r="M5" s="96">
        <v>5373.2679769984607</v>
      </c>
      <c r="N5" s="96">
        <v>4962.789714334448</v>
      </c>
      <c r="O5" s="96">
        <v>4332.2677876884391</v>
      </c>
      <c r="P5" s="96">
        <v>4178.7656576978761</v>
      </c>
      <c r="Q5" s="96">
        <v>4001.6642780809725</v>
      </c>
    </row>
    <row r="6" spans="1:17" x14ac:dyDescent="0.25">
      <c r="A6" s="132" t="s">
        <v>83</v>
      </c>
      <c r="B6" s="160">
        <v>9.3488800940215242</v>
      </c>
      <c r="C6" s="160">
        <v>9.0722444255270673</v>
      </c>
      <c r="D6" s="160">
        <v>10.058882569641202</v>
      </c>
      <c r="E6" s="160">
        <v>10.30832233104876</v>
      </c>
      <c r="F6" s="160">
        <v>11.212658332821826</v>
      </c>
      <c r="G6" s="160">
        <v>11.997402256919816</v>
      </c>
      <c r="H6" s="160">
        <v>11.379022685301869</v>
      </c>
      <c r="I6" s="160">
        <v>11.191026854043912</v>
      </c>
      <c r="J6" s="160">
        <v>11.161608447973645</v>
      </c>
      <c r="K6" s="160">
        <v>7.2606788419086259</v>
      </c>
      <c r="L6" s="160">
        <v>8.4136039311201607</v>
      </c>
      <c r="M6" s="160">
        <v>11.264705553012801</v>
      </c>
      <c r="N6" s="160">
        <v>11.541015612307898</v>
      </c>
      <c r="O6" s="160">
        <v>10.490347158926358</v>
      </c>
      <c r="P6" s="160">
        <v>11.084742093239768</v>
      </c>
      <c r="Q6" s="160">
        <v>8.443097032239816</v>
      </c>
    </row>
    <row r="7" spans="1:17" x14ac:dyDescent="0.25">
      <c r="A7" s="76" t="s">
        <v>82</v>
      </c>
      <c r="B7" s="159">
        <v>10.794553441455681</v>
      </c>
      <c r="C7" s="159">
        <v>10.475139941940823</v>
      </c>
      <c r="D7" s="159">
        <v>11.614347854215728</v>
      </c>
      <c r="E7" s="159">
        <v>11.902359980572946</v>
      </c>
      <c r="F7" s="159">
        <v>12.946538877082093</v>
      </c>
      <c r="G7" s="159">
        <v>13.852632456349459</v>
      </c>
      <c r="H7" s="159">
        <v>13.138629146241433</v>
      </c>
      <c r="I7" s="159">
        <v>12.921562393124916</v>
      </c>
      <c r="J7" s="159">
        <v>12.887594842648895</v>
      </c>
      <c r="K7" s="159">
        <v>8.3834411172253045</v>
      </c>
      <c r="L7" s="159">
        <v>9.7146499213095012</v>
      </c>
      <c r="M7" s="159">
        <v>13.006634470798181</v>
      </c>
      <c r="N7" s="159">
        <v>13.325672010212131</v>
      </c>
      <c r="O7" s="159">
        <v>12.112532398278146</v>
      </c>
      <c r="P7" s="159">
        <v>12.798842182899275</v>
      </c>
      <c r="Q7" s="159">
        <v>9.7487037173779711</v>
      </c>
    </row>
    <row r="8" spans="1:17" x14ac:dyDescent="0.25">
      <c r="A8" s="76" t="s">
        <v>81</v>
      </c>
      <c r="B8" s="159">
        <v>13.181010064462242</v>
      </c>
      <c r="C8" s="159">
        <v>12.7909807246971</v>
      </c>
      <c r="D8" s="159">
        <v>14.182044379034394</v>
      </c>
      <c r="E8" s="159">
        <v>14.533730139523781</v>
      </c>
      <c r="F8" s="159">
        <v>15.80875579191706</v>
      </c>
      <c r="G8" s="159">
        <v>16.915168266730578</v>
      </c>
      <c r="H8" s="159">
        <v>16.04331331991547</v>
      </c>
      <c r="I8" s="159">
        <v>15.778257514410726</v>
      </c>
      <c r="J8" s="159">
        <v>15.736780428108103</v>
      </c>
      <c r="K8" s="159">
        <v>10.236849753932177</v>
      </c>
      <c r="L8" s="159">
        <v>11.862361799400201</v>
      </c>
      <c r="M8" s="159">
        <v>15.88213730138826</v>
      </c>
      <c r="N8" s="159">
        <v>16.271707563906642</v>
      </c>
      <c r="O8" s="159">
        <v>14.790367412021364</v>
      </c>
      <c r="P8" s="159">
        <v>15.628406357077536</v>
      </c>
      <c r="Q8" s="159">
        <v>11.903944198444874</v>
      </c>
    </row>
    <row r="9" spans="1:17" x14ac:dyDescent="0.25">
      <c r="A9" s="76" t="s">
        <v>80</v>
      </c>
      <c r="B9" s="159">
        <v>49.989661665975007</v>
      </c>
      <c r="C9" s="159">
        <v>48.510455244061205</v>
      </c>
      <c r="D9" s="159">
        <v>53.786136022398665</v>
      </c>
      <c r="E9" s="159">
        <v>55.119922438889269</v>
      </c>
      <c r="F9" s="159">
        <v>59.955523099754053</v>
      </c>
      <c r="G9" s="159">
        <v>64.151649573252698</v>
      </c>
      <c r="H9" s="159">
        <v>60.845094643095877</v>
      </c>
      <c r="I9" s="159">
        <v>59.839856806618663</v>
      </c>
      <c r="J9" s="159">
        <v>59.68255281390352</v>
      </c>
      <c r="K9" s="159">
        <v>38.823781578332834</v>
      </c>
      <c r="L9" s="159">
        <v>44.988619992802924</v>
      </c>
      <c r="M9" s="159">
        <v>60.233826265677138</v>
      </c>
      <c r="N9" s="159">
        <v>61.711291613414396</v>
      </c>
      <c r="O9" s="159">
        <v>56.093232553993595</v>
      </c>
      <c r="P9" s="159">
        <v>59.271538550376867</v>
      </c>
      <c r="Q9" s="159">
        <v>45.146323389533272</v>
      </c>
    </row>
    <row r="10" spans="1:17" x14ac:dyDescent="0.25">
      <c r="A10" s="129" t="s">
        <v>79</v>
      </c>
      <c r="B10" s="158">
        <v>41.130078751647417</v>
      </c>
      <c r="C10" s="158">
        <v>39.913029573963783</v>
      </c>
      <c r="D10" s="158">
        <v>44.253710399760692</v>
      </c>
      <c r="E10" s="158">
        <v>45.351112112832801</v>
      </c>
      <c r="F10" s="158">
        <v>49.329707473646344</v>
      </c>
      <c r="G10" s="158">
        <v>52.782161572257337</v>
      </c>
      <c r="H10" s="158">
        <v>50.061621761791599</v>
      </c>
      <c r="I10" s="158">
        <v>49.23454052138014</v>
      </c>
      <c r="J10" s="158">
        <v>49.105115248379619</v>
      </c>
      <c r="K10" s="158">
        <v>31.943108645611254</v>
      </c>
      <c r="L10" s="158">
        <v>37.017669635263275</v>
      </c>
      <c r="M10" s="158">
        <v>49.561219689852976</v>
      </c>
      <c r="N10" s="158">
        <v>50.776740223131533</v>
      </c>
      <c r="O10" s="158">
        <v>46.154531041324674</v>
      </c>
      <c r="P10" s="158">
        <v>48.872137258529875</v>
      </c>
      <c r="Q10" s="158">
        <v>37.148166871692759</v>
      </c>
    </row>
    <row r="11" spans="1:17" x14ac:dyDescent="0.25">
      <c r="A11" s="92" t="s">
        <v>125</v>
      </c>
      <c r="B11" s="91">
        <v>6.7206045581381453</v>
      </c>
      <c r="C11" s="91">
        <v>6.5217402111864322</v>
      </c>
      <c r="D11" s="91">
        <v>7.231002148646378</v>
      </c>
      <c r="E11" s="91">
        <v>7.4103162462320942</v>
      </c>
      <c r="F11" s="91">
        <v>8.0604138616129024</v>
      </c>
      <c r="G11" s="91">
        <v>8.6245406383202834</v>
      </c>
      <c r="H11" s="91">
        <v>8.1800077610259514</v>
      </c>
      <c r="I11" s="91">
        <v>8.0448636980198192</v>
      </c>
      <c r="J11" s="91">
        <v>8.0237157667231713</v>
      </c>
      <c r="K11" s="91">
        <v>5.2194648802173367</v>
      </c>
      <c r="L11" s="91">
        <v>6.0382948652798074</v>
      </c>
      <c r="M11" s="91">
        <v>8.0868825233365946</v>
      </c>
      <c r="N11" s="91">
        <v>8.2859283845112426</v>
      </c>
      <c r="O11" s="91">
        <v>7.5298988018074349</v>
      </c>
      <c r="P11" s="91">
        <v>7.6884956404200988</v>
      </c>
      <c r="Q11" s="91">
        <v>6.0562831652605738</v>
      </c>
    </row>
    <row r="12" spans="1:17" x14ac:dyDescent="0.25">
      <c r="A12" s="92" t="s">
        <v>26</v>
      </c>
      <c r="B12" s="91">
        <v>11.183938094310964</v>
      </c>
      <c r="C12" s="91">
        <v>10.853002606850936</v>
      </c>
      <c r="D12" s="91">
        <v>12.033304398539846</v>
      </c>
      <c r="E12" s="91">
        <v>12.331705792266757</v>
      </c>
      <c r="F12" s="91">
        <v>13.413550650535337</v>
      </c>
      <c r="G12" s="91">
        <v>14.352329132956031</v>
      </c>
      <c r="H12" s="91">
        <v>13.612570062542423</v>
      </c>
      <c r="I12" s="91">
        <v>13.387673206701679</v>
      </c>
      <c r="J12" s="91">
        <v>13.352480367664894</v>
      </c>
      <c r="K12" s="91">
        <v>8.6858513398313502</v>
      </c>
      <c r="L12" s="91">
        <v>10.048488254930737</v>
      </c>
      <c r="M12" s="91">
        <v>13.457597859621394</v>
      </c>
      <c r="N12" s="91">
        <v>13.788835409762688</v>
      </c>
      <c r="O12" s="91">
        <v>12.530706326689605</v>
      </c>
      <c r="P12" s="91">
        <v>13.24013404922775</v>
      </c>
      <c r="Q12" s="91">
        <v>10.078423066846307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6.3324057247261187E-2</v>
      </c>
      <c r="M13" s="91">
        <v>6.9524089732494979E-2</v>
      </c>
      <c r="N13" s="91">
        <v>6.6884578854134846E-2</v>
      </c>
      <c r="O13" s="91">
        <v>7.1574064597715092E-2</v>
      </c>
      <c r="P13" s="91">
        <v>7.7828931178248975E-2</v>
      </c>
      <c r="Q13" s="91">
        <v>8.3732954388685457E-2</v>
      </c>
    </row>
    <row r="14" spans="1:17" x14ac:dyDescent="0.25">
      <c r="A14" s="92" t="s">
        <v>21</v>
      </c>
      <c r="B14" s="157">
        <v>23.225536099198305</v>
      </c>
      <c r="C14" s="157">
        <v>22.538286755926411</v>
      </c>
      <c r="D14" s="157">
        <v>24.989403852574473</v>
      </c>
      <c r="E14" s="157">
        <v>25.609090074333949</v>
      </c>
      <c r="F14" s="157">
        <v>27.855742961498105</v>
      </c>
      <c r="G14" s="157">
        <v>29.805291800981021</v>
      </c>
      <c r="H14" s="157">
        <v>28.269043938223223</v>
      </c>
      <c r="I14" s="157">
        <v>27.802003616658642</v>
      </c>
      <c r="J14" s="157">
        <v>27.728919113991552</v>
      </c>
      <c r="K14" s="157">
        <v>18.037792425562568</v>
      </c>
      <c r="L14" s="157">
        <v>20.867562457805473</v>
      </c>
      <c r="M14" s="157">
        <v>27.947215217162491</v>
      </c>
      <c r="N14" s="157">
        <v>28.635091850003466</v>
      </c>
      <c r="O14" s="157">
        <v>26.022351848229917</v>
      </c>
      <c r="P14" s="157">
        <v>27.865678637703777</v>
      </c>
      <c r="Q14" s="157">
        <v>20.929727685197193</v>
      </c>
    </row>
    <row r="15" spans="1:17" x14ac:dyDescent="0.25">
      <c r="A15" s="232" t="s">
        <v>185</v>
      </c>
      <c r="B15" s="246">
        <v>6208.7423162750838</v>
      </c>
      <c r="C15" s="246">
        <v>6515.17569</v>
      </c>
      <c r="D15" s="246">
        <v>6239.7672200000006</v>
      </c>
      <c r="E15" s="246">
        <v>6217.4820899999977</v>
      </c>
      <c r="F15" s="246">
        <v>5400.6415499999985</v>
      </c>
      <c r="G15" s="246">
        <v>4577.0410207795385</v>
      </c>
      <c r="H15" s="246">
        <v>4681.535780000002</v>
      </c>
      <c r="I15" s="246">
        <v>4584.189980000001</v>
      </c>
      <c r="J15" s="246">
        <v>4493.9767899999988</v>
      </c>
      <c r="K15" s="246">
        <v>4216.4345599999997</v>
      </c>
      <c r="L15" s="246">
        <v>4131.1017389762292</v>
      </c>
      <c r="M15" s="246">
        <v>3950.3671523140993</v>
      </c>
      <c r="N15" s="246">
        <v>3500.9571302100694</v>
      </c>
      <c r="O15" s="246">
        <v>2997.0137315650927</v>
      </c>
      <c r="P15" s="246">
        <v>2760.6006383309655</v>
      </c>
      <c r="Q15" s="246">
        <v>2912.0819991887265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59.4</v>
      </c>
      <c r="I16" s="244">
        <v>57.6</v>
      </c>
      <c r="J16" s="244">
        <v>59.4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249.40265864055755</v>
      </c>
      <c r="P18" s="244">
        <v>412.00762773400743</v>
      </c>
      <c r="Q18" s="244">
        <v>602.08305734861869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804.44251612816242</v>
      </c>
      <c r="C21" s="244">
        <v>901.89560999999958</v>
      </c>
      <c r="D21" s="244">
        <v>810.17953000000034</v>
      </c>
      <c r="E21" s="244">
        <v>1840.0860599999996</v>
      </c>
      <c r="F21" s="244">
        <v>2458.1542500000005</v>
      </c>
      <c r="G21" s="244">
        <v>1610.7667505537274</v>
      </c>
      <c r="H21" s="244">
        <v>2000.5221600000004</v>
      </c>
      <c r="I21" s="244">
        <v>1672.8867300000002</v>
      </c>
      <c r="J21" s="244">
        <v>2201.1778399999998</v>
      </c>
      <c r="K21" s="244">
        <v>1736.83815</v>
      </c>
      <c r="L21" s="244">
        <v>1413.989766298258</v>
      </c>
      <c r="M21" s="244">
        <v>1340.40317187351</v>
      </c>
      <c r="N21" s="244">
        <v>1661.4124721163591</v>
      </c>
      <c r="O21" s="244">
        <v>701.7770134709092</v>
      </c>
      <c r="P21" s="244">
        <v>319.79077099455458</v>
      </c>
      <c r="Q21" s="244">
        <v>342.409477405178</v>
      </c>
    </row>
    <row r="22" spans="1:17" x14ac:dyDescent="0.25">
      <c r="A22" s="245" t="s">
        <v>67</v>
      </c>
      <c r="B22" s="244">
        <v>4929.8802816939797</v>
      </c>
      <c r="C22" s="244">
        <v>5142.1800800000001</v>
      </c>
      <c r="D22" s="244">
        <v>4984.4907899999998</v>
      </c>
      <c r="E22" s="244">
        <v>3906.3043699999998</v>
      </c>
      <c r="F22" s="244">
        <v>2502.2867500000002</v>
      </c>
      <c r="G22" s="244">
        <v>2486.4805219610607</v>
      </c>
      <c r="H22" s="244">
        <v>2180.7075100000002</v>
      </c>
      <c r="I22" s="244">
        <v>2377.1953800000001</v>
      </c>
      <c r="J22" s="244">
        <v>1841.2935499999999</v>
      </c>
      <c r="K22" s="244">
        <v>2100.8030699999999</v>
      </c>
      <c r="L22" s="244">
        <v>2246.8728156562966</v>
      </c>
      <c r="M22" s="244">
        <v>2124.9641731155029</v>
      </c>
      <c r="N22" s="244">
        <v>1484.953489167531</v>
      </c>
      <c r="O22" s="244">
        <v>1575.3314074469311</v>
      </c>
      <c r="P22" s="244">
        <v>1543.8049770322641</v>
      </c>
      <c r="Q22" s="244">
        <v>1531.1941137651991</v>
      </c>
    </row>
    <row r="23" spans="1:17" x14ac:dyDescent="0.25">
      <c r="A23" s="245" t="s">
        <v>66</v>
      </c>
      <c r="B23" s="244">
        <v>474.4195184529417</v>
      </c>
      <c r="C23" s="244">
        <v>471.1</v>
      </c>
      <c r="D23" s="244">
        <v>445.09690000000046</v>
      </c>
      <c r="E23" s="244">
        <v>471.09165999999823</v>
      </c>
      <c r="F23" s="244">
        <v>440.20054999999775</v>
      </c>
      <c r="G23" s="244">
        <v>479.79374826475032</v>
      </c>
      <c r="H23" s="244">
        <v>440.90611000000172</v>
      </c>
      <c r="I23" s="244">
        <v>476.50787000000128</v>
      </c>
      <c r="J23" s="244">
        <v>392.10539999999855</v>
      </c>
      <c r="K23" s="244">
        <v>378.79334000000017</v>
      </c>
      <c r="L23" s="244">
        <v>470.23915702167506</v>
      </c>
      <c r="M23" s="244">
        <v>484.99980732508629</v>
      </c>
      <c r="N23" s="244">
        <v>354.59116892617931</v>
      </c>
      <c r="O23" s="244">
        <v>470.50265200669492</v>
      </c>
      <c r="P23" s="244">
        <v>484.99726257013936</v>
      </c>
      <c r="Q23" s="244">
        <v>436.39535066973076</v>
      </c>
    </row>
    <row r="24" spans="1:17" x14ac:dyDescent="0.25">
      <c r="A24" s="156" t="s">
        <v>184</v>
      </c>
      <c r="B24" s="206">
        <v>744.00004354469536</v>
      </c>
      <c r="C24" s="206">
        <v>708.13587901922187</v>
      </c>
      <c r="D24" s="206">
        <v>789.31867530126203</v>
      </c>
      <c r="E24" s="206">
        <v>807.11331436859393</v>
      </c>
      <c r="F24" s="206">
        <v>894.3156401967982</v>
      </c>
      <c r="G24" s="206">
        <v>971.03745225365026</v>
      </c>
      <c r="H24" s="206">
        <v>916.65341853882478</v>
      </c>
      <c r="I24" s="206">
        <v>902.10280991624882</v>
      </c>
      <c r="J24" s="206">
        <v>894.6865877125424</v>
      </c>
      <c r="K24" s="206">
        <v>575.16062689943283</v>
      </c>
      <c r="L24" s="206">
        <v>672.91326563880966</v>
      </c>
      <c r="M24" s="206">
        <v>906.09503489744225</v>
      </c>
      <c r="N24" s="206">
        <v>935.66662990881173</v>
      </c>
      <c r="O24" s="206">
        <v>852.92886311081486</v>
      </c>
      <c r="P24" s="206">
        <v>905.31848786557487</v>
      </c>
      <c r="Q24" s="206">
        <v>682.73660760684129</v>
      </c>
    </row>
    <row r="25" spans="1:17" x14ac:dyDescent="0.25">
      <c r="A25" s="88" t="s">
        <v>33</v>
      </c>
      <c r="B25" s="87">
        <v>25.816041734896675</v>
      </c>
      <c r="C25" s="87">
        <v>101.12658676730992</v>
      </c>
      <c r="D25" s="87">
        <v>109.1324223076777</v>
      </c>
      <c r="E25" s="87">
        <v>137.49545521839283</v>
      </c>
      <c r="F25" s="87">
        <v>107.79003993042016</v>
      </c>
      <c r="G25" s="87">
        <v>68.100816039875525</v>
      </c>
      <c r="H25" s="87">
        <v>52.74157170087723</v>
      </c>
      <c r="I25" s="87">
        <v>57.006806971269263</v>
      </c>
      <c r="J25" s="87">
        <v>73.786785375071261</v>
      </c>
      <c r="K25" s="87">
        <v>57.278397896445824</v>
      </c>
      <c r="L25" s="87">
        <v>64.227265377489033</v>
      </c>
      <c r="M25" s="87">
        <v>91.314163117204373</v>
      </c>
      <c r="N25" s="87">
        <v>88.575953428448145</v>
      </c>
      <c r="O25" s="87">
        <v>86.311034533573164</v>
      </c>
      <c r="P25" s="87">
        <v>90.551378316634441</v>
      </c>
      <c r="Q25" s="87">
        <v>88.090860345610224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26.123298742465209</v>
      </c>
      <c r="C28" s="87">
        <v>25.664541548503713</v>
      </c>
      <c r="D28" s="87">
        <v>24.314862972927695</v>
      </c>
      <c r="E28" s="87">
        <v>28.211602748420209</v>
      </c>
      <c r="F28" s="87">
        <v>33.2530501529913</v>
      </c>
      <c r="G28" s="87">
        <v>36.345886350245195</v>
      </c>
      <c r="H28" s="87">
        <v>18.449640159055186</v>
      </c>
      <c r="I28" s="87">
        <v>25.678644068638437</v>
      </c>
      <c r="J28" s="87">
        <v>24.781451272011108</v>
      </c>
      <c r="K28" s="87">
        <v>21.475157135225334</v>
      </c>
      <c r="L28" s="87">
        <v>26.351207603545355</v>
      </c>
      <c r="M28" s="87">
        <v>20.522594316569123</v>
      </c>
      <c r="N28" s="87">
        <v>25.113871184557262</v>
      </c>
      <c r="O28" s="87">
        <v>8.3753049539241271</v>
      </c>
      <c r="P28" s="87">
        <v>9.4864874950026365</v>
      </c>
      <c r="Q28" s="87">
        <v>11.928886320575472</v>
      </c>
    </row>
    <row r="29" spans="1:17" x14ac:dyDescent="0.25">
      <c r="A29" s="88" t="s">
        <v>29</v>
      </c>
      <c r="B29" s="87">
        <v>143.17776532034767</v>
      </c>
      <c r="C29" s="87">
        <v>129.1889068906834</v>
      </c>
      <c r="D29" s="87">
        <v>134.11287566618344</v>
      </c>
      <c r="E29" s="87">
        <v>113.07394091546607</v>
      </c>
      <c r="F29" s="87">
        <v>81.909623296105707</v>
      </c>
      <c r="G29" s="87">
        <v>57.416529887583735</v>
      </c>
      <c r="H29" s="87">
        <v>98.321694309957095</v>
      </c>
      <c r="I29" s="87">
        <v>90.232940311856211</v>
      </c>
      <c r="J29" s="87">
        <v>102.56287943329319</v>
      </c>
      <c r="K29" s="87">
        <v>84.97748003446597</v>
      </c>
      <c r="L29" s="87">
        <v>65.15684043145221</v>
      </c>
      <c r="M29" s="87">
        <v>79.787315205812902</v>
      </c>
      <c r="N29" s="87">
        <v>46.285619444531918</v>
      </c>
      <c r="O29" s="87">
        <v>55.663250930118501</v>
      </c>
      <c r="P29" s="87">
        <v>38.4198366152171</v>
      </c>
      <c r="Q29" s="87">
        <v>46.788965687988394</v>
      </c>
    </row>
    <row r="30" spans="1:17" x14ac:dyDescent="0.25">
      <c r="A30" s="88" t="s">
        <v>28</v>
      </c>
      <c r="B30" s="87">
        <v>49.204657204317051</v>
      </c>
      <c r="C30" s="87">
        <v>54.285421300743259</v>
      </c>
      <c r="D30" s="87">
        <v>50.206931593312007</v>
      </c>
      <c r="E30" s="87">
        <v>54.260709053237008</v>
      </c>
      <c r="F30" s="87">
        <v>56.358321038230336</v>
      </c>
      <c r="G30" s="87">
        <v>57.326170569439249</v>
      </c>
      <c r="H30" s="87">
        <v>54.416364738689197</v>
      </c>
      <c r="I30" s="87">
        <v>47.855613138126834</v>
      </c>
      <c r="J30" s="87">
        <v>46.835694879403704</v>
      </c>
      <c r="K30" s="87">
        <v>43.819024830911928</v>
      </c>
      <c r="L30" s="87">
        <v>48.275782516731184</v>
      </c>
      <c r="M30" s="87">
        <v>40.76836021730216</v>
      </c>
      <c r="N30" s="87">
        <v>37.659507071994597</v>
      </c>
      <c r="O30" s="87">
        <v>2.6498448865812185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493.24129251212486</v>
      </c>
      <c r="C31" s="87">
        <v>390.94835712560644</v>
      </c>
      <c r="D31" s="87">
        <v>464.32774082255719</v>
      </c>
      <c r="E31" s="87">
        <v>467.0465188240708</v>
      </c>
      <c r="F31" s="87">
        <v>607.73135463703557</v>
      </c>
      <c r="G31" s="87">
        <v>744.53894595217628</v>
      </c>
      <c r="H31" s="87">
        <v>686.13794022716081</v>
      </c>
      <c r="I31" s="87">
        <v>674.79160536206177</v>
      </c>
      <c r="J31" s="87">
        <v>639.62768045162966</v>
      </c>
      <c r="K31" s="87">
        <v>365.23389446988779</v>
      </c>
      <c r="L31" s="87">
        <v>466.43421074462788</v>
      </c>
      <c r="M31" s="87">
        <v>671.1841750327718</v>
      </c>
      <c r="N31" s="87">
        <v>735.51389419874454</v>
      </c>
      <c r="O31" s="87">
        <v>696.40293490325882</v>
      </c>
      <c r="P31" s="87">
        <v>764.30524957009027</v>
      </c>
      <c r="Q31" s="87">
        <v>533.2892766414792</v>
      </c>
    </row>
    <row r="32" spans="1:17" x14ac:dyDescent="0.25">
      <c r="A32" s="88" t="s">
        <v>25</v>
      </c>
      <c r="B32" s="87">
        <v>0</v>
      </c>
      <c r="C32" s="87">
        <v>0.46227682798968067</v>
      </c>
      <c r="D32" s="87">
        <v>0.46731588549243153</v>
      </c>
      <c r="E32" s="87">
        <v>0.20951791374603065</v>
      </c>
      <c r="F32" s="87">
        <v>0.42123187278686586</v>
      </c>
      <c r="G32" s="87">
        <v>0.38137781921102087</v>
      </c>
      <c r="H32" s="87">
        <v>0.26603049355065911</v>
      </c>
      <c r="I32" s="87">
        <v>0.16103332635006692</v>
      </c>
      <c r="J32" s="87">
        <v>0.49963431668666031</v>
      </c>
      <c r="K32" s="87">
        <v>0</v>
      </c>
      <c r="L32" s="87">
        <v>0</v>
      </c>
      <c r="M32" s="87">
        <v>0</v>
      </c>
      <c r="N32" s="87">
        <v>0</v>
      </c>
      <c r="O32" s="87">
        <v>0.97076670652051222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6.4369880305439962</v>
      </c>
      <c r="C33" s="87">
        <v>6.459788558385509</v>
      </c>
      <c r="D33" s="87">
        <v>6.7565260531114992</v>
      </c>
      <c r="E33" s="87">
        <v>6.8155696952610931</v>
      </c>
      <c r="F33" s="87">
        <v>6.8520192692282578</v>
      </c>
      <c r="G33" s="87">
        <v>6.9277256351192626</v>
      </c>
      <c r="H33" s="87">
        <v>6.3201769095345588</v>
      </c>
      <c r="I33" s="87">
        <v>6.3761667379461073</v>
      </c>
      <c r="J33" s="87">
        <v>6.5924619844468797</v>
      </c>
      <c r="K33" s="87">
        <v>2.3766725324960492</v>
      </c>
      <c r="L33" s="87">
        <v>2.4679589649641072</v>
      </c>
      <c r="M33" s="87">
        <v>2.5184270077818689</v>
      </c>
      <c r="N33" s="87">
        <v>2.5177845805351997</v>
      </c>
      <c r="O33" s="87">
        <v>2.5557261968385472</v>
      </c>
      <c r="P33" s="87">
        <v>2.5555358686303502</v>
      </c>
      <c r="Q33" s="87">
        <v>2.6386186111879533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218.9544009040082</v>
      </c>
      <c r="C35" s="204">
        <v>211.83150324235618</v>
      </c>
      <c r="D35" s="204">
        <v>231.0596074042283</v>
      </c>
      <c r="E35" s="204">
        <v>238.37102103932443</v>
      </c>
      <c r="F35" s="204">
        <v>257.17142382162126</v>
      </c>
      <c r="G35" s="204">
        <v>273.84059176020355</v>
      </c>
      <c r="H35" s="204">
        <v>260.11863452011909</v>
      </c>
      <c r="I35" s="204">
        <v>254.74654780218512</v>
      </c>
      <c r="J35" s="204">
        <v>251.82514880888274</v>
      </c>
      <c r="K35" s="204">
        <v>164.52566143560034</v>
      </c>
      <c r="L35" s="204">
        <v>189.69200855013119</v>
      </c>
      <c r="M35" s="204">
        <v>249.26301358689992</v>
      </c>
      <c r="N35" s="204">
        <v>253.17765295234645</v>
      </c>
      <c r="O35" s="204">
        <v>233.72438278192567</v>
      </c>
      <c r="P35" s="204">
        <v>248.75711087364417</v>
      </c>
      <c r="Q35" s="204">
        <v>199.891610285968</v>
      </c>
    </row>
    <row r="36" spans="1:17" x14ac:dyDescent="0.25">
      <c r="A36" s="152" t="s">
        <v>190</v>
      </c>
      <c r="B36" s="151">
        <v>134.37505081269433</v>
      </c>
      <c r="C36" s="151">
        <v>131.89172767657678</v>
      </c>
      <c r="D36" s="151">
        <v>163.61944239075561</v>
      </c>
      <c r="E36" s="151">
        <v>160.95657373197128</v>
      </c>
      <c r="F36" s="151">
        <v>185.19509495321458</v>
      </c>
      <c r="G36" s="151">
        <v>205.0065878323739</v>
      </c>
      <c r="H36" s="151">
        <v>195.20531514728617</v>
      </c>
      <c r="I36" s="151">
        <v>195.14471196478124</v>
      </c>
      <c r="J36" s="151">
        <v>203.51158940716576</v>
      </c>
      <c r="K36" s="151">
        <v>126.40318900454763</v>
      </c>
      <c r="L36" s="151">
        <v>150.61995159946014</v>
      </c>
      <c r="M36" s="151">
        <v>226.35979578982563</v>
      </c>
      <c r="N36" s="151">
        <v>242.22533883205267</v>
      </c>
      <c r="O36" s="151">
        <v>217.61541804571544</v>
      </c>
      <c r="P36" s="151">
        <v>222.54111979264127</v>
      </c>
      <c r="Q36" s="151">
        <v>125.6759951201593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32.63689816205418</v>
      </c>
      <c r="C38" s="208">
        <v>32.974041215669793</v>
      </c>
      <c r="D38" s="208">
        <v>33.334716666108953</v>
      </c>
      <c r="E38" s="208">
        <v>33.759162899489745</v>
      </c>
      <c r="F38" s="208">
        <v>33.585531344189121</v>
      </c>
      <c r="G38" s="208">
        <v>33.374066771939681</v>
      </c>
      <c r="H38" s="208">
        <v>30.183749483178605</v>
      </c>
      <c r="I38" s="208">
        <v>30.459160206654072</v>
      </c>
      <c r="J38" s="208">
        <v>30.948492457600185</v>
      </c>
      <c r="K38" s="208">
        <v>25.290916037235831</v>
      </c>
      <c r="L38" s="208">
        <v>28.952735112087399</v>
      </c>
      <c r="M38" s="208">
        <v>30.514183265896609</v>
      </c>
      <c r="N38" s="208">
        <v>27.00348686686883</v>
      </c>
      <c r="O38" s="208">
        <v>0.30010044599453956</v>
      </c>
      <c r="P38" s="208">
        <v>0.34661452775754736</v>
      </c>
      <c r="Q38" s="208">
        <v>1.1652104634582019</v>
      </c>
    </row>
    <row r="39" spans="1:17" x14ac:dyDescent="0.25">
      <c r="A39" s="154" t="s">
        <v>125</v>
      </c>
      <c r="B39" s="208">
        <v>3.7947834850940261</v>
      </c>
      <c r="C39" s="208">
        <v>5.1373324414243076</v>
      </c>
      <c r="D39" s="208">
        <v>5.16029081838471</v>
      </c>
      <c r="E39" s="208">
        <v>6.0845414872890524</v>
      </c>
      <c r="F39" s="208">
        <v>6.5383619410805007</v>
      </c>
      <c r="G39" s="208">
        <v>6.4085853442023328</v>
      </c>
      <c r="H39" s="208">
        <v>1.9355778806370458</v>
      </c>
      <c r="I39" s="208">
        <v>4.1510418194550924</v>
      </c>
      <c r="J39" s="208">
        <v>4.6238824502852998</v>
      </c>
      <c r="K39" s="208">
        <v>4.9634865955493028</v>
      </c>
      <c r="L39" s="208">
        <v>5.6990505929463531</v>
      </c>
      <c r="M39" s="208">
        <v>3.7031893405205514</v>
      </c>
      <c r="N39" s="208">
        <v>5.234550597013242</v>
      </c>
      <c r="O39" s="208">
        <v>4.9226898494744431E-2</v>
      </c>
      <c r="P39" s="208">
        <v>0</v>
      </c>
      <c r="Q39" s="208">
        <v>0.68437015677209534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97.94336916554613</v>
      </c>
      <c r="C41" s="208">
        <v>93.780354019482672</v>
      </c>
      <c r="D41" s="208">
        <v>125.12443490626194</v>
      </c>
      <c r="E41" s="208">
        <v>121.11286934519248</v>
      </c>
      <c r="F41" s="208">
        <v>145.07120166794496</v>
      </c>
      <c r="G41" s="208">
        <v>165.22393571623189</v>
      </c>
      <c r="H41" s="208">
        <v>163.08598778347053</v>
      </c>
      <c r="I41" s="208">
        <v>160.53450993867207</v>
      </c>
      <c r="J41" s="208">
        <v>167.93921449928027</v>
      </c>
      <c r="K41" s="208">
        <v>96.148786371762498</v>
      </c>
      <c r="L41" s="208">
        <v>115.96816589442638</v>
      </c>
      <c r="M41" s="208">
        <v>192.14242318340848</v>
      </c>
      <c r="N41" s="208">
        <v>209.98730136817059</v>
      </c>
      <c r="O41" s="208">
        <v>217.26609070122615</v>
      </c>
      <c r="P41" s="208">
        <v>222.19450526488373</v>
      </c>
      <c r="Q41" s="208">
        <v>123.826414499929</v>
      </c>
    </row>
    <row r="42" spans="1:17" x14ac:dyDescent="0.25">
      <c r="A42" s="152" t="s">
        <v>189</v>
      </c>
      <c r="B42" s="151">
        <v>84.57935009131387</v>
      </c>
      <c r="C42" s="151">
        <v>79.939775565779385</v>
      </c>
      <c r="D42" s="151">
        <v>67.440165013472708</v>
      </c>
      <c r="E42" s="151">
        <v>77.414447307353157</v>
      </c>
      <c r="F42" s="151">
        <v>71.976328868406696</v>
      </c>
      <c r="G42" s="151">
        <v>68.834003927829627</v>
      </c>
      <c r="H42" s="151">
        <v>64.91331937283293</v>
      </c>
      <c r="I42" s="151">
        <v>59.601835837403875</v>
      </c>
      <c r="J42" s="151">
        <v>48.313559401716979</v>
      </c>
      <c r="K42" s="151">
        <v>38.122472431052721</v>
      </c>
      <c r="L42" s="151">
        <v>39.072056950671048</v>
      </c>
      <c r="M42" s="151">
        <v>22.903217797074287</v>
      </c>
      <c r="N42" s="151">
        <v>10.952314120293789</v>
      </c>
      <c r="O42" s="151">
        <v>16.108964736210211</v>
      </c>
      <c r="P42" s="151">
        <v>26.215991081002908</v>
      </c>
      <c r="Q42" s="151">
        <v>74.215615165808686</v>
      </c>
    </row>
    <row r="43" spans="1:17" x14ac:dyDescent="0.25">
      <c r="A43" s="156" t="s">
        <v>180</v>
      </c>
      <c r="B43" s="155">
        <v>85.816690559925547</v>
      </c>
      <c r="C43" s="155">
        <v>81.140322017769023</v>
      </c>
      <c r="D43" s="155">
        <v>87.370574783348445</v>
      </c>
      <c r="E43" s="155">
        <v>90.507742428123393</v>
      </c>
      <c r="F43" s="155">
        <v>97.223802517389785</v>
      </c>
      <c r="G43" s="155">
        <v>104.89365830802086</v>
      </c>
      <c r="H43" s="155">
        <v>99.565974845983362</v>
      </c>
      <c r="I43" s="155">
        <v>97.255457731585636</v>
      </c>
      <c r="J43" s="155">
        <v>94.942083336004714</v>
      </c>
      <c r="K43" s="155">
        <v>62.127182333393783</v>
      </c>
      <c r="L43" s="155">
        <v>71.671631331563177</v>
      </c>
      <c r="M43" s="155">
        <v>92.208950466425449</v>
      </c>
      <c r="N43" s="155">
        <v>93.353899992460072</v>
      </c>
      <c r="O43" s="155">
        <v>85.319533685592702</v>
      </c>
      <c r="P43" s="155">
        <v>91.454003998166044</v>
      </c>
      <c r="Q43" s="155">
        <v>75.537090400249724</v>
      </c>
    </row>
    <row r="44" spans="1:17" x14ac:dyDescent="0.25">
      <c r="A44" s="152" t="s">
        <v>193</v>
      </c>
      <c r="B44" s="151">
        <v>36.560038639015382</v>
      </c>
      <c r="C44" s="151">
        <v>35.936265120622075</v>
      </c>
      <c r="D44" s="151">
        <v>44.387381169327789</v>
      </c>
      <c r="E44" s="151">
        <v>43.708533667241902</v>
      </c>
      <c r="F44" s="151">
        <v>50.164515170153528</v>
      </c>
      <c r="G44" s="151">
        <v>55.428775940763252</v>
      </c>
      <c r="H44" s="151">
        <v>52.6517316426796</v>
      </c>
      <c r="I44" s="151">
        <v>52.690521329160603</v>
      </c>
      <c r="J44" s="151">
        <v>54.938137450203151</v>
      </c>
      <c r="K44" s="151">
        <v>34.302558252004083</v>
      </c>
      <c r="L44" s="151">
        <v>40.843521151055796</v>
      </c>
      <c r="M44" s="151">
        <v>60.988109104155633</v>
      </c>
      <c r="N44" s="151">
        <v>65.166248544679789</v>
      </c>
      <c r="O44" s="151">
        <v>57.914569195966983</v>
      </c>
      <c r="P44" s="151">
        <v>59.225225151055128</v>
      </c>
      <c r="Q44" s="151">
        <v>33.482816099362253</v>
      </c>
    </row>
    <row r="45" spans="1:17" x14ac:dyDescent="0.25">
      <c r="A45" s="152" t="s">
        <v>187</v>
      </c>
      <c r="B45" s="151">
        <v>20.708935454106932</v>
      </c>
      <c r="C45" s="151">
        <v>18.222316734708386</v>
      </c>
      <c r="D45" s="151">
        <v>20.220395044387715</v>
      </c>
      <c r="E45" s="151">
        <v>20.669832148521365</v>
      </c>
      <c r="F45" s="151">
        <v>22.765416247041102</v>
      </c>
      <c r="G45" s="151">
        <v>26.231627142607838</v>
      </c>
      <c r="H45" s="151">
        <v>25.004320339460509</v>
      </c>
      <c r="I45" s="151">
        <v>24.447776498143654</v>
      </c>
      <c r="J45" s="151">
        <v>23.696871005074659</v>
      </c>
      <c r="K45" s="151">
        <v>14.95730442475659</v>
      </c>
      <c r="L45" s="151">
        <v>17.640281208089007</v>
      </c>
      <c r="M45" s="151">
        <v>23.490413460631625</v>
      </c>
      <c r="N45" s="151">
        <v>24.490962388051713</v>
      </c>
      <c r="O45" s="151">
        <v>21.96777258206707</v>
      </c>
      <c r="P45" s="151">
        <v>23.380204349095557</v>
      </c>
      <c r="Q45" s="151">
        <v>17.004586204732743</v>
      </c>
    </row>
    <row r="46" spans="1:17" x14ac:dyDescent="0.25">
      <c r="A46" s="150" t="s">
        <v>33</v>
      </c>
      <c r="B46" s="87">
        <v>0.71857891220188819</v>
      </c>
      <c r="C46" s="87">
        <v>2.6022699159462803</v>
      </c>
      <c r="D46" s="87">
        <v>2.7957031301330204</v>
      </c>
      <c r="E46" s="87">
        <v>3.5212007161250085</v>
      </c>
      <c r="F46" s="87">
        <v>2.7438691844427581</v>
      </c>
      <c r="G46" s="87">
        <v>1.8396769458473017</v>
      </c>
      <c r="H46" s="87">
        <v>1.4386758695751354</v>
      </c>
      <c r="I46" s="87">
        <v>1.5449344136682086</v>
      </c>
      <c r="J46" s="87">
        <v>1.9543334603714584</v>
      </c>
      <c r="K46" s="87">
        <v>1.4895498652575085</v>
      </c>
      <c r="L46" s="87">
        <v>1.6837043945179175</v>
      </c>
      <c r="M46" s="87">
        <v>2.3673095688880892</v>
      </c>
      <c r="N46" s="87">
        <v>2.3184650115323393</v>
      </c>
      <c r="O46" s="87">
        <v>2.223000369621829</v>
      </c>
      <c r="P46" s="87">
        <v>2.3385247926689061</v>
      </c>
      <c r="Q46" s="87">
        <v>2.1940359018489914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0.727131284735691</v>
      </c>
      <c r="C49" s="87">
        <v>0.66042043455790278</v>
      </c>
      <c r="D49" s="87">
        <v>0.62288673782500226</v>
      </c>
      <c r="E49" s="87">
        <v>0.72248726798267526</v>
      </c>
      <c r="F49" s="87">
        <v>0.84647913353052218</v>
      </c>
      <c r="G49" s="87">
        <v>0.98184857514453938</v>
      </c>
      <c r="H49" s="87">
        <v>0.50326623274929005</v>
      </c>
      <c r="I49" s="87">
        <v>0.69591375180810999</v>
      </c>
      <c r="J49" s="87">
        <v>0.65636711467062625</v>
      </c>
      <c r="K49" s="87">
        <v>0.55847088242570564</v>
      </c>
      <c r="L49" s="87">
        <v>0.69079142295997187</v>
      </c>
      <c r="M49" s="87">
        <v>0.53204598548052218</v>
      </c>
      <c r="N49" s="87">
        <v>0.65735258150577991</v>
      </c>
      <c r="O49" s="87">
        <v>0.21571176975091078</v>
      </c>
      <c r="P49" s="87">
        <v>0.24499225318066564</v>
      </c>
      <c r="Q49" s="87">
        <v>0.29710692748072631</v>
      </c>
    </row>
    <row r="50" spans="1:17" x14ac:dyDescent="0.25">
      <c r="A50" s="150" t="s">
        <v>29</v>
      </c>
      <c r="B50" s="87">
        <v>3.9852942566450622</v>
      </c>
      <c r="C50" s="87">
        <v>3.324391899522567</v>
      </c>
      <c r="D50" s="87">
        <v>3.4356406497971932</v>
      </c>
      <c r="E50" s="87">
        <v>2.8957760174268969</v>
      </c>
      <c r="F50" s="87">
        <v>2.0850654793019601</v>
      </c>
      <c r="G50" s="87">
        <v>1.5510514041842285</v>
      </c>
      <c r="H50" s="87">
        <v>2.68200291530421</v>
      </c>
      <c r="I50" s="87">
        <v>2.4453917372448899</v>
      </c>
      <c r="J50" s="87">
        <v>2.7165035859693205</v>
      </c>
      <c r="K50" s="87">
        <v>2.2098766478088834</v>
      </c>
      <c r="L50" s="87">
        <v>1.7080730110889846</v>
      </c>
      <c r="M50" s="87">
        <v>2.0684773129900549</v>
      </c>
      <c r="N50" s="87">
        <v>1.2115205658602832</v>
      </c>
      <c r="O50" s="87">
        <v>1.4336455131223715</v>
      </c>
      <c r="P50" s="87">
        <v>0.99220732058662975</v>
      </c>
      <c r="Q50" s="87">
        <v>1.1653498459099012</v>
      </c>
    </row>
    <row r="51" spans="1:17" x14ac:dyDescent="0.25">
      <c r="A51" s="150" t="s">
        <v>28</v>
      </c>
      <c r="B51" s="87">
        <v>1.3695914118914274</v>
      </c>
      <c r="C51" s="87">
        <v>1.3969157196063762</v>
      </c>
      <c r="D51" s="87">
        <v>1.2861775890401219</v>
      </c>
      <c r="E51" s="87">
        <v>1.3895939125568191</v>
      </c>
      <c r="F51" s="87">
        <v>1.4346396056959918</v>
      </c>
      <c r="G51" s="87">
        <v>1.5486104355718169</v>
      </c>
      <c r="H51" s="87">
        <v>1.4843605970553426</v>
      </c>
      <c r="I51" s="87">
        <v>1.2969290432552469</v>
      </c>
      <c r="J51" s="87">
        <v>1.2405007912635142</v>
      </c>
      <c r="K51" s="87">
        <v>1.1395329640784269</v>
      </c>
      <c r="L51" s="87">
        <v>1.2655395912387775</v>
      </c>
      <c r="M51" s="87">
        <v>1.0569152249297886</v>
      </c>
      <c r="N51" s="87">
        <v>0.98573310383280699</v>
      </c>
      <c r="O51" s="87">
        <v>6.8248587149297713E-2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13.729168672179298</v>
      </c>
      <c r="C52" s="87">
        <v>10.060194662532126</v>
      </c>
      <c r="D52" s="87">
        <v>11.894929948181812</v>
      </c>
      <c r="E52" s="87">
        <v>11.960864698653779</v>
      </c>
      <c r="F52" s="87">
        <v>15.470217262046049</v>
      </c>
      <c r="G52" s="87">
        <v>20.112991500008661</v>
      </c>
      <c r="H52" s="87">
        <v>18.716357248572081</v>
      </c>
      <c r="I52" s="87">
        <v>18.28744370305958</v>
      </c>
      <c r="J52" s="87">
        <v>16.941323188592719</v>
      </c>
      <c r="K52" s="87">
        <v>9.4980676533352835</v>
      </c>
      <c r="L52" s="87">
        <v>12.22747575766283</v>
      </c>
      <c r="M52" s="87">
        <v>17.40037542699622</v>
      </c>
      <c r="N52" s="87">
        <v>19.251988414363382</v>
      </c>
      <c r="O52" s="87">
        <v>17.936339079489244</v>
      </c>
      <c r="P52" s="87">
        <v>19.738482268450639</v>
      </c>
      <c r="Q52" s="87">
        <v>13.282374748435473</v>
      </c>
    </row>
    <row r="53" spans="1:17" x14ac:dyDescent="0.25">
      <c r="A53" s="150" t="s">
        <v>25</v>
      </c>
      <c r="B53" s="87">
        <v>0</v>
      </c>
      <c r="C53" s="87">
        <v>1.189567571468253E-2</v>
      </c>
      <c r="D53" s="87">
        <v>1.1971478834664928E-2</v>
      </c>
      <c r="E53" s="87">
        <v>5.3656655541938769E-3</v>
      </c>
      <c r="F53" s="87">
        <v>1.072274540385254E-2</v>
      </c>
      <c r="G53" s="87">
        <v>1.0302548815996793E-2</v>
      </c>
      <c r="H53" s="87">
        <v>7.2567358025117934E-3</v>
      </c>
      <c r="I53" s="87">
        <v>4.3641442284439447E-3</v>
      </c>
      <c r="J53" s="87">
        <v>1.3233427341862003E-2</v>
      </c>
      <c r="K53" s="87">
        <v>0</v>
      </c>
      <c r="L53" s="87">
        <v>0</v>
      </c>
      <c r="M53" s="87">
        <v>0</v>
      </c>
      <c r="N53" s="87">
        <v>0</v>
      </c>
      <c r="O53" s="87">
        <v>2.5002767711841622E-2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0.17917091645356376</v>
      </c>
      <c r="C54" s="87">
        <v>0.16622842682844929</v>
      </c>
      <c r="D54" s="87">
        <v>0.17308551057590105</v>
      </c>
      <c r="E54" s="87">
        <v>0.17454387022199391</v>
      </c>
      <c r="F54" s="87">
        <v>0.17442283661996782</v>
      </c>
      <c r="G54" s="87">
        <v>0.1871457330352948</v>
      </c>
      <c r="H54" s="87">
        <v>0.1724007404019412</v>
      </c>
      <c r="I54" s="87">
        <v>0.17279970487917673</v>
      </c>
      <c r="J54" s="87">
        <v>0.17460943686515673</v>
      </c>
      <c r="K54" s="87">
        <v>6.1806411850782617E-2</v>
      </c>
      <c r="L54" s="87">
        <v>6.4697030620524565E-2</v>
      </c>
      <c r="M54" s="87">
        <v>6.5289941346950986E-2</v>
      </c>
      <c r="N54" s="87">
        <v>6.5902710957121524E-2</v>
      </c>
      <c r="O54" s="87">
        <v>6.5824495221574519E-2</v>
      </c>
      <c r="P54" s="87">
        <v>6.5997714208717806E-2</v>
      </c>
      <c r="Q54" s="87">
        <v>6.5718781057651832E-2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28.547716466803237</v>
      </c>
      <c r="C56" s="151">
        <v>26.981740162438566</v>
      </c>
      <c r="D56" s="151">
        <v>22.762798569632931</v>
      </c>
      <c r="E56" s="151">
        <v>26.129376612360137</v>
      </c>
      <c r="F56" s="151">
        <v>24.293871100195144</v>
      </c>
      <c r="G56" s="151">
        <v>23.233255224649774</v>
      </c>
      <c r="H56" s="151">
        <v>21.909922863843246</v>
      </c>
      <c r="I56" s="151">
        <v>20.117159904281387</v>
      </c>
      <c r="J56" s="151">
        <v>16.307074880726908</v>
      </c>
      <c r="K56" s="151">
        <v>12.867319656633105</v>
      </c>
      <c r="L56" s="151">
        <v>13.187828972418368</v>
      </c>
      <c r="M56" s="151">
        <v>7.7304279016381985</v>
      </c>
      <c r="N56" s="151">
        <v>3.6966890597285684</v>
      </c>
      <c r="O56" s="151">
        <v>5.4371919075586428</v>
      </c>
      <c r="P56" s="151">
        <v>8.8485744980153633</v>
      </c>
      <c r="Q56" s="151">
        <v>25.049688096154725</v>
      </c>
    </row>
    <row r="57" spans="1:17" x14ac:dyDescent="0.25">
      <c r="A57" s="243" t="s">
        <v>179</v>
      </c>
      <c r="B57" s="242">
        <v>21.067940716731052</v>
      </c>
      <c r="C57" s="242">
        <v>20.4445351531383</v>
      </c>
      <c r="D57" s="242">
        <v>22.667949478706003</v>
      </c>
      <c r="E57" s="242">
        <v>23.230068369191141</v>
      </c>
      <c r="F57" s="242">
        <v>25.268012709235059</v>
      </c>
      <c r="G57" s="242">
        <v>27.036453239484665</v>
      </c>
      <c r="H57" s="242">
        <v>25.642919038140523</v>
      </c>
      <c r="I57" s="242">
        <v>25.219265617826785</v>
      </c>
      <c r="J57" s="242">
        <v>25.152970486341953</v>
      </c>
      <c r="K57" s="242">
        <v>16.362125716252894</v>
      </c>
      <c r="L57" s="242">
        <v>18.960271931206854</v>
      </c>
      <c r="M57" s="242">
        <v>25.385302452864927</v>
      </c>
      <c r="N57" s="242">
        <v>26.007974247788066</v>
      </c>
      <c r="O57" s="242">
        <v>23.640265980469813</v>
      </c>
      <c r="P57" s="242">
        <v>24.979750187401539</v>
      </c>
      <c r="Q57" s="242">
        <v>19.026735389898423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537.84757507513632</v>
      </c>
      <c r="C60" s="96">
        <v>527.26044844755972</v>
      </c>
      <c r="D60" s="96">
        <v>573.61249183965765</v>
      </c>
      <c r="E60" s="96">
        <v>568.12647003617826</v>
      </c>
      <c r="F60" s="96">
        <v>646.40667532614998</v>
      </c>
      <c r="G60" s="96">
        <v>687.26103787399802</v>
      </c>
      <c r="H60" s="96">
        <v>677.1152547123379</v>
      </c>
      <c r="I60" s="96">
        <v>644.78969244878454</v>
      </c>
      <c r="J60" s="96">
        <v>618.57668349591927</v>
      </c>
      <c r="K60" s="96">
        <v>592.42066359660282</v>
      </c>
      <c r="L60" s="96">
        <v>561.75706091526263</v>
      </c>
      <c r="M60" s="96">
        <v>585.57268378453341</v>
      </c>
      <c r="N60" s="96">
        <v>668.71672105383004</v>
      </c>
      <c r="O60" s="96">
        <v>775.9057273300449</v>
      </c>
      <c r="P60" s="96">
        <v>648.64992291669773</v>
      </c>
      <c r="Q60" s="96">
        <v>427.93518265854885</v>
      </c>
    </row>
    <row r="61" spans="1:17" x14ac:dyDescent="0.25">
      <c r="A61" s="132" t="s">
        <v>83</v>
      </c>
      <c r="B61" s="160">
        <v>4.855217084198296</v>
      </c>
      <c r="C61" s="160">
        <v>4.7808863705345779</v>
      </c>
      <c r="D61" s="160">
        <v>5.2683893727520195</v>
      </c>
      <c r="E61" s="160">
        <v>5.2016907602833991</v>
      </c>
      <c r="F61" s="160">
        <v>5.9346333659825339</v>
      </c>
      <c r="G61" s="160">
        <v>6.334971190366856</v>
      </c>
      <c r="H61" s="160">
        <v>6.2351916415811628</v>
      </c>
      <c r="I61" s="160">
        <v>5.9567676870930466</v>
      </c>
      <c r="J61" s="160">
        <v>5.7548235026128856</v>
      </c>
      <c r="K61" s="160">
        <v>5.4895894217153884</v>
      </c>
      <c r="L61" s="160">
        <v>5.2264032432446816</v>
      </c>
      <c r="M61" s="160">
        <v>5.5325050345166646</v>
      </c>
      <c r="N61" s="160">
        <v>6.3625593150010458</v>
      </c>
      <c r="O61" s="160">
        <v>7.3050715303416718</v>
      </c>
      <c r="P61" s="160">
        <v>6.0715664839187315</v>
      </c>
      <c r="Q61" s="160">
        <v>3.8380886015240754</v>
      </c>
    </row>
    <row r="62" spans="1:17" x14ac:dyDescent="0.25">
      <c r="A62" s="76" t="s">
        <v>82</v>
      </c>
      <c r="B62" s="159">
        <v>5.8732063723153338</v>
      </c>
      <c r="C62" s="159">
        <v>5.7832908003485688</v>
      </c>
      <c r="D62" s="159">
        <v>6.3730081475841587</v>
      </c>
      <c r="E62" s="159">
        <v>6.2923248930598188</v>
      </c>
      <c r="F62" s="159">
        <v>7.1789429592928702</v>
      </c>
      <c r="G62" s="159">
        <v>7.6632192790696392</v>
      </c>
      <c r="H62" s="159">
        <v>7.5425190360955101</v>
      </c>
      <c r="I62" s="159">
        <v>7.2057181649198716</v>
      </c>
      <c r="J62" s="159">
        <v>6.9614325128939223</v>
      </c>
      <c r="K62" s="159">
        <v>6.640587025026389</v>
      </c>
      <c r="L62" s="159">
        <v>6.3222188215674269</v>
      </c>
      <c r="M62" s="159">
        <v>6.6925007183186196</v>
      </c>
      <c r="N62" s="159">
        <v>7.6965917826244459</v>
      </c>
      <c r="O62" s="159">
        <v>8.8367197425337078</v>
      </c>
      <c r="P62" s="159">
        <v>7.3445867290557771</v>
      </c>
      <c r="Q62" s="159">
        <v>4.6428174149713053</v>
      </c>
    </row>
    <row r="63" spans="1:17" x14ac:dyDescent="0.25">
      <c r="A63" s="76" t="s">
        <v>81</v>
      </c>
      <c r="B63" s="159">
        <v>6.9271890244389374</v>
      </c>
      <c r="C63" s="159">
        <v>6.8211375554848894</v>
      </c>
      <c r="D63" s="159">
        <v>7.5166832721393506</v>
      </c>
      <c r="E63" s="159">
        <v>7.4215209162188174</v>
      </c>
      <c r="F63" s="159">
        <v>8.4672479940598873</v>
      </c>
      <c r="G63" s="159">
        <v>9.0384306487280988</v>
      </c>
      <c r="H63" s="159">
        <v>8.896070012071652</v>
      </c>
      <c r="I63" s="159">
        <v>8.4988281734012308</v>
      </c>
      <c r="J63" s="159">
        <v>8.2107039733869662</v>
      </c>
      <c r="K63" s="159">
        <v>7.8322808087297098</v>
      </c>
      <c r="L63" s="159">
        <v>7.4567794922551345</v>
      </c>
      <c r="M63" s="159">
        <v>7.8935107304445591</v>
      </c>
      <c r="N63" s="159">
        <v>9.0777920512888191</v>
      </c>
      <c r="O63" s="159">
        <v>10.422522917135426</v>
      </c>
      <c r="P63" s="159">
        <v>8.6626175470994387</v>
      </c>
      <c r="Q63" s="159">
        <v>5.4759992754663607</v>
      </c>
    </row>
    <row r="64" spans="1:17" x14ac:dyDescent="0.25">
      <c r="A64" s="76" t="s">
        <v>80</v>
      </c>
      <c r="B64" s="159">
        <v>28.108622094290041</v>
      </c>
      <c r="C64" s="159">
        <v>27.678294489130586</v>
      </c>
      <c r="D64" s="159">
        <v>30.500627130807835</v>
      </c>
      <c r="E64" s="159">
        <v>30.114484542416545</v>
      </c>
      <c r="F64" s="159">
        <v>34.357756545114867</v>
      </c>
      <c r="G64" s="159">
        <v>36.675458188630003</v>
      </c>
      <c r="H64" s="159">
        <v>36.097797997351663</v>
      </c>
      <c r="I64" s="159">
        <v>34.48590020102553</v>
      </c>
      <c r="J64" s="159">
        <v>33.316771680662015</v>
      </c>
      <c r="K64" s="159">
        <v>31.781234872073533</v>
      </c>
      <c r="L64" s="159">
        <v>30.257554117375619</v>
      </c>
      <c r="M64" s="159">
        <v>32.029689003218749</v>
      </c>
      <c r="N64" s="159">
        <v>36.835175901800127</v>
      </c>
      <c r="O64" s="159">
        <v>42.29172279163631</v>
      </c>
      <c r="P64" s="159">
        <v>35.150512295787337</v>
      </c>
      <c r="Q64" s="159">
        <v>22.220094424975922</v>
      </c>
    </row>
    <row r="65" spans="1:17" x14ac:dyDescent="0.25">
      <c r="A65" s="129" t="s">
        <v>79</v>
      </c>
      <c r="B65" s="158">
        <v>21.44285254694989</v>
      </c>
      <c r="C65" s="158">
        <v>21.114574221766855</v>
      </c>
      <c r="D65" s="158">
        <v>23.267609773311115</v>
      </c>
      <c r="E65" s="158">
        <v>22.973038287124531</v>
      </c>
      <c r="F65" s="158">
        <v>26.210047044268268</v>
      </c>
      <c r="G65" s="158">
        <v>27.978121424542294</v>
      </c>
      <c r="H65" s="158">
        <v>27.53744943918943</v>
      </c>
      <c r="I65" s="158">
        <v>26.307802299196887</v>
      </c>
      <c r="J65" s="158">
        <v>25.415924697139644</v>
      </c>
      <c r="K65" s="158">
        <v>24.244530053299549</v>
      </c>
      <c r="L65" s="158">
        <v>23.083618130744874</v>
      </c>
      <c r="M65" s="158">
        <v>24.435313450010309</v>
      </c>
      <c r="N65" s="158">
        <v>28.101311376328805</v>
      </c>
      <c r="O65" s="158">
        <v>32.264349240773029</v>
      </c>
      <c r="P65" s="158">
        <v>26.872647106704221</v>
      </c>
      <c r="Q65" s="158">
        <v>16.952141101317636</v>
      </c>
    </row>
    <row r="66" spans="1:17" x14ac:dyDescent="0.25">
      <c r="A66" s="92" t="s">
        <v>125</v>
      </c>
      <c r="B66" s="91">
        <v>3.5037358774992255</v>
      </c>
      <c r="C66" s="91">
        <v>3.4500956007109229</v>
      </c>
      <c r="D66" s="91">
        <v>3.8018989762627449</v>
      </c>
      <c r="E66" s="91">
        <v>3.7537663557366105</v>
      </c>
      <c r="F66" s="91">
        <v>4.282689627178728</v>
      </c>
      <c r="G66" s="91">
        <v>4.5715908182254621</v>
      </c>
      <c r="H66" s="91">
        <v>4.4995855548441552</v>
      </c>
      <c r="I66" s="91">
        <v>4.2986627162608624</v>
      </c>
      <c r="J66" s="91">
        <v>4.1529310070200376</v>
      </c>
      <c r="K66" s="91">
        <v>3.961526555054212</v>
      </c>
      <c r="L66" s="91">
        <v>3.7653826997844528</v>
      </c>
      <c r="M66" s="91">
        <v>3.9870994000496158</v>
      </c>
      <c r="N66" s="91">
        <v>4.5856715604803222</v>
      </c>
      <c r="O66" s="91">
        <v>5.2637797245013598</v>
      </c>
      <c r="P66" s="91">
        <v>4.2275669065482209</v>
      </c>
      <c r="Q66" s="91">
        <v>2.7637155588763385</v>
      </c>
    </row>
    <row r="67" spans="1:17" x14ac:dyDescent="0.25">
      <c r="A67" s="92" t="s">
        <v>26</v>
      </c>
      <c r="B67" s="91">
        <v>5.8306607409770725</v>
      </c>
      <c r="C67" s="91">
        <v>5.7413965193177798</v>
      </c>
      <c r="D67" s="91">
        <v>6.3268419416015211</v>
      </c>
      <c r="E67" s="91">
        <v>6.2467431582815873</v>
      </c>
      <c r="F67" s="91">
        <v>7.1269385444668876</v>
      </c>
      <c r="G67" s="91">
        <v>7.6077067563276506</v>
      </c>
      <c r="H67" s="91">
        <v>7.4878808684697011</v>
      </c>
      <c r="I67" s="91">
        <v>7.153519789937306</v>
      </c>
      <c r="J67" s="91">
        <v>6.9110037483478859</v>
      </c>
      <c r="K67" s="91">
        <v>6.592482471989026</v>
      </c>
      <c r="L67" s="91">
        <v>6.2660742276205781</v>
      </c>
      <c r="M67" s="91">
        <v>6.6350389284580622</v>
      </c>
      <c r="N67" s="91">
        <v>7.6311388967456768</v>
      </c>
      <c r="O67" s="91">
        <v>8.7595968594262175</v>
      </c>
      <c r="P67" s="91">
        <v>7.280169640795835</v>
      </c>
      <c r="Q67" s="91">
        <v>4.5991731031590408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3.9487854594518638E-2</v>
      </c>
      <c r="M68" s="91">
        <v>3.4277665795379407E-2</v>
      </c>
      <c r="N68" s="91">
        <v>3.7015853487152903E-2</v>
      </c>
      <c r="O68" s="91">
        <v>5.003388756555003E-2</v>
      </c>
      <c r="P68" s="91">
        <v>4.2794719436584923E-2</v>
      </c>
      <c r="Q68" s="91">
        <v>3.8210576110791226E-2</v>
      </c>
    </row>
    <row r="69" spans="1:17" x14ac:dyDescent="0.25">
      <c r="A69" s="92" t="s">
        <v>21</v>
      </c>
      <c r="B69" s="157">
        <v>12.108455928473592</v>
      </c>
      <c r="C69" s="157">
        <v>11.923082101738153</v>
      </c>
      <c r="D69" s="157">
        <v>13.13886885544685</v>
      </c>
      <c r="E69" s="157">
        <v>12.972528773106331</v>
      </c>
      <c r="F69" s="157">
        <v>14.800418872622654</v>
      </c>
      <c r="G69" s="157">
        <v>15.798823849989182</v>
      </c>
      <c r="H69" s="157">
        <v>15.549983015875572</v>
      </c>
      <c r="I69" s="157">
        <v>14.85561979299872</v>
      </c>
      <c r="J69" s="157">
        <v>14.35198994177172</v>
      </c>
      <c r="K69" s="157">
        <v>13.69052102625631</v>
      </c>
      <c r="L69" s="157">
        <v>13.012673348745322</v>
      </c>
      <c r="M69" s="157">
        <v>13.778897455707252</v>
      </c>
      <c r="N69" s="157">
        <v>15.847485065615652</v>
      </c>
      <c r="O69" s="157">
        <v>18.190938769279899</v>
      </c>
      <c r="P69" s="157">
        <v>15.32211583992358</v>
      </c>
      <c r="Q69" s="157">
        <v>9.5510418631714664</v>
      </c>
    </row>
    <row r="70" spans="1:17" x14ac:dyDescent="0.25">
      <c r="A70" s="156" t="s">
        <v>183</v>
      </c>
      <c r="B70" s="204">
        <v>36.084094531156396</v>
      </c>
      <c r="C70" s="204">
        <v>34.372403663230742</v>
      </c>
      <c r="D70" s="204">
        <v>38.133496329131596</v>
      </c>
      <c r="E70" s="204">
        <v>36.40471015914008</v>
      </c>
      <c r="F70" s="204">
        <v>44.102536392580021</v>
      </c>
      <c r="G70" s="204">
        <v>47.091325321472404</v>
      </c>
      <c r="H70" s="204">
        <v>46.401254621433722</v>
      </c>
      <c r="I70" s="204">
        <v>44.30387187346642</v>
      </c>
      <c r="J70" s="204">
        <v>42.800401301482317</v>
      </c>
      <c r="K70" s="204">
        <v>40.787098197121793</v>
      </c>
      <c r="L70" s="204">
        <v>38.836020048528631</v>
      </c>
      <c r="M70" s="204">
        <v>41.164127436469869</v>
      </c>
      <c r="N70" s="204">
        <v>47.331403861601039</v>
      </c>
      <c r="O70" s="204">
        <v>54.405713570139767</v>
      </c>
      <c r="P70" s="204">
        <v>45.218051412390786</v>
      </c>
      <c r="Q70" s="204">
        <v>28.569147707059351</v>
      </c>
    </row>
    <row r="71" spans="1:17" x14ac:dyDescent="0.25">
      <c r="A71" s="152" t="s">
        <v>192</v>
      </c>
      <c r="B71" s="151">
        <v>32.915160727194468</v>
      </c>
      <c r="C71" s="151">
        <v>31.251984499730142</v>
      </c>
      <c r="D71" s="151">
        <v>34.694890621863948</v>
      </c>
      <c r="E71" s="151">
        <v>33.009637724239809</v>
      </c>
      <c r="F71" s="151">
        <v>40.229082340692294</v>
      </c>
      <c r="G71" s="151">
        <v>42.956576245552704</v>
      </c>
      <c r="H71" s="151">
        <v>42.33163029268961</v>
      </c>
      <c r="I71" s="151">
        <v>40.415971052839325</v>
      </c>
      <c r="J71" s="151">
        <v>39.044306688819731</v>
      </c>
      <c r="K71" s="151">
        <v>37.20411824243287</v>
      </c>
      <c r="L71" s="151">
        <v>35.424818113901004</v>
      </c>
      <c r="M71" s="151">
        <v>37.553137048104084</v>
      </c>
      <c r="N71" s="151">
        <v>43.178648393953608</v>
      </c>
      <c r="O71" s="151">
        <v>49.637793266802383</v>
      </c>
      <c r="P71" s="151">
        <v>41.255222986755236</v>
      </c>
      <c r="Q71" s="151">
        <v>26.064079756224579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2.8804490602843353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1.6555856739399166</v>
      </c>
      <c r="C75" s="87">
        <v>1.6785230312919626</v>
      </c>
      <c r="D75" s="87">
        <v>1.5476717273329461</v>
      </c>
      <c r="E75" s="87">
        <v>1.4735830831444932</v>
      </c>
      <c r="F75" s="87">
        <v>2.0870081747497009</v>
      </c>
      <c r="G75" s="87">
        <v>1.9993919380058367</v>
      </c>
      <c r="H75" s="87">
        <v>1.1084546023621089</v>
      </c>
      <c r="I75" s="87">
        <v>1.4816151523890402</v>
      </c>
      <c r="J75" s="87">
        <v>1.4562933250906969</v>
      </c>
      <c r="K75" s="87">
        <v>2.0660604710892816</v>
      </c>
      <c r="L75" s="87">
        <v>1.8943067340878434</v>
      </c>
      <c r="M75" s="87">
        <v>1.1141828172040527</v>
      </c>
      <c r="N75" s="87">
        <v>1.4256421643280275</v>
      </c>
      <c r="O75" s="87">
        <v>0.58987583943221067</v>
      </c>
      <c r="P75" s="87">
        <v>0.50577841326118511</v>
      </c>
      <c r="Q75" s="87">
        <v>0.57025878003270813</v>
      </c>
    </row>
    <row r="76" spans="1:17" x14ac:dyDescent="0.25">
      <c r="A76" s="150" t="s">
        <v>29</v>
      </c>
      <c r="B76" s="87">
        <v>0</v>
      </c>
      <c r="C76" s="87">
        <v>4.0044942519034308</v>
      </c>
      <c r="D76" s="87">
        <v>3.5921719470086368</v>
      </c>
      <c r="E76" s="87">
        <v>4.2602582012929489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31.259575053254551</v>
      </c>
      <c r="C78" s="87">
        <v>25.568967216534748</v>
      </c>
      <c r="D78" s="87">
        <v>29.555046947522364</v>
      </c>
      <c r="E78" s="87">
        <v>24.395347379518036</v>
      </c>
      <c r="F78" s="87">
        <v>38.142074165942596</v>
      </c>
      <c r="G78" s="87">
        <v>40.957184307546868</v>
      </c>
      <c r="H78" s="87">
        <v>41.223175690327501</v>
      </c>
      <c r="I78" s="87">
        <v>38.934355900450285</v>
      </c>
      <c r="J78" s="87">
        <v>37.588013363729033</v>
      </c>
      <c r="K78" s="87">
        <v>35.13805777134359</v>
      </c>
      <c r="L78" s="87">
        <v>33.530511379813163</v>
      </c>
      <c r="M78" s="87">
        <v>36.43895423090003</v>
      </c>
      <c r="N78" s="87">
        <v>41.753006229625584</v>
      </c>
      <c r="O78" s="87">
        <v>49.047917427370173</v>
      </c>
      <c r="P78" s="87">
        <v>40.749444573494053</v>
      </c>
      <c r="Q78" s="87">
        <v>25.49382097619187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3.168933803961929</v>
      </c>
      <c r="C82" s="151">
        <v>3.1204191635006033</v>
      </c>
      <c r="D82" s="151">
        <v>3.4386057072676479</v>
      </c>
      <c r="E82" s="151">
        <v>3.3950724349002703</v>
      </c>
      <c r="F82" s="151">
        <v>3.8734540518877254</v>
      </c>
      <c r="G82" s="151">
        <v>4.1347490759197019</v>
      </c>
      <c r="H82" s="151">
        <v>4.0696243287441103</v>
      </c>
      <c r="I82" s="151">
        <v>3.8879008206270962</v>
      </c>
      <c r="J82" s="151">
        <v>3.7560946126625878</v>
      </c>
      <c r="K82" s="151">
        <v>3.5829799546889265</v>
      </c>
      <c r="L82" s="151">
        <v>3.4112019346276257</v>
      </c>
      <c r="M82" s="151">
        <v>3.6109903883657868</v>
      </c>
      <c r="N82" s="151">
        <v>4.1527554676474292</v>
      </c>
      <c r="O82" s="151">
        <v>4.7679203033373865</v>
      </c>
      <c r="P82" s="151">
        <v>3.962828425635549</v>
      </c>
      <c r="Q82" s="151">
        <v>2.5050679508347726</v>
      </c>
    </row>
    <row r="83" spans="1:17" x14ac:dyDescent="0.25">
      <c r="A83" s="156" t="s">
        <v>181</v>
      </c>
      <c r="B83" s="204">
        <v>331.76276042271775</v>
      </c>
      <c r="C83" s="204">
        <v>325.69352271267178</v>
      </c>
      <c r="D83" s="204">
        <v>353.08319856960674</v>
      </c>
      <c r="E83" s="204">
        <v>350.94163148945989</v>
      </c>
      <c r="F83" s="204">
        <v>397.13019472641275</v>
      </c>
      <c r="G83" s="204">
        <v>421.8714567032614</v>
      </c>
      <c r="H83" s="204">
        <v>415.85430594704485</v>
      </c>
      <c r="I83" s="204">
        <v>395.61607207159102</v>
      </c>
      <c r="J83" s="204">
        <v>378.81678918607474</v>
      </c>
      <c r="K83" s="204">
        <v>362.92858561540828</v>
      </c>
      <c r="L83" s="204">
        <v>343.79121916177439</v>
      </c>
      <c r="M83" s="204">
        <v>357.17800652647088</v>
      </c>
      <c r="N83" s="204">
        <v>407.22841990548625</v>
      </c>
      <c r="O83" s="204">
        <v>474.85774736301255</v>
      </c>
      <c r="P83" s="204">
        <v>397.53517324377054</v>
      </c>
      <c r="Q83" s="204">
        <v>265.11400861291941</v>
      </c>
    </row>
    <row r="84" spans="1:17" x14ac:dyDescent="0.25">
      <c r="A84" s="152" t="s">
        <v>190</v>
      </c>
      <c r="B84" s="151">
        <v>203.60695014806774</v>
      </c>
      <c r="C84" s="151">
        <v>202.78514171000549</v>
      </c>
      <c r="D84" s="151">
        <v>250.02758689204933</v>
      </c>
      <c r="E84" s="151">
        <v>236.96824529326034</v>
      </c>
      <c r="F84" s="151">
        <v>285.98264545970642</v>
      </c>
      <c r="G84" s="151">
        <v>315.82764003936654</v>
      </c>
      <c r="H84" s="151">
        <v>312.07672221372576</v>
      </c>
      <c r="I84" s="151">
        <v>303.05566493092459</v>
      </c>
      <c r="J84" s="151">
        <v>306.1394274004216</v>
      </c>
      <c r="K84" s="151">
        <v>278.83389255149359</v>
      </c>
      <c r="L84" s="151">
        <v>272.97837787816525</v>
      </c>
      <c r="M84" s="151">
        <v>324.35915563446468</v>
      </c>
      <c r="N84" s="151">
        <v>389.6119615747217</v>
      </c>
      <c r="O84" s="151">
        <v>442.12916930051637</v>
      </c>
      <c r="P84" s="151">
        <v>355.63977367291221</v>
      </c>
      <c r="Q84" s="151">
        <v>166.68266769704454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49.451883045845662</v>
      </c>
      <c r="C86" s="208">
        <v>50.697990984454066</v>
      </c>
      <c r="D86" s="208">
        <v>50.93892660905621</v>
      </c>
      <c r="E86" s="208">
        <v>49.70191281645296</v>
      </c>
      <c r="F86" s="208">
        <v>51.863571793883388</v>
      </c>
      <c r="G86" s="208">
        <v>51.415190402156639</v>
      </c>
      <c r="H86" s="208">
        <v>48.255067213325162</v>
      </c>
      <c r="I86" s="208">
        <v>47.302440105735698</v>
      </c>
      <c r="J86" s="208">
        <v>46.555352387918504</v>
      </c>
      <c r="K86" s="208">
        <v>55.789451361086712</v>
      </c>
      <c r="L86" s="208">
        <v>52.472933247590703</v>
      </c>
      <c r="M86" s="208">
        <v>43.7248791662252</v>
      </c>
      <c r="N86" s="208">
        <v>43.434272971964624</v>
      </c>
      <c r="O86" s="208">
        <v>0.60971397195030941</v>
      </c>
      <c r="P86" s="208">
        <v>0.55391970849386207</v>
      </c>
      <c r="Q86" s="208">
        <v>1.5454056145887514</v>
      </c>
    </row>
    <row r="87" spans="1:17" x14ac:dyDescent="0.25">
      <c r="A87" s="154" t="s">
        <v>125</v>
      </c>
      <c r="B87" s="208">
        <v>5.7499088350056935</v>
      </c>
      <c r="C87" s="208">
        <v>7.8987113558802067</v>
      </c>
      <c r="D87" s="208">
        <v>7.8854630117895059</v>
      </c>
      <c r="E87" s="208">
        <v>8.9579635439924488</v>
      </c>
      <c r="F87" s="208">
        <v>10.096693140580427</v>
      </c>
      <c r="G87" s="208">
        <v>9.8728943623277594</v>
      </c>
      <c r="H87" s="208">
        <v>3.0944280391280992</v>
      </c>
      <c r="I87" s="208">
        <v>6.4464813116641118</v>
      </c>
      <c r="J87" s="208">
        <v>6.9556369237778535</v>
      </c>
      <c r="K87" s="208">
        <v>10.948998193505867</v>
      </c>
      <c r="L87" s="208">
        <v>10.328761693173103</v>
      </c>
      <c r="M87" s="208">
        <v>5.3064342254535015</v>
      </c>
      <c r="N87" s="208">
        <v>8.419612646216633</v>
      </c>
      <c r="O87" s="208">
        <v>0.10001427258315859</v>
      </c>
      <c r="P87" s="208">
        <v>0</v>
      </c>
      <c r="Q87" s="208">
        <v>0.90767248999263672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148.40515826721639</v>
      </c>
      <c r="C89" s="208">
        <v>144.18843936967122</v>
      </c>
      <c r="D89" s="208">
        <v>191.20319727120361</v>
      </c>
      <c r="E89" s="208">
        <v>178.30836893281491</v>
      </c>
      <c r="F89" s="208">
        <v>224.0223805252426</v>
      </c>
      <c r="G89" s="208">
        <v>254.53955527488216</v>
      </c>
      <c r="H89" s="208">
        <v>260.72722696127249</v>
      </c>
      <c r="I89" s="208">
        <v>249.30674351352479</v>
      </c>
      <c r="J89" s="208">
        <v>252.62843808872523</v>
      </c>
      <c r="K89" s="208">
        <v>212.095442996901</v>
      </c>
      <c r="L89" s="208">
        <v>210.17668293740141</v>
      </c>
      <c r="M89" s="208">
        <v>275.32784224278601</v>
      </c>
      <c r="N89" s="208">
        <v>337.75807595654044</v>
      </c>
      <c r="O89" s="208">
        <v>441.41944105598287</v>
      </c>
      <c r="P89" s="208">
        <v>355.08585396441833</v>
      </c>
      <c r="Q89" s="208">
        <v>164.22958959246316</v>
      </c>
    </row>
    <row r="90" spans="1:17" x14ac:dyDescent="0.25">
      <c r="A90" s="152" t="s">
        <v>189</v>
      </c>
      <c r="B90" s="151">
        <v>128.15581027465001</v>
      </c>
      <c r="C90" s="151">
        <v>122.9083810026663</v>
      </c>
      <c r="D90" s="151">
        <v>103.05561167755742</v>
      </c>
      <c r="E90" s="151">
        <v>113.97338619619957</v>
      </c>
      <c r="F90" s="151">
        <v>111.14754926670635</v>
      </c>
      <c r="G90" s="151">
        <v>106.04381666389489</v>
      </c>
      <c r="H90" s="151">
        <v>103.7775837333191</v>
      </c>
      <c r="I90" s="151">
        <v>92.560407140666456</v>
      </c>
      <c r="J90" s="151">
        <v>72.677361785653162</v>
      </c>
      <c r="K90" s="151">
        <v>84.09469306391469</v>
      </c>
      <c r="L90" s="151">
        <v>70.812841283609174</v>
      </c>
      <c r="M90" s="151">
        <v>32.818850892006189</v>
      </c>
      <c r="N90" s="151">
        <v>17.616458330764569</v>
      </c>
      <c r="O90" s="151">
        <v>32.728578062496155</v>
      </c>
      <c r="P90" s="151">
        <v>41.895399570858338</v>
      </c>
      <c r="Q90" s="151">
        <v>98.431340915874856</v>
      </c>
    </row>
    <row r="91" spans="1:17" x14ac:dyDescent="0.25">
      <c r="A91" s="156" t="s">
        <v>180</v>
      </c>
      <c r="B91" s="155">
        <v>67.816015684630145</v>
      </c>
      <c r="C91" s="155">
        <v>66.574209478803056</v>
      </c>
      <c r="D91" s="155">
        <v>71.515314858283148</v>
      </c>
      <c r="E91" s="155">
        <v>71.303410108546572</v>
      </c>
      <c r="F91" s="155">
        <v>80.271443263095875</v>
      </c>
      <c r="G91" s="155">
        <v>84.970096165317472</v>
      </c>
      <c r="H91" s="155">
        <v>83.631531952232777</v>
      </c>
      <c r="I91" s="155">
        <v>79.501400405695151</v>
      </c>
      <c r="J91" s="155">
        <v>75.841337321080161</v>
      </c>
      <c r="K91" s="155">
        <v>73.169039205408652</v>
      </c>
      <c r="L91" s="155">
        <v>69.131557068455749</v>
      </c>
      <c r="M91" s="155">
        <v>70.790142813623291</v>
      </c>
      <c r="N91" s="155">
        <v>80.246759457917904</v>
      </c>
      <c r="O91" s="155">
        <v>92.895191807748517</v>
      </c>
      <c r="P91" s="155">
        <v>78.054411015924387</v>
      </c>
      <c r="Q91" s="155">
        <v>53.472794495561168</v>
      </c>
    </row>
    <row r="92" spans="1:17" x14ac:dyDescent="0.25">
      <c r="A92" s="152" t="s">
        <v>193</v>
      </c>
      <c r="B92" s="151">
        <v>25.887945091937819</v>
      </c>
      <c r="C92" s="151">
        <v>25.820728287727384</v>
      </c>
      <c r="D92" s="151">
        <v>31.697829085806138</v>
      </c>
      <c r="E92" s="151">
        <v>30.072161610572834</v>
      </c>
      <c r="F92" s="151">
        <v>36.201268973984831</v>
      </c>
      <c r="G92" s="151">
        <v>39.905667673747701</v>
      </c>
      <c r="H92" s="151">
        <v>39.336831177403127</v>
      </c>
      <c r="I92" s="151">
        <v>38.239754065784894</v>
      </c>
      <c r="J92" s="151">
        <v>38.620778751517221</v>
      </c>
      <c r="K92" s="151">
        <v>35.361527506042187</v>
      </c>
      <c r="L92" s="151">
        <v>34.59281438145748</v>
      </c>
      <c r="M92" s="151">
        <v>40.84030830266898</v>
      </c>
      <c r="N92" s="151">
        <v>48.983792398179219</v>
      </c>
      <c r="O92" s="151">
        <v>54.987542690323693</v>
      </c>
      <c r="P92" s="151">
        <v>44.230693847176603</v>
      </c>
      <c r="Q92" s="151">
        <v>20.752817313926677</v>
      </c>
    </row>
    <row r="93" spans="1:17" x14ac:dyDescent="0.25">
      <c r="A93" s="152" t="s">
        <v>187</v>
      </c>
      <c r="B93" s="151">
        <v>21.713602996256668</v>
      </c>
      <c r="C93" s="151">
        <v>21.366709106499975</v>
      </c>
      <c r="D93" s="151">
        <v>23.562160957922654</v>
      </c>
      <c r="E93" s="151">
        <v>23.253824632589701</v>
      </c>
      <c r="F93" s="151">
        <v>26.538479641322624</v>
      </c>
      <c r="G93" s="151">
        <v>28.337763573602452</v>
      </c>
      <c r="H93" s="151">
        <v>27.92549676357363</v>
      </c>
      <c r="I93" s="151">
        <v>26.661767123758946</v>
      </c>
      <c r="J93" s="151">
        <v>25.756902168327411</v>
      </c>
      <c r="K93" s="151">
        <v>24.542959399087646</v>
      </c>
      <c r="L93" s="151">
        <v>23.369183675422132</v>
      </c>
      <c r="M93" s="151">
        <v>24.773201500816505</v>
      </c>
      <c r="N93" s="151">
        <v>28.484261003977128</v>
      </c>
      <c r="O93" s="151">
        <v>32.745255158821678</v>
      </c>
      <c r="P93" s="151">
        <v>27.215408148268203</v>
      </c>
      <c r="Q93" s="151">
        <v>17.194054890998839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2.0291485132468923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1.0921632845171132</v>
      </c>
      <c r="C97" s="87">
        <v>1.147591550177737</v>
      </c>
      <c r="D97" s="87">
        <v>1.0510622658214892</v>
      </c>
      <c r="E97" s="87">
        <v>1.0380738765827222</v>
      </c>
      <c r="F97" s="87">
        <v>1.3767657807308495</v>
      </c>
      <c r="G97" s="87">
        <v>1.318966756249389</v>
      </c>
      <c r="H97" s="87">
        <v>0.7312297021590719</v>
      </c>
      <c r="I97" s="87">
        <v>0.97739772498313027</v>
      </c>
      <c r="J97" s="87">
        <v>0.96069332211987057</v>
      </c>
      <c r="K97" s="87">
        <v>1.3629469169940007</v>
      </c>
      <c r="L97" s="87">
        <v>1.2496437346312452</v>
      </c>
      <c r="M97" s="87">
        <v>0.7350085135094433</v>
      </c>
      <c r="N97" s="87">
        <v>0.94047324354601258</v>
      </c>
      <c r="O97" s="87">
        <v>0.38913161933711715</v>
      </c>
      <c r="P97" s="87">
        <v>0.33365389768722831</v>
      </c>
      <c r="Q97" s="87">
        <v>0.37619056025236386</v>
      </c>
    </row>
    <row r="98" spans="1:17" x14ac:dyDescent="0.25">
      <c r="A98" s="150" t="s">
        <v>29</v>
      </c>
      <c r="B98" s="87">
        <v>0</v>
      </c>
      <c r="C98" s="87">
        <v>2.7378377779436915</v>
      </c>
      <c r="D98" s="87">
        <v>2.4395330864831748</v>
      </c>
      <c r="E98" s="87">
        <v>3.0011628097836001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20.621439711739555</v>
      </c>
      <c r="C100" s="87">
        <v>17.481279778378546</v>
      </c>
      <c r="D100" s="87">
        <v>20.071565605617991</v>
      </c>
      <c r="E100" s="87">
        <v>17.185439432976487</v>
      </c>
      <c r="F100" s="87">
        <v>25.161713860591775</v>
      </c>
      <c r="G100" s="87">
        <v>27.018796817353063</v>
      </c>
      <c r="H100" s="87">
        <v>27.194267061414557</v>
      </c>
      <c r="I100" s="87">
        <v>25.684369398775814</v>
      </c>
      <c r="J100" s="87">
        <v>24.796208846207541</v>
      </c>
      <c r="K100" s="87">
        <v>23.180012482093645</v>
      </c>
      <c r="L100" s="87">
        <v>22.119539940790887</v>
      </c>
      <c r="M100" s="87">
        <v>24.038192987307063</v>
      </c>
      <c r="N100" s="87">
        <v>27.543787760431115</v>
      </c>
      <c r="O100" s="87">
        <v>32.356123539484564</v>
      </c>
      <c r="P100" s="87">
        <v>26.881754250580975</v>
      </c>
      <c r="Q100" s="87">
        <v>16.817864330746474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20.214467596435647</v>
      </c>
      <c r="C104" s="151">
        <v>19.386772084575703</v>
      </c>
      <c r="D104" s="151">
        <v>16.255324814554363</v>
      </c>
      <c r="E104" s="151">
        <v>17.97742386538404</v>
      </c>
      <c r="F104" s="151">
        <v>17.531694647788417</v>
      </c>
      <c r="G104" s="151">
        <v>16.726664917967334</v>
      </c>
      <c r="H104" s="151">
        <v>16.36920401125602</v>
      </c>
      <c r="I104" s="151">
        <v>14.599879216151306</v>
      </c>
      <c r="J104" s="151">
        <v>11.46365640123552</v>
      </c>
      <c r="K104" s="151">
        <v>13.264552300278821</v>
      </c>
      <c r="L104" s="151">
        <v>11.169559011576133</v>
      </c>
      <c r="M104" s="151">
        <v>5.1766330101378122</v>
      </c>
      <c r="N104" s="151">
        <v>2.7787060557615568</v>
      </c>
      <c r="O104" s="151">
        <v>5.1623939586031398</v>
      </c>
      <c r="P104" s="151">
        <v>6.6083090204795853</v>
      </c>
      <c r="Q104" s="151">
        <v>15.525922290635656</v>
      </c>
    </row>
    <row r="105" spans="1:17" x14ac:dyDescent="0.25">
      <c r="A105" s="243" t="s">
        <v>179</v>
      </c>
      <c r="B105" s="242">
        <v>34.977617314439541</v>
      </c>
      <c r="C105" s="242">
        <v>34.442129155588653</v>
      </c>
      <c r="D105" s="242">
        <v>37.954164386041725</v>
      </c>
      <c r="E105" s="242">
        <v>37.473658879928657</v>
      </c>
      <c r="F105" s="242">
        <v>42.753873035342799</v>
      </c>
      <c r="G105" s="242">
        <v>45.63795895260975</v>
      </c>
      <c r="H105" s="242">
        <v>44.919134065337019</v>
      </c>
      <c r="I105" s="242">
        <v>42.913331572395279</v>
      </c>
      <c r="J105" s="242">
        <v>41.458499320586718</v>
      </c>
      <c r="K105" s="242">
        <v>39.547718397819466</v>
      </c>
      <c r="L105" s="242">
        <v>37.651690831316067</v>
      </c>
      <c r="M105" s="242">
        <v>39.856888071460432</v>
      </c>
      <c r="N105" s="242">
        <v>45.836707401781737</v>
      </c>
      <c r="O105" s="242">
        <v>52.626688366724025</v>
      </c>
      <c r="P105" s="242">
        <v>43.7403570820466</v>
      </c>
      <c r="Q105" s="242">
        <v>27.650091024753586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18.687105810724105</v>
      </c>
      <c r="C108" s="96">
        <v>19.098691735641875</v>
      </c>
      <c r="D108" s="96">
        <v>21.121309922508509</v>
      </c>
      <c r="E108" s="96">
        <v>22.03376259574258</v>
      </c>
      <c r="F108" s="96">
        <v>24.384222955800052</v>
      </c>
      <c r="G108" s="96">
        <v>27.605394044147875</v>
      </c>
      <c r="H108" s="96">
        <v>27.689989601156761</v>
      </c>
      <c r="I108" s="96">
        <v>28.52346485479449</v>
      </c>
      <c r="J108" s="96">
        <v>28.149763844694824</v>
      </c>
      <c r="K108" s="96">
        <v>29.224601468323868</v>
      </c>
      <c r="L108" s="96">
        <v>19.54658253235694</v>
      </c>
      <c r="M108" s="96">
        <v>18.440631540898092</v>
      </c>
      <c r="N108" s="96">
        <v>24.42608761920938</v>
      </c>
      <c r="O108" s="96">
        <v>30.514738053718283</v>
      </c>
      <c r="P108" s="96">
        <v>32.333836531981206</v>
      </c>
      <c r="Q108" s="96">
        <v>31.672715067135563</v>
      </c>
    </row>
    <row r="109" spans="1:17" x14ac:dyDescent="0.25">
      <c r="A109" s="132" t="s">
        <v>83</v>
      </c>
      <c r="B109" s="160">
        <v>0.16621200643545642</v>
      </c>
      <c r="C109" s="160">
        <v>0.17007141582015664</v>
      </c>
      <c r="D109" s="160">
        <v>0.18949247873819641</v>
      </c>
      <c r="E109" s="160">
        <v>0.19710576137685257</v>
      </c>
      <c r="F109" s="160">
        <v>0.21896857752858243</v>
      </c>
      <c r="G109" s="160">
        <v>0.24847181476873911</v>
      </c>
      <c r="H109" s="160">
        <v>0.24913695586999698</v>
      </c>
      <c r="I109" s="160">
        <v>0.25706966218744892</v>
      </c>
      <c r="J109" s="160">
        <v>0.25466873320948824</v>
      </c>
      <c r="K109" s="160">
        <v>0.26369145916814551</v>
      </c>
      <c r="L109" s="160">
        <v>0.17675962160532022</v>
      </c>
      <c r="M109" s="160">
        <v>0.16825249301882675</v>
      </c>
      <c r="N109" s="160">
        <v>0.22375455138217668</v>
      </c>
      <c r="O109" s="160">
        <v>0.27835238039545063</v>
      </c>
      <c r="P109" s="160">
        <v>0.29399844977567113</v>
      </c>
      <c r="Q109" s="160">
        <v>0.28125047005980514</v>
      </c>
    </row>
    <row r="110" spans="1:17" x14ac:dyDescent="0.25">
      <c r="A110" s="76" t="s">
        <v>82</v>
      </c>
      <c r="B110" s="159">
        <v>0.30197916098495448</v>
      </c>
      <c r="C110" s="159">
        <v>0.30899105641226704</v>
      </c>
      <c r="D110" s="159">
        <v>0.34427584967840863</v>
      </c>
      <c r="E110" s="159">
        <v>0.3581078991967776</v>
      </c>
      <c r="F110" s="159">
        <v>0.39782894594818313</v>
      </c>
      <c r="G110" s="159">
        <v>0.45143134820052749</v>
      </c>
      <c r="H110" s="159">
        <v>0.45263979731321224</v>
      </c>
      <c r="I110" s="159">
        <v>0.46705218574084606</v>
      </c>
      <c r="J110" s="159">
        <v>0.46269010303756936</v>
      </c>
      <c r="K110" s="159">
        <v>0.47908287317027681</v>
      </c>
      <c r="L110" s="159">
        <v>0.32114239743035833</v>
      </c>
      <c r="M110" s="159">
        <v>0.30568638069586335</v>
      </c>
      <c r="N110" s="159">
        <v>0.40652425262186537</v>
      </c>
      <c r="O110" s="159">
        <v>0.50571929244247482</v>
      </c>
      <c r="P110" s="159">
        <v>0.53414555962664534</v>
      </c>
      <c r="Q110" s="159">
        <v>0.51098463219782386</v>
      </c>
    </row>
    <row r="111" spans="1:17" x14ac:dyDescent="0.25">
      <c r="A111" s="76" t="s">
        <v>81</v>
      </c>
      <c r="B111" s="159">
        <v>0.27694325279912263</v>
      </c>
      <c r="C111" s="159">
        <v>0.28337381946999296</v>
      </c>
      <c r="D111" s="159">
        <v>0.31573328887707791</v>
      </c>
      <c r="E111" s="159">
        <v>0.32841857740493924</v>
      </c>
      <c r="F111" s="159">
        <v>0.36484650791524476</v>
      </c>
      <c r="G111" s="159">
        <v>0.4140049451702939</v>
      </c>
      <c r="H111" s="159">
        <v>0.41511320650533945</v>
      </c>
      <c r="I111" s="159">
        <v>0.42833072031899033</v>
      </c>
      <c r="J111" s="159">
        <v>0.42433028078904389</v>
      </c>
      <c r="K111" s="159">
        <v>0.43936399062561932</v>
      </c>
      <c r="L111" s="159">
        <v>0.29451774044932594</v>
      </c>
      <c r="M111" s="159">
        <v>0.2803431214596997</v>
      </c>
      <c r="N111" s="159">
        <v>0.37282092080665435</v>
      </c>
      <c r="O111" s="159">
        <v>0.46379208881657796</v>
      </c>
      <c r="P111" s="159">
        <v>0.48986164564706858</v>
      </c>
      <c r="Q111" s="159">
        <v>0.46862089989805367</v>
      </c>
    </row>
    <row r="112" spans="1:17" x14ac:dyDescent="0.25">
      <c r="A112" s="76" t="s">
        <v>80</v>
      </c>
      <c r="B112" s="159">
        <v>1.6961368790662366</v>
      </c>
      <c r="C112" s="159">
        <v>1.7355208365142583</v>
      </c>
      <c r="D112" s="159">
        <v>1.9337061647128235</v>
      </c>
      <c r="E112" s="159">
        <v>2.0113971193623223</v>
      </c>
      <c r="F112" s="159">
        <v>2.2344997071383377</v>
      </c>
      <c r="G112" s="159">
        <v>2.535570188194725</v>
      </c>
      <c r="H112" s="159">
        <v>2.5423577264467481</v>
      </c>
      <c r="I112" s="159">
        <v>2.6233082908757792</v>
      </c>
      <c r="J112" s="159">
        <v>2.5988076289147597</v>
      </c>
      <c r="K112" s="159">
        <v>2.690881472293396</v>
      </c>
      <c r="L112" s="159">
        <v>1.803771697148717</v>
      </c>
      <c r="M112" s="159">
        <v>1.7169593492326032</v>
      </c>
      <c r="N112" s="159">
        <v>2.28333893920958</v>
      </c>
      <c r="O112" s="159">
        <v>2.8404911768388588</v>
      </c>
      <c r="P112" s="159">
        <v>3.0001539825371109</v>
      </c>
      <c r="Q112" s="159">
        <v>2.8700651941675113</v>
      </c>
    </row>
    <row r="113" spans="1:17" x14ac:dyDescent="0.25">
      <c r="A113" s="129" t="s">
        <v>79</v>
      </c>
      <c r="B113" s="158">
        <v>0.73457658595529352</v>
      </c>
      <c r="C113" s="158">
        <v>0.7516333066484393</v>
      </c>
      <c r="D113" s="158">
        <v>0.83746500075951735</v>
      </c>
      <c r="E113" s="158">
        <v>0.8711120235501868</v>
      </c>
      <c r="F113" s="158">
        <v>0.96773508461853597</v>
      </c>
      <c r="G113" s="158">
        <v>1.0981251072846741</v>
      </c>
      <c r="H113" s="158">
        <v>1.1010647088803645</v>
      </c>
      <c r="I113" s="158">
        <v>1.1361234296613003</v>
      </c>
      <c r="J113" s="158">
        <v>1.1255124861466008</v>
      </c>
      <c r="K113" s="158">
        <v>1.1653885659368686</v>
      </c>
      <c r="L113" s="158">
        <v>0.78124061374401532</v>
      </c>
      <c r="M113" s="158">
        <v>0.74363254328677608</v>
      </c>
      <c r="N113" s="158">
        <v>0.98893421759950062</v>
      </c>
      <c r="O113" s="158">
        <v>1.2302522261730062</v>
      </c>
      <c r="P113" s="158">
        <v>1.3021335154613438</v>
      </c>
      <c r="Q113" s="158">
        <v>1.2430929465605769</v>
      </c>
    </row>
    <row r="114" spans="1:17" x14ac:dyDescent="0.25">
      <c r="A114" s="92" t="s">
        <v>125</v>
      </c>
      <c r="B114" s="91">
        <v>0.12002891561871777</v>
      </c>
      <c r="C114" s="91">
        <v>0.12281596291637588</v>
      </c>
      <c r="D114" s="91">
        <v>0.13684075674569784</v>
      </c>
      <c r="E114" s="91">
        <v>0.14233863911300773</v>
      </c>
      <c r="F114" s="91">
        <v>0.15812672910326087</v>
      </c>
      <c r="G114" s="91">
        <v>0.17943229931519936</v>
      </c>
      <c r="H114" s="91">
        <v>0.17991262662024532</v>
      </c>
      <c r="I114" s="91">
        <v>0.18564117871239061</v>
      </c>
      <c r="J114" s="91">
        <v>0.18390736352128356</v>
      </c>
      <c r="K114" s="91">
        <v>0.19042306618301061</v>
      </c>
      <c r="L114" s="91">
        <v>0.12743539053103284</v>
      </c>
      <c r="M114" s="91">
        <v>0.12133819659247395</v>
      </c>
      <c r="N114" s="91">
        <v>0.16137778967325678</v>
      </c>
      <c r="O114" s="91">
        <v>0.20070997483403685</v>
      </c>
      <c r="P114" s="91">
        <v>0.20484980642261749</v>
      </c>
      <c r="Q114" s="91">
        <v>0.2026620293569798</v>
      </c>
    </row>
    <row r="115" spans="1:17" x14ac:dyDescent="0.25">
      <c r="A115" s="92" t="s">
        <v>26</v>
      </c>
      <c r="B115" s="91">
        <v>0.19974333412928955</v>
      </c>
      <c r="C115" s="91">
        <v>0.20438133420402688</v>
      </c>
      <c r="D115" s="91">
        <v>0.2277203693482201</v>
      </c>
      <c r="E115" s="91">
        <v>0.23686954268729732</v>
      </c>
      <c r="F115" s="91">
        <v>0.26314292621268043</v>
      </c>
      <c r="G115" s="91">
        <v>0.29859809639164531</v>
      </c>
      <c r="H115" s="91">
        <v>0.29939742192823521</v>
      </c>
      <c r="I115" s="91">
        <v>0.30893045893619409</v>
      </c>
      <c r="J115" s="91">
        <v>0.30604517062670172</v>
      </c>
      <c r="K115" s="91">
        <v>0.31688812598574773</v>
      </c>
      <c r="L115" s="91">
        <v>0.21206864745487333</v>
      </c>
      <c r="M115" s="91">
        <v>0.20192214367415662</v>
      </c>
      <c r="N115" s="91">
        <v>0.26855310320511505</v>
      </c>
      <c r="O115" s="91">
        <v>0.33400684626450505</v>
      </c>
      <c r="P115" s="91">
        <v>0.35276587564607309</v>
      </c>
      <c r="Q115" s="91">
        <v>0.33725531249287105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1.3364246273753757E-3</v>
      </c>
      <c r="M116" s="91">
        <v>1.0431618913135476E-3</v>
      </c>
      <c r="N116" s="91">
        <v>1.3026525209756102E-3</v>
      </c>
      <c r="O116" s="91">
        <v>1.9078116562109544E-3</v>
      </c>
      <c r="P116" s="91">
        <v>2.0736490246708902E-3</v>
      </c>
      <c r="Q116" s="91">
        <v>2.8019645048641489E-3</v>
      </c>
    </row>
    <row r="117" spans="1:17" x14ac:dyDescent="0.25">
      <c r="A117" s="92" t="s">
        <v>21</v>
      </c>
      <c r="B117" s="157">
        <v>0.41480433620728624</v>
      </c>
      <c r="C117" s="157">
        <v>0.42443600952803662</v>
      </c>
      <c r="D117" s="157">
        <v>0.47290387466559941</v>
      </c>
      <c r="E117" s="157">
        <v>0.49190384174988172</v>
      </c>
      <c r="F117" s="157">
        <v>0.54646542930259467</v>
      </c>
      <c r="G117" s="157">
        <v>0.62009471157782925</v>
      </c>
      <c r="H117" s="157">
        <v>0.62175466033188387</v>
      </c>
      <c r="I117" s="157">
        <v>0.64155179201271562</v>
      </c>
      <c r="J117" s="157">
        <v>0.63555995199861548</v>
      </c>
      <c r="K117" s="157">
        <v>0.65807737376811015</v>
      </c>
      <c r="L117" s="157">
        <v>0.44040015113073383</v>
      </c>
      <c r="M117" s="157">
        <v>0.4193290411288319</v>
      </c>
      <c r="N117" s="157">
        <v>0.55770067220015318</v>
      </c>
      <c r="O117" s="157">
        <v>0.69362759341825331</v>
      </c>
      <c r="P117" s="157">
        <v>0.74244418436798232</v>
      </c>
      <c r="Q117" s="157">
        <v>0.70037364020586179</v>
      </c>
    </row>
    <row r="118" spans="1:17" x14ac:dyDescent="0.25">
      <c r="A118" s="156" t="s">
        <v>183</v>
      </c>
      <c r="B118" s="204">
        <v>2.2980187541084502</v>
      </c>
      <c r="C118" s="204">
        <v>2.3499935013308924</v>
      </c>
      <c r="D118" s="204">
        <v>2.6199641400172324</v>
      </c>
      <c r="E118" s="204">
        <v>2.7242040246454682</v>
      </c>
      <c r="F118" s="204">
        <v>3.0271728075427928</v>
      </c>
      <c r="G118" s="204">
        <v>3.4360012690953883</v>
      </c>
      <c r="H118" s="204">
        <v>3.4488613196174476</v>
      </c>
      <c r="I118" s="204">
        <v>3.5567304778054312</v>
      </c>
      <c r="J118" s="204">
        <v>3.5233944786097204</v>
      </c>
      <c r="K118" s="204">
        <v>3.6447584012636112</v>
      </c>
      <c r="L118" s="204">
        <v>2.4434437886776506</v>
      </c>
      <c r="M118" s="204">
        <v>2.3287350189256899</v>
      </c>
      <c r="N118" s="204">
        <v>3.0963821081637466</v>
      </c>
      <c r="O118" s="204">
        <v>3.8561773795505134</v>
      </c>
      <c r="P118" s="204">
        <v>4.0728514030404366</v>
      </c>
      <c r="Q118" s="204">
        <v>3.8942918768524581</v>
      </c>
    </row>
    <row r="119" spans="1:17" x14ac:dyDescent="0.25">
      <c r="A119" s="152" t="s">
        <v>192</v>
      </c>
      <c r="B119" s="151">
        <v>1.9996835464235425</v>
      </c>
      <c r="C119" s="151">
        <v>2.0447310100819496</v>
      </c>
      <c r="D119" s="151">
        <v>2.2798426336864579</v>
      </c>
      <c r="E119" s="151">
        <v>2.3704173787987388</v>
      </c>
      <c r="F119" s="151">
        <v>2.634144424970287</v>
      </c>
      <c r="G119" s="151">
        <v>2.9900172992690983</v>
      </c>
      <c r="H119" s="151">
        <v>3.0016834829169223</v>
      </c>
      <c r="I119" s="151">
        <v>3.0953141655731189</v>
      </c>
      <c r="J119" s="151">
        <v>3.0662876122510117</v>
      </c>
      <c r="K119" s="151">
        <v>3.1714565747423507</v>
      </c>
      <c r="L119" s="151">
        <v>2.126176585466272</v>
      </c>
      <c r="M119" s="151">
        <v>2.0267373261912174</v>
      </c>
      <c r="N119" s="151">
        <v>2.6947633443413692</v>
      </c>
      <c r="O119" s="151">
        <v>3.3565605528496563</v>
      </c>
      <c r="P119" s="151">
        <v>3.5451513261694836</v>
      </c>
      <c r="Q119" s="151">
        <v>3.3894732467413253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0.10058123243909695</v>
      </c>
      <c r="C123" s="87">
        <v>0.12596125595432331</v>
      </c>
      <c r="D123" s="87">
        <v>0.11344500214951796</v>
      </c>
      <c r="E123" s="87">
        <v>0.13502711116839961</v>
      </c>
      <c r="F123" s="87">
        <v>0.13665439598714282</v>
      </c>
      <c r="G123" s="87">
        <v>0.13916883059961146</v>
      </c>
      <c r="H123" s="87">
        <v>7.8599143204937605E-2</v>
      </c>
      <c r="I123" s="87">
        <v>0.113471586841791</v>
      </c>
      <c r="J123" s="87">
        <v>0.11436786976699223</v>
      </c>
      <c r="K123" s="87">
        <v>0.17612085366877658</v>
      </c>
      <c r="L123" s="87">
        <v>0.11369516734732868</v>
      </c>
      <c r="M123" s="87">
        <v>6.0132284046888813E-2</v>
      </c>
      <c r="N123" s="87">
        <v>8.8973795833698049E-2</v>
      </c>
      <c r="O123" s="87">
        <v>3.9888033762399813E-2</v>
      </c>
      <c r="P123" s="87">
        <v>4.3462642611250435E-2</v>
      </c>
      <c r="Q123" s="87">
        <v>7.4158646563326436E-2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1.8991023139844456</v>
      </c>
      <c r="C126" s="87">
        <v>1.9187697541276261</v>
      </c>
      <c r="D126" s="87">
        <v>2.16639763153694</v>
      </c>
      <c r="E126" s="87">
        <v>2.235390267630339</v>
      </c>
      <c r="F126" s="87">
        <v>2.4974900289831443</v>
      </c>
      <c r="G126" s="87">
        <v>2.8508484686694868</v>
      </c>
      <c r="H126" s="87">
        <v>2.9230843397119846</v>
      </c>
      <c r="I126" s="87">
        <v>2.9818425787313281</v>
      </c>
      <c r="J126" s="87">
        <v>2.9519197424840193</v>
      </c>
      <c r="K126" s="87">
        <v>2.995335721073574</v>
      </c>
      <c r="L126" s="87">
        <v>2.0124814181189432</v>
      </c>
      <c r="M126" s="87">
        <v>1.9666050421443284</v>
      </c>
      <c r="N126" s="87">
        <v>2.605789548507671</v>
      </c>
      <c r="O126" s="87">
        <v>3.3166725190872564</v>
      </c>
      <c r="P126" s="87">
        <v>3.5016886835582333</v>
      </c>
      <c r="Q126" s="87">
        <v>3.3153146001779987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0.29833520768490768</v>
      </c>
      <c r="C130" s="151">
        <v>0.30526249124894289</v>
      </c>
      <c r="D130" s="151">
        <v>0.34012150633077459</v>
      </c>
      <c r="E130" s="151">
        <v>0.35378664584672948</v>
      </c>
      <c r="F130" s="151">
        <v>0.39302838257250605</v>
      </c>
      <c r="G130" s="151">
        <v>0.44598396982628979</v>
      </c>
      <c r="H130" s="151">
        <v>0.44717783670052536</v>
      </c>
      <c r="I130" s="151">
        <v>0.46141631223231222</v>
      </c>
      <c r="J130" s="151">
        <v>0.45710686635870862</v>
      </c>
      <c r="K130" s="151">
        <v>0.47330182652126052</v>
      </c>
      <c r="L130" s="151">
        <v>0.31726720321137852</v>
      </c>
      <c r="M130" s="151">
        <v>0.30199769273447252</v>
      </c>
      <c r="N130" s="151">
        <v>0.40161876382237732</v>
      </c>
      <c r="O130" s="151">
        <v>0.49961682670085711</v>
      </c>
      <c r="P130" s="151">
        <v>0.52770007687095333</v>
      </c>
      <c r="Q130" s="151">
        <v>0.50481863011113259</v>
      </c>
    </row>
    <row r="131" spans="1:17" x14ac:dyDescent="0.25">
      <c r="A131" s="156" t="s">
        <v>181</v>
      </c>
      <c r="B131" s="204">
        <v>3.3309484471547677</v>
      </c>
      <c r="C131" s="204">
        <v>3.397962352091195</v>
      </c>
      <c r="D131" s="204">
        <v>3.7245833693589603</v>
      </c>
      <c r="E131" s="204">
        <v>3.9001042464427815</v>
      </c>
      <c r="F131" s="204">
        <v>4.2974155174024347</v>
      </c>
      <c r="G131" s="204">
        <v>4.8528756840350837</v>
      </c>
      <c r="H131" s="204">
        <v>4.8732207628908206</v>
      </c>
      <c r="I131" s="204">
        <v>5.007265577665704</v>
      </c>
      <c r="J131" s="204">
        <v>4.9165377030587418</v>
      </c>
      <c r="K131" s="204">
        <v>5.1128601242874758</v>
      </c>
      <c r="L131" s="204">
        <v>3.4100556337913162</v>
      </c>
      <c r="M131" s="204">
        <v>3.1857444488021183</v>
      </c>
      <c r="N131" s="204">
        <v>4.2001485332038451</v>
      </c>
      <c r="O131" s="204">
        <v>5.3066510492187282</v>
      </c>
      <c r="P131" s="204">
        <v>5.645551606106638</v>
      </c>
      <c r="Q131" s="204">
        <v>5.6976723760935526</v>
      </c>
    </row>
    <row r="132" spans="1:17" x14ac:dyDescent="0.25">
      <c r="A132" s="152" t="s">
        <v>190</v>
      </c>
      <c r="B132" s="151">
        <v>2.0442446691771128</v>
      </c>
      <c r="C132" s="151">
        <v>2.1156585226349893</v>
      </c>
      <c r="D132" s="151">
        <v>2.6374763675861885</v>
      </c>
      <c r="E132" s="151">
        <v>2.6334888107115226</v>
      </c>
      <c r="F132" s="151">
        <v>3.0946683848932794</v>
      </c>
      <c r="G132" s="151">
        <v>3.6330314609819352</v>
      </c>
      <c r="H132" s="151">
        <v>3.6570951425966509</v>
      </c>
      <c r="I132" s="151">
        <v>3.8357395117420952</v>
      </c>
      <c r="J132" s="151">
        <v>3.9732822836098207</v>
      </c>
      <c r="K132" s="151">
        <v>3.9281521132014796</v>
      </c>
      <c r="L132" s="151">
        <v>2.7076650115040346</v>
      </c>
      <c r="M132" s="151">
        <v>2.8930263358868298</v>
      </c>
      <c r="N132" s="151">
        <v>4.0184526151356019</v>
      </c>
      <c r="O132" s="151">
        <v>4.9409012134431514</v>
      </c>
      <c r="P132" s="151">
        <v>5.0505787426848103</v>
      </c>
      <c r="Q132" s="151">
        <v>3.5822446210213248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0.49650440824207487</v>
      </c>
      <c r="C134" s="208">
        <v>0.52893242474401592</v>
      </c>
      <c r="D134" s="208">
        <v>0.53734156615125594</v>
      </c>
      <c r="E134" s="208">
        <v>0.55235008855767198</v>
      </c>
      <c r="F134" s="208">
        <v>0.56122481033831639</v>
      </c>
      <c r="G134" s="208">
        <v>0.59143969881840786</v>
      </c>
      <c r="H134" s="208">
        <v>0.56548072749453115</v>
      </c>
      <c r="I134" s="208">
        <v>0.59870135922633172</v>
      </c>
      <c r="J134" s="208">
        <v>0.60422650692484459</v>
      </c>
      <c r="K134" s="208">
        <v>0.78594983290251408</v>
      </c>
      <c r="L134" s="208">
        <v>0.52047757961584928</v>
      </c>
      <c r="M134" s="208">
        <v>0.38999123275531788</v>
      </c>
      <c r="N134" s="208">
        <v>0.44798051657669907</v>
      </c>
      <c r="O134" s="208">
        <v>6.8137022233312498E-3</v>
      </c>
      <c r="P134" s="208">
        <v>7.8664292128536768E-3</v>
      </c>
      <c r="Q134" s="208">
        <v>3.3212937053651859E-2</v>
      </c>
    </row>
    <row r="135" spans="1:17" x14ac:dyDescent="0.25">
      <c r="A135" s="154" t="s">
        <v>125</v>
      </c>
      <c r="B135" s="208">
        <v>5.7729957035684801E-2</v>
      </c>
      <c r="C135" s="208">
        <v>8.2407299948037568E-2</v>
      </c>
      <c r="D135" s="208">
        <v>8.3181710464811043E-2</v>
      </c>
      <c r="E135" s="208">
        <v>9.9552143497839349E-2</v>
      </c>
      <c r="F135" s="208">
        <v>0.10925808803501499</v>
      </c>
      <c r="G135" s="208">
        <v>0.11356997071192713</v>
      </c>
      <c r="H135" s="208">
        <v>3.6262293678091334E-2</v>
      </c>
      <c r="I135" s="208">
        <v>8.1592347348111979E-2</v>
      </c>
      <c r="J135" s="208">
        <v>9.0274909034571485E-2</v>
      </c>
      <c r="K135" s="208">
        <v>0.15424713974939944</v>
      </c>
      <c r="L135" s="208">
        <v>0.10245070274851602</v>
      </c>
      <c r="M135" s="208">
        <v>4.7329183398136278E-2</v>
      </c>
      <c r="N135" s="208">
        <v>8.6839773398818529E-2</v>
      </c>
      <c r="O135" s="208">
        <v>1.1176838695116269E-3</v>
      </c>
      <c r="P135" s="208">
        <v>0</v>
      </c>
      <c r="Q135" s="208">
        <v>1.9507156561922531E-2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1.4900103038993529</v>
      </c>
      <c r="C137" s="208">
        <v>1.5043187979429358</v>
      </c>
      <c r="D137" s="208">
        <v>2.0169530909701217</v>
      </c>
      <c r="E137" s="208">
        <v>1.9815865786560114</v>
      </c>
      <c r="F137" s="208">
        <v>2.4241854865199479</v>
      </c>
      <c r="G137" s="208">
        <v>2.9280217914516005</v>
      </c>
      <c r="H137" s="208">
        <v>3.0553521214240287</v>
      </c>
      <c r="I137" s="208">
        <v>3.1554458051676515</v>
      </c>
      <c r="J137" s="208">
        <v>3.2787808676504047</v>
      </c>
      <c r="K137" s="208">
        <v>2.9879551405495661</v>
      </c>
      <c r="L137" s="208">
        <v>2.0847367291396695</v>
      </c>
      <c r="M137" s="208">
        <v>2.4557059197333757</v>
      </c>
      <c r="N137" s="208">
        <v>3.4836323251600847</v>
      </c>
      <c r="O137" s="208">
        <v>4.9329698273503082</v>
      </c>
      <c r="P137" s="208">
        <v>5.0427123134719567</v>
      </c>
      <c r="Q137" s="208">
        <v>3.5295245274057505</v>
      </c>
    </row>
    <row r="138" spans="1:17" x14ac:dyDescent="0.25">
      <c r="A138" s="152" t="s">
        <v>189</v>
      </c>
      <c r="B138" s="151">
        <v>1.2867037779776549</v>
      </c>
      <c r="C138" s="151">
        <v>1.2823038294562059</v>
      </c>
      <c r="D138" s="151">
        <v>1.087107001772772</v>
      </c>
      <c r="E138" s="151">
        <v>1.2666154357312587</v>
      </c>
      <c r="F138" s="151">
        <v>1.202747132509155</v>
      </c>
      <c r="G138" s="151">
        <v>1.2198442230531485</v>
      </c>
      <c r="H138" s="151">
        <v>1.2161256202941702</v>
      </c>
      <c r="I138" s="151">
        <v>1.1715260659236093</v>
      </c>
      <c r="J138" s="151">
        <v>0.94325541944892122</v>
      </c>
      <c r="K138" s="151">
        <v>1.1847080110859962</v>
      </c>
      <c r="L138" s="151">
        <v>0.70239062228728133</v>
      </c>
      <c r="M138" s="151">
        <v>0.29271811291528865</v>
      </c>
      <c r="N138" s="151">
        <v>0.18169591806824353</v>
      </c>
      <c r="O138" s="151">
        <v>0.36574983577557707</v>
      </c>
      <c r="P138" s="151">
        <v>0.59497286342182809</v>
      </c>
      <c r="Q138" s="151">
        <v>2.1154277550722278</v>
      </c>
    </row>
    <row r="139" spans="1:17" x14ac:dyDescent="0.25">
      <c r="A139" s="156" t="s">
        <v>180</v>
      </c>
      <c r="B139" s="155">
        <v>3.2719118789560575</v>
      </c>
      <c r="C139" s="155">
        <v>3.3372749338356278</v>
      </c>
      <c r="D139" s="155">
        <v>3.6198285644487362</v>
      </c>
      <c r="E139" s="155">
        <v>3.8042657941151599</v>
      </c>
      <c r="F139" s="155">
        <v>4.1672077087181512</v>
      </c>
      <c r="G139" s="155">
        <v>4.6869992383999239</v>
      </c>
      <c r="H139" s="155">
        <v>4.6992275034154352</v>
      </c>
      <c r="I139" s="155">
        <v>4.8237270821473723</v>
      </c>
      <c r="J139" s="155">
        <v>4.7154517875491448</v>
      </c>
      <c r="K139" s="155">
        <v>4.9413632137358743</v>
      </c>
      <c r="L139" s="155">
        <v>3.2857854575050638</v>
      </c>
      <c r="M139" s="155">
        <v>3.0197476253996847</v>
      </c>
      <c r="N139" s="155">
        <v>3.9552941501302223</v>
      </c>
      <c r="O139" s="155">
        <v>4.9630150222363882</v>
      </c>
      <c r="P139" s="155">
        <v>5.3025967646880652</v>
      </c>
      <c r="Q139" s="155">
        <v>5.5211899868321535</v>
      </c>
    </row>
    <row r="140" spans="1:17" x14ac:dyDescent="0.25">
      <c r="A140" s="152" t="s">
        <v>193</v>
      </c>
      <c r="B140" s="151">
        <v>1.3125045123208148</v>
      </c>
      <c r="C140" s="151">
        <v>1.3603193629817496</v>
      </c>
      <c r="D140" s="151">
        <v>1.6884691031766692</v>
      </c>
      <c r="E140" s="151">
        <v>1.6875976909241412</v>
      </c>
      <c r="F140" s="151">
        <v>1.9781589452774118</v>
      </c>
      <c r="G140" s="151">
        <v>2.3180166770406254</v>
      </c>
      <c r="H140" s="151">
        <v>2.3277546675433598</v>
      </c>
      <c r="I140" s="151">
        <v>2.4440199194713195</v>
      </c>
      <c r="J140" s="151">
        <v>2.53112814475804</v>
      </c>
      <c r="K140" s="151">
        <v>2.5155717178102979</v>
      </c>
      <c r="L140" s="151">
        <v>1.7326687071812719</v>
      </c>
      <c r="M140" s="151">
        <v>1.8394084994708029</v>
      </c>
      <c r="N140" s="151">
        <v>2.5511848467222533</v>
      </c>
      <c r="O140" s="151">
        <v>3.1030177925649074</v>
      </c>
      <c r="P140" s="151">
        <v>3.1718856679507055</v>
      </c>
      <c r="Q140" s="151">
        <v>2.2521888846400291</v>
      </c>
    </row>
    <row r="141" spans="1:17" x14ac:dyDescent="0.25">
      <c r="A141" s="152" t="s">
        <v>187</v>
      </c>
      <c r="B141" s="151">
        <v>0.93454502857553634</v>
      </c>
      <c r="C141" s="151">
        <v>0.95559780129409699</v>
      </c>
      <c r="D141" s="151">
        <v>1.0654763865296932</v>
      </c>
      <c r="E141" s="151">
        <v>1.1078061731154594</v>
      </c>
      <c r="F141" s="151">
        <v>1.2310580748182751</v>
      </c>
      <c r="G141" s="151">
        <v>1.3973740031938728</v>
      </c>
      <c r="H141" s="151">
        <v>1.4028261528352606</v>
      </c>
      <c r="I141" s="151">
        <v>1.4465841210172676</v>
      </c>
      <c r="J141" s="151">
        <v>1.4330186640466509</v>
      </c>
      <c r="K141" s="151">
        <v>1.4821690064758379</v>
      </c>
      <c r="L141" s="151">
        <v>0.99366110271547692</v>
      </c>
      <c r="M141" s="151">
        <v>0.94718851680710048</v>
      </c>
      <c r="N141" s="151">
        <v>1.2593881122570416</v>
      </c>
      <c r="O141" s="151">
        <v>1.5686766955645073</v>
      </c>
      <c r="P141" s="151">
        <v>1.6568139260560417</v>
      </c>
      <c r="Q141" s="151">
        <v>1.5840583265773251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4.7006283025168905E-2</v>
      </c>
      <c r="C145" s="87">
        <v>5.8867547195545405E-2</v>
      </c>
      <c r="D145" s="87">
        <v>5.301812027467552E-2</v>
      </c>
      <c r="E145" s="87">
        <v>6.3104442545939055E-2</v>
      </c>
      <c r="F145" s="87">
        <v>6.3864948347045897E-2</v>
      </c>
      <c r="G145" s="87">
        <v>6.5040060464642419E-2</v>
      </c>
      <c r="H145" s="87">
        <v>3.6733031415818351E-2</v>
      </c>
      <c r="I145" s="87">
        <v>5.3030544536526544E-2</v>
      </c>
      <c r="J145" s="87">
        <v>5.3449419189689568E-2</v>
      </c>
      <c r="K145" s="87">
        <v>8.2309457673445802E-2</v>
      </c>
      <c r="L145" s="87">
        <v>5.3135034094542039E-2</v>
      </c>
      <c r="M145" s="87">
        <v>2.8102610142199634E-2</v>
      </c>
      <c r="N145" s="87">
        <v>4.1581588606153214E-2</v>
      </c>
      <c r="O145" s="87">
        <v>1.8641531415795526E-2</v>
      </c>
      <c r="P145" s="87">
        <v>2.0312112210826933E-2</v>
      </c>
      <c r="Q145" s="87">
        <v>3.4657781025202242E-2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0.88753874555036738</v>
      </c>
      <c r="C148" s="87">
        <v>0.89673025409855156</v>
      </c>
      <c r="D148" s="87">
        <v>1.0124582662550177</v>
      </c>
      <c r="E148" s="87">
        <v>1.0447017305695203</v>
      </c>
      <c r="F148" s="87">
        <v>1.1671931264712292</v>
      </c>
      <c r="G148" s="87">
        <v>1.3323339427292304</v>
      </c>
      <c r="H148" s="87">
        <v>1.3660931214194423</v>
      </c>
      <c r="I148" s="87">
        <v>1.3935535764807412</v>
      </c>
      <c r="J148" s="87">
        <v>1.3795692448569614</v>
      </c>
      <c r="K148" s="87">
        <v>1.3998595488023922</v>
      </c>
      <c r="L148" s="87">
        <v>0.94052606862093491</v>
      </c>
      <c r="M148" s="87">
        <v>0.91908590666490086</v>
      </c>
      <c r="N148" s="87">
        <v>1.2178065236508884</v>
      </c>
      <c r="O148" s="87">
        <v>1.5500351641487118</v>
      </c>
      <c r="P148" s="87">
        <v>1.6365018138452148</v>
      </c>
      <c r="Q148" s="87">
        <v>1.5494005455521229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1.0248623380597059</v>
      </c>
      <c r="C152" s="151">
        <v>1.0213577695597813</v>
      </c>
      <c r="D152" s="151">
        <v>0.8658830747423738</v>
      </c>
      <c r="E152" s="151">
        <v>1.0088619300755592</v>
      </c>
      <c r="F152" s="151">
        <v>0.95799068862246439</v>
      </c>
      <c r="G152" s="151">
        <v>0.97160855816542602</v>
      </c>
      <c r="H152" s="151">
        <v>0.96864668303681456</v>
      </c>
      <c r="I152" s="151">
        <v>0.93312304165878523</v>
      </c>
      <c r="J152" s="151">
        <v>0.75130497874445334</v>
      </c>
      <c r="K152" s="151">
        <v>0.94362248944973826</v>
      </c>
      <c r="L152" s="151">
        <v>0.55945564760831534</v>
      </c>
      <c r="M152" s="151">
        <v>0.23315060912178132</v>
      </c>
      <c r="N152" s="151">
        <v>0.14472119115092752</v>
      </c>
      <c r="O152" s="151">
        <v>0.29132053410697395</v>
      </c>
      <c r="P152" s="151">
        <v>0.47389717068131776</v>
      </c>
      <c r="Q152" s="151">
        <v>1.6849427756147994</v>
      </c>
    </row>
    <row r="153" spans="1:17" x14ac:dyDescent="0.25">
      <c r="A153" s="243" t="s">
        <v>179</v>
      </c>
      <c r="B153" s="242">
        <v>6.6103788452637717</v>
      </c>
      <c r="C153" s="242">
        <v>6.7638705135190476</v>
      </c>
      <c r="D153" s="242">
        <v>7.5362610659175573</v>
      </c>
      <c r="E153" s="242">
        <v>7.8390471496480911</v>
      </c>
      <c r="F153" s="242">
        <v>8.7085480989877944</v>
      </c>
      <c r="G153" s="242">
        <v>9.8819144489985202</v>
      </c>
      <c r="H153" s="242">
        <v>9.9083676202173976</v>
      </c>
      <c r="I153" s="242">
        <v>10.223857428391616</v>
      </c>
      <c r="J153" s="242">
        <v>10.128370643379759</v>
      </c>
      <c r="K153" s="242">
        <v>10.487211367842596</v>
      </c>
      <c r="L153" s="242">
        <v>7.0298655820051739</v>
      </c>
      <c r="M153" s="242">
        <v>6.6915305600768278</v>
      </c>
      <c r="N153" s="242">
        <v>8.8988899460917867</v>
      </c>
      <c r="O153" s="242">
        <v>11.070287438046286</v>
      </c>
      <c r="P153" s="242">
        <v>11.692543605098221</v>
      </c>
      <c r="Q153" s="242">
        <v>11.185546684473625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0.99999999999999989</v>
      </c>
      <c r="D157" s="77">
        <f t="shared" si="0"/>
        <v>0.99999999999999989</v>
      </c>
      <c r="E157" s="77">
        <f t="shared" si="0"/>
        <v>1</v>
      </c>
      <c r="F157" s="77">
        <f t="shared" si="0"/>
        <v>0.99999999999999989</v>
      </c>
      <c r="G157" s="77">
        <f t="shared" si="0"/>
        <v>1</v>
      </c>
      <c r="H157" s="77">
        <f t="shared" si="0"/>
        <v>1</v>
      </c>
      <c r="I157" s="77">
        <f t="shared" si="0"/>
        <v>1</v>
      </c>
      <c r="J157" s="77">
        <f t="shared" si="0"/>
        <v>1.0000000000000002</v>
      </c>
      <c r="K157" s="77">
        <f t="shared" si="0"/>
        <v>1</v>
      </c>
      <c r="L157" s="77">
        <f t="shared" si="0"/>
        <v>0.99999999999999989</v>
      </c>
      <c r="M157" s="77">
        <f t="shared" si="0"/>
        <v>1.0000000000000002</v>
      </c>
      <c r="N157" s="77">
        <f t="shared" si="0"/>
        <v>1</v>
      </c>
      <c r="O157" s="77">
        <f t="shared" si="0"/>
        <v>1.0000000000000002</v>
      </c>
      <c r="P157" s="77">
        <f t="shared" si="0"/>
        <v>0.99999999999999978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1.2628458456643843E-3</v>
      </c>
      <c r="C158" s="240">
        <f t="shared" si="1"/>
        <v>1.1847543629768757E-3</v>
      </c>
      <c r="D158" s="240">
        <f t="shared" si="1"/>
        <v>1.3404552871838973E-3</v>
      </c>
      <c r="E158" s="240">
        <f t="shared" si="1"/>
        <v>1.3718967949691446E-3</v>
      </c>
      <c r="F158" s="240">
        <f t="shared" si="1"/>
        <v>1.6431515249280394E-3</v>
      </c>
      <c r="G158" s="240">
        <f t="shared" si="1"/>
        <v>1.9624286720482244E-3</v>
      </c>
      <c r="H158" s="240">
        <f t="shared" si="1"/>
        <v>1.8547761375786636E-3</v>
      </c>
      <c r="I158" s="240">
        <f t="shared" si="1"/>
        <v>1.8612998541956555E-3</v>
      </c>
      <c r="J158" s="240">
        <f t="shared" si="1"/>
        <v>1.8888663830595369E-3</v>
      </c>
      <c r="K158" s="240">
        <f t="shared" si="1"/>
        <v>1.4149900119646288E-3</v>
      </c>
      <c r="L158" s="240">
        <f t="shared" si="1"/>
        <v>1.6191416836402485E-3</v>
      </c>
      <c r="M158" s="240">
        <f t="shared" si="1"/>
        <v>2.0964347211481034E-3</v>
      </c>
      <c r="N158" s="240">
        <f t="shared" si="1"/>
        <v>2.3255096985014298E-3</v>
      </c>
      <c r="O158" s="240">
        <f t="shared" si="1"/>
        <v>2.4214447658886928E-3</v>
      </c>
      <c r="P158" s="240">
        <f t="shared" si="1"/>
        <v>2.6526354912532863E-3</v>
      </c>
      <c r="Q158" s="240">
        <f t="shared" si="1"/>
        <v>2.1098963944793402E-3</v>
      </c>
    </row>
    <row r="159" spans="1:17" x14ac:dyDescent="0.25">
      <c r="A159" s="76" t="s">
        <v>82</v>
      </c>
      <c r="B159" s="239">
        <f t="shared" ref="B159:Q159" si="2">IF(B$7=0,0,B$7/B$5)</f>
        <v>1.4581272657525975E-3</v>
      </c>
      <c r="C159" s="239">
        <f t="shared" si="2"/>
        <v>1.3679600291729042E-3</v>
      </c>
      <c r="D159" s="239">
        <f t="shared" si="2"/>
        <v>1.547737920250097E-3</v>
      </c>
      <c r="E159" s="239">
        <f t="shared" si="2"/>
        <v>1.5840414167817118E-3</v>
      </c>
      <c r="F159" s="239">
        <f t="shared" si="2"/>
        <v>1.897241890992669E-3</v>
      </c>
      <c r="G159" s="239">
        <f t="shared" si="2"/>
        <v>2.2658907764809212E-3</v>
      </c>
      <c r="H159" s="239">
        <f t="shared" si="2"/>
        <v>2.1415912855522758E-3</v>
      </c>
      <c r="I159" s="239">
        <f t="shared" si="2"/>
        <v>2.1491238035598677E-3</v>
      </c>
      <c r="J159" s="239">
        <f t="shared" si="2"/>
        <v>2.1809531099606298E-3</v>
      </c>
      <c r="K159" s="239">
        <f t="shared" si="2"/>
        <v>1.6337983961357925E-3</v>
      </c>
      <c r="L159" s="239">
        <f t="shared" si="2"/>
        <v>1.8695192640795621E-3</v>
      </c>
      <c r="M159" s="239">
        <f t="shared" si="2"/>
        <v>2.4206189839174491E-3</v>
      </c>
      <c r="N159" s="239">
        <f t="shared" si="2"/>
        <v>2.685117197636333E-3</v>
      </c>
      <c r="O159" s="239">
        <f t="shared" si="2"/>
        <v>2.7958872793366753E-3</v>
      </c>
      <c r="P159" s="239">
        <f t="shared" si="2"/>
        <v>3.0628284118593731E-3</v>
      </c>
      <c r="Q159" s="239">
        <f t="shared" si="2"/>
        <v>2.4361623164582498E-3</v>
      </c>
    </row>
    <row r="160" spans="1:17" x14ac:dyDescent="0.25">
      <c r="A160" s="76" t="s">
        <v>81</v>
      </c>
      <c r="B160" s="239">
        <f t="shared" ref="B160:Q160" si="3">IF(B$8=0,0,B$8/B$5)</f>
        <v>1.7804896024082282E-3</v>
      </c>
      <c r="C160" s="239">
        <f t="shared" si="3"/>
        <v>1.6703882203281356E-3</v>
      </c>
      <c r="D160" s="239">
        <f t="shared" si="3"/>
        <v>1.8899113534070636E-3</v>
      </c>
      <c r="E160" s="239">
        <f t="shared" si="3"/>
        <v>1.9342408160155562E-3</v>
      </c>
      <c r="F160" s="239">
        <f t="shared" si="3"/>
        <v>2.3166835567142636E-3</v>
      </c>
      <c r="G160" s="239">
        <f t="shared" si="3"/>
        <v>2.7668332267517639E-3</v>
      </c>
      <c r="H160" s="239">
        <f t="shared" si="3"/>
        <v>2.6150536418135047E-3</v>
      </c>
      <c r="I160" s="239">
        <f t="shared" si="3"/>
        <v>2.6242514466330628E-3</v>
      </c>
      <c r="J160" s="239">
        <f t="shared" si="3"/>
        <v>2.6631175665044124E-3</v>
      </c>
      <c r="K160" s="239">
        <f t="shared" si="3"/>
        <v>1.99499805337608E-3</v>
      </c>
      <c r="L160" s="239">
        <f t="shared" si="3"/>
        <v>2.2828320197945747E-3</v>
      </c>
      <c r="M160" s="239">
        <f t="shared" si="3"/>
        <v>2.9557686996768986E-3</v>
      </c>
      <c r="N160" s="239">
        <f t="shared" si="3"/>
        <v>3.2787420988053722E-3</v>
      </c>
      <c r="O160" s="239">
        <f t="shared" si="3"/>
        <v>3.4140011967988331E-3</v>
      </c>
      <c r="P160" s="239">
        <f t="shared" si="3"/>
        <v>3.7399575944843436E-3</v>
      </c>
      <c r="Q160" s="239">
        <f t="shared" si="3"/>
        <v>2.974748347493433E-3</v>
      </c>
    </row>
    <row r="161" spans="1:17" x14ac:dyDescent="0.25">
      <c r="A161" s="76" t="s">
        <v>80</v>
      </c>
      <c r="B161" s="239">
        <f t="shared" ref="B161:Q161" si="4">IF(B$9=0,0,B$9/B$5)</f>
        <v>6.7525988060767742E-3</v>
      </c>
      <c r="C161" s="239">
        <f t="shared" si="4"/>
        <v>6.3350336261533188E-3</v>
      </c>
      <c r="D161" s="239">
        <f t="shared" si="4"/>
        <v>7.1675864500114431E-3</v>
      </c>
      <c r="E161" s="239">
        <f t="shared" si="4"/>
        <v>7.3357082272345504E-3</v>
      </c>
      <c r="F161" s="239">
        <f t="shared" si="4"/>
        <v>8.7861420802274812E-3</v>
      </c>
      <c r="G161" s="239">
        <f t="shared" si="4"/>
        <v>1.0493357960814326E-2</v>
      </c>
      <c r="H161" s="239">
        <f t="shared" si="4"/>
        <v>9.917726043248129E-3</v>
      </c>
      <c r="I161" s="239">
        <f t="shared" si="4"/>
        <v>9.9526091932306236E-3</v>
      </c>
      <c r="J161" s="239">
        <f t="shared" si="4"/>
        <v>1.0100010960859673E-2</v>
      </c>
      <c r="K161" s="239">
        <f t="shared" si="4"/>
        <v>7.5661331889452363E-3</v>
      </c>
      <c r="L161" s="239">
        <f t="shared" si="4"/>
        <v>8.6577583775208911E-3</v>
      </c>
      <c r="M161" s="239">
        <f t="shared" si="4"/>
        <v>1.1209905503228616E-2</v>
      </c>
      <c r="N161" s="239">
        <f t="shared" si="4"/>
        <v>1.2434798805834634E-2</v>
      </c>
      <c r="O161" s="239">
        <f t="shared" si="4"/>
        <v>1.2947775923132204E-2</v>
      </c>
      <c r="P161" s="239">
        <f t="shared" si="4"/>
        <v>1.4183982401882319E-2</v>
      </c>
      <c r="Q161" s="239">
        <f t="shared" si="4"/>
        <v>1.1281886798155772E-2</v>
      </c>
    </row>
    <row r="162" spans="1:17" x14ac:dyDescent="0.25">
      <c r="A162" s="129" t="s">
        <v>79</v>
      </c>
      <c r="B162" s="238">
        <f t="shared" ref="B162:Q162" si="5">IF(B$10=0,0,B$10/B$5)</f>
        <v>5.5558471775226216E-3</v>
      </c>
      <c r="C162" s="238">
        <f t="shared" si="5"/>
        <v>5.2122863659101026E-3</v>
      </c>
      <c r="D162" s="238">
        <f t="shared" si="5"/>
        <v>5.8972872654760675E-3</v>
      </c>
      <c r="E162" s="238">
        <f t="shared" si="5"/>
        <v>6.0356131053918806E-3</v>
      </c>
      <c r="F162" s="238">
        <f t="shared" si="5"/>
        <v>7.2289890277230226E-3</v>
      </c>
      <c r="G162" s="238">
        <f t="shared" si="5"/>
        <v>8.6336379346067683E-3</v>
      </c>
      <c r="H162" s="238">
        <f t="shared" si="5"/>
        <v>8.1600242850554203E-3</v>
      </c>
      <c r="I162" s="238">
        <f t="shared" si="5"/>
        <v>8.1887251535564375E-3</v>
      </c>
      <c r="J162" s="238">
        <f t="shared" si="5"/>
        <v>8.3100031560207205E-3</v>
      </c>
      <c r="K162" s="238">
        <f t="shared" si="5"/>
        <v>6.2252002421249262E-3</v>
      </c>
      <c r="L162" s="238">
        <f t="shared" si="5"/>
        <v>7.1238024071925716E-3</v>
      </c>
      <c r="M162" s="238">
        <f t="shared" si="5"/>
        <v>9.2236642397162116E-3</v>
      </c>
      <c r="N162" s="238">
        <f t="shared" si="5"/>
        <v>1.0231491388093424E-2</v>
      </c>
      <c r="O162" s="238">
        <f t="shared" si="5"/>
        <v>1.0653665309537864E-2</v>
      </c>
      <c r="P162" s="238">
        <f t="shared" si="5"/>
        <v>1.16953524705317E-2</v>
      </c>
      <c r="Q162" s="238">
        <f t="shared" si="5"/>
        <v>9.2831792699779991E-3</v>
      </c>
    </row>
    <row r="163" spans="1:17" x14ac:dyDescent="0.25">
      <c r="A163" s="232" t="s">
        <v>185</v>
      </c>
      <c r="B163" s="241">
        <f t="shared" ref="B163:Q163" si="6">IF(B$15=0,0,B$15/B$5)</f>
        <v>0.83867632936298575</v>
      </c>
      <c r="C163" s="241">
        <f t="shared" si="6"/>
        <v>0.850823948544567</v>
      </c>
      <c r="D163" s="241">
        <f t="shared" si="6"/>
        <v>0.83151671201427657</v>
      </c>
      <c r="E163" s="241">
        <f t="shared" si="6"/>
        <v>0.82746187770607349</v>
      </c>
      <c r="F163" s="241">
        <f t="shared" si="6"/>
        <v>0.79143340812373975</v>
      </c>
      <c r="G163" s="241">
        <f t="shared" si="6"/>
        <v>0.74867178243839971</v>
      </c>
      <c r="H163" s="241">
        <f t="shared" si="6"/>
        <v>0.76308845602185971</v>
      </c>
      <c r="I163" s="241">
        <f t="shared" si="6"/>
        <v>0.76244586423237137</v>
      </c>
      <c r="J163" s="241">
        <f t="shared" si="6"/>
        <v>0.7605106131833419</v>
      </c>
      <c r="K163" s="241">
        <f t="shared" si="6"/>
        <v>0.82171556109402666</v>
      </c>
      <c r="L163" s="241">
        <f t="shared" si="6"/>
        <v>0.79500284060134019</v>
      </c>
      <c r="M163" s="241">
        <f t="shared" si="6"/>
        <v>0.73518893329433344</v>
      </c>
      <c r="N163" s="241">
        <f t="shared" si="6"/>
        <v>0.70544136095429488</v>
      </c>
      <c r="O163" s="241">
        <f t="shared" si="6"/>
        <v>0.69178866091382696</v>
      </c>
      <c r="P163" s="241">
        <f t="shared" si="6"/>
        <v>0.66062585568672638</v>
      </c>
      <c r="Q163" s="241">
        <f t="shared" si="6"/>
        <v>0.72771771863511669</v>
      </c>
    </row>
    <row r="164" spans="1:17" x14ac:dyDescent="0.25">
      <c r="A164" s="127" t="s">
        <v>184</v>
      </c>
      <c r="B164" s="237">
        <f t="shared" ref="B164:Q164" si="7">IF(B$24=0,0,B$24/B$5)</f>
        <v>0.10049945605413992</v>
      </c>
      <c r="C164" s="237">
        <f t="shared" si="7"/>
        <v>9.2476242140020037E-2</v>
      </c>
      <c r="D164" s="237">
        <f t="shared" si="7"/>
        <v>0.10518528119354582</v>
      </c>
      <c r="E164" s="237">
        <f t="shared" si="7"/>
        <v>0.10741574948855372</v>
      </c>
      <c r="F164" s="237">
        <f t="shared" si="7"/>
        <v>0.13105688805792276</v>
      </c>
      <c r="G164" s="237">
        <f t="shared" si="7"/>
        <v>0.15883369558906987</v>
      </c>
      <c r="H164" s="237">
        <f t="shared" si="7"/>
        <v>0.14941413987440486</v>
      </c>
      <c r="I164" s="237">
        <f t="shared" si="7"/>
        <v>0.15003840581080038</v>
      </c>
      <c r="J164" s="237">
        <f t="shared" si="7"/>
        <v>0.15140680008455887</v>
      </c>
      <c r="K164" s="237">
        <f t="shared" si="7"/>
        <v>0.1120895938325341</v>
      </c>
      <c r="L164" s="237">
        <f t="shared" si="7"/>
        <v>0.12949764771316277</v>
      </c>
      <c r="M164" s="237">
        <f t="shared" si="7"/>
        <v>0.16863015929527347</v>
      </c>
      <c r="N164" s="237">
        <f t="shared" si="7"/>
        <v>0.18853642482699723</v>
      </c>
      <c r="O164" s="237">
        <f t="shared" si="7"/>
        <v>0.19687814902271097</v>
      </c>
      <c r="P164" s="237">
        <f t="shared" si="7"/>
        <v>0.21664734565764665</v>
      </c>
      <c r="Q164" s="237">
        <f t="shared" si="7"/>
        <v>0.17061316496401657</v>
      </c>
    </row>
    <row r="165" spans="1:17" x14ac:dyDescent="0.25">
      <c r="A165" s="127" t="s">
        <v>181</v>
      </c>
      <c r="B165" s="237">
        <f t="shared" ref="B165:Q165" si="8">IF(B$35=0,0,B$35/B$5)</f>
        <v>2.957633992422069E-2</v>
      </c>
      <c r="C165" s="237">
        <f t="shared" si="8"/>
        <v>2.7663308648978695E-2</v>
      </c>
      <c r="D165" s="237">
        <f t="shared" si="8"/>
        <v>3.0791200737785452E-2</v>
      </c>
      <c r="E165" s="237">
        <f t="shared" si="8"/>
        <v>3.1723924541278967E-2</v>
      </c>
      <c r="F165" s="237">
        <f t="shared" si="8"/>
        <v>3.7687014504263941E-2</v>
      </c>
      <c r="G165" s="237">
        <f t="shared" si="8"/>
        <v>4.4792415669060427E-2</v>
      </c>
      <c r="H165" s="237">
        <f t="shared" si="8"/>
        <v>4.2399233184643524E-2</v>
      </c>
      <c r="I165" s="237">
        <f t="shared" si="8"/>
        <v>4.2369634034942441E-2</v>
      </c>
      <c r="J165" s="237">
        <f t="shared" si="8"/>
        <v>4.2616085325983578E-2</v>
      </c>
      <c r="K165" s="237">
        <f t="shared" si="8"/>
        <v>3.2063416205591534E-2</v>
      </c>
      <c r="L165" s="237">
        <f t="shared" si="8"/>
        <v>3.6504955618474E-2</v>
      </c>
      <c r="M165" s="237">
        <f t="shared" si="8"/>
        <v>4.6389462549407359E-2</v>
      </c>
      <c r="N165" s="237">
        <f t="shared" si="8"/>
        <v>5.1015188538227174E-2</v>
      </c>
      <c r="O165" s="237">
        <f t="shared" si="8"/>
        <v>5.3949661986761349E-2</v>
      </c>
      <c r="P165" s="237">
        <f t="shared" si="8"/>
        <v>5.9528849246522943E-2</v>
      </c>
      <c r="Q165" s="237">
        <f t="shared" si="8"/>
        <v>4.9952119017297347E-2</v>
      </c>
    </row>
    <row r="166" spans="1:17" x14ac:dyDescent="0.25">
      <c r="A166" s="142" t="s">
        <v>190</v>
      </c>
      <c r="B166" s="235">
        <f t="shared" ref="B166:Q166" si="9">IF(B$36=0,0,B$36/B$5)</f>
        <v>1.8151369252052886E-2</v>
      </c>
      <c r="C166" s="235">
        <f t="shared" si="9"/>
        <v>1.7223885565263983E-2</v>
      </c>
      <c r="D166" s="235">
        <f t="shared" si="9"/>
        <v>2.1804066716189202E-2</v>
      </c>
      <c r="E166" s="235">
        <f t="shared" si="9"/>
        <v>2.1421119804044833E-2</v>
      </c>
      <c r="F166" s="235">
        <f t="shared" si="9"/>
        <v>2.7139291472995881E-2</v>
      </c>
      <c r="G166" s="235">
        <f t="shared" si="9"/>
        <v>3.3533159704550196E-2</v>
      </c>
      <c r="H166" s="235">
        <f t="shared" si="9"/>
        <v>3.1818388140782958E-2</v>
      </c>
      <c r="I166" s="235">
        <f t="shared" si="9"/>
        <v>3.2456612665159396E-2</v>
      </c>
      <c r="J166" s="235">
        <f t="shared" si="9"/>
        <v>3.4440036271295514E-2</v>
      </c>
      <c r="K166" s="235">
        <f t="shared" si="9"/>
        <v>2.4633956936579649E-2</v>
      </c>
      <c r="L166" s="235">
        <f t="shared" si="9"/>
        <v>2.8985800142138834E-2</v>
      </c>
      <c r="M166" s="235">
        <f t="shared" si="9"/>
        <v>4.2127025258894966E-2</v>
      </c>
      <c r="N166" s="235">
        <f t="shared" si="9"/>
        <v>4.8808301938003257E-2</v>
      </c>
      <c r="O166" s="235">
        <f t="shared" si="9"/>
        <v>5.0231294257511293E-2</v>
      </c>
      <c r="P166" s="235">
        <f t="shared" si="9"/>
        <v>5.3255228462665553E-2</v>
      </c>
      <c r="Q166" s="235">
        <f t="shared" si="9"/>
        <v>3.1405931729092514E-2</v>
      </c>
    </row>
    <row r="167" spans="1:17" x14ac:dyDescent="0.25">
      <c r="A167" s="142" t="s">
        <v>189</v>
      </c>
      <c r="B167" s="235">
        <f t="shared" ref="B167:Q167" si="10">IF(B$42=0,0,B$42/B$5)</f>
        <v>1.1424970672167804E-2</v>
      </c>
      <c r="C167" s="235">
        <f t="shared" si="10"/>
        <v>1.043942308371471E-2</v>
      </c>
      <c r="D167" s="235">
        <f t="shared" si="10"/>
        <v>8.9871340215962516E-3</v>
      </c>
      <c r="E167" s="235">
        <f t="shared" si="10"/>
        <v>1.0302804737234128E-2</v>
      </c>
      <c r="F167" s="235">
        <f t="shared" si="10"/>
        <v>1.0547723031268063E-2</v>
      </c>
      <c r="G167" s="235">
        <f t="shared" si="10"/>
        <v>1.1259255964510231E-2</v>
      </c>
      <c r="H167" s="235">
        <f t="shared" si="10"/>
        <v>1.0580845043860572E-2</v>
      </c>
      <c r="I167" s="235">
        <f t="shared" si="10"/>
        <v>9.9130213697830455E-3</v>
      </c>
      <c r="J167" s="235">
        <f t="shared" si="10"/>
        <v>8.1760490546880643E-3</v>
      </c>
      <c r="K167" s="235">
        <f t="shared" si="10"/>
        <v>7.4294592690118859E-3</v>
      </c>
      <c r="L167" s="235">
        <f t="shared" si="10"/>
        <v>7.519155476335161E-3</v>
      </c>
      <c r="M167" s="235">
        <f t="shared" si="10"/>
        <v>4.2624372905123858E-3</v>
      </c>
      <c r="N167" s="235">
        <f t="shared" si="10"/>
        <v>2.20688660022392E-3</v>
      </c>
      <c r="O167" s="235">
        <f t="shared" si="10"/>
        <v>3.7183677292500529E-3</v>
      </c>
      <c r="P167" s="235">
        <f t="shared" si="10"/>
        <v>6.2736207838573936E-3</v>
      </c>
      <c r="Q167" s="235">
        <f t="shared" si="10"/>
        <v>1.854618728820483E-2</v>
      </c>
    </row>
    <row r="168" spans="1:17" x14ac:dyDescent="0.25">
      <c r="A168" s="127" t="s">
        <v>180</v>
      </c>
      <c r="B168" s="236">
        <f t="shared" ref="B168:Q168" si="11">IF(B$43=0,0,B$43/B$5)</f>
        <v>1.1592110506537689E-2</v>
      </c>
      <c r="C168" s="236">
        <f t="shared" si="11"/>
        <v>1.059620376336097E-2</v>
      </c>
      <c r="D168" s="236">
        <f t="shared" si="11"/>
        <v>1.1643077459329862E-2</v>
      </c>
      <c r="E168" s="236">
        <f t="shared" si="11"/>
        <v>1.204534334195608E-2</v>
      </c>
      <c r="F168" s="236">
        <f t="shared" si="11"/>
        <v>1.4247597190946185E-2</v>
      </c>
      <c r="G168" s="236">
        <f t="shared" si="11"/>
        <v>1.7157574462501855E-2</v>
      </c>
      <c r="H168" s="236">
        <f t="shared" si="11"/>
        <v>1.6229213998986618E-2</v>
      </c>
      <c r="I168" s="236">
        <f t="shared" si="11"/>
        <v>1.6175599581384204E-2</v>
      </c>
      <c r="J168" s="236">
        <f t="shared" si="11"/>
        <v>1.6066941461611087E-2</v>
      </c>
      <c r="K168" s="236">
        <f t="shared" si="11"/>
        <v>1.2107592745439308E-2</v>
      </c>
      <c r="L168" s="236">
        <f t="shared" si="11"/>
        <v>1.3792725064487355E-2</v>
      </c>
      <c r="M168" s="236">
        <f t="shared" si="11"/>
        <v>1.7160683379490393E-2</v>
      </c>
      <c r="N168" s="236">
        <f t="shared" si="11"/>
        <v>1.8810770829724672E-2</v>
      </c>
      <c r="O168" s="236">
        <f t="shared" si="11"/>
        <v>1.9693965808867162E-2</v>
      </c>
      <c r="P168" s="236">
        <f t="shared" si="11"/>
        <v>2.1885411025548862E-2</v>
      </c>
      <c r="Q168" s="236">
        <f t="shared" si="11"/>
        <v>1.8876418697591015E-2</v>
      </c>
    </row>
    <row r="169" spans="1:17" x14ac:dyDescent="0.25">
      <c r="A169" s="142" t="s">
        <v>188</v>
      </c>
      <c r="B169" s="235">
        <f t="shared" ref="B169:Q169" si="12">IF(B$44=0,0,B$44/B$5)</f>
        <v>4.9385265880278872E-3</v>
      </c>
      <c r="C169" s="235">
        <f t="shared" si="12"/>
        <v>4.6929563285302706E-3</v>
      </c>
      <c r="D169" s="235">
        <f t="shared" si="12"/>
        <v>5.9151003464587345E-3</v>
      </c>
      <c r="E169" s="235">
        <f t="shared" si="12"/>
        <v>5.8170083671403271E-3</v>
      </c>
      <c r="F169" s="235">
        <f t="shared" si="12"/>
        <v>7.3513253639263774E-3</v>
      </c>
      <c r="G169" s="235">
        <f t="shared" si="12"/>
        <v>9.0665476436744257E-3</v>
      </c>
      <c r="H169" s="235">
        <f t="shared" si="12"/>
        <v>8.5822111576576814E-3</v>
      </c>
      <c r="I169" s="235">
        <f t="shared" si="12"/>
        <v>8.7635264347543564E-3</v>
      </c>
      <c r="J169" s="235">
        <f t="shared" si="12"/>
        <v>9.2971189108888852E-3</v>
      </c>
      <c r="K169" s="235">
        <f t="shared" si="12"/>
        <v>6.6850191790966806E-3</v>
      </c>
      <c r="L169" s="235">
        <f t="shared" si="12"/>
        <v>7.8600618883080762E-3</v>
      </c>
      <c r="M169" s="235">
        <f t="shared" si="12"/>
        <v>1.1350282428724866E-2</v>
      </c>
      <c r="N169" s="235">
        <f t="shared" si="12"/>
        <v>1.3130971146420846E-2</v>
      </c>
      <c r="O169" s="235">
        <f t="shared" si="12"/>
        <v>1.3368187756202477E-2</v>
      </c>
      <c r="P169" s="235">
        <f t="shared" si="12"/>
        <v>1.4172899368490288E-2</v>
      </c>
      <c r="Q169" s="235">
        <f t="shared" si="12"/>
        <v>8.3672226785149462E-3</v>
      </c>
    </row>
    <row r="170" spans="1:17" x14ac:dyDescent="0.25">
      <c r="A170" s="142" t="s">
        <v>187</v>
      </c>
      <c r="B170" s="235">
        <f t="shared" ref="B170:Q170" si="13">IF(B$45=0,0,B$45/B$5)</f>
        <v>2.7973610575104902E-3</v>
      </c>
      <c r="C170" s="235">
        <f t="shared" si="13"/>
        <v>2.3796723547533879E-3</v>
      </c>
      <c r="D170" s="235">
        <f t="shared" si="13"/>
        <v>2.6945871232258952E-3</v>
      </c>
      <c r="E170" s="235">
        <f t="shared" si="13"/>
        <v>2.7508721173469209E-3</v>
      </c>
      <c r="F170" s="235">
        <f t="shared" si="13"/>
        <v>3.3361427158133282E-3</v>
      </c>
      <c r="G170" s="235">
        <f t="shared" si="13"/>
        <v>4.2907369542803274E-3</v>
      </c>
      <c r="H170" s="235">
        <f t="shared" si="13"/>
        <v>4.0756941948898008E-3</v>
      </c>
      <c r="I170" s="235">
        <f t="shared" si="13"/>
        <v>4.0661722489710147E-3</v>
      </c>
      <c r="J170" s="235">
        <f t="shared" si="13"/>
        <v>4.0101946985346779E-3</v>
      </c>
      <c r="K170" s="235">
        <f t="shared" si="13"/>
        <v>2.9149390611775627E-3</v>
      </c>
      <c r="L170" s="235">
        <f t="shared" si="13"/>
        <v>3.3947538829950607E-3</v>
      </c>
      <c r="M170" s="235">
        <f t="shared" si="13"/>
        <v>4.3717182096980594E-3</v>
      </c>
      <c r="N170" s="235">
        <f t="shared" si="13"/>
        <v>4.9349184224575108E-3</v>
      </c>
      <c r="O170" s="235">
        <f t="shared" si="13"/>
        <v>5.0707328490855776E-3</v>
      </c>
      <c r="P170" s="235">
        <f t="shared" si="13"/>
        <v>5.5950025113339196E-3</v>
      </c>
      <c r="Q170" s="235">
        <f t="shared" si="13"/>
        <v>4.2493785143034079E-3</v>
      </c>
    </row>
    <row r="171" spans="1:17" x14ac:dyDescent="0.25">
      <c r="A171" s="142" t="s">
        <v>186</v>
      </c>
      <c r="B171" s="235">
        <f t="shared" ref="B171:Q171" si="14">IF(B$56=0,0,B$56/B$5)</f>
        <v>3.8562228609993125E-3</v>
      </c>
      <c r="C171" s="235">
        <f t="shared" si="14"/>
        <v>3.5235750800773121E-3</v>
      </c>
      <c r="D171" s="235">
        <f t="shared" si="14"/>
        <v>3.0333899896452308E-3</v>
      </c>
      <c r="E171" s="235">
        <f t="shared" si="14"/>
        <v>3.4774628574688327E-3</v>
      </c>
      <c r="F171" s="235">
        <f t="shared" si="14"/>
        <v>3.560129111206478E-3</v>
      </c>
      <c r="G171" s="235">
        <f t="shared" si="14"/>
        <v>3.8002898645471037E-3</v>
      </c>
      <c r="H171" s="235">
        <f t="shared" si="14"/>
        <v>3.5713086464391345E-3</v>
      </c>
      <c r="I171" s="235">
        <f t="shared" si="14"/>
        <v>3.3459008976588333E-3</v>
      </c>
      <c r="J171" s="235">
        <f t="shared" si="14"/>
        <v>2.7596278521875269E-3</v>
      </c>
      <c r="K171" s="235">
        <f t="shared" si="14"/>
        <v>2.5076345051650633E-3</v>
      </c>
      <c r="L171" s="235">
        <f t="shared" si="14"/>
        <v>2.5379092931842179E-3</v>
      </c>
      <c r="M171" s="235">
        <f t="shared" si="14"/>
        <v>1.4386827410674688E-3</v>
      </c>
      <c r="N171" s="235">
        <f t="shared" si="14"/>
        <v>7.4488126084631522E-4</v>
      </c>
      <c r="O171" s="235">
        <f t="shared" si="14"/>
        <v>1.2550452035791067E-3</v>
      </c>
      <c r="P171" s="235">
        <f t="shared" si="14"/>
        <v>2.1175091457246568E-3</v>
      </c>
      <c r="Q171" s="235">
        <f t="shared" si="14"/>
        <v>6.2598175047726612E-3</v>
      </c>
    </row>
    <row r="172" spans="1:17" x14ac:dyDescent="0.25">
      <c r="A172" s="72" t="s">
        <v>179</v>
      </c>
      <c r="B172" s="234">
        <f t="shared" ref="B172:Q172" si="15">IF(B$57=0,0,B$57/B$5)</f>
        <v>2.845855454691436E-3</v>
      </c>
      <c r="C172" s="234">
        <f t="shared" si="15"/>
        <v>2.6698742985319761E-3</v>
      </c>
      <c r="D172" s="234">
        <f t="shared" si="15"/>
        <v>3.0207503187337408E-3</v>
      </c>
      <c r="E172" s="234">
        <f t="shared" si="15"/>
        <v>3.0916045617449253E-3</v>
      </c>
      <c r="F172" s="234">
        <f t="shared" si="15"/>
        <v>3.7028840425419236E-3</v>
      </c>
      <c r="G172" s="234">
        <f t="shared" si="15"/>
        <v>4.4223832702661716E-3</v>
      </c>
      <c r="H172" s="234">
        <f t="shared" si="15"/>
        <v>4.1797855268572133E-3</v>
      </c>
      <c r="I172" s="234">
        <f t="shared" si="15"/>
        <v>4.1944868893260111E-3</v>
      </c>
      <c r="J172" s="234">
        <f t="shared" si="15"/>
        <v>4.2566087680996735E-3</v>
      </c>
      <c r="K172" s="234">
        <f t="shared" si="15"/>
        <v>3.1887162298616942E-3</v>
      </c>
      <c r="L172" s="234">
        <f t="shared" si="15"/>
        <v>3.6487772503077638E-3</v>
      </c>
      <c r="M172" s="234">
        <f t="shared" si="15"/>
        <v>4.7243693338081582E-3</v>
      </c>
      <c r="N172" s="234">
        <f t="shared" si="15"/>
        <v>5.2405956618848913E-3</v>
      </c>
      <c r="O172" s="234">
        <f t="shared" si="15"/>
        <v>5.456787793139517E-3</v>
      </c>
      <c r="P172" s="234">
        <f t="shared" si="15"/>
        <v>5.9777820135439551E-3</v>
      </c>
      <c r="Q172" s="234">
        <f t="shared" si="15"/>
        <v>4.7547055594136037E-3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0.99999999999999989</v>
      </c>
      <c r="C175" s="77">
        <f t="shared" si="16"/>
        <v>1</v>
      </c>
      <c r="D175" s="77">
        <f t="shared" si="16"/>
        <v>1.0000000000000002</v>
      </c>
      <c r="E175" s="77">
        <f t="shared" si="16"/>
        <v>1</v>
      </c>
      <c r="F175" s="77">
        <f t="shared" si="16"/>
        <v>1</v>
      </c>
      <c r="G175" s="77">
        <f t="shared" si="16"/>
        <v>0.99999999999999978</v>
      </c>
      <c r="H175" s="77">
        <f t="shared" si="16"/>
        <v>0.99999999999999989</v>
      </c>
      <c r="I175" s="77">
        <f t="shared" si="16"/>
        <v>0.99999999999999989</v>
      </c>
      <c r="J175" s="77">
        <f t="shared" si="16"/>
        <v>1.0000000000000002</v>
      </c>
      <c r="K175" s="77">
        <f t="shared" si="16"/>
        <v>1</v>
      </c>
      <c r="L175" s="77">
        <f t="shared" si="16"/>
        <v>1</v>
      </c>
      <c r="M175" s="77">
        <f t="shared" si="16"/>
        <v>1</v>
      </c>
      <c r="N175" s="77">
        <f t="shared" si="16"/>
        <v>1.0000000000000004</v>
      </c>
      <c r="O175" s="77">
        <f t="shared" si="16"/>
        <v>1</v>
      </c>
      <c r="P175" s="77">
        <f t="shared" si="16"/>
        <v>1.0000000000000002</v>
      </c>
      <c r="Q175" s="77">
        <f t="shared" si="16"/>
        <v>0.99999999999999989</v>
      </c>
    </row>
    <row r="176" spans="1:17" x14ac:dyDescent="0.25">
      <c r="A176" s="132" t="s">
        <v>83</v>
      </c>
      <c r="B176" s="240">
        <f t="shared" ref="B176:Q176" si="17">IF(B$61=0,0,B$61/B$60)</f>
        <v>9.0271246152221311E-3</v>
      </c>
      <c r="C176" s="240">
        <f t="shared" si="17"/>
        <v>9.0674094455808121E-3</v>
      </c>
      <c r="D176" s="240">
        <f t="shared" si="17"/>
        <v>9.1845792197717633E-3</v>
      </c>
      <c r="E176" s="240">
        <f t="shared" si="17"/>
        <v>9.1558676362186679E-3</v>
      </c>
      <c r="F176" s="240">
        <f t="shared" si="17"/>
        <v>9.1809592823096451E-3</v>
      </c>
      <c r="G176" s="240">
        <f t="shared" si="17"/>
        <v>9.2177074521257903E-3</v>
      </c>
      <c r="H176" s="240">
        <f t="shared" si="17"/>
        <v>9.2084642875607473E-3</v>
      </c>
      <c r="I176" s="240">
        <f t="shared" si="17"/>
        <v>9.2383109668990118E-3</v>
      </c>
      <c r="J176" s="240">
        <f t="shared" si="17"/>
        <v>9.3033307852620501E-3</v>
      </c>
      <c r="K176" s="240">
        <f t="shared" si="17"/>
        <v>9.2663706029224805E-3</v>
      </c>
      <c r="L176" s="240">
        <f t="shared" si="17"/>
        <v>9.3036716525278368E-3</v>
      </c>
      <c r="M176" s="240">
        <f t="shared" si="17"/>
        <v>9.4480244514827776E-3</v>
      </c>
      <c r="N176" s="240">
        <f t="shared" si="17"/>
        <v>9.5145808601500119E-3</v>
      </c>
      <c r="O176" s="240">
        <f t="shared" si="17"/>
        <v>9.4148957444598596E-3</v>
      </c>
      <c r="P176" s="240">
        <f t="shared" si="17"/>
        <v>9.3603132744046694E-3</v>
      </c>
      <c r="Q176" s="240">
        <f t="shared" si="17"/>
        <v>8.9688549973384671E-3</v>
      </c>
    </row>
    <row r="177" spans="1:17" x14ac:dyDescent="0.25">
      <c r="A177" s="76" t="s">
        <v>82</v>
      </c>
      <c r="B177" s="239">
        <f t="shared" ref="B177:Q177" si="18">IF(B$62=0,0,B$62/B$60)</f>
        <v>1.0919834251358031E-2</v>
      </c>
      <c r="C177" s="239">
        <f t="shared" si="18"/>
        <v>1.0968565568262539E-2</v>
      </c>
      <c r="D177" s="239">
        <f t="shared" si="18"/>
        <v>1.1110302230596489E-2</v>
      </c>
      <c r="E177" s="239">
        <f t="shared" si="18"/>
        <v>1.1075570713434851E-2</v>
      </c>
      <c r="F177" s="239">
        <f t="shared" si="18"/>
        <v>1.1105923303887098E-2</v>
      </c>
      <c r="G177" s="239">
        <f t="shared" si="18"/>
        <v>1.1150376431603574E-2</v>
      </c>
      <c r="H177" s="239">
        <f t="shared" si="18"/>
        <v>1.1139195260487574E-2</v>
      </c>
      <c r="I177" s="239">
        <f t="shared" si="18"/>
        <v>1.1175299868014282E-2</v>
      </c>
      <c r="J177" s="239">
        <f t="shared" si="18"/>
        <v>1.1253952337082953E-2</v>
      </c>
      <c r="K177" s="239">
        <f t="shared" si="18"/>
        <v>1.1209242744355329E-2</v>
      </c>
      <c r="L177" s="239">
        <f t="shared" si="18"/>
        <v>1.1254364673702059E-2</v>
      </c>
      <c r="M177" s="239">
        <f t="shared" si="18"/>
        <v>1.1428983802771072E-2</v>
      </c>
      <c r="N177" s="239">
        <f t="shared" si="18"/>
        <v>1.1509495037742431E-2</v>
      </c>
      <c r="O177" s="239">
        <f t="shared" si="18"/>
        <v>1.1388909027571666E-2</v>
      </c>
      <c r="P177" s="239">
        <f t="shared" si="18"/>
        <v>1.1322882296864158E-2</v>
      </c>
      <c r="Q177" s="239">
        <f t="shared" si="18"/>
        <v>1.0849347291633712E-2</v>
      </c>
    </row>
    <row r="178" spans="1:17" x14ac:dyDescent="0.25">
      <c r="A178" s="76" t="s">
        <v>81</v>
      </c>
      <c r="B178" s="239">
        <f t="shared" ref="B178:Q178" si="19">IF(B$63=0,0,B$63/B$60)</f>
        <v>1.2879465011013988E-2</v>
      </c>
      <c r="C178" s="239">
        <f t="shared" si="19"/>
        <v>1.2936941459517242E-2</v>
      </c>
      <c r="D178" s="239">
        <f t="shared" si="19"/>
        <v>1.3104113629102233E-2</v>
      </c>
      <c r="E178" s="239">
        <f t="shared" si="19"/>
        <v>1.306314932966636E-2</v>
      </c>
      <c r="F178" s="239">
        <f t="shared" si="19"/>
        <v>1.3098948877326592E-2</v>
      </c>
      <c r="G178" s="239">
        <f t="shared" si="19"/>
        <v>1.3151379389537282E-2</v>
      </c>
      <c r="H178" s="239">
        <f t="shared" si="19"/>
        <v>1.3138191689169685E-2</v>
      </c>
      <c r="I178" s="239">
        <f t="shared" si="19"/>
        <v>1.3180775488398942E-2</v>
      </c>
      <c r="J178" s="239">
        <f t="shared" si="19"/>
        <v>1.3273542622046037E-2</v>
      </c>
      <c r="K178" s="239">
        <f t="shared" si="19"/>
        <v>1.3220809620616048E-2</v>
      </c>
      <c r="L178" s="239">
        <f t="shared" si="19"/>
        <v>1.3274028954982624E-2</v>
      </c>
      <c r="M178" s="239">
        <f t="shared" si="19"/>
        <v>1.3479984550216904E-2</v>
      </c>
      <c r="N178" s="239">
        <f t="shared" si="19"/>
        <v>1.357494401662805E-2</v>
      </c>
      <c r="O178" s="239">
        <f t="shared" si="19"/>
        <v>1.343271811254723E-2</v>
      </c>
      <c r="P178" s="239">
        <f t="shared" si="19"/>
        <v>1.3354842482902642E-2</v>
      </c>
      <c r="Q178" s="239">
        <f t="shared" si="19"/>
        <v>1.2796328737092135E-2</v>
      </c>
    </row>
    <row r="179" spans="1:17" x14ac:dyDescent="0.25">
      <c r="A179" s="76" t="s">
        <v>80</v>
      </c>
      <c r="B179" s="239">
        <f t="shared" ref="B179:Q179" si="20">IF(B$64=0,0,B$64/B$60)</f>
        <v>5.2261316025015672E-2</v>
      </c>
      <c r="C179" s="239">
        <f t="shared" si="20"/>
        <v>5.2494539597318979E-2</v>
      </c>
      <c r="D179" s="239">
        <f t="shared" si="20"/>
        <v>5.3172878144595391E-2</v>
      </c>
      <c r="E179" s="239">
        <f t="shared" si="20"/>
        <v>5.3006656318088569E-2</v>
      </c>
      <c r="F179" s="239">
        <f t="shared" si="20"/>
        <v>5.3151921006662516E-2</v>
      </c>
      <c r="G179" s="239">
        <f t="shared" si="20"/>
        <v>5.3364669561486271E-2</v>
      </c>
      <c r="H179" s="239">
        <f t="shared" si="20"/>
        <v>5.3311157511415484E-2</v>
      </c>
      <c r="I179" s="239">
        <f t="shared" si="20"/>
        <v>5.3483950821321069E-2</v>
      </c>
      <c r="J179" s="239">
        <f t="shared" si="20"/>
        <v>5.3860374258484001E-2</v>
      </c>
      <c r="K179" s="239">
        <f t="shared" si="20"/>
        <v>5.3646398285854421E-2</v>
      </c>
      <c r="L179" s="239">
        <f t="shared" si="20"/>
        <v>5.3862347663378586E-2</v>
      </c>
      <c r="M179" s="239">
        <f t="shared" si="20"/>
        <v>5.4698058652961949E-2</v>
      </c>
      <c r="N179" s="239">
        <f t="shared" si="20"/>
        <v>5.5083377971694214E-2</v>
      </c>
      <c r="O179" s="239">
        <f t="shared" si="20"/>
        <v>5.4506264488039788E-2</v>
      </c>
      <c r="P179" s="239">
        <f t="shared" si="20"/>
        <v>5.4190266666078846E-2</v>
      </c>
      <c r="Q179" s="239">
        <f t="shared" si="20"/>
        <v>5.1923971959803597E-2</v>
      </c>
    </row>
    <row r="180" spans="1:17" x14ac:dyDescent="0.25">
      <c r="A180" s="129" t="s">
        <v>79</v>
      </c>
      <c r="B180" s="238">
        <f t="shared" ref="B180:Q180" si="21">IF(B$65=0,0,B$65/B$60)</f>
        <v>3.986789852860146E-2</v>
      </c>
      <c r="C180" s="238">
        <f t="shared" si="21"/>
        <v>4.0045814708718604E-2</v>
      </c>
      <c r="D180" s="238">
        <f t="shared" si="21"/>
        <v>4.0563289859132164E-2</v>
      </c>
      <c r="E180" s="238">
        <f t="shared" si="21"/>
        <v>4.0436486414128198E-2</v>
      </c>
      <c r="F180" s="238">
        <f t="shared" si="21"/>
        <v>4.0547302564664524E-2</v>
      </c>
      <c r="G180" s="238">
        <f t="shared" si="21"/>
        <v>4.0709599239163889E-2</v>
      </c>
      <c r="H180" s="238">
        <f t="shared" si="21"/>
        <v>4.066877720970604E-2</v>
      </c>
      <c r="I180" s="238">
        <f t="shared" si="21"/>
        <v>4.0800593755283249E-2</v>
      </c>
      <c r="J180" s="238">
        <f t="shared" si="21"/>
        <v>4.1087750921195709E-2</v>
      </c>
      <c r="K180" s="238">
        <f t="shared" si="21"/>
        <v>4.0924517902718505E-2</v>
      </c>
      <c r="L180" s="238">
        <f t="shared" si="21"/>
        <v>4.1091816617551846E-2</v>
      </c>
      <c r="M180" s="238">
        <f t="shared" si="21"/>
        <v>4.1728916198900928E-2</v>
      </c>
      <c r="N180" s="238">
        <f t="shared" si="21"/>
        <v>4.2022743699370903E-2</v>
      </c>
      <c r="O180" s="238">
        <f t="shared" si="21"/>
        <v>4.1582821345831918E-2</v>
      </c>
      <c r="P180" s="238">
        <f t="shared" si="21"/>
        <v>4.1428582903193095E-2</v>
      </c>
      <c r="Q180" s="238">
        <f t="shared" si="21"/>
        <v>3.9613805520738912E-2</v>
      </c>
    </row>
    <row r="181" spans="1:17" x14ac:dyDescent="0.25">
      <c r="A181" s="127" t="s">
        <v>183</v>
      </c>
      <c r="B181" s="237">
        <f t="shared" ref="B181:Q181" si="22">IF(B$70=0,0,B$70/B$60)</f>
        <v>6.7089815411207371E-2</v>
      </c>
      <c r="C181" s="237">
        <f t="shared" si="22"/>
        <v>6.5190559550664551E-2</v>
      </c>
      <c r="D181" s="237">
        <f t="shared" si="22"/>
        <v>6.647954302186132E-2</v>
      </c>
      <c r="E181" s="237">
        <f t="shared" si="22"/>
        <v>6.4078531945223088E-2</v>
      </c>
      <c r="F181" s="237">
        <f t="shared" si="22"/>
        <v>6.8227229197977746E-2</v>
      </c>
      <c r="G181" s="237">
        <f t="shared" si="22"/>
        <v>6.8520289564423256E-2</v>
      </c>
      <c r="H181" s="237">
        <f t="shared" si="22"/>
        <v>6.8527852974079859E-2</v>
      </c>
      <c r="I181" s="237">
        <f t="shared" si="22"/>
        <v>6.8710577095624809E-2</v>
      </c>
      <c r="J181" s="237">
        <f t="shared" si="22"/>
        <v>6.9191746865713652E-2</v>
      </c>
      <c r="K181" s="237">
        <f t="shared" si="22"/>
        <v>6.8848203149265846E-2</v>
      </c>
      <c r="L181" s="237">
        <f t="shared" si="22"/>
        <v>6.9133123107084166E-2</v>
      </c>
      <c r="M181" s="237">
        <f t="shared" si="22"/>
        <v>7.0297212585853086E-2</v>
      </c>
      <c r="N181" s="237">
        <f t="shared" si="22"/>
        <v>7.0779453199572351E-2</v>
      </c>
      <c r="O181" s="237">
        <f t="shared" si="22"/>
        <v>7.0118974063194867E-2</v>
      </c>
      <c r="P181" s="237">
        <f t="shared" si="22"/>
        <v>6.9711025647031286E-2</v>
      </c>
      <c r="Q181" s="237">
        <f t="shared" si="22"/>
        <v>6.676045547265691E-2</v>
      </c>
    </row>
    <row r="182" spans="1:17" x14ac:dyDescent="0.25">
      <c r="A182" s="142" t="s">
        <v>192</v>
      </c>
      <c r="B182" s="235">
        <f t="shared" ref="B182:Q182" si="23">IF(B$71=0,0,B$71/B$60)</f>
        <v>6.1197934605536297E-2</v>
      </c>
      <c r="C182" s="235">
        <f t="shared" si="23"/>
        <v>5.92723853870454E-2</v>
      </c>
      <c r="D182" s="235">
        <f t="shared" si="23"/>
        <v>6.0484893748726516E-2</v>
      </c>
      <c r="E182" s="235">
        <f t="shared" si="23"/>
        <v>5.8102622330090968E-2</v>
      </c>
      <c r="F182" s="235">
        <f t="shared" si="23"/>
        <v>6.2234942608527931E-2</v>
      </c>
      <c r="G182" s="235">
        <f t="shared" si="23"/>
        <v>6.2504017947003609E-2</v>
      </c>
      <c r="H182" s="235">
        <f t="shared" si="23"/>
        <v>6.2517614243787129E-2</v>
      </c>
      <c r="I182" s="235">
        <f t="shared" si="23"/>
        <v>6.2680857845830953E-2</v>
      </c>
      <c r="J182" s="235">
        <f t="shared" si="23"/>
        <v>6.3119590069510442E-2</v>
      </c>
      <c r="K182" s="235">
        <f t="shared" si="23"/>
        <v>6.2800169758707614E-2</v>
      </c>
      <c r="L182" s="235">
        <f t="shared" si="23"/>
        <v>6.3060743831477375E-2</v>
      </c>
      <c r="M182" s="235">
        <f t="shared" si="23"/>
        <v>6.4130616212149147E-2</v>
      </c>
      <c r="N182" s="235">
        <f t="shared" si="23"/>
        <v>6.4569416367977792E-2</v>
      </c>
      <c r="O182" s="235">
        <f t="shared" si="23"/>
        <v>6.3974000343585677E-2</v>
      </c>
      <c r="P182" s="235">
        <f t="shared" si="23"/>
        <v>6.3601677159303996E-2</v>
      </c>
      <c r="Q182" s="235">
        <f t="shared" si="23"/>
        <v>6.0906606449839883E-2</v>
      </c>
    </row>
    <row r="183" spans="1:17" x14ac:dyDescent="0.25">
      <c r="A183" s="142" t="s">
        <v>191</v>
      </c>
      <c r="B183" s="235">
        <f t="shared" ref="B183:Q183" si="24">IF(B$82=0,0,B$82/B$60)</f>
        <v>5.8918808056710762E-3</v>
      </c>
      <c r="C183" s="235">
        <f t="shared" si="24"/>
        <v>5.918174163619166E-3</v>
      </c>
      <c r="D183" s="235">
        <f t="shared" si="24"/>
        <v>5.994649273134805E-3</v>
      </c>
      <c r="E183" s="235">
        <f t="shared" si="24"/>
        <v>5.9759096151321238E-3</v>
      </c>
      <c r="F183" s="235">
        <f t="shared" si="24"/>
        <v>5.9922865894498096E-3</v>
      </c>
      <c r="G183" s="235">
        <f t="shared" si="24"/>
        <v>6.016271617419645E-3</v>
      </c>
      <c r="H183" s="235">
        <f t="shared" si="24"/>
        <v>6.0102387302927154E-3</v>
      </c>
      <c r="I183" s="235">
        <f t="shared" si="24"/>
        <v>6.029719249793856E-3</v>
      </c>
      <c r="J183" s="235">
        <f t="shared" si="24"/>
        <v>6.0721567962032097E-3</v>
      </c>
      <c r="K183" s="235">
        <f t="shared" si="24"/>
        <v>6.0480333905582441E-3</v>
      </c>
      <c r="L183" s="235">
        <f t="shared" si="24"/>
        <v>6.0723792756067971E-3</v>
      </c>
      <c r="M183" s="235">
        <f t="shared" si="24"/>
        <v>6.1665963737039383E-3</v>
      </c>
      <c r="N183" s="235">
        <f t="shared" si="24"/>
        <v>6.2100368315945592E-3</v>
      </c>
      <c r="O183" s="235">
        <f t="shared" si="24"/>
        <v>6.1449737196091984E-3</v>
      </c>
      <c r="P183" s="235">
        <f t="shared" si="24"/>
        <v>6.1093484877272879E-3</v>
      </c>
      <c r="Q183" s="235">
        <f t="shared" si="24"/>
        <v>5.8538490228170282E-3</v>
      </c>
    </row>
    <row r="184" spans="1:17" x14ac:dyDescent="0.25">
      <c r="A184" s="127" t="s">
        <v>181</v>
      </c>
      <c r="B184" s="237">
        <f t="shared" ref="B184:Q184" si="25">IF(B$83=0,0,B$83/B$60)</f>
        <v>0.61683416602997809</v>
      </c>
      <c r="C184" s="237">
        <f t="shared" si="25"/>
        <v>0.61770899689447234</v>
      </c>
      <c r="D184" s="237">
        <f t="shared" si="25"/>
        <v>0.61554307758748106</v>
      </c>
      <c r="E184" s="237">
        <f t="shared" si="25"/>
        <v>0.61771744496804026</v>
      </c>
      <c r="F184" s="237">
        <f t="shared" si="25"/>
        <v>0.61436586267621285</v>
      </c>
      <c r="G184" s="237">
        <f t="shared" si="25"/>
        <v>0.61384457062820874</v>
      </c>
      <c r="H184" s="237">
        <f t="shared" si="25"/>
        <v>0.61415586645395281</v>
      </c>
      <c r="I184" s="237">
        <f t="shared" si="25"/>
        <v>0.61355830700258085</v>
      </c>
      <c r="J184" s="237">
        <f t="shared" si="25"/>
        <v>0.61240069225560101</v>
      </c>
      <c r="K184" s="237">
        <f t="shared" si="25"/>
        <v>0.61261972769831907</v>
      </c>
      <c r="L184" s="237">
        <f t="shared" si="25"/>
        <v>0.61199269770039089</v>
      </c>
      <c r="M184" s="237">
        <f t="shared" si="25"/>
        <v>0.60996357312647054</v>
      </c>
      <c r="N184" s="237">
        <f t="shared" si="25"/>
        <v>0.60896999743588787</v>
      </c>
      <c r="O184" s="237">
        <f t="shared" si="25"/>
        <v>0.61200443641141422</v>
      </c>
      <c r="P184" s="237">
        <f t="shared" si="25"/>
        <v>0.61286552144526141</v>
      </c>
      <c r="Q184" s="237">
        <f t="shared" si="25"/>
        <v>0.61951907521577843</v>
      </c>
    </row>
    <row r="185" spans="1:17" x14ac:dyDescent="0.25">
      <c r="A185" s="142" t="s">
        <v>190</v>
      </c>
      <c r="B185" s="235">
        <f t="shared" ref="B185:Q185" si="26">IF(B$84=0,0,B$84/B$60)</f>
        <v>0.37855883262023488</v>
      </c>
      <c r="C185" s="235">
        <f t="shared" si="26"/>
        <v>0.38460146651825733</v>
      </c>
      <c r="D185" s="235">
        <f t="shared" si="26"/>
        <v>0.43588239525637762</v>
      </c>
      <c r="E185" s="235">
        <f t="shared" si="26"/>
        <v>0.41710474303049144</v>
      </c>
      <c r="F185" s="235">
        <f t="shared" si="26"/>
        <v>0.44241907823029741</v>
      </c>
      <c r="G185" s="235">
        <f t="shared" si="26"/>
        <v>0.45954538761044994</v>
      </c>
      <c r="H185" s="235">
        <f t="shared" si="26"/>
        <v>0.46089158388006901</v>
      </c>
      <c r="I185" s="235">
        <f t="shared" si="26"/>
        <v>0.47000699372221466</v>
      </c>
      <c r="J185" s="235">
        <f t="shared" si="26"/>
        <v>0.49490941958927098</v>
      </c>
      <c r="K185" s="235">
        <f t="shared" si="26"/>
        <v>0.47066874888982607</v>
      </c>
      <c r="L185" s="235">
        <f t="shared" si="26"/>
        <v>0.48593670978234887</v>
      </c>
      <c r="M185" s="235">
        <f t="shared" si="26"/>
        <v>0.55391783909410552</v>
      </c>
      <c r="N185" s="235">
        <f t="shared" si="26"/>
        <v>0.58262631890037475</v>
      </c>
      <c r="O185" s="235">
        <f t="shared" si="26"/>
        <v>0.56982330936249048</v>
      </c>
      <c r="P185" s="235">
        <f t="shared" si="26"/>
        <v>0.54827690732429935</v>
      </c>
      <c r="Q185" s="235">
        <f t="shared" si="26"/>
        <v>0.38950447276040234</v>
      </c>
    </row>
    <row r="186" spans="1:17" x14ac:dyDescent="0.25">
      <c r="A186" s="142" t="s">
        <v>189</v>
      </c>
      <c r="B186" s="235">
        <f t="shared" ref="B186:Q186" si="27">IF(B$90=0,0,B$90/B$60)</f>
        <v>0.23827533340974322</v>
      </c>
      <c r="C186" s="235">
        <f t="shared" si="27"/>
        <v>0.23310753037621507</v>
      </c>
      <c r="D186" s="235">
        <f t="shared" si="27"/>
        <v>0.17966068233110349</v>
      </c>
      <c r="E186" s="235">
        <f t="shared" si="27"/>
        <v>0.20061270193754879</v>
      </c>
      <c r="F186" s="235">
        <f t="shared" si="27"/>
        <v>0.17194678444591543</v>
      </c>
      <c r="G186" s="235">
        <f t="shared" si="27"/>
        <v>0.1542991830177588</v>
      </c>
      <c r="H186" s="235">
        <f t="shared" si="27"/>
        <v>0.15326428257388386</v>
      </c>
      <c r="I186" s="235">
        <f t="shared" si="27"/>
        <v>0.14355131328036622</v>
      </c>
      <c r="J186" s="235">
        <f t="shared" si="27"/>
        <v>0.11749127266633</v>
      </c>
      <c r="K186" s="235">
        <f t="shared" si="27"/>
        <v>0.14195097880849294</v>
      </c>
      <c r="L186" s="235">
        <f t="shared" si="27"/>
        <v>0.12605598791804207</v>
      </c>
      <c r="M186" s="235">
        <f t="shared" si="27"/>
        <v>5.6045734032365097E-2</v>
      </c>
      <c r="N186" s="235">
        <f t="shared" si="27"/>
        <v>2.6343678535513226E-2</v>
      </c>
      <c r="O186" s="235">
        <f t="shared" si="27"/>
        <v>4.2181127048923676E-2</v>
      </c>
      <c r="P186" s="235">
        <f t="shared" si="27"/>
        <v>6.4588614120962007E-2</v>
      </c>
      <c r="Q186" s="235">
        <f t="shared" si="27"/>
        <v>0.23001460245537605</v>
      </c>
    </row>
    <row r="187" spans="1:17" x14ac:dyDescent="0.25">
      <c r="A187" s="127" t="s">
        <v>180</v>
      </c>
      <c r="B187" s="236">
        <f t="shared" ref="B187:Q187" si="28">IF(B$91=0,0,B$91/B$60)</f>
        <v>0.12608779666833372</v>
      </c>
      <c r="C187" s="236">
        <f t="shared" si="28"/>
        <v>0.126264372142498</v>
      </c>
      <c r="D187" s="236">
        <f t="shared" si="28"/>
        <v>0.12467530933457056</v>
      </c>
      <c r="E187" s="236">
        <f t="shared" si="28"/>
        <v>0.12550622769610784</v>
      </c>
      <c r="F187" s="236">
        <f t="shared" si="28"/>
        <v>0.12418102461982503</v>
      </c>
      <c r="G187" s="236">
        <f t="shared" si="28"/>
        <v>0.12363584065258161</v>
      </c>
      <c r="H187" s="236">
        <f t="shared" si="28"/>
        <v>0.12351151649620176</v>
      </c>
      <c r="I187" s="236">
        <f t="shared" si="28"/>
        <v>0.12329818751252747</v>
      </c>
      <c r="J187" s="236">
        <f t="shared" si="28"/>
        <v>0.12260620121091338</v>
      </c>
      <c r="K187" s="236">
        <f t="shared" si="28"/>
        <v>0.12350858722786157</v>
      </c>
      <c r="L187" s="236">
        <f t="shared" si="28"/>
        <v>0.12306308523442626</v>
      </c>
      <c r="M187" s="236">
        <f t="shared" si="28"/>
        <v>0.1208904458386094</v>
      </c>
      <c r="N187" s="236">
        <f t="shared" si="28"/>
        <v>0.12000112593484594</v>
      </c>
      <c r="O187" s="236">
        <f t="shared" si="28"/>
        <v>0.11972484354176438</v>
      </c>
      <c r="P187" s="236">
        <f t="shared" si="28"/>
        <v>0.12033364725451212</v>
      </c>
      <c r="Q187" s="236">
        <f t="shared" si="28"/>
        <v>0.12495535927511554</v>
      </c>
    </row>
    <row r="188" spans="1:17" x14ac:dyDescent="0.25">
      <c r="A188" s="142" t="s">
        <v>188</v>
      </c>
      <c r="B188" s="235">
        <f t="shared" ref="B188:Q188" si="29">IF(B$92=0,0,B$92/B$60)</f>
        <v>4.8132493835862926E-2</v>
      </c>
      <c r="C188" s="235">
        <f t="shared" si="29"/>
        <v>4.8971487172521082E-2</v>
      </c>
      <c r="D188" s="235">
        <f t="shared" si="29"/>
        <v>5.5260004858239134E-2</v>
      </c>
      <c r="E188" s="235">
        <f t="shared" si="29"/>
        <v>5.2932160701221753E-2</v>
      </c>
      <c r="F188" s="235">
        <f t="shared" si="29"/>
        <v>5.6003860040150691E-2</v>
      </c>
      <c r="G188" s="235">
        <f t="shared" si="29"/>
        <v>5.8064789759060924E-2</v>
      </c>
      <c r="H188" s="235">
        <f t="shared" si="29"/>
        <v>5.8094734838184649E-2</v>
      </c>
      <c r="I188" s="235">
        <f t="shared" si="29"/>
        <v>5.9305777548269767E-2</v>
      </c>
      <c r="J188" s="235">
        <f t="shared" si="29"/>
        <v>6.2434908689493147E-2</v>
      </c>
      <c r="K188" s="235">
        <f t="shared" si="29"/>
        <v>5.9689895506617442E-2</v>
      </c>
      <c r="L188" s="235">
        <f t="shared" si="29"/>
        <v>6.1579669911217334E-2</v>
      </c>
      <c r="M188" s="235">
        <f t="shared" si="29"/>
        <v>6.9744216958208607E-2</v>
      </c>
      <c r="N188" s="235">
        <f t="shared" si="29"/>
        <v>7.3250437526050954E-2</v>
      </c>
      <c r="O188" s="235">
        <f t="shared" si="29"/>
        <v>7.0868844955611202E-2</v>
      </c>
      <c r="P188" s="235">
        <f t="shared" si="29"/>
        <v>6.8188852390963575E-2</v>
      </c>
      <c r="Q188" s="235">
        <f t="shared" si="29"/>
        <v>4.8495235154538414E-2</v>
      </c>
    </row>
    <row r="189" spans="1:17" x14ac:dyDescent="0.25">
      <c r="A189" s="142" t="s">
        <v>187</v>
      </c>
      <c r="B189" s="235">
        <f t="shared" ref="B189:Q189" si="30">IF(B$93=0,0,B$93/B$60)</f>
        <v>4.0371294772916504E-2</v>
      </c>
      <c r="C189" s="235">
        <f t="shared" si="30"/>
        <v>4.0524012695075239E-2</v>
      </c>
      <c r="D189" s="235">
        <f t="shared" si="30"/>
        <v>4.1076791898927129E-2</v>
      </c>
      <c r="E189" s="235">
        <f t="shared" si="30"/>
        <v>4.0930718526649354E-2</v>
      </c>
      <c r="F189" s="235">
        <f t="shared" si="30"/>
        <v>4.1055392300725246E-2</v>
      </c>
      <c r="G189" s="235">
        <f t="shared" si="30"/>
        <v>4.1232896980838131E-2</v>
      </c>
      <c r="H189" s="235">
        <f t="shared" si="30"/>
        <v>4.1241866239503572E-2</v>
      </c>
      <c r="I189" s="235">
        <f t="shared" si="30"/>
        <v>4.1349555422486355E-2</v>
      </c>
      <c r="J189" s="235">
        <f t="shared" si="30"/>
        <v>4.1638980025501281E-2</v>
      </c>
      <c r="K189" s="235">
        <f t="shared" si="30"/>
        <v>4.1428263575559024E-2</v>
      </c>
      <c r="L189" s="235">
        <f t="shared" si="30"/>
        <v>4.160016010719484E-2</v>
      </c>
      <c r="M189" s="235">
        <f t="shared" si="30"/>
        <v>4.230593773723916E-2</v>
      </c>
      <c r="N189" s="235">
        <f t="shared" si="30"/>
        <v>4.2595407154002084E-2</v>
      </c>
      <c r="O189" s="235">
        <f t="shared" si="30"/>
        <v>4.2202620763608464E-2</v>
      </c>
      <c r="P189" s="235">
        <f t="shared" si="30"/>
        <v>4.1957005137520563E-2</v>
      </c>
      <c r="Q189" s="235">
        <f t="shared" si="30"/>
        <v>4.0179110266607927E-2</v>
      </c>
    </row>
    <row r="190" spans="1:17" x14ac:dyDescent="0.25">
      <c r="A190" s="142" t="s">
        <v>186</v>
      </c>
      <c r="B190" s="235">
        <f t="shared" ref="B190:Q190" si="31">IF(B$104=0,0,B$104/B$60)</f>
        <v>3.7584008059554273E-2</v>
      </c>
      <c r="C190" s="235">
        <f t="shared" si="31"/>
        <v>3.6768872274901679E-2</v>
      </c>
      <c r="D190" s="235">
        <f t="shared" si="31"/>
        <v>2.8338512577404308E-2</v>
      </c>
      <c r="E190" s="235">
        <f t="shared" si="31"/>
        <v>3.1643348468236729E-2</v>
      </c>
      <c r="F190" s="235">
        <f t="shared" si="31"/>
        <v>2.7121772278949085E-2</v>
      </c>
      <c r="G190" s="235">
        <f t="shared" si="31"/>
        <v>2.4338153912682577E-2</v>
      </c>
      <c r="H190" s="235">
        <f t="shared" si="31"/>
        <v>2.4174915418513538E-2</v>
      </c>
      <c r="I190" s="235">
        <f t="shared" si="31"/>
        <v>2.264285454177134E-2</v>
      </c>
      <c r="J190" s="235">
        <f t="shared" si="31"/>
        <v>1.853231249591894E-2</v>
      </c>
      <c r="K190" s="235">
        <f t="shared" si="31"/>
        <v>2.23904281456851E-2</v>
      </c>
      <c r="L190" s="235">
        <f t="shared" si="31"/>
        <v>1.9883255216014077E-2</v>
      </c>
      <c r="M190" s="235">
        <f t="shared" si="31"/>
        <v>8.8402911431616563E-3</v>
      </c>
      <c r="N190" s="235">
        <f t="shared" si="31"/>
        <v>4.1552812547929066E-3</v>
      </c>
      <c r="O190" s="235">
        <f t="shared" si="31"/>
        <v>6.6533778225447053E-3</v>
      </c>
      <c r="P190" s="235">
        <f t="shared" si="31"/>
        <v>1.0187789726027997E-2</v>
      </c>
      <c r="Q190" s="235">
        <f t="shared" si="31"/>
        <v>3.6281013853969209E-2</v>
      </c>
    </row>
    <row r="191" spans="1:17" x14ac:dyDescent="0.25">
      <c r="A191" s="72" t="s">
        <v>179</v>
      </c>
      <c r="B191" s="234">
        <f t="shared" ref="B191:Q191" si="32">IF(B$105=0,0,B$105/B$60)</f>
        <v>6.5032583459269544E-2</v>
      </c>
      <c r="C191" s="234">
        <f t="shared" si="32"/>
        <v>6.5322800632966874E-2</v>
      </c>
      <c r="D191" s="234">
        <f t="shared" si="32"/>
        <v>6.6166906972889086E-2</v>
      </c>
      <c r="E191" s="234">
        <f t="shared" si="32"/>
        <v>6.5960064979092306E-2</v>
      </c>
      <c r="F191" s="234">
        <f t="shared" si="32"/>
        <v>6.6140828471133853E-2</v>
      </c>
      <c r="G191" s="234">
        <f t="shared" si="32"/>
        <v>6.6405567080869476E-2</v>
      </c>
      <c r="H191" s="234">
        <f t="shared" si="32"/>
        <v>6.6338978117425854E-2</v>
      </c>
      <c r="I191" s="234">
        <f t="shared" si="32"/>
        <v>6.6553997489350175E-2</v>
      </c>
      <c r="J191" s="234">
        <f t="shared" si="32"/>
        <v>6.7022408743701412E-2</v>
      </c>
      <c r="K191" s="234">
        <f t="shared" si="32"/>
        <v>6.6756142768086668E-2</v>
      </c>
      <c r="L191" s="234">
        <f t="shared" si="32"/>
        <v>6.7024864395955633E-2</v>
      </c>
      <c r="M191" s="234">
        <f t="shared" si="32"/>
        <v>6.8064800792733221E-2</v>
      </c>
      <c r="N191" s="234">
        <f t="shared" si="32"/>
        <v>6.8544281844108393E-2</v>
      </c>
      <c r="O191" s="234">
        <f t="shared" si="32"/>
        <v>6.7826137265176237E-2</v>
      </c>
      <c r="P191" s="234">
        <f t="shared" si="32"/>
        <v>6.7432918029751945E-2</v>
      </c>
      <c r="Q191" s="234">
        <f t="shared" si="32"/>
        <v>6.4612801529842195E-2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1.0000000000000004</v>
      </c>
      <c r="C194" s="77">
        <f t="shared" si="33"/>
        <v>1.0000000000000002</v>
      </c>
      <c r="D194" s="77">
        <f t="shared" si="33"/>
        <v>1.0000000000000002</v>
      </c>
      <c r="E194" s="77">
        <f t="shared" si="33"/>
        <v>1</v>
      </c>
      <c r="F194" s="77">
        <f t="shared" si="33"/>
        <v>1.0000000000000002</v>
      </c>
      <c r="G194" s="77">
        <f t="shared" si="33"/>
        <v>1</v>
      </c>
      <c r="H194" s="77">
        <f t="shared" si="33"/>
        <v>1</v>
      </c>
      <c r="I194" s="77">
        <f t="shared" si="33"/>
        <v>1</v>
      </c>
      <c r="J194" s="77">
        <f t="shared" si="33"/>
        <v>1.0000000000000002</v>
      </c>
      <c r="K194" s="77">
        <f t="shared" si="33"/>
        <v>0.99999999999999978</v>
      </c>
      <c r="L194" s="77">
        <f t="shared" si="33"/>
        <v>1</v>
      </c>
      <c r="M194" s="77">
        <f t="shared" si="33"/>
        <v>0.99999999999999989</v>
      </c>
      <c r="N194" s="77">
        <f t="shared" si="33"/>
        <v>0.99999999999999989</v>
      </c>
      <c r="O194" s="77">
        <f t="shared" si="33"/>
        <v>1</v>
      </c>
      <c r="P194" s="77">
        <f t="shared" si="33"/>
        <v>0.99999999999999989</v>
      </c>
      <c r="Q194" s="77">
        <f t="shared" si="33"/>
        <v>1</v>
      </c>
    </row>
    <row r="195" spans="1:17" x14ac:dyDescent="0.25">
      <c r="A195" s="132" t="s">
        <v>83</v>
      </c>
      <c r="B195" s="240">
        <f t="shared" ref="B195:Q195" si="34">IF(B$109=0,0,B$109/B$108)</f>
        <v>8.8944755875503805E-3</v>
      </c>
      <c r="C195" s="240">
        <f t="shared" si="34"/>
        <v>8.9048725522267204E-3</v>
      </c>
      <c r="D195" s="240">
        <f t="shared" si="34"/>
        <v>8.9716253127017712E-3</v>
      </c>
      <c r="E195" s="240">
        <f t="shared" si="34"/>
        <v>8.9456242673204549E-3</v>
      </c>
      <c r="F195" s="240">
        <f t="shared" si="34"/>
        <v>8.9799284531434445E-3</v>
      </c>
      <c r="G195" s="240">
        <f t="shared" si="34"/>
        <v>9.0008428922032785E-3</v>
      </c>
      <c r="H195" s="240">
        <f t="shared" si="34"/>
        <v>8.9973654543947235E-3</v>
      </c>
      <c r="I195" s="240">
        <f t="shared" si="34"/>
        <v>9.0125678453204551E-3</v>
      </c>
      <c r="J195" s="240">
        <f t="shared" si="34"/>
        <v>9.0469225466516222E-3</v>
      </c>
      <c r="K195" s="240">
        <f t="shared" si="34"/>
        <v>9.0229274624653803E-3</v>
      </c>
      <c r="L195" s="240">
        <f t="shared" si="34"/>
        <v>9.0429936441685701E-3</v>
      </c>
      <c r="M195" s="240">
        <f t="shared" si="34"/>
        <v>9.124009264307037E-3</v>
      </c>
      <c r="N195" s="240">
        <f t="shared" si="34"/>
        <v>9.1604744431609108E-3</v>
      </c>
      <c r="O195" s="240">
        <f t="shared" si="34"/>
        <v>9.1218997163088154E-3</v>
      </c>
      <c r="P195" s="240">
        <f t="shared" si="34"/>
        <v>9.0925940534424057E-3</v>
      </c>
      <c r="Q195" s="240">
        <f t="shared" si="34"/>
        <v>8.8798977120732522E-3</v>
      </c>
    </row>
    <row r="196" spans="1:17" x14ac:dyDescent="0.25">
      <c r="A196" s="76" t="s">
        <v>82</v>
      </c>
      <c r="B196" s="239">
        <f t="shared" ref="B196:Q196" si="35">IF(B$110=0,0,B$110/B$108)</f>
        <v>1.6159760855619251E-2</v>
      </c>
      <c r="C196" s="239">
        <f t="shared" si="35"/>
        <v>1.6178650385546021E-2</v>
      </c>
      <c r="D196" s="239">
        <f t="shared" si="35"/>
        <v>1.6299928884217618E-2</v>
      </c>
      <c r="E196" s="239">
        <f t="shared" si="35"/>
        <v>1.6252689373442378E-2</v>
      </c>
      <c r="F196" s="239">
        <f t="shared" si="35"/>
        <v>1.6315014288923863E-2</v>
      </c>
      <c r="G196" s="239">
        <f t="shared" si="35"/>
        <v>1.6353012294574632E-2</v>
      </c>
      <c r="H196" s="239">
        <f t="shared" si="35"/>
        <v>1.6346694377028695E-2</v>
      </c>
      <c r="I196" s="239">
        <f t="shared" si="35"/>
        <v>1.6374314555348966E-2</v>
      </c>
      <c r="J196" s="239">
        <f t="shared" si="35"/>
        <v>1.6436731248982366E-2</v>
      </c>
      <c r="K196" s="239">
        <f t="shared" si="35"/>
        <v>1.6393136231115005E-2</v>
      </c>
      <c r="L196" s="239">
        <f t="shared" si="35"/>
        <v>1.6429593096324996E-2</v>
      </c>
      <c r="M196" s="239">
        <f t="shared" si="35"/>
        <v>1.65767848035955E-2</v>
      </c>
      <c r="N196" s="239">
        <f t="shared" si="35"/>
        <v>1.66430358786629E-2</v>
      </c>
      <c r="O196" s="239">
        <f t="shared" si="35"/>
        <v>1.6572952110950594E-2</v>
      </c>
      <c r="P196" s="239">
        <f t="shared" si="35"/>
        <v>1.6519708667987021E-2</v>
      </c>
      <c r="Q196" s="239">
        <f t="shared" si="35"/>
        <v>1.6133275316457946E-2</v>
      </c>
    </row>
    <row r="197" spans="1:17" x14ac:dyDescent="0.25">
      <c r="A197" s="76" t="s">
        <v>81</v>
      </c>
      <c r="B197" s="239">
        <f t="shared" ref="B197:Q197" si="36">IF(B$111=0,0,B$111/B$108)</f>
        <v>1.4820018445028079E-2</v>
      </c>
      <c r="C197" s="239">
        <f t="shared" si="36"/>
        <v>1.4837341918093912E-2</v>
      </c>
      <c r="D197" s="239">
        <f t="shared" si="36"/>
        <v>1.4948565691970079E-2</v>
      </c>
      <c r="E197" s="239">
        <f t="shared" si="36"/>
        <v>1.4905242623808478E-2</v>
      </c>
      <c r="F197" s="239">
        <f t="shared" si="36"/>
        <v>1.496240042492156E-2</v>
      </c>
      <c r="G197" s="239">
        <f t="shared" si="36"/>
        <v>1.4997248164912888E-2</v>
      </c>
      <c r="H197" s="239">
        <f t="shared" si="36"/>
        <v>1.4991454041138316E-2</v>
      </c>
      <c r="I197" s="239">
        <f t="shared" si="36"/>
        <v>1.501678433877196E-2</v>
      </c>
      <c r="J197" s="239">
        <f t="shared" si="36"/>
        <v>1.5074026309070235E-2</v>
      </c>
      <c r="K197" s="239">
        <f t="shared" si="36"/>
        <v>1.5034045583199474E-2</v>
      </c>
      <c r="L197" s="239">
        <f t="shared" si="36"/>
        <v>1.5067479952661209E-2</v>
      </c>
      <c r="M197" s="239">
        <f t="shared" si="36"/>
        <v>1.5202468572616276E-2</v>
      </c>
      <c r="N197" s="239">
        <f t="shared" si="36"/>
        <v>1.5263227030818362E-2</v>
      </c>
      <c r="O197" s="239">
        <f t="shared" si="36"/>
        <v>1.5198953633490685E-2</v>
      </c>
      <c r="P197" s="239">
        <f t="shared" si="36"/>
        <v>1.5150124395617245E-2</v>
      </c>
      <c r="Q197" s="239">
        <f t="shared" si="36"/>
        <v>1.479572871806961E-2</v>
      </c>
    </row>
    <row r="198" spans="1:17" x14ac:dyDescent="0.25">
      <c r="A198" s="76" t="s">
        <v>80</v>
      </c>
      <c r="B198" s="239">
        <f t="shared" ref="B198:Q198" si="37">IF(B$112=0,0,B$112/B$108)</f>
        <v>9.0765092050415969E-2</v>
      </c>
      <c r="C198" s="239">
        <f t="shared" si="37"/>
        <v>9.0871189531555124E-2</v>
      </c>
      <c r="D198" s="239">
        <f t="shared" si="37"/>
        <v>9.1552378702237397E-2</v>
      </c>
      <c r="E198" s="239">
        <f t="shared" si="37"/>
        <v>9.1287046895520682E-2</v>
      </c>
      <c r="F198" s="239">
        <f t="shared" si="37"/>
        <v>9.1637109420656671E-2</v>
      </c>
      <c r="G198" s="239">
        <f t="shared" si="37"/>
        <v>9.1850534143425699E-2</v>
      </c>
      <c r="H198" s="239">
        <f t="shared" si="37"/>
        <v>9.181504807573275E-2</v>
      </c>
      <c r="I198" s="239">
        <f t="shared" si="37"/>
        <v>9.1970183294012728E-2</v>
      </c>
      <c r="J198" s="239">
        <f t="shared" si="37"/>
        <v>9.2320761312693483E-2</v>
      </c>
      <c r="K198" s="239">
        <f t="shared" si="37"/>
        <v>9.2075899656322235E-2</v>
      </c>
      <c r="L198" s="239">
        <f t="shared" si="37"/>
        <v>9.2280668201860705E-2</v>
      </c>
      <c r="M198" s="239">
        <f t="shared" si="37"/>
        <v>9.3107404994492077E-2</v>
      </c>
      <c r="N198" s="239">
        <f t="shared" si="37"/>
        <v>9.3479519717021578E-2</v>
      </c>
      <c r="O198" s="239">
        <f t="shared" si="37"/>
        <v>9.3085877776123954E-2</v>
      </c>
      <c r="P198" s="239">
        <f t="shared" si="37"/>
        <v>9.2786823474216434E-2</v>
      </c>
      <c r="Q198" s="239">
        <f t="shared" si="37"/>
        <v>9.0616329799448295E-2</v>
      </c>
    </row>
    <row r="199" spans="1:17" x14ac:dyDescent="0.25">
      <c r="A199" s="129" t="s">
        <v>79</v>
      </c>
      <c r="B199" s="238">
        <f t="shared" ref="B199:Q199" si="38">IF(B$113=0,0,B$113/B$108)</f>
        <v>3.9309275250838292E-2</v>
      </c>
      <c r="C199" s="238">
        <f t="shared" si="38"/>
        <v>3.9355224800332544E-2</v>
      </c>
      <c r="D199" s="238">
        <f t="shared" si="38"/>
        <v>3.9650239678887034E-2</v>
      </c>
      <c r="E199" s="238">
        <f t="shared" si="38"/>
        <v>3.9535327648420125E-2</v>
      </c>
      <c r="F199" s="238">
        <f t="shared" si="38"/>
        <v>3.9686935539126937E-2</v>
      </c>
      <c r="G199" s="238">
        <f t="shared" si="38"/>
        <v>3.9779367232668353E-2</v>
      </c>
      <c r="H199" s="238">
        <f t="shared" si="38"/>
        <v>3.9763998641385079E-2</v>
      </c>
      <c r="I199" s="238">
        <f t="shared" si="38"/>
        <v>3.9831185848038027E-2</v>
      </c>
      <c r="J199" s="238">
        <f t="shared" si="38"/>
        <v>3.9983016992830571E-2</v>
      </c>
      <c r="K199" s="238">
        <f t="shared" si="38"/>
        <v>3.9876970339527702E-2</v>
      </c>
      <c r="L199" s="238">
        <f t="shared" si="38"/>
        <v>3.9968143405670453E-2</v>
      </c>
      <c r="M199" s="238">
        <f t="shared" si="38"/>
        <v>4.0325763336116191E-2</v>
      </c>
      <c r="N199" s="238">
        <f t="shared" si="38"/>
        <v>4.0486803822883784E-2</v>
      </c>
      <c r="O199" s="238">
        <f t="shared" si="38"/>
        <v>4.0316656954657928E-2</v>
      </c>
      <c r="P199" s="238">
        <f t="shared" si="38"/>
        <v>4.0271543841492834E-2</v>
      </c>
      <c r="Q199" s="238">
        <f t="shared" si="38"/>
        <v>3.924807026886188E-2</v>
      </c>
    </row>
    <row r="200" spans="1:17" x14ac:dyDescent="0.25">
      <c r="A200" s="127" t="s">
        <v>183</v>
      </c>
      <c r="B200" s="237">
        <f t="shared" ref="B200:Q200" si="39">IF(B$118=0,0,B$118/B$108)</f>
        <v>0.12297349720092393</v>
      </c>
      <c r="C200" s="237">
        <f t="shared" si="39"/>
        <v>0.12304473698297079</v>
      </c>
      <c r="D200" s="237">
        <f t="shared" si="39"/>
        <v>0.12404363884766423</v>
      </c>
      <c r="E200" s="237">
        <f t="shared" si="39"/>
        <v>0.12363771338681147</v>
      </c>
      <c r="F200" s="237">
        <f t="shared" si="39"/>
        <v>0.1241447313301713</v>
      </c>
      <c r="G200" s="237">
        <f t="shared" si="39"/>
        <v>0.12446847393666505</v>
      </c>
      <c r="H200" s="237">
        <f t="shared" si="39"/>
        <v>0.12455264047745869</v>
      </c>
      <c r="I200" s="237">
        <f t="shared" si="39"/>
        <v>0.1246948957958585</v>
      </c>
      <c r="J200" s="237">
        <f t="shared" si="39"/>
        <v>0.12516604039908308</v>
      </c>
      <c r="K200" s="237">
        <f t="shared" si="39"/>
        <v>0.12471541845366525</v>
      </c>
      <c r="L200" s="237">
        <f t="shared" si="39"/>
        <v>0.12500618891475443</v>
      </c>
      <c r="M200" s="237">
        <f t="shared" si="39"/>
        <v>0.12628282354435438</v>
      </c>
      <c r="N200" s="237">
        <f t="shared" si="39"/>
        <v>0.12676537300753243</v>
      </c>
      <c r="O200" s="237">
        <f t="shared" si="39"/>
        <v>0.12637098089330084</v>
      </c>
      <c r="P200" s="237">
        <f t="shared" si="39"/>
        <v>0.12596251604760864</v>
      </c>
      <c r="Q200" s="237">
        <f t="shared" si="39"/>
        <v>0.12295415371236289</v>
      </c>
    </row>
    <row r="201" spans="1:17" x14ac:dyDescent="0.25">
      <c r="A201" s="142" t="s">
        <v>192</v>
      </c>
      <c r="B201" s="235">
        <f t="shared" ref="B201:Q201" si="40">IF(B$119=0,0,B$119/B$108)</f>
        <v>0.10700873461507183</v>
      </c>
      <c r="C201" s="235">
        <f t="shared" si="40"/>
        <v>0.10706131280532077</v>
      </c>
      <c r="D201" s="235">
        <f t="shared" si="40"/>
        <v>0.10794039962724473</v>
      </c>
      <c r="E201" s="235">
        <f t="shared" si="40"/>
        <v>0.10758114364256412</v>
      </c>
      <c r="F201" s="235">
        <f t="shared" si="40"/>
        <v>0.10802658873916371</v>
      </c>
      <c r="G201" s="235">
        <f t="shared" si="40"/>
        <v>0.10831279185826215</v>
      </c>
      <c r="H201" s="235">
        <f t="shared" si="40"/>
        <v>0.10840320007890238</v>
      </c>
      <c r="I201" s="235">
        <f t="shared" si="40"/>
        <v>0.10851816850899969</v>
      </c>
      <c r="J201" s="235">
        <f t="shared" si="40"/>
        <v>0.10892764959479019</v>
      </c>
      <c r="K201" s="235">
        <f t="shared" si="40"/>
        <v>0.1085200966103797</v>
      </c>
      <c r="L201" s="235">
        <f t="shared" si="40"/>
        <v>0.10877485012772185</v>
      </c>
      <c r="M201" s="235">
        <f t="shared" si="40"/>
        <v>0.10990606919813288</v>
      </c>
      <c r="N201" s="235">
        <f t="shared" si="40"/>
        <v>0.11032316703155234</v>
      </c>
      <c r="O201" s="235">
        <f t="shared" si="40"/>
        <v>0.10999801299099314</v>
      </c>
      <c r="P201" s="235">
        <f t="shared" si="40"/>
        <v>0.10964214910479292</v>
      </c>
      <c r="Q201" s="235">
        <f t="shared" si="40"/>
        <v>0.10701555706723517</v>
      </c>
    </row>
    <row r="202" spans="1:17" x14ac:dyDescent="0.25">
      <c r="A202" s="142" t="s">
        <v>191</v>
      </c>
      <c r="B202" s="235">
        <f t="shared" ref="B202:Q202" si="41">IF(B$130=0,0,B$130/B$108)</f>
        <v>1.5964762585852107E-2</v>
      </c>
      <c r="C202" s="235">
        <f t="shared" si="41"/>
        <v>1.5983424177650016E-2</v>
      </c>
      <c r="D202" s="235">
        <f t="shared" si="41"/>
        <v>1.61032392204195E-2</v>
      </c>
      <c r="E202" s="235">
        <f t="shared" si="41"/>
        <v>1.6056569744247358E-2</v>
      </c>
      <c r="F202" s="235">
        <f t="shared" si="41"/>
        <v>1.6118142591007599E-2</v>
      </c>
      <c r="G202" s="235">
        <f t="shared" si="41"/>
        <v>1.6155682078402893E-2</v>
      </c>
      <c r="H202" s="235">
        <f t="shared" si="41"/>
        <v>1.6149440398556317E-2</v>
      </c>
      <c r="I202" s="235">
        <f t="shared" si="41"/>
        <v>1.6176727286858806E-2</v>
      </c>
      <c r="J202" s="235">
        <f t="shared" si="41"/>
        <v>1.6238390804292881E-2</v>
      </c>
      <c r="K202" s="235">
        <f t="shared" si="41"/>
        <v>1.6195321843285551E-2</v>
      </c>
      <c r="L202" s="235">
        <f t="shared" si="41"/>
        <v>1.6231338787032569E-2</v>
      </c>
      <c r="M202" s="235">
        <f t="shared" si="41"/>
        <v>1.6376754346221524E-2</v>
      </c>
      <c r="N202" s="235">
        <f t="shared" si="41"/>
        <v>1.6442205975980072E-2</v>
      </c>
      <c r="O202" s="235">
        <f t="shared" si="41"/>
        <v>1.637296790230771E-2</v>
      </c>
      <c r="P202" s="235">
        <f t="shared" si="41"/>
        <v>1.6320366942815721E-2</v>
      </c>
      <c r="Q202" s="235">
        <f t="shared" si="41"/>
        <v>1.5938596645127704E-2</v>
      </c>
    </row>
    <row r="203" spans="1:17" x14ac:dyDescent="0.25">
      <c r="A203" s="127" t="s">
        <v>181</v>
      </c>
      <c r="B203" s="237">
        <f t="shared" ref="B203:Q203" si="42">IF(B$131=0,0,B$131/B$108)</f>
        <v>0.17824849288557096</v>
      </c>
      <c r="C203" s="237">
        <f t="shared" si="42"/>
        <v>0.17791597451410435</v>
      </c>
      <c r="D203" s="237">
        <f t="shared" si="42"/>
        <v>0.1763424419708815</v>
      </c>
      <c r="E203" s="237">
        <f t="shared" si="42"/>
        <v>0.17700582138415025</v>
      </c>
      <c r="F203" s="237">
        <f t="shared" si="42"/>
        <v>0.17623754200378355</v>
      </c>
      <c r="G203" s="237">
        <f t="shared" si="42"/>
        <v>0.17579447249599595</v>
      </c>
      <c r="H203" s="237">
        <f t="shared" si="42"/>
        <v>0.1759921485375798</v>
      </c>
      <c r="I203" s="237">
        <f t="shared" si="42"/>
        <v>0.17554899459642737</v>
      </c>
      <c r="J203" s="237">
        <f t="shared" si="42"/>
        <v>0.17465644579413853</v>
      </c>
      <c r="K203" s="237">
        <f t="shared" si="42"/>
        <v>0.1749505508168942</v>
      </c>
      <c r="L203" s="237">
        <f t="shared" si="42"/>
        <v>0.17445789452690222</v>
      </c>
      <c r="M203" s="237">
        <f t="shared" si="42"/>
        <v>0.17275679749561151</v>
      </c>
      <c r="N203" s="237">
        <f t="shared" si="42"/>
        <v>0.17195338847064182</v>
      </c>
      <c r="O203" s="237">
        <f t="shared" si="42"/>
        <v>0.17390452573693654</v>
      </c>
      <c r="P203" s="237">
        <f t="shared" si="42"/>
        <v>0.17460197154527754</v>
      </c>
      <c r="Q203" s="237">
        <f t="shared" si="42"/>
        <v>0.17989213630774603</v>
      </c>
    </row>
    <row r="204" spans="1:17" x14ac:dyDescent="0.25">
      <c r="A204" s="142" t="s">
        <v>190</v>
      </c>
      <c r="B204" s="235">
        <f t="shared" ref="B204:Q204" si="43">IF(B$132=0,0,B$132/B$108)</f>
        <v>0.10939332660084619</v>
      </c>
      <c r="C204" s="235">
        <f t="shared" si="43"/>
        <v>0.11077504951225318</v>
      </c>
      <c r="D204" s="235">
        <f t="shared" si="43"/>
        <v>0.12487276486462086</v>
      </c>
      <c r="E204" s="235">
        <f t="shared" si="43"/>
        <v>0.11952061293518575</v>
      </c>
      <c r="F204" s="235">
        <f t="shared" si="43"/>
        <v>0.12691273330722147</v>
      </c>
      <c r="G204" s="235">
        <f t="shared" si="43"/>
        <v>0.13160585410126066</v>
      </c>
      <c r="H204" s="235">
        <f t="shared" si="43"/>
        <v>0.13207282470210369</v>
      </c>
      <c r="I204" s="235">
        <f t="shared" si="43"/>
        <v>0.13447663287994088</v>
      </c>
      <c r="J204" s="235">
        <f t="shared" si="43"/>
        <v>0.14114797927012221</v>
      </c>
      <c r="K204" s="235">
        <f t="shared" si="43"/>
        <v>0.13441251260377829</v>
      </c>
      <c r="L204" s="235">
        <f t="shared" si="43"/>
        <v>0.1385237039273659</v>
      </c>
      <c r="M204" s="235">
        <f t="shared" si="43"/>
        <v>0.15688325692482949</v>
      </c>
      <c r="N204" s="235">
        <f t="shared" si="43"/>
        <v>0.16451478754114413</v>
      </c>
      <c r="O204" s="235">
        <f t="shared" si="43"/>
        <v>0.16191851965909609</v>
      </c>
      <c r="P204" s="235">
        <f t="shared" si="43"/>
        <v>0.15620103533613505</v>
      </c>
      <c r="Q204" s="235">
        <f t="shared" si="43"/>
        <v>0.11310191164313398</v>
      </c>
    </row>
    <row r="205" spans="1:17" x14ac:dyDescent="0.25">
      <c r="A205" s="142" t="s">
        <v>189</v>
      </c>
      <c r="B205" s="235">
        <f t="shared" ref="B205:Q205" si="44">IF(B$138=0,0,B$138/B$108)</f>
        <v>6.8855166284724781E-2</v>
      </c>
      <c r="C205" s="235">
        <f t="shared" si="44"/>
        <v>6.7140925001851176E-2</v>
      </c>
      <c r="D205" s="235">
        <f t="shared" si="44"/>
        <v>5.1469677106260645E-2</v>
      </c>
      <c r="E205" s="235">
        <f t="shared" si="44"/>
        <v>5.7485208448964473E-2</v>
      </c>
      <c r="F205" s="235">
        <f t="shared" si="44"/>
        <v>4.9324808696562077E-2</v>
      </c>
      <c r="G205" s="235">
        <f t="shared" si="44"/>
        <v>4.4188618394735278E-2</v>
      </c>
      <c r="H205" s="235">
        <f t="shared" si="44"/>
        <v>4.3919323835476122E-2</v>
      </c>
      <c r="I205" s="235">
        <f t="shared" si="44"/>
        <v>4.1072361716486497E-2</v>
      </c>
      <c r="J205" s="235">
        <f t="shared" si="44"/>
        <v>3.350846652401631E-2</v>
      </c>
      <c r="K205" s="235">
        <f t="shared" si="44"/>
        <v>4.0538038213115905E-2</v>
      </c>
      <c r="L205" s="235">
        <f t="shared" si="44"/>
        <v>3.5934190599536307E-2</v>
      </c>
      <c r="M205" s="235">
        <f t="shared" si="44"/>
        <v>1.5873540570782031E-2</v>
      </c>
      <c r="N205" s="235">
        <f t="shared" si="44"/>
        <v>7.4386009294977158E-3</v>
      </c>
      <c r="O205" s="235">
        <f t="shared" si="44"/>
        <v>1.1986006077840465E-2</v>
      </c>
      <c r="P205" s="235">
        <f t="shared" si="44"/>
        <v>1.8400936209142519E-2</v>
      </c>
      <c r="Q205" s="235">
        <f t="shared" si="44"/>
        <v>6.6790224664612069E-2</v>
      </c>
    </row>
    <row r="206" spans="1:17" x14ac:dyDescent="0.25">
      <c r="A206" s="127" t="s">
        <v>180</v>
      </c>
      <c r="B206" s="236">
        <f t="shared" ref="B206:Q206" si="45">IF(B$139=0,0,B$139/B$108)</f>
        <v>0.17508927878379013</v>
      </c>
      <c r="C206" s="236">
        <f t="shared" si="45"/>
        <v>0.17473840512371971</v>
      </c>
      <c r="D206" s="236">
        <f t="shared" si="45"/>
        <v>0.17138276829086085</v>
      </c>
      <c r="E206" s="236">
        <f t="shared" si="45"/>
        <v>0.17265620329640066</v>
      </c>
      <c r="F206" s="236">
        <f t="shared" si="45"/>
        <v>0.17089770366157744</v>
      </c>
      <c r="G206" s="236">
        <f t="shared" si="45"/>
        <v>0.1697856306960969</v>
      </c>
      <c r="H206" s="236">
        <f t="shared" si="45"/>
        <v>0.16970853261783539</v>
      </c>
      <c r="I206" s="236">
        <f t="shared" si="45"/>
        <v>0.16911434521379878</v>
      </c>
      <c r="J206" s="236">
        <f t="shared" si="45"/>
        <v>0.16751301409009264</v>
      </c>
      <c r="K206" s="236">
        <f t="shared" si="45"/>
        <v>0.16908231303313914</v>
      </c>
      <c r="L206" s="236">
        <f t="shared" si="45"/>
        <v>0.1681002524132213</v>
      </c>
      <c r="M206" s="236">
        <f t="shared" si="45"/>
        <v>0.16375510885852326</v>
      </c>
      <c r="N206" s="236">
        <f t="shared" si="45"/>
        <v>0.16192909039676354</v>
      </c>
      <c r="O206" s="236">
        <f t="shared" si="45"/>
        <v>0.16264321238804261</v>
      </c>
      <c r="P206" s="236">
        <f t="shared" si="45"/>
        <v>0.16399528584995776</v>
      </c>
      <c r="Q206" s="236">
        <f t="shared" si="45"/>
        <v>0.17432007250180723</v>
      </c>
    </row>
    <row r="207" spans="1:17" x14ac:dyDescent="0.25">
      <c r="A207" s="142" t="s">
        <v>188</v>
      </c>
      <c r="B207" s="235">
        <f t="shared" ref="B207:Q207" si="46">IF(B$140=0,0,B$140/B$108)</f>
        <v>7.0235836710872496E-2</v>
      </c>
      <c r="C207" s="235">
        <f t="shared" si="46"/>
        <v>7.1225787703726798E-2</v>
      </c>
      <c r="D207" s="235">
        <f t="shared" si="46"/>
        <v>7.9941495549824076E-2</v>
      </c>
      <c r="E207" s="235">
        <f t="shared" si="46"/>
        <v>7.6591443862167374E-2</v>
      </c>
      <c r="F207" s="235">
        <f t="shared" si="46"/>
        <v>8.1124543064714935E-2</v>
      </c>
      <c r="G207" s="235">
        <f t="shared" si="46"/>
        <v>8.3969700752452275E-2</v>
      </c>
      <c r="H207" s="235">
        <f t="shared" si="46"/>
        <v>8.4064844410274425E-2</v>
      </c>
      <c r="I207" s="235">
        <f t="shared" si="46"/>
        <v>8.5684538393676457E-2</v>
      </c>
      <c r="J207" s="235">
        <f t="shared" si="46"/>
        <v>8.9916496590256925E-2</v>
      </c>
      <c r="K207" s="235">
        <f t="shared" si="46"/>
        <v>8.6077194946076185E-2</v>
      </c>
      <c r="L207" s="235">
        <f t="shared" si="46"/>
        <v>8.8643050738565377E-2</v>
      </c>
      <c r="M207" s="235">
        <f t="shared" si="46"/>
        <v>9.9747587027663176E-2</v>
      </c>
      <c r="N207" s="235">
        <f t="shared" si="46"/>
        <v>0.10444508701082067</v>
      </c>
      <c r="O207" s="235">
        <f t="shared" si="46"/>
        <v>0.10168915057053221</v>
      </c>
      <c r="P207" s="235">
        <f t="shared" si="46"/>
        <v>9.8098030056328528E-2</v>
      </c>
      <c r="Q207" s="235">
        <f t="shared" si="46"/>
        <v>7.1108172440099995E-2</v>
      </c>
    </row>
    <row r="208" spans="1:17" x14ac:dyDescent="0.25">
      <c r="A208" s="142" t="s">
        <v>187</v>
      </c>
      <c r="B208" s="235">
        <f t="shared" ref="B208:Q208" si="47">IF(B$141=0,0,B$141/B$108)</f>
        <v>5.0010153420291664E-2</v>
      </c>
      <c r="C208" s="235">
        <f t="shared" si="47"/>
        <v>5.0034725651431168E-2</v>
      </c>
      <c r="D208" s="235">
        <f t="shared" si="47"/>
        <v>5.0445563766584323E-2</v>
      </c>
      <c r="E208" s="235">
        <f t="shared" si="47"/>
        <v>5.027766675354451E-2</v>
      </c>
      <c r="F208" s="235">
        <f t="shared" si="47"/>
        <v>5.0485843943017861E-2</v>
      </c>
      <c r="G208" s="235">
        <f t="shared" si="47"/>
        <v>5.0619599957860591E-2</v>
      </c>
      <c r="H208" s="235">
        <f t="shared" si="47"/>
        <v>5.0661851919823649E-2</v>
      </c>
      <c r="I208" s="235">
        <f t="shared" si="47"/>
        <v>5.0715582008758385E-2</v>
      </c>
      <c r="J208" s="235">
        <f t="shared" si="47"/>
        <v>5.0906951545056076E-2</v>
      </c>
      <c r="K208" s="235">
        <f t="shared" si="47"/>
        <v>5.0716483100114812E-2</v>
      </c>
      <c r="L208" s="235">
        <f t="shared" si="47"/>
        <v>5.0835541254876361E-2</v>
      </c>
      <c r="M208" s="235">
        <f t="shared" si="47"/>
        <v>5.136421248406825E-2</v>
      </c>
      <c r="N208" s="235">
        <f t="shared" si="47"/>
        <v>5.1559141680414776E-2</v>
      </c>
      <c r="O208" s="235">
        <f t="shared" si="47"/>
        <v>5.1407182090273944E-2</v>
      </c>
      <c r="P208" s="235">
        <f t="shared" si="47"/>
        <v>5.1240870362454422E-2</v>
      </c>
      <c r="Q208" s="235">
        <f t="shared" si="47"/>
        <v>5.0013341869165659E-2</v>
      </c>
    </row>
    <row r="209" spans="1:17" x14ac:dyDescent="0.25">
      <c r="A209" s="142" t="s">
        <v>186</v>
      </c>
      <c r="B209" s="235">
        <f t="shared" ref="B209:Q209" si="48">IF(B$152=0,0,B$152/B$108)</f>
        <v>5.4843288652625957E-2</v>
      </c>
      <c r="C209" s="235">
        <f t="shared" si="48"/>
        <v>5.3477891768561769E-2</v>
      </c>
      <c r="D209" s="235">
        <f t="shared" si="48"/>
        <v>4.0995708974452455E-2</v>
      </c>
      <c r="E209" s="235">
        <f t="shared" si="48"/>
        <v>4.5787092680688778E-2</v>
      </c>
      <c r="F209" s="235">
        <f t="shared" si="48"/>
        <v>3.9287316653844648E-2</v>
      </c>
      <c r="G209" s="235">
        <f t="shared" si="48"/>
        <v>3.5196329985784043E-2</v>
      </c>
      <c r="H209" s="235">
        <f t="shared" si="48"/>
        <v>3.4981836287737315E-2</v>
      </c>
      <c r="I209" s="235">
        <f t="shared" si="48"/>
        <v>3.2714224811363941E-2</v>
      </c>
      <c r="J209" s="235">
        <f t="shared" si="48"/>
        <v>2.6689565954779622E-2</v>
      </c>
      <c r="K209" s="235">
        <f t="shared" si="48"/>
        <v>3.2288634986948145E-2</v>
      </c>
      <c r="L209" s="235">
        <f t="shared" si="48"/>
        <v>2.8621660419779569E-2</v>
      </c>
      <c r="M209" s="235">
        <f t="shared" si="48"/>
        <v>1.2643309346791844E-2</v>
      </c>
      <c r="N209" s="235">
        <f t="shared" si="48"/>
        <v>5.9248617055280926E-3</v>
      </c>
      <c r="O209" s="235">
        <f t="shared" si="48"/>
        <v>9.546879727236458E-3</v>
      </c>
      <c r="P209" s="235">
        <f t="shared" si="48"/>
        <v>1.4656385431174828E-2</v>
      </c>
      <c r="Q209" s="235">
        <f t="shared" si="48"/>
        <v>5.3198558192541573E-2</v>
      </c>
    </row>
    <row r="210" spans="1:17" x14ac:dyDescent="0.25">
      <c r="A210" s="72" t="s">
        <v>179</v>
      </c>
      <c r="B210" s="234">
        <f t="shared" ref="B210:Q210" si="49">IF(B$153=0,0,B$153/B$108)</f>
        <v>0.35374010894026325</v>
      </c>
      <c r="C210" s="234">
        <f t="shared" si="49"/>
        <v>0.35415360419145092</v>
      </c>
      <c r="D210" s="234">
        <f t="shared" si="49"/>
        <v>0.35680841262057955</v>
      </c>
      <c r="E210" s="234">
        <f t="shared" si="49"/>
        <v>0.35577433112412549</v>
      </c>
      <c r="F210" s="234">
        <f t="shared" si="49"/>
        <v>0.35713863487769543</v>
      </c>
      <c r="G210" s="234">
        <f t="shared" si="49"/>
        <v>0.35797041814345731</v>
      </c>
      <c r="H210" s="234">
        <f t="shared" si="49"/>
        <v>0.35783211777744661</v>
      </c>
      <c r="I210" s="234">
        <f t="shared" si="49"/>
        <v>0.35843672851242314</v>
      </c>
      <c r="J210" s="234">
        <f t="shared" si="49"/>
        <v>0.35980304130645763</v>
      </c>
      <c r="K210" s="234">
        <f t="shared" si="49"/>
        <v>0.35884873842367143</v>
      </c>
      <c r="L210" s="234">
        <f t="shared" si="49"/>
        <v>0.35964678584443621</v>
      </c>
      <c r="M210" s="234">
        <f t="shared" si="49"/>
        <v>0.36286883913038359</v>
      </c>
      <c r="N210" s="234">
        <f t="shared" si="49"/>
        <v>0.3643190872325146</v>
      </c>
      <c r="O210" s="234">
        <f t="shared" si="49"/>
        <v>0.36278494079018808</v>
      </c>
      <c r="P210" s="234">
        <f t="shared" si="49"/>
        <v>0.36161943212439995</v>
      </c>
      <c r="Q210" s="234">
        <f t="shared" si="49"/>
        <v>0.35316033566317279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0.46279221355842165</v>
      </c>
      <c r="C214" s="253">
        <f>IF(C$5=0,0,(C$5-C$15)/(CHI_fec!C$5-CHI_fec!C$15))</f>
        <v>0.4561514703721179</v>
      </c>
      <c r="D214" s="253">
        <f>IF(D$5=0,0,(D$5-D$15)/(CHI_fec!D$5-CHI_fec!D$15))</f>
        <v>0.46022843158585192</v>
      </c>
      <c r="E214" s="253">
        <f>IF(E$5=0,0,(E$5-E$15)/(CHI_fec!E$5-CHI_fec!E$15))</f>
        <v>0.46451594580092626</v>
      </c>
      <c r="F214" s="253">
        <f>IF(F$5=0,0,(F$5-F$15)/(CHI_fec!F$5-CHI_fec!F$15))</f>
        <v>0.47125118726163212</v>
      </c>
      <c r="G214" s="253">
        <f>IF(G$5=0,0,(G$5-G$15)/(CHI_fec!G$5-CHI_fec!G$15))</f>
        <v>0.48134405564798904</v>
      </c>
      <c r="H214" s="253">
        <f>IF(H$5=0,0,(H$5-H$15)/(CHI_fec!H$5-CHI_fec!H$15))</f>
        <v>0.48006822914459374</v>
      </c>
      <c r="I214" s="253">
        <f>IF(I$5=0,0,(I$5-I$15)/(CHI_fec!I$5-CHI_fec!I$15))</f>
        <v>0.48383612635149847</v>
      </c>
      <c r="J214" s="253">
        <f>IF(J$5=0,0,(J$5-J$15)/(CHI_fec!J$5-CHI_fec!J$15))</f>
        <v>0.49673502788611762</v>
      </c>
      <c r="K214" s="253">
        <f>IF(K$5=0,0,(K$5-K$15)/(CHI_fec!K$5-CHI_fec!K$15))</f>
        <v>0.49362803331885519</v>
      </c>
      <c r="L214" s="253">
        <f>IF(L$5=0,0,(L$5-L$15)/(CHI_fec!L$5-CHI_fec!L$15))</f>
        <v>0.51559652059698169</v>
      </c>
      <c r="M214" s="253">
        <f>IF(M$5=0,0,(M$5-M$15)/(CHI_fec!M$5-CHI_fec!M$15))</f>
        <v>0.52477521978102759</v>
      </c>
      <c r="N214" s="253">
        <f>IF(N$5=0,0,(N$5-N$15)/(CHI_fec!N$5-CHI_fec!N$15))</f>
        <v>0.5262258058511472</v>
      </c>
      <c r="O214" s="253">
        <f>IF(O$5=0,0,(O$5-O$15)/(CHI_fec!O$5-CHI_fec!O$15))</f>
        <v>0.5288013773017306</v>
      </c>
      <c r="P214" s="253">
        <f>IF(P$5=0,0,(P$5-P$15)/(CHI_fec!P$5-CHI_fec!P$15))</f>
        <v>0.53152011928325682</v>
      </c>
      <c r="Q214" s="253">
        <f>IF(Q$5=0,0,(Q$5-Q$15)/(CHI_fec!Q$5-CHI_fec!Q$15))</f>
        <v>0.5530681424261924</v>
      </c>
    </row>
    <row r="215" spans="1:17" x14ac:dyDescent="0.25">
      <c r="A215" s="132" t="s">
        <v>83</v>
      </c>
      <c r="B215" s="252">
        <f>IF(B$6=0,0,B$6/CHI_fec!B$6)</f>
        <v>0.37688565796922002</v>
      </c>
      <c r="C215" s="252">
        <f>IF(C$6=0,0,C$6/CHI_fec!C$6)</f>
        <v>0.37688565796922013</v>
      </c>
      <c r="D215" s="252">
        <f>IF(D$6=0,0,D$6/CHI_fec!D$6)</f>
        <v>0.38092569647983909</v>
      </c>
      <c r="E215" s="252">
        <f>IF(E$6=0,0,E$6/CHI_fec!E$6)</f>
        <v>0.38424508761792031</v>
      </c>
      <c r="F215" s="252">
        <f>IF(F$6=0,0,F$6/CHI_fec!F$6)</f>
        <v>0.38623946773446993</v>
      </c>
      <c r="G215" s="252">
        <f>IF(G$6=0,0,G$6/CHI_fec!G$6)</f>
        <v>0.39100252777356043</v>
      </c>
      <c r="H215" s="252">
        <f>IF(H$6=0,0,H$6/CHI_fec!H$6)</f>
        <v>0.39100252777356043</v>
      </c>
      <c r="I215" s="252">
        <f>IF(I$6=0,0,I$6/CHI_fec!I$6)</f>
        <v>0.3943877009217639</v>
      </c>
      <c r="J215" s="252">
        <f>IF(J$6=0,0,J$6/CHI_fec!J$6)</f>
        <v>0.40757831928302368</v>
      </c>
      <c r="K215" s="252">
        <f>IF(K$6=0,0,K$6/CHI_fec!K$6)</f>
        <v>0.40757831928302357</v>
      </c>
      <c r="L215" s="252">
        <f>IF(L$6=0,0,L$6/CHI_fec!L$6)</f>
        <v>0.42366082850463088</v>
      </c>
      <c r="M215" s="252">
        <f>IF(M$6=0,0,M$6/CHI_fec!M$6)</f>
        <v>0.43220506814573501</v>
      </c>
      <c r="N215" s="252">
        <f>IF(N$6=0,0,N$6/CHI_fec!N$6)</f>
        <v>0.43220506814573506</v>
      </c>
      <c r="O215" s="252">
        <f>IF(O$6=0,0,O$6/CHI_fec!O$6)</f>
        <v>0.43220506814573506</v>
      </c>
      <c r="P215" s="252">
        <f>IF(P$6=0,0,P$6/CHI_fec!P$6)</f>
        <v>0.43220506814573506</v>
      </c>
      <c r="Q215" s="252">
        <f>IF(Q$6=0,0,Q$6/CHI_fec!Q$6)</f>
        <v>0.44585302264181259</v>
      </c>
    </row>
    <row r="216" spans="1:17" x14ac:dyDescent="0.25">
      <c r="A216" s="76" t="s">
        <v>82</v>
      </c>
      <c r="B216" s="251">
        <f>IF(B$7=0,0,B$7/CHI_fec!B$7)</f>
        <v>9.8948587076368499E-2</v>
      </c>
      <c r="C216" s="251">
        <f>IF(C$7=0,0,C$7/CHI_fec!C$7)</f>
        <v>9.8948587076368541E-2</v>
      </c>
      <c r="D216" s="251">
        <f>IF(D$7=0,0,D$7/CHI_fec!D$7)</f>
        <v>0.10000926978983095</v>
      </c>
      <c r="E216" s="251">
        <f>IF(E$7=0,0,E$7/CHI_fec!E$7)</f>
        <v>0.10088075177945278</v>
      </c>
      <c r="F216" s="251">
        <f>IF(F$7=0,0,F$7/CHI_fec!F$7)</f>
        <v>0.1014043617668668</v>
      </c>
      <c r="G216" s="251">
        <f>IF(G$7=0,0,G$7/CHI_fec!G$7)</f>
        <v>0.10265486852153459</v>
      </c>
      <c r="H216" s="251">
        <f>IF(H$7=0,0,H$7/CHI_fec!H$7)</f>
        <v>0.10265486852153458</v>
      </c>
      <c r="I216" s="251">
        <f>IF(I$7=0,0,I$7/CHI_fec!I$7)</f>
        <v>0.10354362109924863</v>
      </c>
      <c r="J216" s="251">
        <f>IF(J$7=0,0,J$7/CHI_fec!J$7)</f>
        <v>0.10700672196793927</v>
      </c>
      <c r="K216" s="251">
        <f>IF(K$7=0,0,K$7/CHI_fec!K$7)</f>
        <v>0.10700672196793927</v>
      </c>
      <c r="L216" s="251">
        <f>IF(L$7=0,0,L$7/CHI_fec!L$7)</f>
        <v>0.1112290677390555</v>
      </c>
      <c r="M216" s="251">
        <f>IF(M$7=0,0,M$7/CHI_fec!M$7)</f>
        <v>0.11347229568432855</v>
      </c>
      <c r="N216" s="251">
        <f>IF(N$7=0,0,N$7/CHI_fec!N$7)</f>
        <v>0.11347229568432855</v>
      </c>
      <c r="O216" s="251">
        <f>IF(O$7=0,0,O$7/CHI_fec!O$7)</f>
        <v>0.11347229568432854</v>
      </c>
      <c r="P216" s="251">
        <f>IF(P$7=0,0,P$7/CHI_fec!P$7)</f>
        <v>0.11347229568432855</v>
      </c>
      <c r="Q216" s="251">
        <f>IF(Q$7=0,0,Q$7/CHI_fec!Q$7)</f>
        <v>0.11705546682739106</v>
      </c>
    </row>
    <row r="217" spans="1:17" x14ac:dyDescent="0.25">
      <c r="A217" s="76" t="s">
        <v>81</v>
      </c>
      <c r="B217" s="251">
        <f>IF(B$8=0,0,B$8/CHI_fec!B$8)</f>
        <v>0.53685346459083316</v>
      </c>
      <c r="C217" s="251">
        <f>IF(C$8=0,0,C$8/CHI_fec!C$8)</f>
        <v>0.53685346459083316</v>
      </c>
      <c r="D217" s="251">
        <f>IF(D$8=0,0,D$8/CHI_fec!D$8)</f>
        <v>0.54260828339501099</v>
      </c>
      <c r="E217" s="251">
        <f>IF(E$8=0,0,E$8/CHI_fec!E$8)</f>
        <v>0.54733657855597073</v>
      </c>
      <c r="F217" s="251">
        <f>IF(F$8=0,0,F$8/CHI_fec!F$8)</f>
        <v>0.55017746637603249</v>
      </c>
      <c r="G217" s="251">
        <f>IF(G$8=0,0,G$8/CHI_fec!G$8)</f>
        <v>0.55696219068159025</v>
      </c>
      <c r="H217" s="251">
        <f>IF(H$8=0,0,H$8/CHI_fec!H$8)</f>
        <v>0.55696219068159036</v>
      </c>
      <c r="I217" s="251">
        <f>IF(I$8=0,0,I$8/CHI_fec!I$8)</f>
        <v>0.56178418879806213</v>
      </c>
      <c r="J217" s="251">
        <f>IF(J$8=0,0,J$8/CHI_fec!J$8)</f>
        <v>0.58057351924245948</v>
      </c>
      <c r="K217" s="251">
        <f>IF(K$8=0,0,K$8/CHI_fec!K$8)</f>
        <v>0.58057351924245959</v>
      </c>
      <c r="L217" s="251">
        <f>IF(L$8=0,0,L$8/CHI_fec!L$8)</f>
        <v>0.60348219356415245</v>
      </c>
      <c r="M217" s="251">
        <f>IF(M$8=0,0,M$8/CHI_fec!M$8)</f>
        <v>0.61565300600190187</v>
      </c>
      <c r="N217" s="251">
        <f>IF(N$8=0,0,N$8/CHI_fec!N$8)</f>
        <v>0.61565300600190209</v>
      </c>
      <c r="O217" s="251">
        <f>IF(O$8=0,0,O$8/CHI_fec!O$8)</f>
        <v>0.61565300600190187</v>
      </c>
      <c r="P217" s="251">
        <f>IF(P$8=0,0,P$8/CHI_fec!P$8)</f>
        <v>0.61565300600190187</v>
      </c>
      <c r="Q217" s="251">
        <f>IF(Q$8=0,0,Q$8/CHI_fec!Q$8)</f>
        <v>0.63509378731280985</v>
      </c>
    </row>
    <row r="218" spans="1:17" x14ac:dyDescent="0.25">
      <c r="A218" s="76" t="s">
        <v>80</v>
      </c>
      <c r="B218" s="251">
        <f>IF(B$9=0,0,B$9/CHI_fec!B$9)</f>
        <v>0.38053889308631139</v>
      </c>
      <c r="C218" s="251">
        <f>IF(C$9=0,0,C$9/CHI_fec!C$9)</f>
        <v>0.38053889308631145</v>
      </c>
      <c r="D218" s="251">
        <f>IF(D$9=0,0,D$9/CHI_fec!D$9)</f>
        <v>0.38461809257387208</v>
      </c>
      <c r="E218" s="251">
        <f>IF(E$9=0,0,E$9/CHI_fec!E$9)</f>
        <v>0.38796965929628924</v>
      </c>
      <c r="F218" s="251">
        <f>IF(F$9=0,0,F$9/CHI_fec!F$9)</f>
        <v>0.3899833713755298</v>
      </c>
      <c r="G218" s="251">
        <f>IF(G$9=0,0,G$9/CHI_fec!G$9)</f>
        <v>0.39479260079738066</v>
      </c>
      <c r="H218" s="251">
        <f>IF(H$9=0,0,H$9/CHI_fec!H$9)</f>
        <v>0.39479260079738049</v>
      </c>
      <c r="I218" s="251">
        <f>IF(I$9=0,0,I$9/CHI_fec!I$9)</f>
        <v>0.39821058716933222</v>
      </c>
      <c r="J218" s="251">
        <f>IF(J$9=0,0,J$9/CHI_fec!J$9)</f>
        <v>0.41152906507948861</v>
      </c>
      <c r="K218" s="251">
        <f>IF(K$9=0,0,K$9/CHI_fec!K$9)</f>
        <v>0.4115290650794885</v>
      </c>
      <c r="L218" s="251">
        <f>IF(L$9=0,0,L$9/CHI_fec!L$9)</f>
        <v>0.42776746558063095</v>
      </c>
      <c r="M218" s="251">
        <f>IF(M$9=0,0,M$9/CHI_fec!M$9)</f>
        <v>0.43639452640541709</v>
      </c>
      <c r="N218" s="251">
        <f>IF(N$9=0,0,N$9/CHI_fec!N$9)</f>
        <v>0.43639452640541715</v>
      </c>
      <c r="O218" s="251">
        <f>IF(O$9=0,0,O$9/CHI_fec!O$9)</f>
        <v>0.4363945264054172</v>
      </c>
      <c r="P218" s="251">
        <f>IF(P$9=0,0,P$9/CHI_fec!P$9)</f>
        <v>0.4363945264054172</v>
      </c>
      <c r="Q218" s="251">
        <f>IF(Q$9=0,0,Q$9/CHI_fec!Q$9)</f>
        <v>0.4501747735095768</v>
      </c>
    </row>
    <row r="219" spans="1:17" x14ac:dyDescent="0.25">
      <c r="A219" s="129" t="s">
        <v>79</v>
      </c>
      <c r="B219" s="250">
        <f>IF(B$10=0,0,B$10/CHI_fec!B$10)</f>
        <v>0.59217699403350221</v>
      </c>
      <c r="C219" s="250">
        <f>IF(C$10=0,0,C$10/CHI_fec!C$10)</f>
        <v>0.59217699403350221</v>
      </c>
      <c r="D219" s="250">
        <f>IF(D$10=0,0,D$10/CHI_fec!D$10)</f>
        <v>0.59852485527579247</v>
      </c>
      <c r="E219" s="250">
        <f>IF(E$10=0,0,E$10/CHI_fec!E$10)</f>
        <v>0.60374040812214391</v>
      </c>
      <c r="F219" s="250">
        <f>IF(F$10=0,0,F$10/CHI_fec!F$10)</f>
        <v>0.60687405355917712</v>
      </c>
      <c r="G219" s="250">
        <f>IF(G$10=0,0,G$10/CHI_fec!G$10)</f>
        <v>0.61435795356096534</v>
      </c>
      <c r="H219" s="250">
        <f>IF(H$10=0,0,H$10/CHI_fec!H$10)</f>
        <v>0.61435795356096534</v>
      </c>
      <c r="I219" s="250">
        <f>IF(I$10=0,0,I$10/CHI_fec!I$10)</f>
        <v>0.61967686558852186</v>
      </c>
      <c r="J219" s="250">
        <f>IF(J$10=0,0,J$10/CHI_fec!J$10)</f>
        <v>0.64040246383150901</v>
      </c>
      <c r="K219" s="250">
        <f>IF(K$10=0,0,K$10/CHI_fec!K$10)</f>
        <v>0.64040246383150889</v>
      </c>
      <c r="L219" s="250">
        <f>IF(L$10=0,0,L$10/CHI_fec!L$10)</f>
        <v>0.6657133883316575</v>
      </c>
      <c r="M219" s="250">
        <f>IF(M$10=0,0,M$10/CHI_fec!M$10)</f>
        <v>0.6791316417659935</v>
      </c>
      <c r="N219" s="250">
        <f>IF(N$10=0,0,N$10/CHI_fec!N$10)</f>
        <v>0.67912952518892111</v>
      </c>
      <c r="O219" s="250">
        <f>IF(O$10=0,0,O$10/CHI_fec!O$10)</f>
        <v>0.67913530177992532</v>
      </c>
      <c r="P219" s="250">
        <f>IF(P$10=0,0,P$10/CHI_fec!P$10)</f>
        <v>0.68056179117254256</v>
      </c>
      <c r="Q219" s="250">
        <f>IF(Q$10=0,0,Q$10/CHI_fec!Q$10)</f>
        <v>0.70059864213428624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1</v>
      </c>
      <c r="M220" s="254">
        <f>IF(M$15=0,0,M$15/CHI_fec!M$15)</f>
        <v>1</v>
      </c>
      <c r="N220" s="254">
        <f>IF(N$15=0,0,N$15/CHI_fec!N$15)</f>
        <v>1</v>
      </c>
      <c r="O220" s="254">
        <f>IF(O$15=0,0,O$15/CHI_fec!O$15)</f>
        <v>1</v>
      </c>
      <c r="P220" s="254">
        <f>IF(P$15=0,0,P$15/CHI_fec!P$15)</f>
        <v>1</v>
      </c>
      <c r="Q220" s="254">
        <f>IF(Q$15=0,0,Q$15/CHI_fec!Q$15)</f>
        <v>1</v>
      </c>
    </row>
    <row r="221" spans="1:17" x14ac:dyDescent="0.25">
      <c r="A221" s="127" t="s">
        <v>184</v>
      </c>
      <c r="B221" s="249">
        <f>IF(B$24=0,0,B$24/CHI_fec!B$24)</f>
        <v>0.51884352786710974</v>
      </c>
      <c r="C221" s="249">
        <f>IF(C$24=0,0,C$24/CHI_fec!C$24)</f>
        <v>0.5088911393315646</v>
      </c>
      <c r="D221" s="249">
        <f>IF(D$24=0,0,D$24/CHI_fec!D$24)</f>
        <v>0.51707832321255576</v>
      </c>
      <c r="E221" s="249">
        <f>IF(E$24=0,0,E$24/CHI_fec!E$24)</f>
        <v>0.52043712228187211</v>
      </c>
      <c r="F221" s="249">
        <f>IF(F$24=0,0,F$24/CHI_fec!F$24)</f>
        <v>0.53290808408982493</v>
      </c>
      <c r="G221" s="249">
        <f>IF(G$24=0,0,G$24/CHI_fec!G$24)</f>
        <v>0.54744657948820674</v>
      </c>
      <c r="H221" s="249">
        <f>IF(H$24=0,0,H$24/CHI_fec!H$24)</f>
        <v>0.54487036229987273</v>
      </c>
      <c r="I221" s="249">
        <f>IF(I$24=0,0,I$24/CHI_fec!I$24)</f>
        <v>0.5499495890819549</v>
      </c>
      <c r="J221" s="249">
        <f>IF(J$24=0,0,J$24/CHI_fec!J$24)</f>
        <v>0.56515638555051861</v>
      </c>
      <c r="K221" s="249">
        <f>IF(K$24=0,0,K$24/CHI_fec!K$24)</f>
        <v>0.55851702562290928</v>
      </c>
      <c r="L221" s="249">
        <f>IF(L$24=0,0,L$24/CHI_fec!L$24)</f>
        <v>0.58614998550321851</v>
      </c>
      <c r="M221" s="249">
        <f>IF(M$24=0,0,M$24/CHI_fec!M$24)</f>
        <v>0.60139135785566977</v>
      </c>
      <c r="N221" s="249">
        <f>IF(N$24=0,0,N$24/CHI_fec!N$24)</f>
        <v>0.60615038985931735</v>
      </c>
      <c r="O221" s="249">
        <f>IF(O$24=0,0,O$24/CHI_fec!O$24)</f>
        <v>0.60789171873813008</v>
      </c>
      <c r="P221" s="249">
        <f>IF(P$24=0,0,P$24/CHI_fec!P$24)</f>
        <v>0.61063131568840712</v>
      </c>
      <c r="Q221" s="249">
        <f>IF(Q$24=0,0,Q$24/CHI_fec!Q$24)</f>
        <v>0.62367242985378013</v>
      </c>
    </row>
    <row r="222" spans="1:17" x14ac:dyDescent="0.25">
      <c r="A222" s="127" t="s">
        <v>181</v>
      </c>
      <c r="B222" s="249">
        <f>IF(B$35=0,0,B$35/CHI_fec!B$35)</f>
        <v>0.3782917207750241</v>
      </c>
      <c r="C222" s="249">
        <f>IF(C$35=0,0,C$35/CHI_fec!C$35)</f>
        <v>0.37714517247826135</v>
      </c>
      <c r="D222" s="249">
        <f>IF(D$35=0,0,D$35/CHI_fec!D$35)</f>
        <v>0.37500555376040795</v>
      </c>
      <c r="E222" s="249">
        <f>IF(E$35=0,0,E$35/CHI_fec!E$35)</f>
        <v>0.38079998883261462</v>
      </c>
      <c r="F222" s="249">
        <f>IF(F$35=0,0,F$35/CHI_fec!F$35)</f>
        <v>0.37965918126941528</v>
      </c>
      <c r="G222" s="249">
        <f>IF(G$35=0,0,G$35/CHI_fec!G$35)</f>
        <v>0.38248402910045509</v>
      </c>
      <c r="H222" s="249">
        <f>IF(H$35=0,0,H$35/CHI_fec!H$35)</f>
        <v>0.38306211629270887</v>
      </c>
      <c r="I222" s="249">
        <f>IF(I$35=0,0,I$35/CHI_fec!I$35)</f>
        <v>0.38475552836715377</v>
      </c>
      <c r="J222" s="249">
        <f>IF(J$35=0,0,J$35/CHI_fec!J$35)</f>
        <v>0.39410008304314476</v>
      </c>
      <c r="K222" s="249">
        <f>IF(K$35=0,0,K$35/CHI_fec!K$35)</f>
        <v>0.39581352371810552</v>
      </c>
      <c r="L222" s="249">
        <f>IF(L$35=0,0,L$35/CHI_fec!L$35)</f>
        <v>0.40936284169985981</v>
      </c>
      <c r="M222" s="249">
        <f>IF(M$35=0,0,M$35/CHI_fec!M$35)</f>
        <v>0.40987458376567149</v>
      </c>
      <c r="N222" s="249">
        <f>IF(N$35=0,0,N$35/CHI_fec!N$35)</f>
        <v>0.40634445011155651</v>
      </c>
      <c r="O222" s="249">
        <f>IF(O$35=0,0,O$35/CHI_fec!O$35)</f>
        <v>0.41269304747145952</v>
      </c>
      <c r="P222" s="249">
        <f>IF(P$35=0,0,P$35/CHI_fec!P$35)</f>
        <v>0.41568361168406753</v>
      </c>
      <c r="Q222" s="249">
        <f>IF(Q$35=0,0,Q$35/CHI_fec!Q$35)</f>
        <v>0.45238441814968011</v>
      </c>
    </row>
    <row r="223" spans="1:17" x14ac:dyDescent="0.25">
      <c r="A223" s="127" t="s">
        <v>180</v>
      </c>
      <c r="B223" s="248">
        <f>IF(B$43=0,0,B$43/CHI_fec!B$43)</f>
        <v>0.50638932032068928</v>
      </c>
      <c r="C223" s="248">
        <f>IF(C$43=0,0,C$43/CHI_fec!C$43)</f>
        <v>0.4933945518608675</v>
      </c>
      <c r="D223" s="248">
        <f>IF(D$43=0,0,D$43/CHI_fec!D$43)</f>
        <v>0.48430447181681291</v>
      </c>
      <c r="E223" s="248">
        <f>IF(E$43=0,0,E$43/CHI_fec!E$43)</f>
        <v>0.49382016504858817</v>
      </c>
      <c r="F223" s="248">
        <f>IF(F$43=0,0,F$43/CHI_fec!F$43)</f>
        <v>0.49021141287840547</v>
      </c>
      <c r="G223" s="248">
        <f>IF(G$43=0,0,G$43/CHI_fec!G$43)</f>
        <v>0.50038505604498451</v>
      </c>
      <c r="H223" s="248">
        <f>IF(H$43=0,0,H$43/CHI_fec!H$43)</f>
        <v>0.50078153404271364</v>
      </c>
      <c r="I223" s="248">
        <f>IF(I$43=0,0,I$43/CHI_fec!I$43)</f>
        <v>0.50168389703805538</v>
      </c>
      <c r="J223" s="248">
        <f>IF(J$43=0,0,J$43/CHI_fec!J$43)</f>
        <v>0.50746465883998948</v>
      </c>
      <c r="K223" s="248">
        <f>IF(K$43=0,0,K$43/CHI_fec!K$43)</f>
        <v>0.51047944375868071</v>
      </c>
      <c r="L223" s="248">
        <f>IF(L$43=0,0,L$43/CHI_fec!L$43)</f>
        <v>0.52825825341257826</v>
      </c>
      <c r="M223" s="248">
        <f>IF(M$43=0,0,M$43/CHI_fec!M$43)</f>
        <v>0.51785222190466096</v>
      </c>
      <c r="N223" s="248">
        <f>IF(N$43=0,0,N$43/CHI_fec!N$43)</f>
        <v>0.51173019874623382</v>
      </c>
      <c r="O223" s="248">
        <f>IF(O$43=0,0,O$43/CHI_fec!O$43)</f>
        <v>0.51453061633550901</v>
      </c>
      <c r="P223" s="248">
        <f>IF(P$43=0,0,P$43/CHI_fec!P$43)</f>
        <v>0.52195100813330486</v>
      </c>
      <c r="Q223" s="248">
        <f>IF(Q$43=0,0,Q$43/CHI_fec!Q$43)</f>
        <v>0.5838656710929182</v>
      </c>
    </row>
    <row r="224" spans="1:17" x14ac:dyDescent="0.25">
      <c r="A224" s="72" t="s">
        <v>179</v>
      </c>
      <c r="B224" s="247">
        <f>IF(B$57=0,0,B$57/CHI_fec!B$57)</f>
        <v>0.53871238580906122</v>
      </c>
      <c r="C224" s="247">
        <f>IF(C$57=0,0,C$57/CHI_fec!C$57)</f>
        <v>0.53871238580906111</v>
      </c>
      <c r="D224" s="247">
        <f>IF(D$57=0,0,D$57/CHI_fec!D$57)</f>
        <v>0.54448713138187832</v>
      </c>
      <c r="E224" s="247">
        <f>IF(E$57=0,0,E$57/CHI_fec!E$57)</f>
        <v>0.54923179884697793</v>
      </c>
      <c r="F224" s="247">
        <f>IF(F$57=0,0,F$57/CHI_fec!F$57)</f>
        <v>0.55208252359088483</v>
      </c>
      <c r="G224" s="247">
        <f>IF(G$57=0,0,G$57/CHI_fec!G$57)</f>
        <v>0.55889074083968204</v>
      </c>
      <c r="H224" s="247">
        <f>IF(H$57=0,0,H$57/CHI_fec!H$57)</f>
        <v>0.55889074083968204</v>
      </c>
      <c r="I224" s="247">
        <f>IF(I$57=0,0,I$57/CHI_fec!I$57)</f>
        <v>0.5637294357183138</v>
      </c>
      <c r="J224" s="247">
        <f>IF(J$57=0,0,J$57/CHI_fec!J$57)</f>
        <v>0.58258382653270624</v>
      </c>
      <c r="K224" s="247">
        <f>IF(K$57=0,0,K$57/CHI_fec!K$57)</f>
        <v>0.58258382653270613</v>
      </c>
      <c r="L224" s="247">
        <f>IF(L$57=0,0,L$57/CHI_fec!L$57)</f>
        <v>0.60557182495974049</v>
      </c>
      <c r="M224" s="247">
        <f>IF(M$57=0,0,M$57/CHI_fec!M$57)</f>
        <v>0.61778478033401873</v>
      </c>
      <c r="N224" s="247">
        <f>IF(N$57=0,0,N$57/CHI_fec!N$57)</f>
        <v>0.61778478033401896</v>
      </c>
      <c r="O224" s="247">
        <f>IF(O$57=0,0,O$57/CHI_fec!O$57)</f>
        <v>0.61778478033401885</v>
      </c>
      <c r="P224" s="247">
        <f>IF(P$57=0,0,P$57/CHI_fec!P$57)</f>
        <v>0.61778478033401896</v>
      </c>
      <c r="Q224" s="247">
        <f>IF(Q$57=0,0,Q$57/CHI_fec!Q$57)</f>
        <v>0.63729287774375332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0.47711047837901782</v>
      </c>
      <c r="C226" s="253">
        <f>IF(C$60=0,0,C$60/CHI_fec!C$60)</f>
        <v>0.47499076438582033</v>
      </c>
      <c r="D226" s="253">
        <f>IF(D$60=0,0,D$60/CHI_fec!D$60)</f>
        <v>0.47131389208018992</v>
      </c>
      <c r="E226" s="253">
        <f>IF(E$60=0,0,E$60/CHI_fec!E$60)</f>
        <v>0.47920761297560277</v>
      </c>
      <c r="F226" s="253">
        <f>IF(F$60=0,0,F$60/CHI_fec!F$60)</f>
        <v>0.47789793416545329</v>
      </c>
      <c r="G226" s="253">
        <f>IF(G$60=0,0,G$60/CHI_fec!G$60)</f>
        <v>0.48114147252282302</v>
      </c>
      <c r="H226" s="253">
        <f>IF(H$60=0,0,H$60/CHI_fec!H$60)</f>
        <v>0.48767760551382683</v>
      </c>
      <c r="I226" s="253">
        <f>IF(I$60=0,0,I$60/CHI_fec!I$60)</f>
        <v>0.48610204076347613</v>
      </c>
      <c r="J226" s="253">
        <f>IF(J$60=0,0,J$60/CHI_fec!J$60)</f>
        <v>0.48270473423682719</v>
      </c>
      <c r="K226" s="253">
        <f>IF(K$60=0,0,K$60/CHI_fec!K$60)</f>
        <v>0.52417024707100746</v>
      </c>
      <c r="L226" s="253">
        <f>IF(L$60=0,0,L$60/CHI_fec!L$60)</f>
        <v>0.52206870037870412</v>
      </c>
      <c r="M226" s="253">
        <f>IF(M$60=0,0,M$60/CHI_fec!M$60)</f>
        <v>0.5140922097871069</v>
      </c>
      <c r="N226" s="253">
        <f>IF(N$60=0,0,N$60/CHI_fec!N$60)</f>
        <v>0.51049603127854593</v>
      </c>
      <c r="O226" s="253">
        <f>IF(O$60=0,0,O$60/CHI_fec!O$60)</f>
        <v>0.5159011740776378</v>
      </c>
      <c r="P226" s="253">
        <f>IF(P$60=0,0,P$60/CHI_fec!P$60)</f>
        <v>0.51890953069562951</v>
      </c>
      <c r="Q226" s="253">
        <f>IF(Q$60=0,0,Q$60/CHI_fec!Q$60)</f>
        <v>0.5415580661998407</v>
      </c>
    </row>
    <row r="227" spans="1:17" x14ac:dyDescent="0.25">
      <c r="A227" s="132" t="s">
        <v>83</v>
      </c>
      <c r="B227" s="252">
        <f>IF(B$61=0,0,B$61/CHI_fec!B$61)</f>
        <v>0.43057407543131998</v>
      </c>
      <c r="C227" s="252">
        <f>IF(C$61=0,0,C$61/CHI_fec!C$61)</f>
        <v>0.43057407543132004</v>
      </c>
      <c r="D227" s="252">
        <f>IF(D$61=0,0,D$61/CHI_fec!D$61)</f>
        <v>0.4327618718069311</v>
      </c>
      <c r="E227" s="252">
        <f>IF(E$61=0,0,E$61/CHI_fec!E$61)</f>
        <v>0.4386344115261277</v>
      </c>
      <c r="F227" s="252">
        <f>IF(F$61=0,0,F$61/CHI_fec!F$61)</f>
        <v>0.4386344115261277</v>
      </c>
      <c r="G227" s="252">
        <f>IF(G$61=0,0,G$61/CHI_fec!G$61)</f>
        <v>0.44337908093203016</v>
      </c>
      <c r="H227" s="252">
        <f>IF(H$61=0,0,H$61/CHI_fec!H$61)</f>
        <v>0.44895158211544262</v>
      </c>
      <c r="I227" s="252">
        <f>IF(I$61=0,0,I$61/CHI_fec!I$61)</f>
        <v>0.44895158211544256</v>
      </c>
      <c r="J227" s="252">
        <f>IF(J$61=0,0,J$61/CHI_fec!J$61)</f>
        <v>0.44895158211544256</v>
      </c>
      <c r="K227" s="252">
        <f>IF(K$61=0,0,K$61/CHI_fec!K$61)</f>
        <v>0.48558081167746803</v>
      </c>
      <c r="L227" s="252">
        <f>IF(L$61=0,0,L$61/CHI_fec!L$61)</f>
        <v>0.48558081167746803</v>
      </c>
      <c r="M227" s="252">
        <f>IF(M$61=0,0,M$61/CHI_fec!M$61)</f>
        <v>0.48558081167746808</v>
      </c>
      <c r="N227" s="252">
        <f>IF(N$61=0,0,N$61/CHI_fec!N$61)</f>
        <v>0.48558081167746792</v>
      </c>
      <c r="O227" s="252">
        <f>IF(O$61=0,0,O$61/CHI_fec!O$61)</f>
        <v>0.48558081167746803</v>
      </c>
      <c r="P227" s="252">
        <f>IF(P$61=0,0,P$61/CHI_fec!P$61)</f>
        <v>0.48558081167746808</v>
      </c>
      <c r="Q227" s="252">
        <f>IF(Q$61=0,0,Q$61/CHI_fec!Q$61)</f>
        <v>0.48558081167746797</v>
      </c>
    </row>
    <row r="228" spans="1:17" x14ac:dyDescent="0.25">
      <c r="A228" s="76" t="s">
        <v>82</v>
      </c>
      <c r="B228" s="251">
        <f>IF(B$62=0,0,B$62/CHI_fec!B$62)</f>
        <v>0.11570596203285349</v>
      </c>
      <c r="C228" s="251">
        <f>IF(C$62=0,0,C$62/CHI_fec!C$62)</f>
        <v>0.11570596203285349</v>
      </c>
      <c r="D228" s="251">
        <f>IF(D$62=0,0,D$62/CHI_fec!D$62)</f>
        <v>0.1162938773273786</v>
      </c>
      <c r="E228" s="251">
        <f>IF(E$62=0,0,E$62/CHI_fec!E$62)</f>
        <v>0.11787197479435943</v>
      </c>
      <c r="F228" s="251">
        <f>IF(F$62=0,0,F$62/CHI_fec!F$62)</f>
        <v>0.11787197479435944</v>
      </c>
      <c r="G228" s="251">
        <f>IF(G$62=0,0,G$62/CHI_fec!G$62)</f>
        <v>0.11914698545910474</v>
      </c>
      <c r="H228" s="251">
        <f>IF(H$62=0,0,H$62/CHI_fec!H$62)</f>
        <v>0.12064445510984964</v>
      </c>
      <c r="I228" s="251">
        <f>IF(I$62=0,0,I$62/CHI_fec!I$62)</f>
        <v>0.12064445510984967</v>
      </c>
      <c r="J228" s="251">
        <f>IF(J$62=0,0,J$62/CHI_fec!J$62)</f>
        <v>0.12064445510984965</v>
      </c>
      <c r="K228" s="251">
        <f>IF(K$62=0,0,K$62/CHI_fec!K$62)</f>
        <v>0.13048764002698807</v>
      </c>
      <c r="L228" s="251">
        <f>IF(L$62=0,0,L$62/CHI_fec!L$62)</f>
        <v>0.13048764002698807</v>
      </c>
      <c r="M228" s="251">
        <f>IF(M$62=0,0,M$62/CHI_fec!M$62)</f>
        <v>0.13048764002698807</v>
      </c>
      <c r="N228" s="251">
        <f>IF(N$62=0,0,N$62/CHI_fec!N$62)</f>
        <v>0.13048764002698807</v>
      </c>
      <c r="O228" s="251">
        <f>IF(O$62=0,0,O$62/CHI_fec!O$62)</f>
        <v>0.13048764002698807</v>
      </c>
      <c r="P228" s="251">
        <f>IF(P$62=0,0,P$62/CHI_fec!P$62)</f>
        <v>0.13048764002698807</v>
      </c>
      <c r="Q228" s="251">
        <f>IF(Q$62=0,0,Q$62/CHI_fec!Q$62)</f>
        <v>0.13048764002698809</v>
      </c>
    </row>
    <row r="229" spans="1:17" x14ac:dyDescent="0.25">
      <c r="A229" s="76" t="s">
        <v>81</v>
      </c>
      <c r="B229" s="251">
        <f>IF(B$63=0,0,B$63/CHI_fec!B$63)</f>
        <v>0.61444047707295812</v>
      </c>
      <c r="C229" s="251">
        <f>IF(C$63=0,0,C$63/CHI_fec!C$63)</f>
        <v>0.61444047707295824</v>
      </c>
      <c r="D229" s="251">
        <f>IF(D$63=0,0,D$63/CHI_fec!D$63)</f>
        <v>0.61756251977239929</v>
      </c>
      <c r="E229" s="251">
        <f>IF(E$63=0,0,E$63/CHI_fec!E$63)</f>
        <v>0.62594278768118705</v>
      </c>
      <c r="F229" s="251">
        <f>IF(F$63=0,0,F$63/CHI_fec!F$63)</f>
        <v>0.62594278768118705</v>
      </c>
      <c r="G229" s="251">
        <f>IF(G$63=0,0,G$63/CHI_fec!G$63)</f>
        <v>0.63271355512787053</v>
      </c>
      <c r="H229" s="251">
        <f>IF(H$63=0,0,H$63/CHI_fec!H$63)</f>
        <v>0.64066566019177995</v>
      </c>
      <c r="I229" s="251">
        <f>IF(I$63=0,0,I$63/CHI_fec!I$63)</f>
        <v>0.64066566019177984</v>
      </c>
      <c r="J229" s="251">
        <f>IF(J$63=0,0,J$63/CHI_fec!J$63)</f>
        <v>0.64066566019177995</v>
      </c>
      <c r="K229" s="251">
        <f>IF(K$63=0,0,K$63/CHI_fec!K$63)</f>
        <v>0.69293652964521912</v>
      </c>
      <c r="L229" s="251">
        <f>IF(L$63=0,0,L$63/CHI_fec!L$63)</f>
        <v>0.69293652964521923</v>
      </c>
      <c r="M229" s="251">
        <f>IF(M$63=0,0,M$63/CHI_fec!M$63)</f>
        <v>0.69293652964521912</v>
      </c>
      <c r="N229" s="251">
        <f>IF(N$63=0,0,N$63/CHI_fec!N$63)</f>
        <v>0.69293652964521901</v>
      </c>
      <c r="O229" s="251">
        <f>IF(O$63=0,0,O$63/CHI_fec!O$63)</f>
        <v>0.69293652964521912</v>
      </c>
      <c r="P229" s="251">
        <f>IF(P$63=0,0,P$63/CHI_fec!P$63)</f>
        <v>0.69293652964521901</v>
      </c>
      <c r="Q229" s="251">
        <f>IF(Q$63=0,0,Q$63/CHI_fec!Q$63)</f>
        <v>0.69293652964521912</v>
      </c>
    </row>
    <row r="230" spans="1:17" x14ac:dyDescent="0.25">
      <c r="A230" s="76" t="s">
        <v>80</v>
      </c>
      <c r="B230" s="251">
        <f>IF(B$64=0,0,B$64/CHI_fec!B$64)</f>
        <v>0.45317674556002896</v>
      </c>
      <c r="C230" s="251">
        <f>IF(C$64=0,0,C$64/CHI_fec!C$64)</f>
        <v>0.45317674556002902</v>
      </c>
      <c r="D230" s="251">
        <f>IF(D$64=0,0,D$64/CHI_fec!D$64)</f>
        <v>0.4554793887009434</v>
      </c>
      <c r="E230" s="251">
        <f>IF(E$64=0,0,E$64/CHI_fec!E$64)</f>
        <v>0.46166020308335043</v>
      </c>
      <c r="F230" s="251">
        <f>IF(F$64=0,0,F$64/CHI_fec!F$64)</f>
        <v>0.46166020308335043</v>
      </c>
      <c r="G230" s="251">
        <f>IF(G$64=0,0,G$64/CHI_fec!G$64)</f>
        <v>0.46665394042801345</v>
      </c>
      <c r="H230" s="251">
        <f>IF(H$64=0,0,H$64/CHI_fec!H$64)</f>
        <v>0.47251896597187254</v>
      </c>
      <c r="I230" s="251">
        <f>IF(I$64=0,0,I$64/CHI_fec!I$64)</f>
        <v>0.4725189659718726</v>
      </c>
      <c r="J230" s="251">
        <f>IF(J$64=0,0,J$64/CHI_fec!J$64)</f>
        <v>0.4725189659718726</v>
      </c>
      <c r="K230" s="251">
        <f>IF(K$64=0,0,K$64/CHI_fec!K$64)</f>
        <v>0.51107102006073435</v>
      </c>
      <c r="L230" s="251">
        <f>IF(L$64=0,0,L$64/CHI_fec!L$64)</f>
        <v>0.51107102006073446</v>
      </c>
      <c r="M230" s="251">
        <f>IF(M$64=0,0,M$64/CHI_fec!M$64)</f>
        <v>0.51107102006073435</v>
      </c>
      <c r="N230" s="251">
        <f>IF(N$64=0,0,N$64/CHI_fec!N$64)</f>
        <v>0.51107102006073435</v>
      </c>
      <c r="O230" s="251">
        <f>IF(O$64=0,0,O$64/CHI_fec!O$64)</f>
        <v>0.51107102006073435</v>
      </c>
      <c r="P230" s="251">
        <f>IF(P$64=0,0,P$64/CHI_fec!P$64)</f>
        <v>0.51107102006073435</v>
      </c>
      <c r="Q230" s="251">
        <f>IF(Q$64=0,0,Q$64/CHI_fec!Q$64)</f>
        <v>0.51107102006073435</v>
      </c>
    </row>
    <row r="231" spans="1:17" x14ac:dyDescent="0.25">
      <c r="A231" s="129" t="s">
        <v>79</v>
      </c>
      <c r="B231" s="250">
        <f>IF(B$65=0,0,B$65/CHI_fec!B$65)</f>
        <v>0.67914694719843405</v>
      </c>
      <c r="C231" s="250">
        <f>IF(C$65=0,0,C$65/CHI_fec!C$65)</f>
        <v>0.67914694719843416</v>
      </c>
      <c r="D231" s="250">
        <f>IF(D$65=0,0,D$65/CHI_fec!D$65)</f>
        <v>0.6825977709111708</v>
      </c>
      <c r="E231" s="250">
        <f>IF(E$65=0,0,E$65/CHI_fec!E$65)</f>
        <v>0.69186056133485974</v>
      </c>
      <c r="F231" s="250">
        <f>IF(F$65=0,0,F$65/CHI_fec!F$65)</f>
        <v>0.69186056133485963</v>
      </c>
      <c r="G231" s="250">
        <f>IF(G$65=0,0,G$65/CHI_fec!G$65)</f>
        <v>0.6993443554747103</v>
      </c>
      <c r="H231" s="250">
        <f>IF(H$65=0,0,H$65/CHI_fec!H$65)</f>
        <v>0.70813389340307509</v>
      </c>
      <c r="I231" s="250">
        <f>IF(I$65=0,0,I$65/CHI_fec!I$65)</f>
        <v>0.70813389340307498</v>
      </c>
      <c r="J231" s="250">
        <f>IF(J$65=0,0,J$65/CHI_fec!J$65)</f>
        <v>0.70813389340307498</v>
      </c>
      <c r="K231" s="250">
        <f>IF(K$65=0,0,K$65/CHI_fec!K$65)</f>
        <v>0.76590938629674377</v>
      </c>
      <c r="L231" s="250">
        <f>IF(L$65=0,0,L$65/CHI_fec!L$65)</f>
        <v>0.76595711010160694</v>
      </c>
      <c r="M231" s="250">
        <f>IF(M$65=0,0,M$65/CHI_fec!M$65)</f>
        <v>0.76594852116349477</v>
      </c>
      <c r="N231" s="250">
        <f>IF(N$65=0,0,N$65/CHI_fec!N$65)</f>
        <v>0.76594613401352429</v>
      </c>
      <c r="O231" s="250">
        <f>IF(O$65=0,0,O$65/CHI_fec!O$65)</f>
        <v>0.76595264905577076</v>
      </c>
      <c r="P231" s="250">
        <f>IF(P$65=0,0,P$65/CHI_fec!P$65)</f>
        <v>0.76756149390047468</v>
      </c>
      <c r="Q231" s="250">
        <f>IF(Q$65=0,0,Q$65/CHI_fec!Q$65)</f>
        <v>0.76597227071197316</v>
      </c>
    </row>
    <row r="232" spans="1:17" x14ac:dyDescent="0.25">
      <c r="A232" s="127" t="s">
        <v>183</v>
      </c>
      <c r="B232" s="249">
        <f>IF(B$70=0,0,B$70/CHI_fec!B$70)</f>
        <v>0.64010570210139839</v>
      </c>
      <c r="C232" s="249">
        <f>IF(C$70=0,0,C$70/CHI_fec!C$70)</f>
        <v>0.6192214875816876</v>
      </c>
      <c r="D232" s="249">
        <f>IF(D$70=0,0,D$70/CHI_fec!D$70)</f>
        <v>0.62657694453988322</v>
      </c>
      <c r="E232" s="249">
        <f>IF(E$70=0,0,E$70/CHI_fec!E$70)</f>
        <v>0.61406225984732399</v>
      </c>
      <c r="F232" s="249">
        <f>IF(F$70=0,0,F$70/CHI_fec!F$70)</f>
        <v>0.65203218240334404</v>
      </c>
      <c r="G232" s="249">
        <f>IF(G$70=0,0,G$70/CHI_fec!G$70)</f>
        <v>0.65927730659405015</v>
      </c>
      <c r="H232" s="249">
        <f>IF(H$70=0,0,H$70/CHI_fec!H$70)</f>
        <v>0.66830711146547683</v>
      </c>
      <c r="I232" s="249">
        <f>IF(I$70=0,0,I$70/CHI_fec!I$70)</f>
        <v>0.66792420892369442</v>
      </c>
      <c r="J232" s="249">
        <f>IF(J$70=0,0,J$70/CHI_fec!J$70)</f>
        <v>0.66790085249954623</v>
      </c>
      <c r="K232" s="249">
        <f>IF(K$70=0,0,K$70/CHI_fec!K$70)</f>
        <v>0.72167410179877267</v>
      </c>
      <c r="L232" s="249">
        <f>IF(L$70=0,0,L$70/CHI_fec!L$70)</f>
        <v>0.72175529330042421</v>
      </c>
      <c r="M232" s="249">
        <f>IF(M$70=0,0,M$70/CHI_fec!M$70)</f>
        <v>0.72269536925614275</v>
      </c>
      <c r="N232" s="249">
        <f>IF(N$70=0,0,N$70/CHI_fec!N$70)</f>
        <v>0.72256299755715581</v>
      </c>
      <c r="O232" s="249">
        <f>IF(O$70=0,0,O$70/CHI_fec!O$70)</f>
        <v>0.72339951562209692</v>
      </c>
      <c r="P232" s="249">
        <f>IF(P$70=0,0,P$70/CHI_fec!P$70)</f>
        <v>0.72338460864044574</v>
      </c>
      <c r="Q232" s="249">
        <f>IF(Q$70=0,0,Q$70/CHI_fec!Q$70)</f>
        <v>0.72300360711820921</v>
      </c>
    </row>
    <row r="233" spans="1:17" x14ac:dyDescent="0.25">
      <c r="A233" s="127" t="s">
        <v>181</v>
      </c>
      <c r="B233" s="249">
        <f>IF(B$83=0,0,B$83/CHI_fec!B$83)</f>
        <v>0.45143639556754417</v>
      </c>
      <c r="C233" s="249">
        <f>IF(C$83=0,0,C$83/CHI_fec!C$83)</f>
        <v>0.45006815618505308</v>
      </c>
      <c r="D233" s="249">
        <f>IF(D$83=0,0,D$83/CHI_fec!D$83)</f>
        <v>0.44501831650517781</v>
      </c>
      <c r="E233" s="249">
        <f>IF(E$83=0,0,E$83/CHI_fec!E$83)</f>
        <v>0.4540699581105262</v>
      </c>
      <c r="F233" s="249">
        <f>IF(F$83=0,0,F$83/CHI_fec!F$83)</f>
        <v>0.4503720425328549</v>
      </c>
      <c r="G233" s="249">
        <f>IF(G$83=0,0,G$83/CHI_fec!G$83)</f>
        <v>0.45304402383549669</v>
      </c>
      <c r="H233" s="249">
        <f>IF(H$83=0,0,H$83/CHI_fec!H$83)</f>
        <v>0.45943133408639292</v>
      </c>
      <c r="I233" s="249">
        <f>IF(I$83=0,0,I$83/CHI_fec!I$83)</f>
        <v>0.45750145413331944</v>
      </c>
      <c r="J233" s="249">
        <f>IF(J$83=0,0,J$83/CHI_fec!J$83)</f>
        <v>0.45344688753863494</v>
      </c>
      <c r="K233" s="249">
        <f>IF(K$83=0,0,K$83/CHI_fec!K$83)</f>
        <v>0.49257519489239071</v>
      </c>
      <c r="L233" s="249">
        <f>IF(L$83=0,0,L$83/CHI_fec!L$83)</f>
        <v>0.49009818128967464</v>
      </c>
      <c r="M233" s="249">
        <f>IF(M$83=0,0,M$83/CHI_fec!M$83)</f>
        <v>0.48101001270622185</v>
      </c>
      <c r="N233" s="249">
        <f>IF(N$83=0,0,N$83/CHI_fec!N$83)</f>
        <v>0.47686720975850061</v>
      </c>
      <c r="O233" s="249">
        <f>IF(O$83=0,0,O$83/CHI_fec!O$83)</f>
        <v>0.48431763244316128</v>
      </c>
      <c r="P233" s="249">
        <f>IF(P$83=0,0,P$83/CHI_fec!P$83)</f>
        <v>0.48782722144155544</v>
      </c>
      <c r="Q233" s="249">
        <f>IF(Q$83=0,0,Q$83/CHI_fec!Q$83)</f>
        <v>0.51464636043153233</v>
      </c>
    </row>
    <row r="234" spans="1:17" x14ac:dyDescent="0.25">
      <c r="A234" s="127" t="s">
        <v>180</v>
      </c>
      <c r="B234" s="248">
        <f>IF(B$91=0,0,B$91/CHI_fec!B$91)</f>
        <v>0.60150350033098743</v>
      </c>
      <c r="C234" s="248">
        <f>IF(C$91=0,0,C$91/CHI_fec!C$91)</f>
        <v>0.59966974425094011</v>
      </c>
      <c r="D234" s="248">
        <f>IF(D$91=0,0,D$91/CHI_fec!D$91)</f>
        <v>0.58753919500267371</v>
      </c>
      <c r="E234" s="248">
        <f>IF(E$91=0,0,E$91/CHI_fec!E$91)</f>
        <v>0.60136082603972696</v>
      </c>
      <c r="F234" s="248">
        <f>IF(F$91=0,0,F$91/CHI_fec!F$91)</f>
        <v>0.59338496849251998</v>
      </c>
      <c r="G234" s="248">
        <f>IF(G$91=0,0,G$91/CHI_fec!G$91)</f>
        <v>0.59478954731567946</v>
      </c>
      <c r="H234" s="248">
        <f>IF(H$91=0,0,H$91/CHI_fec!H$91)</f>
        <v>0.60226332242977698</v>
      </c>
      <c r="I234" s="248">
        <f>IF(I$91=0,0,I$91/CHI_fec!I$91)</f>
        <v>0.59928069183160892</v>
      </c>
      <c r="J234" s="248">
        <f>IF(J$91=0,0,J$91/CHI_fec!J$91)</f>
        <v>0.59175255734927856</v>
      </c>
      <c r="K234" s="248">
        <f>IF(K$91=0,0,K$91/CHI_fec!K$91)</f>
        <v>0.64731499643395429</v>
      </c>
      <c r="L234" s="248">
        <f>IF(L$91=0,0,L$91/CHI_fec!L$91)</f>
        <v>0.64239418954245675</v>
      </c>
      <c r="M234" s="248">
        <f>IF(M$91=0,0,M$91/CHI_fec!M$91)</f>
        <v>0.62141130623190344</v>
      </c>
      <c r="N234" s="248">
        <f>IF(N$91=0,0,N$91/CHI_fec!N$91)</f>
        <v>0.6125250291297808</v>
      </c>
      <c r="O234" s="248">
        <f>IF(O$91=0,0,O$91/CHI_fec!O$91)</f>
        <v>0.6175852897390316</v>
      </c>
      <c r="P234" s="248">
        <f>IF(P$91=0,0,P$91/CHI_fec!P$91)</f>
        <v>0.62434534220046811</v>
      </c>
      <c r="Q234" s="248">
        <f>IF(Q$91=0,0,Q$91/CHI_fec!Q$91)</f>
        <v>0.67662192270139743</v>
      </c>
    </row>
    <row r="235" spans="1:17" x14ac:dyDescent="0.25">
      <c r="A235" s="72" t="s">
        <v>179</v>
      </c>
      <c r="B235" s="247">
        <f>IF(B$105=0,0,B$105/CHI_fec!B$105)</f>
        <v>0.62047759767288913</v>
      </c>
      <c r="C235" s="247">
        <f>IF(C$105=0,0,C$105/CHI_fec!C$105)</f>
        <v>0.62047759767288913</v>
      </c>
      <c r="D235" s="247">
        <f>IF(D$105=0,0,D$105/CHI_fec!D$105)</f>
        <v>0.62363031567611971</v>
      </c>
      <c r="E235" s="247">
        <f>IF(E$105=0,0,E$105/CHI_fec!E$105)</f>
        <v>0.63209292303016351</v>
      </c>
      <c r="F235" s="247">
        <f>IF(F$105=0,0,F$105/CHI_fec!F$105)</f>
        <v>0.63209292303016329</v>
      </c>
      <c r="G235" s="247">
        <f>IF(G$105=0,0,G$105/CHI_fec!G$105)</f>
        <v>0.63893021594376354</v>
      </c>
      <c r="H235" s="247">
        <f>IF(H$105=0,0,H$105/CHI_fec!H$105)</f>
        <v>0.64696045358370835</v>
      </c>
      <c r="I235" s="247">
        <f>IF(I$105=0,0,I$105/CHI_fec!I$105)</f>
        <v>0.64696045358370824</v>
      </c>
      <c r="J235" s="247">
        <f>IF(J$105=0,0,J$105/CHI_fec!J$105)</f>
        <v>0.64696045358370824</v>
      </c>
      <c r="K235" s="247">
        <f>IF(K$105=0,0,K$105/CHI_fec!K$105)</f>
        <v>0.69974490499427533</v>
      </c>
      <c r="L235" s="247">
        <f>IF(L$105=0,0,L$105/CHI_fec!L$105)</f>
        <v>0.69974490499427522</v>
      </c>
      <c r="M235" s="247">
        <f>IF(M$105=0,0,M$105/CHI_fec!M$105)</f>
        <v>0.69974490499427533</v>
      </c>
      <c r="N235" s="247">
        <f>IF(N$105=0,0,N$105/CHI_fec!N$105)</f>
        <v>0.69974490499427533</v>
      </c>
      <c r="O235" s="247">
        <f>IF(O$105=0,0,O$105/CHI_fec!O$105)</f>
        <v>0.69974490499427533</v>
      </c>
      <c r="P235" s="247">
        <f>IF(P$105=0,0,P$105/CHI_fec!P$105)</f>
        <v>0.69974490499427533</v>
      </c>
      <c r="Q235" s="247">
        <f>IF(Q$105=0,0,Q$105/CHI_fec!Q$105)</f>
        <v>0.69974490499427533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0.45353743392819573</v>
      </c>
      <c r="C237" s="253">
        <f>IF(C$108=0,0,C$108/CHI_fec!C$108)</f>
        <v>0.45300790218562526</v>
      </c>
      <c r="D237" s="253">
        <f>IF(D$108=0,0,D$108/CHI_fec!D$108)</f>
        <v>0.44963732807737633</v>
      </c>
      <c r="E237" s="253">
        <f>IF(E$108=0,0,E$108/CHI_fec!E$108)</f>
        <v>0.45677562730324456</v>
      </c>
      <c r="F237" s="253">
        <f>IF(F$108=0,0,F$108/CHI_fec!F$108)</f>
        <v>0.45503070070609125</v>
      </c>
      <c r="G237" s="253">
        <f>IF(G$108=0,0,G$108/CHI_fec!G$108)</f>
        <v>0.47125553938564169</v>
      </c>
      <c r="H237" s="253">
        <f>IF(H$108=0,0,H$108/CHI_fec!H$108)</f>
        <v>0.47143767735018871</v>
      </c>
      <c r="I237" s="253">
        <f>IF(I$108=0,0,I$108/CHI_fec!I$108)</f>
        <v>0.4706424567214843</v>
      </c>
      <c r="J237" s="253">
        <f>IF(J$108=0,0,J$108/CHI_fec!J$108)</f>
        <v>0.46885524334024276</v>
      </c>
      <c r="K237" s="253">
        <f>IF(K$108=0,0,K$108/CHI_fec!K$108)</f>
        <v>0.5063012729398263</v>
      </c>
      <c r="L237" s="253">
        <f>IF(L$108=0,0,L$108/CHI_fec!L$108)</f>
        <v>0.50517780279939151</v>
      </c>
      <c r="M237" s="253">
        <f>IF(M$108=0,0,M$108/CHI_fec!M$108)</f>
        <v>0.50069213298161863</v>
      </c>
      <c r="N237" s="253">
        <f>IF(N$108=0,0,N$108/CHI_fec!N$108)</f>
        <v>0.52062392298099736</v>
      </c>
      <c r="O237" s="253">
        <f>IF(O$108=0,0,O$108/CHI_fec!O$108)</f>
        <v>0.52282553955717526</v>
      </c>
      <c r="P237" s="253">
        <f>IF(P$108=0,0,P$108/CHI_fec!P$108)</f>
        <v>0.52451061962455292</v>
      </c>
      <c r="Q237" s="253">
        <f>IF(Q$108=0,0,Q$108/CHI_fec!Q$108)</f>
        <v>0.5370739951746708</v>
      </c>
    </row>
    <row r="238" spans="1:17" x14ac:dyDescent="0.25">
      <c r="A238" s="132" t="s">
        <v>83</v>
      </c>
      <c r="B238" s="252">
        <f>IF(B$109=0,0,B$109/CHI_fec!B$109)</f>
        <v>0.36638276471700892</v>
      </c>
      <c r="C238" s="252">
        <f>IF(C$109=0,0,C$109/CHI_fec!C$109)</f>
        <v>0.36638276471700892</v>
      </c>
      <c r="D238" s="252">
        <f>IF(D$109=0,0,D$109/CHI_fec!D$109)</f>
        <v>0.36638276471700892</v>
      </c>
      <c r="E238" s="252">
        <f>IF(E$109=0,0,E$109/CHI_fec!E$109)</f>
        <v>0.37112065437729458</v>
      </c>
      <c r="F238" s="252">
        <f>IF(F$109=0,0,F$109/CHI_fec!F$109)</f>
        <v>0.37112065437729458</v>
      </c>
      <c r="G238" s="252">
        <f>IF(G$109=0,0,G$109/CHI_fec!G$109)</f>
        <v>0.38524871511979264</v>
      </c>
      <c r="H238" s="252">
        <f>IF(H$109=0,0,H$109/CHI_fec!H$109)</f>
        <v>0.38524871511979258</v>
      </c>
      <c r="I238" s="252">
        <f>IF(I$109=0,0,I$109/CHI_fec!I$109)</f>
        <v>0.38524871511979264</v>
      </c>
      <c r="J238" s="252">
        <f>IF(J$109=0,0,J$109/CHI_fec!J$109)</f>
        <v>0.3852487151197927</v>
      </c>
      <c r="K238" s="252">
        <f>IF(K$109=0,0,K$109/CHI_fec!K$109)</f>
        <v>0.41491394819518251</v>
      </c>
      <c r="L238" s="252">
        <f>IF(L$109=0,0,L$109/CHI_fec!L$109)</f>
        <v>0.41491394819518268</v>
      </c>
      <c r="M238" s="252">
        <f>IF(M$109=0,0,M$109/CHI_fec!M$109)</f>
        <v>0.41491394819518257</v>
      </c>
      <c r="N238" s="252">
        <f>IF(N$109=0,0,N$109/CHI_fec!N$109)</f>
        <v>0.43315530453460005</v>
      </c>
      <c r="O238" s="252">
        <f>IF(O$109=0,0,O$109/CHI_fec!O$109)</f>
        <v>0.43315530453459999</v>
      </c>
      <c r="P238" s="252">
        <f>IF(P$109=0,0,P$109/CHI_fec!P$109)</f>
        <v>0.43315530453459999</v>
      </c>
      <c r="Q238" s="252">
        <f>IF(Q$109=0,0,Q$109/CHI_fec!Q$109)</f>
        <v>0.43315530453460005</v>
      </c>
    </row>
    <row r="239" spans="1:17" x14ac:dyDescent="0.25">
      <c r="A239" s="76" t="s">
        <v>82</v>
      </c>
      <c r="B239" s="251">
        <f>IF(B$110=0,0,B$110/CHI_fec!B$110)</f>
        <v>9.9604998235589756E-2</v>
      </c>
      <c r="C239" s="251">
        <f>IF(C$110=0,0,C$110/CHI_fec!C$110)</f>
        <v>9.9604998235589742E-2</v>
      </c>
      <c r="D239" s="251">
        <f>IF(D$110=0,0,D$110/CHI_fec!D$110)</f>
        <v>9.9604998235589756E-2</v>
      </c>
      <c r="E239" s="251">
        <f>IF(E$110=0,0,E$110/CHI_fec!E$110)</f>
        <v>0.10089304324397784</v>
      </c>
      <c r="F239" s="251">
        <f>IF(F$110=0,0,F$110/CHI_fec!F$110)</f>
        <v>0.10089304324397784</v>
      </c>
      <c r="G239" s="251">
        <f>IF(G$110=0,0,G$110/CHI_fec!G$110)</f>
        <v>0.10473390477144556</v>
      </c>
      <c r="H239" s="251">
        <f>IF(H$110=0,0,H$110/CHI_fec!H$110)</f>
        <v>0.10473390477144558</v>
      </c>
      <c r="I239" s="251">
        <f>IF(I$110=0,0,I$110/CHI_fec!I$110)</f>
        <v>0.10473390477144558</v>
      </c>
      <c r="J239" s="251">
        <f>IF(J$110=0,0,J$110/CHI_fec!J$110)</f>
        <v>0.10473390477144559</v>
      </c>
      <c r="K239" s="251">
        <f>IF(K$110=0,0,K$110/CHI_fec!K$110)</f>
        <v>0.11279870959493353</v>
      </c>
      <c r="L239" s="251">
        <f>IF(L$110=0,0,L$110/CHI_fec!L$110)</f>
        <v>0.1127987095949335</v>
      </c>
      <c r="M239" s="251">
        <f>IF(M$110=0,0,M$110/CHI_fec!M$110)</f>
        <v>0.11279870959493352</v>
      </c>
      <c r="N239" s="251">
        <f>IF(N$110=0,0,N$110/CHI_fec!N$110)</f>
        <v>0.1177578136821736</v>
      </c>
      <c r="O239" s="251">
        <f>IF(O$110=0,0,O$110/CHI_fec!O$110)</f>
        <v>0.11775781368217358</v>
      </c>
      <c r="P239" s="251">
        <f>IF(P$110=0,0,P$110/CHI_fec!P$110)</f>
        <v>0.11775781368217358</v>
      </c>
      <c r="Q239" s="251">
        <f>IF(Q$110=0,0,Q$110/CHI_fec!Q$110)</f>
        <v>0.1177578136821736</v>
      </c>
    </row>
    <row r="240" spans="1:17" x14ac:dyDescent="0.25">
      <c r="A240" s="76" t="s">
        <v>81</v>
      </c>
      <c r="B240" s="251">
        <f>IF(B$111=0,0,B$111/CHI_fec!B$111)</f>
        <v>0.52304290451905322</v>
      </c>
      <c r="C240" s="251">
        <f>IF(C$111=0,0,C$111/CHI_fec!C$111)</f>
        <v>0.52304290451905322</v>
      </c>
      <c r="D240" s="251">
        <f>IF(D$111=0,0,D$111/CHI_fec!D$111)</f>
        <v>0.52304290451905322</v>
      </c>
      <c r="E240" s="251">
        <f>IF(E$111=0,0,E$111/CHI_fec!E$111)</f>
        <v>0.52980664945427314</v>
      </c>
      <c r="F240" s="251">
        <f>IF(F$111=0,0,F$111/CHI_fec!F$111)</f>
        <v>0.52980664945427325</v>
      </c>
      <c r="G240" s="251">
        <f>IF(G$111=0,0,G$111/CHI_fec!G$111)</f>
        <v>0.54997567113760881</v>
      </c>
      <c r="H240" s="251">
        <f>IF(H$111=0,0,H$111/CHI_fec!H$111)</f>
        <v>0.54997567113760881</v>
      </c>
      <c r="I240" s="251">
        <f>IF(I$111=0,0,I$111/CHI_fec!I$111)</f>
        <v>0.54997567113760892</v>
      </c>
      <c r="J240" s="251">
        <f>IF(J$111=0,0,J$111/CHI_fec!J$111)</f>
        <v>0.54997567113760881</v>
      </c>
      <c r="K240" s="251">
        <f>IF(K$111=0,0,K$111/CHI_fec!K$111)</f>
        <v>0.59232534247919411</v>
      </c>
      <c r="L240" s="251">
        <f>IF(L$111=0,0,L$111/CHI_fec!L$111)</f>
        <v>0.59232534247919411</v>
      </c>
      <c r="M240" s="251">
        <f>IF(M$111=0,0,M$111/CHI_fec!M$111)</f>
        <v>0.59232534247919411</v>
      </c>
      <c r="N240" s="251">
        <f>IF(N$111=0,0,N$111/CHI_fec!N$111)</f>
        <v>0.61836644735896473</v>
      </c>
      <c r="O240" s="251">
        <f>IF(O$111=0,0,O$111/CHI_fec!O$111)</f>
        <v>0.61836644735896462</v>
      </c>
      <c r="P240" s="251">
        <f>IF(P$111=0,0,P$111/CHI_fec!P$111)</f>
        <v>0.61836644735896451</v>
      </c>
      <c r="Q240" s="251">
        <f>IF(Q$111=0,0,Q$111/CHI_fec!Q$111)</f>
        <v>0.61836644735896462</v>
      </c>
    </row>
    <row r="241" spans="1:17" x14ac:dyDescent="0.25">
      <c r="A241" s="76" t="s">
        <v>80</v>
      </c>
      <c r="B241" s="251">
        <f>IF(B$112=0,0,B$112/CHI_fec!B$112)</f>
        <v>0.39355907865909356</v>
      </c>
      <c r="C241" s="251">
        <f>IF(C$112=0,0,C$112/CHI_fec!C$112)</f>
        <v>0.39355907865909351</v>
      </c>
      <c r="D241" s="251">
        <f>IF(D$112=0,0,D$112/CHI_fec!D$112)</f>
        <v>0.39355907865909345</v>
      </c>
      <c r="E241" s="251">
        <f>IF(E$112=0,0,E$112/CHI_fec!E$112)</f>
        <v>0.39864839963446919</v>
      </c>
      <c r="F241" s="251">
        <f>IF(F$112=0,0,F$112/CHI_fec!F$112)</f>
        <v>0.39864839963446924</v>
      </c>
      <c r="G241" s="251">
        <f>IF(G$112=0,0,G$112/CHI_fec!G$112)</f>
        <v>0.41382440436097961</v>
      </c>
      <c r="H241" s="251">
        <f>IF(H$112=0,0,H$112/CHI_fec!H$112)</f>
        <v>0.4138244043609795</v>
      </c>
      <c r="I241" s="251">
        <f>IF(I$112=0,0,I$112/CHI_fec!I$112)</f>
        <v>0.41382440436097961</v>
      </c>
      <c r="J241" s="251">
        <f>IF(J$112=0,0,J$112/CHI_fec!J$112)</f>
        <v>0.41382440436097961</v>
      </c>
      <c r="K241" s="251">
        <f>IF(K$112=0,0,K$112/CHI_fec!K$112)</f>
        <v>0.44569004576574239</v>
      </c>
      <c r="L241" s="251">
        <f>IF(L$112=0,0,L$112/CHI_fec!L$112)</f>
        <v>0.44569004576574234</v>
      </c>
      <c r="M241" s="251">
        <f>IF(M$112=0,0,M$112/CHI_fec!M$112)</f>
        <v>0.44569004576574234</v>
      </c>
      <c r="N241" s="251">
        <f>IF(N$112=0,0,N$112/CHI_fec!N$112)</f>
        <v>0.46528444835719168</v>
      </c>
      <c r="O241" s="251">
        <f>IF(O$112=0,0,O$112/CHI_fec!O$112)</f>
        <v>0.46528444835719174</v>
      </c>
      <c r="P241" s="251">
        <f>IF(P$112=0,0,P$112/CHI_fec!P$112)</f>
        <v>0.46528444835719168</v>
      </c>
      <c r="Q241" s="251">
        <f>IF(Q$112=0,0,Q$112/CHI_fec!Q$112)</f>
        <v>0.46528444835719168</v>
      </c>
    </row>
    <row r="242" spans="1:17" x14ac:dyDescent="0.25">
      <c r="A242" s="129" t="s">
        <v>79</v>
      </c>
      <c r="B242" s="250">
        <f>IF(B$113=0,0,B$113/CHI_fec!B$113)</f>
        <v>0.57829800418005217</v>
      </c>
      <c r="C242" s="250">
        <f>IF(C$113=0,0,C$113/CHI_fec!C$113)</f>
        <v>0.57829800418005217</v>
      </c>
      <c r="D242" s="250">
        <f>IF(D$113=0,0,D$113/CHI_fec!D$113)</f>
        <v>0.57829800418005228</v>
      </c>
      <c r="E242" s="250">
        <f>IF(E$113=0,0,E$113/CHI_fec!E$113)</f>
        <v>0.58577628208617794</v>
      </c>
      <c r="F242" s="250">
        <f>IF(F$113=0,0,F$113/CHI_fec!F$113)</f>
        <v>0.58577628208617794</v>
      </c>
      <c r="G242" s="250">
        <f>IF(G$113=0,0,G$113/CHI_fec!G$113)</f>
        <v>0.60807599189002703</v>
      </c>
      <c r="H242" s="250">
        <f>IF(H$113=0,0,H$113/CHI_fec!H$113)</f>
        <v>0.60807599189002703</v>
      </c>
      <c r="I242" s="250">
        <f>IF(I$113=0,0,I$113/CHI_fec!I$113)</f>
        <v>0.60807599189002703</v>
      </c>
      <c r="J242" s="250">
        <f>IF(J$113=0,0,J$113/CHI_fec!J$113)</f>
        <v>0.60807599189002692</v>
      </c>
      <c r="K242" s="250">
        <f>IF(K$113=0,0,K$113/CHI_fec!K$113)</f>
        <v>0.65489955111035436</v>
      </c>
      <c r="L242" s="250">
        <f>IF(L$113=0,0,L$113/CHI_fec!L$113)</f>
        <v>0.65494035789369087</v>
      </c>
      <c r="M242" s="250">
        <f>IF(M$113=0,0,M$113/CHI_fec!M$113)</f>
        <v>0.65493301382425562</v>
      </c>
      <c r="N242" s="250">
        <f>IF(N$113=0,0,N$113/CHI_fec!N$113)</f>
        <v>0.68372448346847603</v>
      </c>
      <c r="O242" s="250">
        <f>IF(O$113=0,0,O$113/CHI_fec!O$113)</f>
        <v>0.68373029914362204</v>
      </c>
      <c r="P242" s="250">
        <f>IF(P$113=0,0,P$113/CHI_fec!P$113)</f>
        <v>0.6851664400960702</v>
      </c>
      <c r="Q242" s="250">
        <f>IF(Q$113=0,0,Q$113/CHI_fec!Q$113)</f>
        <v>0.68374781448335176</v>
      </c>
    </row>
    <row r="243" spans="1:17" x14ac:dyDescent="0.25">
      <c r="A243" s="127" t="s">
        <v>182</v>
      </c>
      <c r="B243" s="249">
        <f>IF(B$118=0,0,B$118/CHI_fec!B$118)</f>
        <v>0.55520869206609824</v>
      </c>
      <c r="C243" s="249">
        <f>IF(C$118=0,0,C$118/CHI_fec!C$118)</f>
        <v>0.55488171556475441</v>
      </c>
      <c r="D243" s="249">
        <f>IF(D$118=0,0,D$118/CHI_fec!D$118)</f>
        <v>0.55522428099787247</v>
      </c>
      <c r="E243" s="249">
        <f>IF(E$118=0,0,E$118/CHI_fec!E$118)</f>
        <v>0.56219306139748326</v>
      </c>
      <c r="F243" s="249">
        <f>IF(F$118=0,0,F$118/CHI_fec!F$118)</f>
        <v>0.56234208438478728</v>
      </c>
      <c r="G243" s="249">
        <f>IF(G$118=0,0,G$118/CHI_fec!G$118)</f>
        <v>0.58391203572553319</v>
      </c>
      <c r="H243" s="249">
        <f>IF(H$118=0,0,H$118/CHI_fec!H$118)</f>
        <v>0.58453271329786216</v>
      </c>
      <c r="I243" s="249">
        <f>IF(I$118=0,0,I$118/CHI_fec!I$118)</f>
        <v>0.58421321034149509</v>
      </c>
      <c r="J243" s="249">
        <f>IF(J$118=0,0,J$118/CHI_fec!J$118)</f>
        <v>0.58419372118759505</v>
      </c>
      <c r="K243" s="249">
        <f>IF(K$118=0,0,K$118/CHI_fec!K$118)</f>
        <v>0.6285802937931404</v>
      </c>
      <c r="L243" s="249">
        <f>IF(L$118=0,0,L$118/CHI_fec!L$118)</f>
        <v>0.62864775467764455</v>
      </c>
      <c r="M243" s="249">
        <f>IF(M$118=0,0,M$118/CHI_fec!M$118)</f>
        <v>0.62942885065669962</v>
      </c>
      <c r="N243" s="249">
        <f>IF(N$118=0,0,N$118/CHI_fec!N$118)</f>
        <v>0.65698636004902333</v>
      </c>
      <c r="O243" s="249">
        <f>IF(O$118=0,0,O$118/CHI_fec!O$118)</f>
        <v>0.65771196858633862</v>
      </c>
      <c r="P243" s="249">
        <f>IF(P$118=0,0,P$118/CHI_fec!P$118)</f>
        <v>0.65769903804292884</v>
      </c>
      <c r="Q243" s="249">
        <f>IF(Q$118=0,0,Q$118/CHI_fec!Q$118)</f>
        <v>0.65736855150730999</v>
      </c>
    </row>
    <row r="244" spans="1:17" x14ac:dyDescent="0.25">
      <c r="A244" s="127" t="s">
        <v>181</v>
      </c>
      <c r="B244" s="249">
        <f>IF(B$131=0,0,B$131/CHI_fec!B$131)</f>
        <v>0.37319669803509836</v>
      </c>
      <c r="C244" s="249">
        <f>IF(C$131=0,0,C$131/CHI_fec!C$131)</f>
        <v>0.372065592026188</v>
      </c>
      <c r="D244" s="249">
        <f>IF(D$131=0,0,D$131/CHI_fec!D$131)</f>
        <v>0.36603110797084504</v>
      </c>
      <c r="E244" s="249">
        <f>IF(E$131=0,0,E$131/CHI_fec!E$131)</f>
        <v>0.37324092744824733</v>
      </c>
      <c r="F244" s="249">
        <f>IF(F$131=0,0,F$131/CHI_fec!F$131)</f>
        <v>0.37020127812729542</v>
      </c>
      <c r="G244" s="249">
        <f>IF(G$131=0,0,G$131/CHI_fec!G$131)</f>
        <v>0.38243750048682124</v>
      </c>
      <c r="H244" s="249">
        <f>IF(H$131=0,0,H$131/CHI_fec!H$131)</f>
        <v>0.3830155173556275</v>
      </c>
      <c r="I244" s="249">
        <f>IF(I$131=0,0,I$131/CHI_fec!I$131)</f>
        <v>0.38140662846664786</v>
      </c>
      <c r="J244" s="249">
        <f>IF(J$131=0,0,J$131/CHI_fec!J$131)</f>
        <v>0.37802644560427495</v>
      </c>
      <c r="K244" s="249">
        <f>IF(K$131=0,0,K$131/CHI_fec!K$131)</f>
        <v>0.40890565897792996</v>
      </c>
      <c r="L244" s="249">
        <f>IF(L$131=0,0,L$131/CHI_fec!L$131)</f>
        <v>0.40684939449279439</v>
      </c>
      <c r="M244" s="249">
        <f>IF(M$131=0,0,M$131/CHI_fec!M$131)</f>
        <v>0.39930495538572336</v>
      </c>
      <c r="N244" s="249">
        <f>IF(N$131=0,0,N$131/CHI_fec!N$131)</f>
        <v>0.41326977726311381</v>
      </c>
      <c r="O244" s="249">
        <f>IF(O$131=0,0,O$131/CHI_fec!O$131)</f>
        <v>0.4197265737473283</v>
      </c>
      <c r="P244" s="249">
        <f>IF(P$131=0,0,P$131/CHI_fec!P$131)</f>
        <v>0.42276810613615812</v>
      </c>
      <c r="Q244" s="249">
        <f>IF(Q$131=0,0,Q$131/CHI_fec!Q$131)</f>
        <v>0.4460105085701383</v>
      </c>
    </row>
    <row r="245" spans="1:17" x14ac:dyDescent="0.25">
      <c r="A245" s="127" t="s">
        <v>180</v>
      </c>
      <c r="B245" s="248">
        <f>IF(B$139=0,0,B$139/CHI_fec!B$139)</f>
        <v>0.5293313082454566</v>
      </c>
      <c r="C245" s="248">
        <f>IF(C$139=0,0,C$139/CHI_fec!C$139)</f>
        <v>0.52765375712656226</v>
      </c>
      <c r="D245" s="248">
        <f>IF(D$139=0,0,D$139/CHI_fec!D$139)</f>
        <v>0.51367023566487457</v>
      </c>
      <c r="E245" s="248">
        <f>IF(E$139=0,0,E$139/CHI_fec!E$139)</f>
        <v>0.52570244731337035</v>
      </c>
      <c r="F245" s="248">
        <f>IF(F$139=0,0,F$139/CHI_fec!F$139)</f>
        <v>0.51836039961628233</v>
      </c>
      <c r="G245" s="248">
        <f>IF(G$139=0,0,G$139/CHI_fec!G$139)</f>
        <v>0.53334998834631286</v>
      </c>
      <c r="H245" s="248">
        <f>IF(H$139=0,0,H$139/CHI_fec!H$139)</f>
        <v>0.53331384263017168</v>
      </c>
      <c r="I245" s="248">
        <f>IF(I$139=0,0,I$139/CHI_fec!I$139)</f>
        <v>0.53055014837186443</v>
      </c>
      <c r="J245" s="248">
        <f>IF(J$139=0,0,J$139/CHI_fec!J$139)</f>
        <v>0.52353077938042802</v>
      </c>
      <c r="K245" s="248">
        <f>IF(K$139=0,0,K$139/CHI_fec!K$139)</f>
        <v>0.57063983985719369</v>
      </c>
      <c r="L245" s="248">
        <f>IF(L$139=0,0,L$139/CHI_fec!L$139)</f>
        <v>0.56606657925735782</v>
      </c>
      <c r="M245" s="248">
        <f>IF(M$139=0,0,M$139/CHI_fec!M$139)</f>
        <v>0.54653819139050763</v>
      </c>
      <c r="N245" s="248">
        <f>IF(N$139=0,0,N$139/CHI_fec!N$139)</f>
        <v>0.5619580362243356</v>
      </c>
      <c r="O245" s="248">
        <f>IF(O$139=0,0,O$139/CHI_fec!O$139)</f>
        <v>0.56682321281727688</v>
      </c>
      <c r="P245" s="248">
        <f>IF(P$139=0,0,P$139/CHI_fec!P$139)</f>
        <v>0.57337735823334401</v>
      </c>
      <c r="Q245" s="248">
        <f>IF(Q$139=0,0,Q$139/CHI_fec!Q$139)</f>
        <v>0.62407446340473616</v>
      </c>
    </row>
    <row r="246" spans="1:17" x14ac:dyDescent="0.25">
      <c r="A246" s="72" t="s">
        <v>179</v>
      </c>
      <c r="B246" s="247">
        <f>IF(B$153=0,0,B$153/CHI_fec!B$153)</f>
        <v>0.53471496354571546</v>
      </c>
      <c r="C246" s="247">
        <f>IF(C$153=0,0,C$153/CHI_fec!C$153)</f>
        <v>0.53471496354571546</v>
      </c>
      <c r="D246" s="247">
        <f>IF(D$153=0,0,D$153/CHI_fec!D$153)</f>
        <v>0.53471496354571546</v>
      </c>
      <c r="E246" s="247">
        <f>IF(E$153=0,0,E$153/CHI_fec!E$153)</f>
        <v>0.54162964606070763</v>
      </c>
      <c r="F246" s="247">
        <f>IF(F$153=0,0,F$153/CHI_fec!F$153)</f>
        <v>0.54162964606070763</v>
      </c>
      <c r="G246" s="247">
        <f>IF(G$153=0,0,G$153/CHI_fec!G$153)</f>
        <v>0.56224875321421031</v>
      </c>
      <c r="H246" s="247">
        <f>IF(H$153=0,0,H$153/CHI_fec!H$153)</f>
        <v>0.56224875321421031</v>
      </c>
      <c r="I246" s="247">
        <f>IF(I$153=0,0,I$153/CHI_fec!I$153)</f>
        <v>0.56224875321421031</v>
      </c>
      <c r="J246" s="247">
        <f>IF(J$153=0,0,J$153/CHI_fec!J$153)</f>
        <v>0.56224875321421031</v>
      </c>
      <c r="K246" s="247">
        <f>IF(K$153=0,0,K$153/CHI_fec!K$153)</f>
        <v>0.60554348634592392</v>
      </c>
      <c r="L246" s="247">
        <f>IF(L$153=0,0,L$153/CHI_fec!L$153)</f>
        <v>0.60554348634592381</v>
      </c>
      <c r="M246" s="247">
        <f>IF(M$153=0,0,M$153/CHI_fec!M$153)</f>
        <v>0.60554348634592392</v>
      </c>
      <c r="N246" s="247">
        <f>IF(N$153=0,0,N$153/CHI_fec!N$153)</f>
        <v>0.63216571623599482</v>
      </c>
      <c r="O246" s="247">
        <f>IF(O$153=0,0,O$153/CHI_fec!O$153)</f>
        <v>0.63216571623599493</v>
      </c>
      <c r="P246" s="247">
        <f>IF(P$153=0,0,P$153/CHI_fec!P$153)</f>
        <v>0.63216571623599493</v>
      </c>
      <c r="Q246" s="247">
        <f>IF(Q$153=0,0,Q$153/CHI_fec!Q$153)</f>
        <v>0.63216571623599493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8597.609940371136</v>
      </c>
      <c r="C5" s="96">
        <v>8899.7234999261345</v>
      </c>
      <c r="D5" s="96">
        <v>9392.8552571929649</v>
      </c>
      <c r="E5" s="96">
        <v>9709.3998061163893</v>
      </c>
      <c r="F5" s="96">
        <v>9982.6336719726369</v>
      </c>
      <c r="G5" s="96">
        <v>10073.513366931285</v>
      </c>
      <c r="H5" s="96">
        <v>9694.7339897379843</v>
      </c>
      <c r="I5" s="96">
        <v>9803.8826981402181</v>
      </c>
      <c r="J5" s="96">
        <v>8995.9030024916938</v>
      </c>
      <c r="K5" s="96">
        <v>6863.5689163413535</v>
      </c>
      <c r="L5" s="96">
        <v>7645.7827689504948</v>
      </c>
      <c r="M5" s="96">
        <v>9099.0386129068393</v>
      </c>
      <c r="N5" s="96">
        <v>8921.7263440955121</v>
      </c>
      <c r="O5" s="96">
        <v>8034.4619074963612</v>
      </c>
      <c r="P5" s="96">
        <v>8716.2145572372629</v>
      </c>
      <c r="Q5" s="96">
        <v>7105.7236500377921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92.037314841165255</v>
      </c>
      <c r="C10" s="158">
        <v>89.313907987995464</v>
      </c>
      <c r="D10" s="158">
        <v>97.976840169941653</v>
      </c>
      <c r="E10" s="158">
        <v>99.539081113228335</v>
      </c>
      <c r="F10" s="158">
        <v>107.71244891665249</v>
      </c>
      <c r="G10" s="158">
        <v>113.84700671323591</v>
      </c>
      <c r="H10" s="158">
        <v>107.97901448177507</v>
      </c>
      <c r="I10" s="158">
        <v>105.28355385628079</v>
      </c>
      <c r="J10" s="158">
        <v>101.60841349652655</v>
      </c>
      <c r="K10" s="158">
        <v>66.096751330500993</v>
      </c>
      <c r="L10" s="158">
        <v>73.563301909733113</v>
      </c>
      <c r="M10" s="158">
        <v>96.573170095785841</v>
      </c>
      <c r="N10" s="158">
        <v>98.950166392270972</v>
      </c>
      <c r="O10" s="158">
        <v>89.921696734500244</v>
      </c>
      <c r="P10" s="158">
        <v>93.515654830948378</v>
      </c>
      <c r="Q10" s="158">
        <v>69.939809357943261</v>
      </c>
    </row>
    <row r="11" spans="1:17" x14ac:dyDescent="0.25">
      <c r="A11" s="92" t="s">
        <v>125</v>
      </c>
      <c r="B11" s="91">
        <v>43.096145527521927</v>
      </c>
      <c r="C11" s="91">
        <v>41.82091994888129</v>
      </c>
      <c r="D11" s="91">
        <v>45.877307150664613</v>
      </c>
      <c r="E11" s="91">
        <v>46.608820919369478</v>
      </c>
      <c r="F11" s="91">
        <v>50.435971341067614</v>
      </c>
      <c r="G11" s="91">
        <v>53.308456224017583</v>
      </c>
      <c r="H11" s="91">
        <v>50.560789719428328</v>
      </c>
      <c r="I11" s="91">
        <v>49.298649862561817</v>
      </c>
      <c r="J11" s="91">
        <v>47.577778452402008</v>
      </c>
      <c r="K11" s="91">
        <v>30.949568869447862</v>
      </c>
      <c r="L11" s="91">
        <v>34.445754638301572</v>
      </c>
      <c r="M11" s="91">
        <v>45.220043627789771</v>
      </c>
      <c r="N11" s="91">
        <v>46.333063694579963</v>
      </c>
      <c r="O11" s="91">
        <v>42.105514869045614</v>
      </c>
      <c r="P11" s="91">
        <v>42.992353022140883</v>
      </c>
      <c r="Q11" s="91">
        <v>32.828735540840498</v>
      </c>
    </row>
    <row r="12" spans="1:17" x14ac:dyDescent="0.25">
      <c r="A12" s="92" t="s">
        <v>26</v>
      </c>
      <c r="B12" s="91">
        <v>48.941169313643336</v>
      </c>
      <c r="C12" s="91">
        <v>47.492988039114174</v>
      </c>
      <c r="D12" s="91">
        <v>52.099533019277033</v>
      </c>
      <c r="E12" s="91">
        <v>52.930260193858857</v>
      </c>
      <c r="F12" s="91">
        <v>57.276477575584877</v>
      </c>
      <c r="G12" s="91">
        <v>60.538550489218331</v>
      </c>
      <c r="H12" s="91">
        <v>57.418224762346732</v>
      </c>
      <c r="I12" s="91">
        <v>55.984903993718973</v>
      </c>
      <c r="J12" s="91">
        <v>54.030635044124544</v>
      </c>
      <c r="K12" s="91">
        <v>35.147182461053134</v>
      </c>
      <c r="L12" s="91">
        <v>39.11754727143154</v>
      </c>
      <c r="M12" s="91">
        <v>51.35312646799607</v>
      </c>
      <c r="N12" s="91">
        <v>52.617102697691017</v>
      </c>
      <c r="O12" s="91">
        <v>47.816181865454638</v>
      </c>
      <c r="P12" s="91">
        <v>50.523301808807496</v>
      </c>
      <c r="Q12" s="91">
        <v>37.111073817102756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3922.2355506271251</v>
      </c>
      <c r="C24" s="206">
        <v>4112.214392624438</v>
      </c>
      <c r="D24" s="206">
        <v>4448.2873488436198</v>
      </c>
      <c r="E24" s="206">
        <v>4613.6458932092874</v>
      </c>
      <c r="F24" s="206">
        <v>4731.5712065640946</v>
      </c>
      <c r="G24" s="206">
        <v>4725.9497593758615</v>
      </c>
      <c r="H24" s="206">
        <v>4497.0264845531728</v>
      </c>
      <c r="I24" s="206">
        <v>4386.3330887423881</v>
      </c>
      <c r="J24" s="206">
        <v>4310.6331878739584</v>
      </c>
      <c r="K24" s="206">
        <v>2922.1581427812553</v>
      </c>
      <c r="L24" s="206">
        <v>3188.2104294659184</v>
      </c>
      <c r="M24" s="206">
        <v>4075.4506444864824</v>
      </c>
      <c r="N24" s="206">
        <v>4090.6097434803924</v>
      </c>
      <c r="O24" s="206">
        <v>3645.3883782479493</v>
      </c>
      <c r="P24" s="206">
        <v>3817.5436379768762</v>
      </c>
      <c r="Q24" s="206">
        <v>2894.6646863182759</v>
      </c>
    </row>
    <row r="25" spans="1:17" x14ac:dyDescent="0.25">
      <c r="A25" s="88" t="s">
        <v>33</v>
      </c>
      <c r="B25" s="87">
        <v>246.08023466359171</v>
      </c>
      <c r="C25" s="87">
        <v>952.46273016791361</v>
      </c>
      <c r="D25" s="87">
        <v>1021.5038731216929</v>
      </c>
      <c r="E25" s="87">
        <v>1294.2468035365214</v>
      </c>
      <c r="F25" s="87">
        <v>1001.1663500936842</v>
      </c>
      <c r="G25" s="87">
        <v>601.0051035178376</v>
      </c>
      <c r="H25" s="87">
        <v>463.87985834137896</v>
      </c>
      <c r="I25" s="87">
        <v>502.25029635006956</v>
      </c>
      <c r="J25" s="87">
        <v>629.93731814695582</v>
      </c>
      <c r="K25" s="87">
        <v>484.62318427102099</v>
      </c>
      <c r="L25" s="87">
        <v>520.79023056224912</v>
      </c>
      <c r="M25" s="87">
        <v>699.01378714768953</v>
      </c>
      <c r="N25" s="87">
        <v>675.686045620458</v>
      </c>
      <c r="O25" s="87">
        <v>658.87002328292397</v>
      </c>
      <c r="P25" s="87">
        <v>694.23430637551178</v>
      </c>
      <c r="Q25" s="87">
        <v>652.58304545499254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156.68027965307377</v>
      </c>
      <c r="C28" s="87">
        <v>152.85298378623506</v>
      </c>
      <c r="D28" s="87">
        <v>143.26258090097548</v>
      </c>
      <c r="E28" s="87">
        <v>164.78485096706365</v>
      </c>
      <c r="F28" s="87">
        <v>193.27820676337222</v>
      </c>
      <c r="G28" s="87">
        <v>209.73078767721395</v>
      </c>
      <c r="H28" s="87">
        <v>106.52286436213976</v>
      </c>
      <c r="I28" s="87">
        <v>146.91755496815864</v>
      </c>
      <c r="J28" s="87">
        <v>136.93226422933097</v>
      </c>
      <c r="K28" s="87">
        <v>118.43093178103429</v>
      </c>
      <c r="L28" s="87">
        <v>139.96405546915389</v>
      </c>
      <c r="M28" s="87">
        <v>106.78268547973759</v>
      </c>
      <c r="N28" s="87">
        <v>130.80562255864155</v>
      </c>
      <c r="O28" s="87">
        <v>43.574711445184249</v>
      </c>
      <c r="P28" s="87">
        <v>49.373790256033416</v>
      </c>
      <c r="Q28" s="87">
        <v>60.010278234347773</v>
      </c>
    </row>
    <row r="29" spans="1:17" x14ac:dyDescent="0.25">
      <c r="A29" s="88" t="s">
        <v>29</v>
      </c>
      <c r="B29" s="87">
        <v>997.77818711440023</v>
      </c>
      <c r="C29" s="87">
        <v>891.01875989241637</v>
      </c>
      <c r="D29" s="87">
        <v>916.08407053431722</v>
      </c>
      <c r="E29" s="87">
        <v>763.36703093692802</v>
      </c>
      <c r="F29" s="87">
        <v>555.69947106126335</v>
      </c>
      <c r="G29" s="87">
        <v>385.37058073675541</v>
      </c>
      <c r="H29" s="87">
        <v>660.08902864212007</v>
      </c>
      <c r="I29" s="87">
        <v>600.4815309076738</v>
      </c>
      <c r="J29" s="87">
        <v>660.0503491547496</v>
      </c>
      <c r="K29" s="87">
        <v>546.62217396815367</v>
      </c>
      <c r="L29" s="87">
        <v>403.29680704333043</v>
      </c>
      <c r="M29" s="87">
        <v>483.95431954223852</v>
      </c>
      <c r="N29" s="87">
        <v>280.81636456762192</v>
      </c>
      <c r="O29" s="87">
        <v>337.57280720011266</v>
      </c>
      <c r="P29" s="87">
        <v>233.01501723704331</v>
      </c>
      <c r="Q29" s="87">
        <v>274.84053760509681</v>
      </c>
    </row>
    <row r="30" spans="1:17" x14ac:dyDescent="0.25">
      <c r="A30" s="88" t="s">
        <v>28</v>
      </c>
      <c r="B30" s="87">
        <v>408.95244176934659</v>
      </c>
      <c r="C30" s="87">
        <v>451.38528175663589</v>
      </c>
      <c r="D30" s="87">
        <v>411.99241834056562</v>
      </c>
      <c r="E30" s="87">
        <v>442.25191460091133</v>
      </c>
      <c r="F30" s="87">
        <v>457.30012698992488</v>
      </c>
      <c r="G30" s="87">
        <v>460.27401737400538</v>
      </c>
      <c r="H30" s="87">
        <v>436.41234169633253</v>
      </c>
      <c r="I30" s="87">
        <v>378.91884642234271</v>
      </c>
      <c r="J30" s="87">
        <v>357.99319798290355</v>
      </c>
      <c r="K30" s="87">
        <v>334.01094591524588</v>
      </c>
      <c r="L30" s="87">
        <v>354.83437654452848</v>
      </c>
      <c r="M30" s="87">
        <v>291.61342267686643</v>
      </c>
      <c r="N30" s="87">
        <v>267.37258003047276</v>
      </c>
      <c r="O30" s="87">
        <v>14.823424707599546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2112.7444074267128</v>
      </c>
      <c r="C31" s="87">
        <v>1662.880402707191</v>
      </c>
      <c r="D31" s="87">
        <v>1953.8300640092268</v>
      </c>
      <c r="E31" s="87">
        <v>1948.2777719883347</v>
      </c>
      <c r="F31" s="87">
        <v>2522.6921527938539</v>
      </c>
      <c r="G31" s="87">
        <v>3068.2840069121553</v>
      </c>
      <c r="H31" s="87">
        <v>2829.2256245652857</v>
      </c>
      <c r="I31" s="87">
        <v>2757.226781989461</v>
      </c>
      <c r="J31" s="87">
        <v>2524.1055729261143</v>
      </c>
      <c r="K31" s="87">
        <v>1438.4709068458008</v>
      </c>
      <c r="L31" s="87">
        <v>1769.3249598466564</v>
      </c>
      <c r="M31" s="87">
        <v>2494.0864296399504</v>
      </c>
      <c r="N31" s="87">
        <v>2735.9291307031981</v>
      </c>
      <c r="O31" s="87">
        <v>2587.5913820501441</v>
      </c>
      <c r="P31" s="87">
        <v>2840.9205241082877</v>
      </c>
      <c r="Q31" s="87">
        <v>1907.2308250238386</v>
      </c>
    </row>
    <row r="32" spans="1:17" x14ac:dyDescent="0.25">
      <c r="A32" s="88" t="s">
        <v>25</v>
      </c>
      <c r="B32" s="87">
        <v>0</v>
      </c>
      <c r="C32" s="87">
        <v>1.6142343140463156</v>
      </c>
      <c r="D32" s="87">
        <v>1.6143419368421053</v>
      </c>
      <c r="E32" s="87">
        <v>0.71752117952842087</v>
      </c>
      <c r="F32" s="87">
        <v>1.4348988619957892</v>
      </c>
      <c r="G32" s="87">
        <v>1.2852631578947418</v>
      </c>
      <c r="H32" s="87">
        <v>0.89676694591578954</v>
      </c>
      <c r="I32" s="87">
        <v>0.53807810468210526</v>
      </c>
      <c r="J32" s="87">
        <v>1.6144854339031578</v>
      </c>
      <c r="K32" s="87">
        <v>0</v>
      </c>
      <c r="L32" s="87">
        <v>0</v>
      </c>
      <c r="M32" s="87">
        <v>0</v>
      </c>
      <c r="N32" s="87">
        <v>0</v>
      </c>
      <c r="O32" s="87">
        <v>2.9560295619845354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946.69226026249885</v>
      </c>
      <c r="C35" s="204">
        <v>934.57333910676277</v>
      </c>
      <c r="D35" s="204">
        <v>1132.8807391079081</v>
      </c>
      <c r="E35" s="204">
        <v>1108.9981002494833</v>
      </c>
      <c r="F35" s="204">
        <v>1260.7330527672589</v>
      </c>
      <c r="G35" s="204">
        <v>1371.0390430736138</v>
      </c>
      <c r="H35" s="204">
        <v>1291.8431840556534</v>
      </c>
      <c r="I35" s="204">
        <v>1286.7770455909165</v>
      </c>
      <c r="J35" s="204">
        <v>1298.2052749881182</v>
      </c>
      <c r="K35" s="204">
        <v>819.92412370952457</v>
      </c>
      <c r="L35" s="204">
        <v>937.85679385898879</v>
      </c>
      <c r="M35" s="204">
        <v>1353.1911043557982</v>
      </c>
      <c r="N35" s="204">
        <v>1444.0900314103103</v>
      </c>
      <c r="O35" s="204">
        <v>1255.6988247645936</v>
      </c>
      <c r="P35" s="204">
        <v>1284.0464302469657</v>
      </c>
      <c r="Q35" s="204">
        <v>702.61264241760557</v>
      </c>
    </row>
    <row r="36" spans="1:17" x14ac:dyDescent="0.25">
      <c r="A36" s="152" t="s">
        <v>190</v>
      </c>
      <c r="B36" s="151">
        <v>946.69226026249885</v>
      </c>
      <c r="C36" s="151">
        <v>934.57333910676277</v>
      </c>
      <c r="D36" s="151">
        <v>1132.8807391079081</v>
      </c>
      <c r="E36" s="151">
        <v>1108.9981002494833</v>
      </c>
      <c r="F36" s="151">
        <v>1260.7330527672589</v>
      </c>
      <c r="G36" s="151">
        <v>1371.0390430736138</v>
      </c>
      <c r="H36" s="151">
        <v>1291.8431840556534</v>
      </c>
      <c r="I36" s="151">
        <v>1286.7770455909165</v>
      </c>
      <c r="J36" s="151">
        <v>1298.2052749881182</v>
      </c>
      <c r="K36" s="151">
        <v>819.92412370952457</v>
      </c>
      <c r="L36" s="151">
        <v>937.85679385898879</v>
      </c>
      <c r="M36" s="151">
        <v>1353.1911043557982</v>
      </c>
      <c r="N36" s="151">
        <v>1444.0900314103103</v>
      </c>
      <c r="O36" s="151">
        <v>1255.6988247645936</v>
      </c>
      <c r="P36" s="151">
        <v>1284.0464302469657</v>
      </c>
      <c r="Q36" s="151">
        <v>702.61264241760557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262.93479352110421</v>
      </c>
      <c r="C38" s="208">
        <v>265.65094132256917</v>
      </c>
      <c r="D38" s="208">
        <v>265.70840452743118</v>
      </c>
      <c r="E38" s="208">
        <v>266.76702101211146</v>
      </c>
      <c r="F38" s="208">
        <v>264.02458421667245</v>
      </c>
      <c r="G38" s="208">
        <v>259.16619897671529</v>
      </c>
      <c r="H38" s="208">
        <v>234.39180121128976</v>
      </c>
      <c r="I38" s="208">
        <v>234.50027485258272</v>
      </c>
      <c r="J38" s="208">
        <v>230.55641923904625</v>
      </c>
      <c r="K38" s="208">
        <v>188.40927546984656</v>
      </c>
      <c r="L38" s="208">
        <v>207.50094534202029</v>
      </c>
      <c r="M38" s="208">
        <v>214.36836166589239</v>
      </c>
      <c r="N38" s="208">
        <v>189.70500335778925</v>
      </c>
      <c r="O38" s="208">
        <v>2.1082668470092107</v>
      </c>
      <c r="P38" s="208">
        <v>2.4350377592450743</v>
      </c>
      <c r="Q38" s="208">
        <v>7.9352653603658281</v>
      </c>
    </row>
    <row r="39" spans="1:17" x14ac:dyDescent="0.25">
      <c r="A39" s="154" t="s">
        <v>125</v>
      </c>
      <c r="B39" s="208">
        <v>35.901701631456341</v>
      </c>
      <c r="C39" s="208">
        <v>48.603293763160949</v>
      </c>
      <c r="D39" s="208">
        <v>48.30271587038132</v>
      </c>
      <c r="E39" s="208">
        <v>56.462119290370921</v>
      </c>
      <c r="F39" s="208">
        <v>60.360099992411442</v>
      </c>
      <c r="G39" s="208">
        <v>58.441351362789824</v>
      </c>
      <c r="H39" s="208">
        <v>17.650976141667233</v>
      </c>
      <c r="I39" s="208">
        <v>37.529379875221927</v>
      </c>
      <c r="J39" s="208">
        <v>40.451381030398082</v>
      </c>
      <c r="K39" s="208">
        <v>43.422359818738421</v>
      </c>
      <c r="L39" s="208">
        <v>47.964712291402058</v>
      </c>
      <c r="M39" s="208">
        <v>30.55087863777775</v>
      </c>
      <c r="N39" s="208">
        <v>43.184429773223236</v>
      </c>
      <c r="O39" s="208">
        <v>0.40611615106229948</v>
      </c>
      <c r="P39" s="208">
        <v>0</v>
      </c>
      <c r="Q39" s="208">
        <v>5.4731454571803972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647.85576510993826</v>
      </c>
      <c r="C41" s="208">
        <v>620.31910402103267</v>
      </c>
      <c r="D41" s="208">
        <v>818.86961871009566</v>
      </c>
      <c r="E41" s="208">
        <v>785.76895994700089</v>
      </c>
      <c r="F41" s="208">
        <v>936.34836855817491</v>
      </c>
      <c r="G41" s="208">
        <v>1053.4314927341088</v>
      </c>
      <c r="H41" s="208">
        <v>1039.8004067026964</v>
      </c>
      <c r="I41" s="208">
        <v>1014.7473908631118</v>
      </c>
      <c r="J41" s="208">
        <v>1027.1974747186739</v>
      </c>
      <c r="K41" s="208">
        <v>588.09248842093962</v>
      </c>
      <c r="L41" s="208">
        <v>682.39113622556647</v>
      </c>
      <c r="M41" s="208">
        <v>1108.271864052128</v>
      </c>
      <c r="N41" s="208">
        <v>1211.2005982792978</v>
      </c>
      <c r="O41" s="208">
        <v>1253.184441766522</v>
      </c>
      <c r="P41" s="208">
        <v>1281.6113924877207</v>
      </c>
      <c r="Q41" s="208">
        <v>689.2042316000593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326.84347464034749</v>
      </c>
      <c r="C43" s="155">
        <v>330.60876020693797</v>
      </c>
      <c r="D43" s="155">
        <v>383.04054907149475</v>
      </c>
      <c r="E43" s="155">
        <v>383.78694154439165</v>
      </c>
      <c r="F43" s="155">
        <v>418.70195372463274</v>
      </c>
      <c r="G43" s="155">
        <v>441.06058776857373</v>
      </c>
      <c r="H43" s="155">
        <v>419.24848664738334</v>
      </c>
      <c r="I43" s="155">
        <v>413.21510995063187</v>
      </c>
      <c r="J43" s="155">
        <v>412.72372613309142</v>
      </c>
      <c r="K43" s="155">
        <v>266.08630852007161</v>
      </c>
      <c r="L43" s="155">
        <v>299.01323371585499</v>
      </c>
      <c r="M43" s="155">
        <v>416.16892396877324</v>
      </c>
      <c r="N43" s="155">
        <v>435.07815281253704</v>
      </c>
      <c r="O43" s="155">
        <v>387.02571774931869</v>
      </c>
      <c r="P43" s="155">
        <v>399.04469418247334</v>
      </c>
      <c r="Q43" s="155">
        <v>247.22372194396763</v>
      </c>
    </row>
    <row r="44" spans="1:17" x14ac:dyDescent="0.25">
      <c r="A44" s="152" t="s">
        <v>193</v>
      </c>
      <c r="B44" s="151">
        <v>184.21672734481535</v>
      </c>
      <c r="C44" s="151">
        <v>181.07369138423107</v>
      </c>
      <c r="D44" s="151">
        <v>221.28464547718136</v>
      </c>
      <c r="E44" s="151">
        <v>216.01799997314475</v>
      </c>
      <c r="F44" s="151">
        <v>246.64481894048384</v>
      </c>
      <c r="G44" s="151">
        <v>269.20786924581512</v>
      </c>
      <c r="H44" s="151">
        <v>255.72025084545027</v>
      </c>
      <c r="I44" s="151">
        <v>253.71208854181799</v>
      </c>
      <c r="J44" s="151">
        <v>255.9734283922198</v>
      </c>
      <c r="K44" s="151">
        <v>159.82601241893477</v>
      </c>
      <c r="L44" s="151">
        <v>183.07830900800332</v>
      </c>
      <c r="M44" s="151">
        <v>267.97071871471957</v>
      </c>
      <c r="N44" s="151">
        <v>286.32870759506818</v>
      </c>
      <c r="O44" s="151">
        <v>254.46614035848444</v>
      </c>
      <c r="P44" s="151">
        <v>260.22492552876884</v>
      </c>
      <c r="Q44" s="151">
        <v>141.96318789603015</v>
      </c>
    </row>
    <row r="45" spans="1:17" x14ac:dyDescent="0.25">
      <c r="A45" s="152" t="s">
        <v>187</v>
      </c>
      <c r="B45" s="151">
        <v>142.62674729553217</v>
      </c>
      <c r="C45" s="151">
        <v>149.5350688227069</v>
      </c>
      <c r="D45" s="151">
        <v>161.75590359431339</v>
      </c>
      <c r="E45" s="151">
        <v>167.76894157124687</v>
      </c>
      <c r="F45" s="151">
        <v>172.05713478414893</v>
      </c>
      <c r="G45" s="151">
        <v>171.85271852275861</v>
      </c>
      <c r="H45" s="151">
        <v>163.52823580193308</v>
      </c>
      <c r="I45" s="151">
        <v>159.50302140881388</v>
      </c>
      <c r="J45" s="151">
        <v>156.75029774087159</v>
      </c>
      <c r="K45" s="151">
        <v>106.26029610113687</v>
      </c>
      <c r="L45" s="151">
        <v>115.93492470785169</v>
      </c>
      <c r="M45" s="151">
        <v>148.1982052540537</v>
      </c>
      <c r="N45" s="151">
        <v>148.74944521746886</v>
      </c>
      <c r="O45" s="151">
        <v>132.55957739083428</v>
      </c>
      <c r="P45" s="151">
        <v>138.8197686537045</v>
      </c>
      <c r="Q45" s="151">
        <v>105.26053404793748</v>
      </c>
    </row>
    <row r="46" spans="1:17" x14ac:dyDescent="0.25">
      <c r="A46" s="150" t="s">
        <v>33</v>
      </c>
      <c r="B46" s="87">
        <v>8.9483721695851539</v>
      </c>
      <c r="C46" s="87">
        <v>34.635008369742337</v>
      </c>
      <c r="D46" s="87">
        <v>37.145595386243265</v>
      </c>
      <c r="E46" s="87">
        <v>47.0635201286007</v>
      </c>
      <c r="F46" s="87">
        <v>36.406049094315868</v>
      </c>
      <c r="G46" s="87">
        <v>21.854731037012282</v>
      </c>
      <c r="H46" s="87">
        <v>16.868358485141059</v>
      </c>
      <c r="I46" s="87">
        <v>18.263647140002508</v>
      </c>
      <c r="J46" s="87">
        <v>22.906811568980253</v>
      </c>
      <c r="K46" s="87">
        <v>17.622661246219021</v>
      </c>
      <c r="L46" s="87">
        <v>18.937826565900043</v>
      </c>
      <c r="M46" s="87">
        <v>25.418683169006851</v>
      </c>
      <c r="N46" s="87">
        <v>24.570401658925679</v>
      </c>
      <c r="O46" s="87">
        <v>23.958909937560893</v>
      </c>
      <c r="P46" s="87">
        <v>25.244883868200304</v>
      </c>
      <c r="Q46" s="87">
        <v>23.730292561999708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5.6974647146572535</v>
      </c>
      <c r="C49" s="87">
        <v>5.5582903194994664</v>
      </c>
      <c r="D49" s="87">
        <v>5.2095483963991152</v>
      </c>
      <c r="E49" s="87">
        <v>5.9921763988023411</v>
      </c>
      <c r="F49" s="87">
        <v>7.0282984277589824</v>
      </c>
      <c r="G49" s="87">
        <v>7.6265740973532541</v>
      </c>
      <c r="H49" s="87">
        <v>3.8735587040777961</v>
      </c>
      <c r="I49" s="87">
        <v>5.3424565442966712</v>
      </c>
      <c r="J49" s="87">
        <v>4.9793550628847667</v>
      </c>
      <c r="K49" s="87">
        <v>4.3065793374921695</v>
      </c>
      <c r="L49" s="87">
        <v>5.0896020170601508</v>
      </c>
      <c r="M49" s="87">
        <v>3.8830067447177381</v>
      </c>
      <c r="N49" s="87">
        <v>4.7565680930415155</v>
      </c>
      <c r="O49" s="87">
        <v>1.5845349616430635</v>
      </c>
      <c r="P49" s="87">
        <v>1.7954105547648533</v>
      </c>
      <c r="Q49" s="87">
        <v>2.1821919357944726</v>
      </c>
    </row>
    <row r="50" spans="1:17" x14ac:dyDescent="0.25">
      <c r="A50" s="150" t="s">
        <v>29</v>
      </c>
      <c r="B50" s="87">
        <v>36.28284316779645</v>
      </c>
      <c r="C50" s="87">
        <v>32.400682177906049</v>
      </c>
      <c r="D50" s="87">
        <v>33.312148019429685</v>
      </c>
      <c r="E50" s="87">
        <v>27.758801124979207</v>
      </c>
      <c r="F50" s="87">
        <v>20.207253493136797</v>
      </c>
      <c r="G50" s="87">
        <v>14.01347566315477</v>
      </c>
      <c r="H50" s="87">
        <v>24.00323740516799</v>
      </c>
      <c r="I50" s="87">
        <v>21.8356920330063</v>
      </c>
      <c r="J50" s="87">
        <v>24.001830878354603</v>
      </c>
      <c r="K50" s="87">
        <v>19.877169962478362</v>
      </c>
      <c r="L50" s="87">
        <v>14.665338437939273</v>
      </c>
      <c r="M50" s="87">
        <v>17.598338892445057</v>
      </c>
      <c r="N50" s="87">
        <v>10.211504166095368</v>
      </c>
      <c r="O50" s="87">
        <v>12.275374807276791</v>
      </c>
      <c r="P50" s="87">
        <v>8.4732733540742675</v>
      </c>
      <c r="Q50" s="87">
        <v>9.9942013674580927</v>
      </c>
    </row>
    <row r="51" spans="1:17" x14ac:dyDescent="0.25">
      <c r="A51" s="150" t="s">
        <v>28</v>
      </c>
      <c r="B51" s="87">
        <v>14.870997882521703</v>
      </c>
      <c r="C51" s="87">
        <v>16.414010245695852</v>
      </c>
      <c r="D51" s="87">
        <v>14.981542485111436</v>
      </c>
      <c r="E51" s="87">
        <v>16.081887803669531</v>
      </c>
      <c r="F51" s="87">
        <v>16.629095526906362</v>
      </c>
      <c r="G51" s="87">
        <v>16.737236995418403</v>
      </c>
      <c r="H51" s="87">
        <v>15.869539698048472</v>
      </c>
      <c r="I51" s="87">
        <v>13.778867142630622</v>
      </c>
      <c r="J51" s="87">
        <v>13.017934472105601</v>
      </c>
      <c r="K51" s="87">
        <v>12.145852578736225</v>
      </c>
      <c r="L51" s="87">
        <v>12.903068237982838</v>
      </c>
      <c r="M51" s="87">
        <v>10.60412446097696</v>
      </c>
      <c r="N51" s="87">
        <v>9.7226392738353979</v>
      </c>
      <c r="O51" s="87">
        <v>0.53903362573089242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76.827069360971606</v>
      </c>
      <c r="C52" s="87">
        <v>60.468378280261526</v>
      </c>
      <c r="D52" s="87">
        <v>71.048365963971989</v>
      </c>
      <c r="E52" s="87">
        <v>70.846464435939509</v>
      </c>
      <c r="F52" s="87">
        <v>91.734260101594728</v>
      </c>
      <c r="G52" s="87">
        <v>111.57396388771463</v>
      </c>
      <c r="H52" s="87">
        <v>102.88093180237354</v>
      </c>
      <c r="I52" s="87">
        <v>100.26279207234387</v>
      </c>
      <c r="J52" s="87">
        <v>91.785657197313526</v>
      </c>
      <c r="K52" s="87">
        <v>52.308032976211088</v>
      </c>
      <c r="L52" s="87">
        <v>64.339089448969389</v>
      </c>
      <c r="M52" s="87">
        <v>90.694051986907098</v>
      </c>
      <c r="N52" s="87">
        <v>99.488332025570912</v>
      </c>
      <c r="O52" s="87">
        <v>94.094232074550476</v>
      </c>
      <c r="P52" s="87">
        <v>103.30620087666507</v>
      </c>
      <c r="Q52" s="87">
        <v>69.353848182685212</v>
      </c>
    </row>
    <row r="53" spans="1:17" x14ac:dyDescent="0.25">
      <c r="A53" s="150" t="s">
        <v>25</v>
      </c>
      <c r="B53" s="87">
        <v>0</v>
      </c>
      <c r="C53" s="87">
        <v>5.8699429601684359E-2</v>
      </c>
      <c r="D53" s="87">
        <v>5.8703343157894716E-2</v>
      </c>
      <c r="E53" s="87">
        <v>2.6091679255579075E-2</v>
      </c>
      <c r="F53" s="87">
        <v>5.2178140436210586E-2</v>
      </c>
      <c r="G53" s="87">
        <v>4.6736842105263431E-2</v>
      </c>
      <c r="H53" s="87">
        <v>3.2609707124210463E-2</v>
      </c>
      <c r="I53" s="87">
        <v>1.9566476533894751E-2</v>
      </c>
      <c r="J53" s="87">
        <v>5.8708561232842266E-2</v>
      </c>
      <c r="K53" s="87">
        <v>0</v>
      </c>
      <c r="L53" s="87">
        <v>0</v>
      </c>
      <c r="M53" s="87">
        <v>0</v>
      </c>
      <c r="N53" s="87">
        <v>0</v>
      </c>
      <c r="O53" s="87">
        <v>0.10749198407216523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3309.80134</v>
      </c>
      <c r="C58" s="176">
        <v>3433.0131000000001</v>
      </c>
      <c r="D58" s="176">
        <v>3330.6697800000002</v>
      </c>
      <c r="E58" s="176">
        <v>3503.4297900000001</v>
      </c>
      <c r="F58" s="176">
        <v>3463.9150100000002</v>
      </c>
      <c r="G58" s="176">
        <v>3421.61697</v>
      </c>
      <c r="H58" s="176">
        <v>3378.6368200000002</v>
      </c>
      <c r="I58" s="176">
        <v>3612.2739000000001</v>
      </c>
      <c r="J58" s="176">
        <v>2872.7323999999999</v>
      </c>
      <c r="K58" s="176">
        <v>2789.30359</v>
      </c>
      <c r="L58" s="176">
        <v>3147.1390099999999</v>
      </c>
      <c r="M58" s="176">
        <v>3157.6547700000001</v>
      </c>
      <c r="N58" s="176">
        <v>2852.9982500000001</v>
      </c>
      <c r="O58" s="176">
        <v>2656.4272900000001</v>
      </c>
      <c r="P58" s="176">
        <v>3122.06414</v>
      </c>
      <c r="Q58" s="176">
        <v>3191.2827900000002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1577.1619084195872</v>
      </c>
      <c r="C60" s="96">
        <v>1585.9586890764697</v>
      </c>
      <c r="D60" s="96">
        <v>1888.1980835621539</v>
      </c>
      <c r="E60" s="96">
        <v>1801.2767199061534</v>
      </c>
      <c r="F60" s="96">
        <v>2110.401246842076</v>
      </c>
      <c r="G60" s="96">
        <v>2283.4310761677571</v>
      </c>
      <c r="H60" s="96">
        <v>2206.5773851987665</v>
      </c>
      <c r="I60" s="96">
        <v>2147.1458052363205</v>
      </c>
      <c r="J60" s="96">
        <v>2154.8955471072882</v>
      </c>
      <c r="K60" s="96">
        <v>1852.7738414425905</v>
      </c>
      <c r="L60" s="96">
        <v>1803.2531771970755</v>
      </c>
      <c r="M60" s="96">
        <v>2072.3495834268147</v>
      </c>
      <c r="N60" s="96">
        <v>2470.2346545660862</v>
      </c>
      <c r="O60" s="96">
        <v>2730.7879228757761</v>
      </c>
      <c r="P60" s="96">
        <v>2205.1588259196269</v>
      </c>
      <c r="Q60" s="96">
        <v>1080.5094056250223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41.838368056431371</v>
      </c>
      <c r="C65" s="158">
        <v>41.197845562332958</v>
      </c>
      <c r="D65" s="158">
        <v>45.169245440685565</v>
      </c>
      <c r="E65" s="158">
        <v>44.000315579463646</v>
      </c>
      <c r="F65" s="158">
        <v>50.200166250832524</v>
      </c>
      <c r="G65" s="158">
        <v>53.013125113150799</v>
      </c>
      <c r="H65" s="158">
        <v>51.530488687507031</v>
      </c>
      <c r="I65" s="158">
        <v>49.22946519668092</v>
      </c>
      <c r="J65" s="158">
        <v>47.560505666316942</v>
      </c>
      <c r="K65" s="158">
        <v>41.946169582190166</v>
      </c>
      <c r="L65" s="158">
        <v>39.869322866331856</v>
      </c>
      <c r="M65" s="158">
        <v>42.216944718483965</v>
      </c>
      <c r="N65" s="158">
        <v>48.554857389186935</v>
      </c>
      <c r="O65" s="158">
        <v>55.734927911951559</v>
      </c>
      <c r="P65" s="158">
        <v>45.591913479818032</v>
      </c>
      <c r="Q65" s="158">
        <v>29.192269410615417</v>
      </c>
    </row>
    <row r="66" spans="1:17" x14ac:dyDescent="0.25">
      <c r="A66" s="92" t="s">
        <v>125</v>
      </c>
      <c r="B66" s="91">
        <v>19.590667127845588</v>
      </c>
      <c r="C66" s="91">
        <v>19.290744746722734</v>
      </c>
      <c r="D66" s="91">
        <v>21.150338623411059</v>
      </c>
      <c r="E66" s="91">
        <v>20.602991370857861</v>
      </c>
      <c r="F66" s="91">
        <v>23.506049410342435</v>
      </c>
      <c r="G66" s="91">
        <v>24.823207398954025</v>
      </c>
      <c r="H66" s="91">
        <v>24.128968162681016</v>
      </c>
      <c r="I66" s="91">
        <v>23.051522092095144</v>
      </c>
      <c r="J66" s="91">
        <v>22.270037724322812</v>
      </c>
      <c r="K66" s="91">
        <v>19.64114480910137</v>
      </c>
      <c r="L66" s="91">
        <v>18.668668716557285</v>
      </c>
      <c r="M66" s="91">
        <v>19.767934304200075</v>
      </c>
      <c r="N66" s="91">
        <v>22.73563938413113</v>
      </c>
      <c r="O66" s="91">
        <v>26.097681884837986</v>
      </c>
      <c r="P66" s="91">
        <v>20.960165897598543</v>
      </c>
      <c r="Q66" s="91">
        <v>13.702429290497047</v>
      </c>
    </row>
    <row r="67" spans="1:17" x14ac:dyDescent="0.25">
      <c r="A67" s="92" t="s">
        <v>26</v>
      </c>
      <c r="B67" s="91">
        <v>22.247700928585783</v>
      </c>
      <c r="C67" s="91">
        <v>21.907100815610228</v>
      </c>
      <c r="D67" s="91">
        <v>24.018906817274505</v>
      </c>
      <c r="E67" s="91">
        <v>23.397324208605788</v>
      </c>
      <c r="F67" s="91">
        <v>26.694116840490093</v>
      </c>
      <c r="G67" s="91">
        <v>28.189917714196774</v>
      </c>
      <c r="H67" s="91">
        <v>27.401520524826015</v>
      </c>
      <c r="I67" s="91">
        <v>26.177943104585779</v>
      </c>
      <c r="J67" s="91">
        <v>25.290467941994127</v>
      </c>
      <c r="K67" s="91">
        <v>22.3050247730888</v>
      </c>
      <c r="L67" s="91">
        <v>21.200654149774568</v>
      </c>
      <c r="M67" s="91">
        <v>22.44901041428389</v>
      </c>
      <c r="N67" s="91">
        <v>25.819218005055806</v>
      </c>
      <c r="O67" s="91">
        <v>29.637246027113576</v>
      </c>
      <c r="P67" s="91">
        <v>24.631747582219493</v>
      </c>
      <c r="Q67" s="91">
        <v>15.489840120118368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121.19840897416044</v>
      </c>
      <c r="C70" s="204">
        <v>125.34434325041696</v>
      </c>
      <c r="D70" s="204">
        <v>135.82191298761208</v>
      </c>
      <c r="E70" s="204">
        <v>142.51557972291465</v>
      </c>
      <c r="F70" s="204">
        <v>145.49741878555926</v>
      </c>
      <c r="G70" s="204">
        <v>153.37803130422878</v>
      </c>
      <c r="H70" s="204">
        <v>148.0764910642861</v>
      </c>
      <c r="I70" s="204">
        <v>141.96200006402631</v>
      </c>
      <c r="J70" s="204">
        <v>137.17858309881299</v>
      </c>
      <c r="K70" s="204">
        <v>121.72206095907751</v>
      </c>
      <c r="L70" s="204">
        <v>115.80722164678889</v>
      </c>
      <c r="M70" s="204">
        <v>121.61980379192983</v>
      </c>
      <c r="N70" s="204">
        <v>140.02378527826858</v>
      </c>
      <c r="O70" s="204">
        <v>159.62633250009529</v>
      </c>
      <c r="P70" s="204">
        <v>132.68935210028479</v>
      </c>
      <c r="Q70" s="204">
        <v>83.778795725636044</v>
      </c>
    </row>
    <row r="71" spans="1:17" x14ac:dyDescent="0.25">
      <c r="A71" s="152" t="s">
        <v>192</v>
      </c>
      <c r="B71" s="151">
        <v>121.19840897416044</v>
      </c>
      <c r="C71" s="151">
        <v>125.34434325041696</v>
      </c>
      <c r="D71" s="151">
        <v>135.82191298761208</v>
      </c>
      <c r="E71" s="151">
        <v>142.51557972291465</v>
      </c>
      <c r="F71" s="151">
        <v>145.49741878555926</v>
      </c>
      <c r="G71" s="151">
        <v>153.37803130422878</v>
      </c>
      <c r="H71" s="151">
        <v>148.0764910642861</v>
      </c>
      <c r="I71" s="151">
        <v>141.96200006402631</v>
      </c>
      <c r="J71" s="151">
        <v>137.17858309881299</v>
      </c>
      <c r="K71" s="151">
        <v>121.72206095907751</v>
      </c>
      <c r="L71" s="151">
        <v>115.80722164678889</v>
      </c>
      <c r="M71" s="151">
        <v>121.61980379192983</v>
      </c>
      <c r="N71" s="151">
        <v>140.02378527826858</v>
      </c>
      <c r="O71" s="151">
        <v>159.62633250009529</v>
      </c>
      <c r="P71" s="151">
        <v>132.68935210028479</v>
      </c>
      <c r="Q71" s="151">
        <v>83.778795725636044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20.51231665107365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8.3674953919770463</v>
      </c>
      <c r="C75" s="87">
        <v>8.7542069000685974</v>
      </c>
      <c r="D75" s="87">
        <v>7.9802387473626668</v>
      </c>
      <c r="E75" s="87">
        <v>7.753808664075069</v>
      </c>
      <c r="F75" s="87">
        <v>10.354118958852261</v>
      </c>
      <c r="G75" s="87">
        <v>9.813285580929147</v>
      </c>
      <c r="H75" s="87">
        <v>5.3729166624302351</v>
      </c>
      <c r="I75" s="87">
        <v>7.1817057032522715</v>
      </c>
      <c r="J75" s="87">
        <v>7.0589653875690486</v>
      </c>
      <c r="K75" s="87">
        <v>9.2591946004802779</v>
      </c>
      <c r="L75" s="87">
        <v>8.4894682074199714</v>
      </c>
      <c r="M75" s="87">
        <v>4.9932882746479175</v>
      </c>
      <c r="N75" s="87">
        <v>6.3891151371787007</v>
      </c>
      <c r="O75" s="87">
        <v>2.6435698586038487</v>
      </c>
      <c r="P75" s="87">
        <v>2.2666813574137028</v>
      </c>
      <c r="Q75" s="87">
        <v>2.5556546339476176</v>
      </c>
    </row>
    <row r="76" spans="1:17" x14ac:dyDescent="0.25">
      <c r="A76" s="150" t="s">
        <v>29</v>
      </c>
      <c r="B76" s="87">
        <v>0</v>
      </c>
      <c r="C76" s="87">
        <v>21.353532296047508</v>
      </c>
      <c r="D76" s="87">
        <v>19.006343447584999</v>
      </c>
      <c r="E76" s="87">
        <v>22.574928625736106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112.8309135821834</v>
      </c>
      <c r="C78" s="87">
        <v>95.236604054300841</v>
      </c>
      <c r="D78" s="87">
        <v>108.83533079266441</v>
      </c>
      <c r="E78" s="87">
        <v>91.674525782029832</v>
      </c>
      <c r="F78" s="87">
        <v>135.14329982670699</v>
      </c>
      <c r="G78" s="87">
        <v>143.56474572329964</v>
      </c>
      <c r="H78" s="87">
        <v>142.70357440185586</v>
      </c>
      <c r="I78" s="87">
        <v>134.78029436077404</v>
      </c>
      <c r="J78" s="87">
        <v>130.11961771124393</v>
      </c>
      <c r="K78" s="87">
        <v>112.46286635859724</v>
      </c>
      <c r="L78" s="87">
        <v>107.31775343936891</v>
      </c>
      <c r="M78" s="87">
        <v>116.6265155172819</v>
      </c>
      <c r="N78" s="87">
        <v>133.63467014108988</v>
      </c>
      <c r="O78" s="87">
        <v>156.98276264149143</v>
      </c>
      <c r="P78" s="87">
        <v>130.42267074287108</v>
      </c>
      <c r="Q78" s="87">
        <v>81.223141091688433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1202.0237548817711</v>
      </c>
      <c r="C83" s="204">
        <v>1204.0990889031518</v>
      </c>
      <c r="D83" s="204">
        <v>1458.8042750113611</v>
      </c>
      <c r="E83" s="204">
        <v>1369.261489625726</v>
      </c>
      <c r="F83" s="204">
        <v>1641.1785113545936</v>
      </c>
      <c r="G83" s="204">
        <v>1783.2204661824351</v>
      </c>
      <c r="H83" s="204">
        <v>1721.9800968465813</v>
      </c>
      <c r="I83" s="204">
        <v>1680.5882171001354</v>
      </c>
      <c r="J83" s="204">
        <v>1697.2803765235108</v>
      </c>
      <c r="K83" s="204">
        <v>1453.3803558262416</v>
      </c>
      <c r="L83" s="204">
        <v>1419.7360224576469</v>
      </c>
      <c r="M83" s="204">
        <v>1652.2770621703546</v>
      </c>
      <c r="N83" s="204">
        <v>1979.264574838063</v>
      </c>
      <c r="O83" s="204">
        <v>2173.911530599149</v>
      </c>
      <c r="P83" s="204">
        <v>1748.5483909574893</v>
      </c>
      <c r="Q83" s="204">
        <v>819.12994314042658</v>
      </c>
    </row>
    <row r="84" spans="1:17" x14ac:dyDescent="0.25">
      <c r="A84" s="152" t="s">
        <v>190</v>
      </c>
      <c r="B84" s="151">
        <v>1202.0237548817711</v>
      </c>
      <c r="C84" s="151">
        <v>1204.0990889031518</v>
      </c>
      <c r="D84" s="151">
        <v>1458.8042750113611</v>
      </c>
      <c r="E84" s="151">
        <v>1369.261489625726</v>
      </c>
      <c r="F84" s="151">
        <v>1641.1785113545936</v>
      </c>
      <c r="G84" s="151">
        <v>1783.2204661824351</v>
      </c>
      <c r="H84" s="151">
        <v>1721.9800968465813</v>
      </c>
      <c r="I84" s="151">
        <v>1680.5882171001354</v>
      </c>
      <c r="J84" s="151">
        <v>1697.2803765235108</v>
      </c>
      <c r="K84" s="151">
        <v>1453.3803558262416</v>
      </c>
      <c r="L84" s="151">
        <v>1419.7360224576469</v>
      </c>
      <c r="M84" s="151">
        <v>1652.2770621703546</v>
      </c>
      <c r="N84" s="151">
        <v>1979.264574838063</v>
      </c>
      <c r="O84" s="151">
        <v>2173.911530599149</v>
      </c>
      <c r="P84" s="151">
        <v>1748.5483909574893</v>
      </c>
      <c r="Q84" s="151">
        <v>819.12994314042658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333.8506936875828</v>
      </c>
      <c r="C86" s="208">
        <v>342.26319436684594</v>
      </c>
      <c r="D86" s="208">
        <v>342.15124597872057</v>
      </c>
      <c r="E86" s="208">
        <v>329.37279918864431</v>
      </c>
      <c r="F86" s="208">
        <v>343.6980359439554</v>
      </c>
      <c r="G86" s="208">
        <v>337.08045915449122</v>
      </c>
      <c r="H86" s="208">
        <v>312.43576738372394</v>
      </c>
      <c r="I86" s="208">
        <v>306.26781863598984</v>
      </c>
      <c r="J86" s="208">
        <v>301.43067016850807</v>
      </c>
      <c r="K86" s="208">
        <v>333.97034177316158</v>
      </c>
      <c r="L86" s="208">
        <v>314.11679131086555</v>
      </c>
      <c r="M86" s="208">
        <v>261.74863675608611</v>
      </c>
      <c r="N86" s="208">
        <v>260.00899157853388</v>
      </c>
      <c r="O86" s="208">
        <v>3.6499083362226181</v>
      </c>
      <c r="P86" s="208">
        <v>3.3159091879798996</v>
      </c>
      <c r="Q86" s="208">
        <v>9.2512048190236023</v>
      </c>
    </row>
    <row r="87" spans="1:17" x14ac:dyDescent="0.25">
      <c r="A87" s="154" t="s">
        <v>125</v>
      </c>
      <c r="B87" s="208">
        <v>45.584716399521646</v>
      </c>
      <c r="C87" s="208">
        <v>62.620213191453821</v>
      </c>
      <c r="D87" s="208">
        <v>62.199140627864082</v>
      </c>
      <c r="E87" s="208">
        <v>69.712838596897996</v>
      </c>
      <c r="F87" s="208">
        <v>78.574682271813003</v>
      </c>
      <c r="G87" s="208">
        <v>76.010828683519918</v>
      </c>
      <c r="H87" s="208">
        <v>23.528110827231352</v>
      </c>
      <c r="I87" s="208">
        <v>49.015044082022087</v>
      </c>
      <c r="J87" s="208">
        <v>52.886347443626306</v>
      </c>
      <c r="K87" s="208">
        <v>76.969566987067822</v>
      </c>
      <c r="L87" s="208">
        <v>72.609411471789485</v>
      </c>
      <c r="M87" s="208">
        <v>37.303316464219101</v>
      </c>
      <c r="N87" s="208">
        <v>59.18842328081778</v>
      </c>
      <c r="O87" s="208">
        <v>0.70308306908098683</v>
      </c>
      <c r="P87" s="208">
        <v>0</v>
      </c>
      <c r="Q87" s="208">
        <v>6.3807808975842688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822.58834479466657</v>
      </c>
      <c r="C89" s="208">
        <v>799.2156813448521</v>
      </c>
      <c r="D89" s="208">
        <v>1054.4538884047765</v>
      </c>
      <c r="E89" s="208">
        <v>970.17585184018378</v>
      </c>
      <c r="F89" s="208">
        <v>1218.9057931388252</v>
      </c>
      <c r="G89" s="208">
        <v>1370.129178344424</v>
      </c>
      <c r="H89" s="208">
        <v>1386.016218635626</v>
      </c>
      <c r="I89" s="208">
        <v>1325.3053543821234</v>
      </c>
      <c r="J89" s="208">
        <v>1342.9633589113764</v>
      </c>
      <c r="K89" s="208">
        <v>1042.4404470660122</v>
      </c>
      <c r="L89" s="208">
        <v>1033.0098196749918</v>
      </c>
      <c r="M89" s="208">
        <v>1353.2251089500494</v>
      </c>
      <c r="N89" s="208">
        <v>1660.0671599787113</v>
      </c>
      <c r="O89" s="208">
        <v>2169.5585391938453</v>
      </c>
      <c r="P89" s="208">
        <v>1745.2324817695094</v>
      </c>
      <c r="Q89" s="208">
        <v>803.49795742381866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212.10137650722453</v>
      </c>
      <c r="C91" s="155">
        <v>215.31741136056803</v>
      </c>
      <c r="D91" s="155">
        <v>248.40265012249529</v>
      </c>
      <c r="E91" s="155">
        <v>245.49933497804909</v>
      </c>
      <c r="F91" s="155">
        <v>273.52515045109067</v>
      </c>
      <c r="G91" s="155">
        <v>293.81945356794211</v>
      </c>
      <c r="H91" s="155">
        <v>284.99030860039227</v>
      </c>
      <c r="I91" s="155">
        <v>275.36612287547803</v>
      </c>
      <c r="J91" s="155">
        <v>272.87608181864732</v>
      </c>
      <c r="K91" s="155">
        <v>235.72525507508109</v>
      </c>
      <c r="L91" s="155">
        <v>227.84061022630797</v>
      </c>
      <c r="M91" s="155">
        <v>256.23577274604617</v>
      </c>
      <c r="N91" s="155">
        <v>302.39143706056774</v>
      </c>
      <c r="O91" s="155">
        <v>341.51513186458033</v>
      </c>
      <c r="P91" s="155">
        <v>278.32916938203482</v>
      </c>
      <c r="Q91" s="155">
        <v>148.40839734834435</v>
      </c>
    </row>
    <row r="92" spans="1:17" x14ac:dyDescent="0.25">
      <c r="A92" s="152" t="s">
        <v>193</v>
      </c>
      <c r="B92" s="151">
        <v>109.75605337348904</v>
      </c>
      <c r="C92" s="151">
        <v>109.47107706021596</v>
      </c>
      <c r="D92" s="151">
        <v>133.7085902662896</v>
      </c>
      <c r="E92" s="151">
        <v>125.1528454342545</v>
      </c>
      <c r="F92" s="151">
        <v>150.66066347661842</v>
      </c>
      <c r="G92" s="151">
        <v>164.30022713326008</v>
      </c>
      <c r="H92" s="151">
        <v>159.94793836832844</v>
      </c>
      <c r="I92" s="151">
        <v>155.48710059918918</v>
      </c>
      <c r="J92" s="151">
        <v>157.03638942409415</v>
      </c>
      <c r="K92" s="151">
        <v>132.93773693186012</v>
      </c>
      <c r="L92" s="151">
        <v>130.04784528013073</v>
      </c>
      <c r="M92" s="151">
        <v>153.53460509952765</v>
      </c>
      <c r="N92" s="151">
        <v>184.14912949225209</v>
      </c>
      <c r="O92" s="151">
        <v>206.71956219783323</v>
      </c>
      <c r="P92" s="151">
        <v>166.28038316401657</v>
      </c>
      <c r="Q92" s="151">
        <v>77.661858735585</v>
      </c>
    </row>
    <row r="93" spans="1:17" x14ac:dyDescent="0.25">
      <c r="A93" s="152" t="s">
        <v>187</v>
      </c>
      <c r="B93" s="151">
        <v>102.34532313373548</v>
      </c>
      <c r="C93" s="151">
        <v>105.84633430035208</v>
      </c>
      <c r="D93" s="151">
        <v>114.6940598562057</v>
      </c>
      <c r="E93" s="151">
        <v>120.34648954379459</v>
      </c>
      <c r="F93" s="151">
        <v>122.86448697447221</v>
      </c>
      <c r="G93" s="151">
        <v>129.51922643468203</v>
      </c>
      <c r="H93" s="151">
        <v>125.0423702320638</v>
      </c>
      <c r="I93" s="151">
        <v>119.87902227628884</v>
      </c>
      <c r="J93" s="151">
        <v>115.83969239455314</v>
      </c>
      <c r="K93" s="151">
        <v>102.78751814322098</v>
      </c>
      <c r="L93" s="151">
        <v>97.792764946177243</v>
      </c>
      <c r="M93" s="151">
        <v>102.70116764651853</v>
      </c>
      <c r="N93" s="151">
        <v>118.24230756831567</v>
      </c>
      <c r="O93" s="151">
        <v>134.7955696667471</v>
      </c>
      <c r="P93" s="151">
        <v>112.04878621801822</v>
      </c>
      <c r="Q93" s="151">
        <v>70.746538612759352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17.321511838684415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7.0658849976695048</v>
      </c>
      <c r="C97" s="87">
        <v>7.3924413822801487</v>
      </c>
      <c r="D97" s="87">
        <v>6.7388682755506961</v>
      </c>
      <c r="E97" s="87">
        <v>6.5476606496633911</v>
      </c>
      <c r="F97" s="87">
        <v>8.7434782319196884</v>
      </c>
      <c r="G97" s="87">
        <v>8.2867744905623884</v>
      </c>
      <c r="H97" s="87">
        <v>4.5371296260521987</v>
      </c>
      <c r="I97" s="87">
        <v>6.0645514827463618</v>
      </c>
      <c r="J97" s="87">
        <v>5.9609041050583063</v>
      </c>
      <c r="K97" s="87">
        <v>7.8188754404055647</v>
      </c>
      <c r="L97" s="87">
        <v>7.1688842640435286</v>
      </c>
      <c r="M97" s="87">
        <v>4.2165545430360201</v>
      </c>
      <c r="N97" s="87">
        <v>5.3952527825064553</v>
      </c>
      <c r="O97" s="87">
        <v>2.2323478805988057</v>
      </c>
      <c r="P97" s="87">
        <v>1.9140864795937931</v>
      </c>
      <c r="Q97" s="87">
        <v>2.1581083575557654</v>
      </c>
    </row>
    <row r="98" spans="1:17" x14ac:dyDescent="0.25">
      <c r="A98" s="150" t="s">
        <v>29</v>
      </c>
      <c r="B98" s="87">
        <v>0</v>
      </c>
      <c r="C98" s="87">
        <v>18.031871716662337</v>
      </c>
      <c r="D98" s="87">
        <v>16.049801133516219</v>
      </c>
      <c r="E98" s="87">
        <v>19.063273061732708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95.279438136065977</v>
      </c>
      <c r="C100" s="87">
        <v>80.422021201409606</v>
      </c>
      <c r="D100" s="87">
        <v>91.905390447138785</v>
      </c>
      <c r="E100" s="87">
        <v>77.414043993714074</v>
      </c>
      <c r="F100" s="87">
        <v>114.12100874255253</v>
      </c>
      <c r="G100" s="87">
        <v>121.23245194411963</v>
      </c>
      <c r="H100" s="87">
        <v>120.5052406060116</v>
      </c>
      <c r="I100" s="87">
        <v>113.81447079354247</v>
      </c>
      <c r="J100" s="87">
        <v>109.87878828949484</v>
      </c>
      <c r="K100" s="87">
        <v>94.968642702815416</v>
      </c>
      <c r="L100" s="87">
        <v>90.623880682133716</v>
      </c>
      <c r="M100" s="87">
        <v>98.484613103482502</v>
      </c>
      <c r="N100" s="87">
        <v>112.84705478580921</v>
      </c>
      <c r="O100" s="87">
        <v>132.56322178614829</v>
      </c>
      <c r="P100" s="87">
        <v>110.13469973842443</v>
      </c>
      <c r="Q100" s="87">
        <v>68.58843025520359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36.122438116412745</v>
      </c>
      <c r="C108" s="96">
        <v>37.355689028512124</v>
      </c>
      <c r="D108" s="96">
        <v>44.179926797734552</v>
      </c>
      <c r="E108" s="96">
        <v>44.375722617696837</v>
      </c>
      <c r="F108" s="96">
        <v>50.804602022965646</v>
      </c>
      <c r="G108" s="96">
        <v>56.523518241209658</v>
      </c>
      <c r="H108" s="96">
        <v>56.401353852055294</v>
      </c>
      <c r="I108" s="96">
        <v>59.000285576783462</v>
      </c>
      <c r="J108" s="96">
        <v>60.108978048296642</v>
      </c>
      <c r="K108" s="96">
        <v>56.711936255203113</v>
      </c>
      <c r="L108" s="96">
        <v>38.63429251105471</v>
      </c>
      <c r="M108" s="96">
        <v>39.102049363519647</v>
      </c>
      <c r="N108" s="96">
        <v>51.201585654206049</v>
      </c>
      <c r="O108" s="96">
        <v>61.998621001213792</v>
      </c>
      <c r="P108" s="96">
        <v>64.056823529998837</v>
      </c>
      <c r="Q108" s="96">
        <v>50.928479576359805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1.6832216860746767</v>
      </c>
      <c r="C113" s="158">
        <v>1.7223057553370866</v>
      </c>
      <c r="D113" s="158">
        <v>1.9189820061767611</v>
      </c>
      <c r="E113" s="158">
        <v>1.9705985312041938</v>
      </c>
      <c r="F113" s="158">
        <v>2.189175771644237</v>
      </c>
      <c r="G113" s="158">
        <v>2.3930396487409307</v>
      </c>
      <c r="H113" s="158">
        <v>2.3994456430336792</v>
      </c>
      <c r="I113" s="158">
        <v>2.4758457802369604</v>
      </c>
      <c r="J113" s="158">
        <v>2.4527223598062835</v>
      </c>
      <c r="K113" s="158">
        <v>2.3580444630490947</v>
      </c>
      <c r="L113" s="158">
        <v>1.5780562883563694</v>
      </c>
      <c r="M113" s="158">
        <v>1.5025535948269124</v>
      </c>
      <c r="N113" s="158">
        <v>1.914214476569541</v>
      </c>
      <c r="O113" s="158">
        <v>2.3807609473219276</v>
      </c>
      <c r="P113" s="158">
        <v>2.4748562865687345</v>
      </c>
      <c r="Q113" s="158">
        <v>2.3980818312981187</v>
      </c>
    </row>
    <row r="114" spans="1:17" x14ac:dyDescent="0.25">
      <c r="A114" s="92" t="s">
        <v>125</v>
      </c>
      <c r="B114" s="91">
        <v>0.78816257148899549</v>
      </c>
      <c r="C114" s="91">
        <v>0.80646354799670228</v>
      </c>
      <c r="D114" s="91">
        <v>0.89855650336617998</v>
      </c>
      <c r="E114" s="91">
        <v>0.92272575773921484</v>
      </c>
      <c r="F114" s="91">
        <v>1.025073773641946</v>
      </c>
      <c r="G114" s="91">
        <v>1.1205323094578388</v>
      </c>
      <c r="H114" s="91">
        <v>1.1235318935152963</v>
      </c>
      <c r="I114" s="91">
        <v>1.159305986196264</v>
      </c>
      <c r="J114" s="91">
        <v>1.1484785267718522</v>
      </c>
      <c r="K114" s="91">
        <v>1.1041459381481067</v>
      </c>
      <c r="L114" s="91">
        <v>0.73891924781805352</v>
      </c>
      <c r="M114" s="91">
        <v>0.70356537994738855</v>
      </c>
      <c r="N114" s="91">
        <v>0.8963241245737944</v>
      </c>
      <c r="O114" s="91">
        <v>1.1147828511630637</v>
      </c>
      <c r="P114" s="91">
        <v>1.1377762936437821</v>
      </c>
      <c r="Q114" s="91">
        <v>1.1256249476184665</v>
      </c>
    </row>
    <row r="115" spans="1:17" x14ac:dyDescent="0.25">
      <c r="A115" s="92" t="s">
        <v>26</v>
      </c>
      <c r="B115" s="91">
        <v>0.89505911458568133</v>
      </c>
      <c r="C115" s="91">
        <v>0.91584220734038446</v>
      </c>
      <c r="D115" s="91">
        <v>1.0204255028105811</v>
      </c>
      <c r="E115" s="91">
        <v>1.0478727734649789</v>
      </c>
      <c r="F115" s="91">
        <v>1.1641019980022909</v>
      </c>
      <c r="G115" s="91">
        <v>1.2725073392830919</v>
      </c>
      <c r="H115" s="91">
        <v>1.275913749518383</v>
      </c>
      <c r="I115" s="91">
        <v>1.3165397940406964</v>
      </c>
      <c r="J115" s="91">
        <v>1.3042438330344313</v>
      </c>
      <c r="K115" s="91">
        <v>1.2538985249009877</v>
      </c>
      <c r="L115" s="91">
        <v>0.83913704053831584</v>
      </c>
      <c r="M115" s="91">
        <v>0.79898821487952398</v>
      </c>
      <c r="N115" s="91">
        <v>1.0178903519957467</v>
      </c>
      <c r="O115" s="91">
        <v>1.2659780961588638</v>
      </c>
      <c r="P115" s="91">
        <v>1.3370799929249524</v>
      </c>
      <c r="Q115" s="91">
        <v>1.2724568836796519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8.4043964579490087</v>
      </c>
      <c r="C118" s="204">
        <v>8.6318380205060929</v>
      </c>
      <c r="D118" s="204">
        <v>9.5798421994737897</v>
      </c>
      <c r="E118" s="204">
        <v>9.8610716053504248</v>
      </c>
      <c r="F118" s="204">
        <v>10.93638516257001</v>
      </c>
      <c r="G118" s="204">
        <v>11.933632992495948</v>
      </c>
      <c r="H118" s="204">
        <v>11.884360027954433</v>
      </c>
      <c r="I118" s="204">
        <v>12.3059065088712</v>
      </c>
      <c r="J118" s="204">
        <v>12.19358107685883</v>
      </c>
      <c r="K118" s="204">
        <v>11.794295627965871</v>
      </c>
      <c r="L118" s="204">
        <v>7.9006405531638162</v>
      </c>
      <c r="M118" s="204">
        <v>7.4608876671104598</v>
      </c>
      <c r="N118" s="204">
        <v>9.5148677862767848</v>
      </c>
      <c r="O118" s="204">
        <v>11.752652969265622</v>
      </c>
      <c r="P118" s="204">
        <v>12.414844069150051</v>
      </c>
      <c r="Q118" s="204">
        <v>11.862419665731913</v>
      </c>
    </row>
    <row r="119" spans="1:17" x14ac:dyDescent="0.25">
      <c r="A119" s="152" t="s">
        <v>192</v>
      </c>
      <c r="B119" s="151">
        <v>8.4043964579490087</v>
      </c>
      <c r="C119" s="151">
        <v>8.6318380205060929</v>
      </c>
      <c r="D119" s="151">
        <v>9.5798421994737897</v>
      </c>
      <c r="E119" s="151">
        <v>9.8610716053504248</v>
      </c>
      <c r="F119" s="151">
        <v>10.93638516257001</v>
      </c>
      <c r="G119" s="151">
        <v>11.933632992495948</v>
      </c>
      <c r="H119" s="151">
        <v>11.884360027954433</v>
      </c>
      <c r="I119" s="151">
        <v>12.3059065088712</v>
      </c>
      <c r="J119" s="151">
        <v>12.19358107685883</v>
      </c>
      <c r="K119" s="151">
        <v>11.794295627965871</v>
      </c>
      <c r="L119" s="151">
        <v>7.9006405531638162</v>
      </c>
      <c r="M119" s="151">
        <v>7.4608876671104598</v>
      </c>
      <c r="N119" s="151">
        <v>9.5148677862767848</v>
      </c>
      <c r="O119" s="151">
        <v>11.752652969265622</v>
      </c>
      <c r="P119" s="151">
        <v>12.414844069150051</v>
      </c>
      <c r="Q119" s="151">
        <v>11.862419665731913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0.58023656605285623</v>
      </c>
      <c r="C123" s="87">
        <v>0.72664974208679189</v>
      </c>
      <c r="D123" s="87">
        <v>0.65444553508481773</v>
      </c>
      <c r="E123" s="87">
        <v>0.7690047598260471</v>
      </c>
      <c r="F123" s="87">
        <v>0.77827245251663235</v>
      </c>
      <c r="G123" s="87">
        <v>0.7635262206559047</v>
      </c>
      <c r="H123" s="87">
        <v>0.4312208883231487</v>
      </c>
      <c r="I123" s="87">
        <v>0.6225426446414567</v>
      </c>
      <c r="J123" s="87">
        <v>0.62745994912385283</v>
      </c>
      <c r="K123" s="87">
        <v>0.89717243969147276</v>
      </c>
      <c r="L123" s="87">
        <v>0.57917145270013437</v>
      </c>
      <c r="M123" s="87">
        <v>0.30631822898171757</v>
      </c>
      <c r="N123" s="87">
        <v>0.43415185270662537</v>
      </c>
      <c r="O123" s="87">
        <v>0.19463555079900802</v>
      </c>
      <c r="P123" s="87">
        <v>0.21207802405631082</v>
      </c>
      <c r="Q123" s="87">
        <v>0.36186062984052203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7.8241598918961524</v>
      </c>
      <c r="C126" s="87">
        <v>7.9051882784193008</v>
      </c>
      <c r="D126" s="87">
        <v>8.9253966643889715</v>
      </c>
      <c r="E126" s="87">
        <v>9.0920668455243785</v>
      </c>
      <c r="F126" s="87">
        <v>10.158112710053379</v>
      </c>
      <c r="G126" s="87">
        <v>11.170106771840043</v>
      </c>
      <c r="H126" s="87">
        <v>11.453139139631284</v>
      </c>
      <c r="I126" s="87">
        <v>11.683363864229744</v>
      </c>
      <c r="J126" s="87">
        <v>11.566121127734977</v>
      </c>
      <c r="K126" s="87">
        <v>10.897123188274399</v>
      </c>
      <c r="L126" s="87">
        <v>7.3214691004636823</v>
      </c>
      <c r="M126" s="87">
        <v>7.1545694381287426</v>
      </c>
      <c r="N126" s="87">
        <v>9.0807159335701595</v>
      </c>
      <c r="O126" s="87">
        <v>11.558017418466614</v>
      </c>
      <c r="P126" s="87">
        <v>12.202766045093741</v>
      </c>
      <c r="Q126" s="87">
        <v>11.50055903589139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14.598630044746843</v>
      </c>
      <c r="C131" s="204">
        <v>15.196040633655837</v>
      </c>
      <c r="D131" s="204">
        <v>18.709301122798912</v>
      </c>
      <c r="E131" s="204">
        <v>18.512336164571586</v>
      </c>
      <c r="F131" s="204">
        <v>21.605472587506611</v>
      </c>
      <c r="G131" s="204">
        <v>24.299872695624011</v>
      </c>
      <c r="H131" s="204">
        <v>24.205120722262517</v>
      </c>
      <c r="I131" s="204">
        <v>25.514805164824441</v>
      </c>
      <c r="J131" s="204">
        <v>26.423356709666244</v>
      </c>
      <c r="K131" s="204">
        <v>24.664450157231876</v>
      </c>
      <c r="L131" s="204">
        <v>16.963821847583556</v>
      </c>
      <c r="M131" s="204">
        <v>17.752458932159872</v>
      </c>
      <c r="N131" s="204">
        <v>23.55560352406976</v>
      </c>
      <c r="O131" s="204">
        <v>28.032555013111342</v>
      </c>
      <c r="P131" s="204">
        <v>28.653144610064743</v>
      </c>
      <c r="Q131" s="204">
        <v>20.313343516242888</v>
      </c>
    </row>
    <row r="132" spans="1:17" x14ac:dyDescent="0.25">
      <c r="A132" s="152" t="s">
        <v>190</v>
      </c>
      <c r="B132" s="151">
        <v>14.598630044746843</v>
      </c>
      <c r="C132" s="151">
        <v>15.196040633655837</v>
      </c>
      <c r="D132" s="151">
        <v>18.709301122798912</v>
      </c>
      <c r="E132" s="151">
        <v>18.512336164571586</v>
      </c>
      <c r="F132" s="151">
        <v>21.605472587506611</v>
      </c>
      <c r="G132" s="151">
        <v>24.299872695624011</v>
      </c>
      <c r="H132" s="151">
        <v>24.205120722262517</v>
      </c>
      <c r="I132" s="151">
        <v>25.514805164824441</v>
      </c>
      <c r="J132" s="151">
        <v>26.423356709666244</v>
      </c>
      <c r="K132" s="151">
        <v>24.664450157231876</v>
      </c>
      <c r="L132" s="151">
        <v>16.963821847583556</v>
      </c>
      <c r="M132" s="151">
        <v>17.752458932159872</v>
      </c>
      <c r="N132" s="151">
        <v>23.55560352406976</v>
      </c>
      <c r="O132" s="151">
        <v>28.032555013111342</v>
      </c>
      <c r="P132" s="151">
        <v>28.653144610064743</v>
      </c>
      <c r="Q132" s="151">
        <v>20.313343516242888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4.0546309900560127</v>
      </c>
      <c r="C134" s="208">
        <v>4.3194496673369436</v>
      </c>
      <c r="D134" s="208">
        <v>4.3881216967964187</v>
      </c>
      <c r="E134" s="208">
        <v>4.4531011996202379</v>
      </c>
      <c r="F134" s="208">
        <v>4.5246500868683253</v>
      </c>
      <c r="G134" s="208">
        <v>4.5933816939484542</v>
      </c>
      <c r="H134" s="208">
        <v>4.3917728673663916</v>
      </c>
      <c r="I134" s="208">
        <v>4.6497789531315403</v>
      </c>
      <c r="J134" s="208">
        <v>4.6926896883179232</v>
      </c>
      <c r="K134" s="208">
        <v>5.6676112454919085</v>
      </c>
      <c r="L134" s="208">
        <v>3.7532479297862347</v>
      </c>
      <c r="M134" s="208">
        <v>2.8122897974856498</v>
      </c>
      <c r="N134" s="208">
        <v>3.0944163787795969</v>
      </c>
      <c r="O134" s="208">
        <v>4.7065510618904981E-2</v>
      </c>
      <c r="P134" s="208">
        <v>5.4337201056816699E-2</v>
      </c>
      <c r="Q134" s="208">
        <v>0.22941769251833061</v>
      </c>
    </row>
    <row r="135" spans="1:17" x14ac:dyDescent="0.25">
      <c r="A135" s="154" t="s">
        <v>125</v>
      </c>
      <c r="B135" s="208">
        <v>0.55362833530421862</v>
      </c>
      <c r="C135" s="208">
        <v>0.79028321914298938</v>
      </c>
      <c r="D135" s="208">
        <v>0.79770978980505236</v>
      </c>
      <c r="E135" s="208">
        <v>0.94251354680620947</v>
      </c>
      <c r="F135" s="208">
        <v>1.0344049304511667</v>
      </c>
      <c r="G135" s="208">
        <v>1.03579646797832</v>
      </c>
      <c r="H135" s="208">
        <v>0.33072435853516491</v>
      </c>
      <c r="I135" s="208">
        <v>0.74414974898253683</v>
      </c>
      <c r="J135" s="208">
        <v>0.82333764232672502</v>
      </c>
      <c r="K135" s="208">
        <v>1.3062045602625569</v>
      </c>
      <c r="L135" s="208">
        <v>0.86757897326090505</v>
      </c>
      <c r="M135" s="208">
        <v>0.40079573137361346</v>
      </c>
      <c r="N135" s="208">
        <v>0.70441266404812719</v>
      </c>
      <c r="O135" s="208">
        <v>9.0662451233090875E-3</v>
      </c>
      <c r="P135" s="208">
        <v>0</v>
      </c>
      <c r="Q135" s="208">
        <v>0.15823496059438946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9.9903707193866111</v>
      </c>
      <c r="C137" s="208">
        <v>10.086307747175905</v>
      </c>
      <c r="D137" s="208">
        <v>13.52346963619744</v>
      </c>
      <c r="E137" s="208">
        <v>13.11672141814514</v>
      </c>
      <c r="F137" s="208">
        <v>16.046417570187117</v>
      </c>
      <c r="G137" s="208">
        <v>18.670694533697237</v>
      </c>
      <c r="H137" s="208">
        <v>19.482623496360961</v>
      </c>
      <c r="I137" s="208">
        <v>20.120876462710363</v>
      </c>
      <c r="J137" s="208">
        <v>20.907329379021597</v>
      </c>
      <c r="K137" s="208">
        <v>17.69063435147741</v>
      </c>
      <c r="L137" s="208">
        <v>12.342994944536418</v>
      </c>
      <c r="M137" s="208">
        <v>14.539373403300608</v>
      </c>
      <c r="N137" s="208">
        <v>19.756774481242037</v>
      </c>
      <c r="O137" s="208">
        <v>27.976423257369127</v>
      </c>
      <c r="P137" s="208">
        <v>28.598807409007925</v>
      </c>
      <c r="Q137" s="208">
        <v>19.925690863130168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11.43618992764222</v>
      </c>
      <c r="C139" s="155">
        <v>11.80550461901311</v>
      </c>
      <c r="D139" s="155">
        <v>13.971801469285094</v>
      </c>
      <c r="E139" s="155">
        <v>14.031716316570632</v>
      </c>
      <c r="F139" s="155">
        <v>16.073568501244786</v>
      </c>
      <c r="G139" s="155">
        <v>17.896972904348779</v>
      </c>
      <c r="H139" s="155">
        <v>17.912427458804668</v>
      </c>
      <c r="I139" s="155">
        <v>18.703728122850869</v>
      </c>
      <c r="J139" s="155">
        <v>19.039317901965283</v>
      </c>
      <c r="K139" s="155">
        <v>17.895146006956267</v>
      </c>
      <c r="L139" s="155">
        <v>12.191773821950971</v>
      </c>
      <c r="M139" s="155">
        <v>12.386149169422405</v>
      </c>
      <c r="N139" s="155">
        <v>16.216899867289964</v>
      </c>
      <c r="O139" s="155">
        <v>19.832652071514893</v>
      </c>
      <c r="P139" s="155">
        <v>20.5139785642153</v>
      </c>
      <c r="Q139" s="155">
        <v>16.354634563086897</v>
      </c>
    </row>
    <row r="140" spans="1:17" x14ac:dyDescent="0.25">
      <c r="A140" s="152" t="s">
        <v>193</v>
      </c>
      <c r="B140" s="151">
        <v>6.3862011156529395</v>
      </c>
      <c r="C140" s="151">
        <v>6.6188519368647452</v>
      </c>
      <c r="D140" s="151">
        <v>8.2155171043074464</v>
      </c>
      <c r="E140" s="151">
        <v>8.1064483297011183</v>
      </c>
      <c r="F140" s="151">
        <v>9.5021718529645849</v>
      </c>
      <c r="G140" s="151">
        <v>10.726355311518375</v>
      </c>
      <c r="H140" s="151">
        <v>10.771416741484389</v>
      </c>
      <c r="I140" s="151">
        <v>11.309420809753066</v>
      </c>
      <c r="J140" s="151">
        <v>11.712504093939797</v>
      </c>
      <c r="K140" s="151">
        <v>10.808252704797974</v>
      </c>
      <c r="L140" s="151">
        <v>7.4444791648444761</v>
      </c>
      <c r="M140" s="151">
        <v>7.9030908754766509</v>
      </c>
      <c r="N140" s="151">
        <v>10.499656980347316</v>
      </c>
      <c r="O140" s="151">
        <v>12.770780787486036</v>
      </c>
      <c r="P140" s="151">
        <v>13.05421343230015</v>
      </c>
      <c r="Q140" s="151">
        <v>9.2268072533211143</v>
      </c>
    </row>
    <row r="141" spans="1:17" x14ac:dyDescent="0.25">
      <c r="A141" s="152" t="s">
        <v>187</v>
      </c>
      <c r="B141" s="151">
        <v>5.0499888119892802</v>
      </c>
      <c r="C141" s="151">
        <v>5.1866526821483658</v>
      </c>
      <c r="D141" s="151">
        <v>5.7562843649776472</v>
      </c>
      <c r="E141" s="151">
        <v>5.9252679868695139</v>
      </c>
      <c r="F141" s="151">
        <v>6.571396648280202</v>
      </c>
      <c r="G141" s="151">
        <v>7.1706175928304017</v>
      </c>
      <c r="H141" s="151">
        <v>7.1410107173202793</v>
      </c>
      <c r="I141" s="151">
        <v>7.3943073130978014</v>
      </c>
      <c r="J141" s="151">
        <v>7.3268138080254843</v>
      </c>
      <c r="K141" s="151">
        <v>7.0868933021582929</v>
      </c>
      <c r="L141" s="151">
        <v>4.7472946571064938</v>
      </c>
      <c r="M141" s="151">
        <v>4.4830582939457537</v>
      </c>
      <c r="N141" s="151">
        <v>5.7172428869426488</v>
      </c>
      <c r="O141" s="151">
        <v>7.0618712840288591</v>
      </c>
      <c r="P141" s="151">
        <v>7.4597651319151499</v>
      </c>
      <c r="Q141" s="151">
        <v>7.1278273097657818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0.34864944574367218</v>
      </c>
      <c r="C145" s="87">
        <v>0.43662541220344914</v>
      </c>
      <c r="D145" s="87">
        <v>0.39323973431891102</v>
      </c>
      <c r="E145" s="87">
        <v>0.46207546882381989</v>
      </c>
      <c r="F145" s="87">
        <v>0.46764419046071343</v>
      </c>
      <c r="G145" s="87">
        <v>0.45878355349668248</v>
      </c>
      <c r="H145" s="87">
        <v>0.25910970197845845</v>
      </c>
      <c r="I145" s="87">
        <v>0.37407009606883629</v>
      </c>
      <c r="J145" s="87">
        <v>0.37702477969727932</v>
      </c>
      <c r="K145" s="87">
        <v>0.53908817909010542</v>
      </c>
      <c r="L145" s="87">
        <v>0.34800944612660756</v>
      </c>
      <c r="M145" s="87">
        <v>0.18405885978914743</v>
      </c>
      <c r="N145" s="87">
        <v>0.26087084418765255</v>
      </c>
      <c r="O145" s="87">
        <v>0.11695156920170181</v>
      </c>
      <c r="P145" s="87">
        <v>0.12743230928143592</v>
      </c>
      <c r="Q145" s="87">
        <v>0.21743288067588173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4.701339366245608</v>
      </c>
      <c r="C148" s="87">
        <v>4.7500272699449164</v>
      </c>
      <c r="D148" s="87">
        <v>5.3630446306587363</v>
      </c>
      <c r="E148" s="87">
        <v>5.4631925180456937</v>
      </c>
      <c r="F148" s="87">
        <v>6.1037524578194882</v>
      </c>
      <c r="G148" s="87">
        <v>6.711834039333719</v>
      </c>
      <c r="H148" s="87">
        <v>6.8819010153418212</v>
      </c>
      <c r="I148" s="87">
        <v>7.0202372170289653</v>
      </c>
      <c r="J148" s="87">
        <v>6.9497890283282047</v>
      </c>
      <c r="K148" s="87">
        <v>6.5478051230681871</v>
      </c>
      <c r="L148" s="87">
        <v>4.3992852109798859</v>
      </c>
      <c r="M148" s="87">
        <v>4.298999434156606</v>
      </c>
      <c r="N148" s="87">
        <v>5.456372042754996</v>
      </c>
      <c r="O148" s="87">
        <v>6.9449197148271571</v>
      </c>
      <c r="P148" s="87">
        <v>7.3323328226337141</v>
      </c>
      <c r="Q148" s="87">
        <v>6.9103944290898998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1</v>
      </c>
      <c r="C157" s="77">
        <f t="shared" si="0"/>
        <v>1</v>
      </c>
      <c r="D157" s="77">
        <f t="shared" si="0"/>
        <v>1</v>
      </c>
      <c r="E157" s="77">
        <f t="shared" si="0"/>
        <v>1.0000000000000002</v>
      </c>
      <c r="F157" s="77">
        <f t="shared" si="0"/>
        <v>1.0000000000000002</v>
      </c>
      <c r="G157" s="77">
        <f t="shared" si="0"/>
        <v>1</v>
      </c>
      <c r="H157" s="77">
        <f t="shared" si="0"/>
        <v>1</v>
      </c>
      <c r="I157" s="77">
        <f t="shared" si="0"/>
        <v>1</v>
      </c>
      <c r="J157" s="77">
        <f t="shared" si="0"/>
        <v>1</v>
      </c>
      <c r="K157" s="77">
        <f t="shared" si="0"/>
        <v>0.99999999999999978</v>
      </c>
      <c r="L157" s="77">
        <f t="shared" si="0"/>
        <v>1</v>
      </c>
      <c r="M157" s="77">
        <f t="shared" si="0"/>
        <v>1</v>
      </c>
      <c r="N157" s="77">
        <f t="shared" si="0"/>
        <v>0.99999999999999978</v>
      </c>
      <c r="O157" s="77">
        <f t="shared" si="0"/>
        <v>1</v>
      </c>
      <c r="P157" s="77">
        <f t="shared" si="0"/>
        <v>1</v>
      </c>
      <c r="Q157" s="77">
        <f t="shared" si="0"/>
        <v>1.0000000000000002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1.070498841881541E-2</v>
      </c>
      <c r="C162" s="238">
        <f t="shared" si="5"/>
        <v>1.0035582340140877E-2</v>
      </c>
      <c r="D162" s="238">
        <f t="shared" si="5"/>
        <v>1.0430996484792189E-2</v>
      </c>
      <c r="E162" s="238">
        <f t="shared" si="5"/>
        <v>1.0251826384832168E-2</v>
      </c>
      <c r="F162" s="238">
        <f t="shared" si="5"/>
        <v>1.0789983130310318E-2</v>
      </c>
      <c r="G162" s="238">
        <f t="shared" si="5"/>
        <v>1.1301618667322755E-2</v>
      </c>
      <c r="H162" s="238">
        <f t="shared" si="5"/>
        <v>1.1137903793551469E-2</v>
      </c>
      <c r="I162" s="238">
        <f t="shared" si="5"/>
        <v>1.0738965071078719E-2</v>
      </c>
      <c r="J162" s="238">
        <f t="shared" si="5"/>
        <v>1.1294965437975816E-2</v>
      </c>
      <c r="K162" s="238">
        <f t="shared" si="5"/>
        <v>9.6300848925888055E-3</v>
      </c>
      <c r="L162" s="238">
        <f t="shared" si="5"/>
        <v>9.6214219175142536E-3</v>
      </c>
      <c r="M162" s="238">
        <f t="shared" si="5"/>
        <v>1.061355756407038E-2</v>
      </c>
      <c r="N162" s="238">
        <f t="shared" si="5"/>
        <v>1.1090921484916109E-2</v>
      </c>
      <c r="O162" s="238">
        <f t="shared" si="5"/>
        <v>1.1191999883726E-2</v>
      </c>
      <c r="P162" s="238">
        <f t="shared" si="5"/>
        <v>1.0728929883133762E-2</v>
      </c>
      <c r="Q162" s="238">
        <f t="shared" si="5"/>
        <v>9.8427426680984531E-3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0.4562006857521862</v>
      </c>
      <c r="C164" s="237">
        <f t="shared" si="7"/>
        <v>0.46206091601144333</v>
      </c>
      <c r="D164" s="237">
        <f t="shared" si="7"/>
        <v>0.47358201814481926</v>
      </c>
      <c r="E164" s="237">
        <f t="shared" si="7"/>
        <v>0.47517312968232533</v>
      </c>
      <c r="F164" s="237">
        <f t="shared" si="7"/>
        <v>0.47398025030694169</v>
      </c>
      <c r="G164" s="237">
        <f t="shared" si="7"/>
        <v>0.46914612481578877</v>
      </c>
      <c r="H164" s="237">
        <f t="shared" si="7"/>
        <v>0.46386280317885359</v>
      </c>
      <c r="I164" s="237">
        <f t="shared" si="7"/>
        <v>0.44740774892935725</v>
      </c>
      <c r="J164" s="237">
        <f t="shared" si="7"/>
        <v>0.47917737515400011</v>
      </c>
      <c r="K164" s="237">
        <f t="shared" si="7"/>
        <v>0.42574907870800843</v>
      </c>
      <c r="L164" s="237">
        <f t="shared" si="7"/>
        <v>0.41698940786196975</v>
      </c>
      <c r="M164" s="237">
        <f t="shared" si="7"/>
        <v>0.44789903833417316</v>
      </c>
      <c r="N164" s="237">
        <f t="shared" si="7"/>
        <v>0.45849979989440037</v>
      </c>
      <c r="O164" s="237">
        <f t="shared" si="7"/>
        <v>0.45371904431418209</v>
      </c>
      <c r="P164" s="237">
        <f t="shared" si="7"/>
        <v>0.43798183407579</v>
      </c>
      <c r="Q164" s="237">
        <f t="shared" si="7"/>
        <v>0.40737085044151422</v>
      </c>
    </row>
    <row r="165" spans="1:17" x14ac:dyDescent="0.25">
      <c r="A165" s="127" t="s">
        <v>181</v>
      </c>
      <c r="B165" s="237">
        <f t="shared" ref="B165:Q165" si="8">IF(B$35=0,0,B$35/B$5)</f>
        <v>0.11011109678483887</v>
      </c>
      <c r="C165" s="237">
        <f t="shared" si="8"/>
        <v>0.10501150278595953</v>
      </c>
      <c r="D165" s="237">
        <f t="shared" si="8"/>
        <v>0.12061090138063803</v>
      </c>
      <c r="E165" s="237">
        <f t="shared" si="8"/>
        <v>0.11421901686970139</v>
      </c>
      <c r="F165" s="237">
        <f t="shared" si="8"/>
        <v>0.12629262919933726</v>
      </c>
      <c r="G165" s="237">
        <f t="shared" si="8"/>
        <v>0.13610336266335607</v>
      </c>
      <c r="H165" s="237">
        <f t="shared" si="8"/>
        <v>0.13325205058984477</v>
      </c>
      <c r="I165" s="237">
        <f t="shared" si="8"/>
        <v>0.13125177903597482</v>
      </c>
      <c r="J165" s="237">
        <f t="shared" si="8"/>
        <v>0.14431072396273503</v>
      </c>
      <c r="K165" s="237">
        <f t="shared" si="8"/>
        <v>0.11946031775937753</v>
      </c>
      <c r="L165" s="237">
        <f t="shared" si="8"/>
        <v>0.12266328016375549</v>
      </c>
      <c r="M165" s="237">
        <f t="shared" si="8"/>
        <v>0.14871803076385656</v>
      </c>
      <c r="N165" s="237">
        <f t="shared" si="8"/>
        <v>0.16186217506727535</v>
      </c>
      <c r="O165" s="237">
        <f t="shared" si="8"/>
        <v>0.1562891005299302</v>
      </c>
      <c r="P165" s="237">
        <f t="shared" si="8"/>
        <v>0.14731698282722905</v>
      </c>
      <c r="Q165" s="237">
        <f t="shared" si="8"/>
        <v>9.8879815346304481E-2</v>
      </c>
    </row>
    <row r="166" spans="1:17" x14ac:dyDescent="0.25">
      <c r="A166" s="142" t="s">
        <v>190</v>
      </c>
      <c r="B166" s="235">
        <f t="shared" ref="B166:Q166" si="9">IF(B$36=0,0,B$36/B$5)</f>
        <v>0.11011109678483887</v>
      </c>
      <c r="C166" s="235">
        <f t="shared" si="9"/>
        <v>0.10501150278595953</v>
      </c>
      <c r="D166" s="235">
        <f t="shared" si="9"/>
        <v>0.12061090138063803</v>
      </c>
      <c r="E166" s="235">
        <f t="shared" si="9"/>
        <v>0.11421901686970139</v>
      </c>
      <c r="F166" s="235">
        <f t="shared" si="9"/>
        <v>0.12629262919933726</v>
      </c>
      <c r="G166" s="235">
        <f t="shared" si="9"/>
        <v>0.13610336266335607</v>
      </c>
      <c r="H166" s="235">
        <f t="shared" si="9"/>
        <v>0.13325205058984477</v>
      </c>
      <c r="I166" s="235">
        <f t="shared" si="9"/>
        <v>0.13125177903597482</v>
      </c>
      <c r="J166" s="235">
        <f t="shared" si="9"/>
        <v>0.14431072396273503</v>
      </c>
      <c r="K166" s="235">
        <f t="shared" si="9"/>
        <v>0.11946031775937753</v>
      </c>
      <c r="L166" s="235">
        <f t="shared" si="9"/>
        <v>0.12266328016375549</v>
      </c>
      <c r="M166" s="235">
        <f t="shared" si="9"/>
        <v>0.14871803076385656</v>
      </c>
      <c r="N166" s="235">
        <f t="shared" si="9"/>
        <v>0.16186217506727535</v>
      </c>
      <c r="O166" s="235">
        <f t="shared" si="9"/>
        <v>0.1562891005299302</v>
      </c>
      <c r="P166" s="235">
        <f t="shared" si="9"/>
        <v>0.14731698282722905</v>
      </c>
      <c r="Q166" s="235">
        <f t="shared" si="9"/>
        <v>9.8879815346304481E-2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3.8015620260418388E-2</v>
      </c>
      <c r="C168" s="236">
        <f t="shared" si="11"/>
        <v>3.7148205807706489E-2</v>
      </c>
      <c r="D168" s="236">
        <f t="shared" si="11"/>
        <v>4.0779990597445408E-2</v>
      </c>
      <c r="E168" s="236">
        <f t="shared" si="11"/>
        <v>3.9527360002482019E-2</v>
      </c>
      <c r="F168" s="236">
        <f t="shared" si="11"/>
        <v>4.1943035022930411E-2</v>
      </c>
      <c r="G168" s="236">
        <f t="shared" si="11"/>
        <v>4.3784186480206648E-2</v>
      </c>
      <c r="H168" s="236">
        <f t="shared" si="11"/>
        <v>4.3244970629535986E-2</v>
      </c>
      <c r="I168" s="236">
        <f t="shared" si="11"/>
        <v>4.2148108323350114E-2</v>
      </c>
      <c r="J168" s="236">
        <f t="shared" si="11"/>
        <v>4.5879076955228928E-2</v>
      </c>
      <c r="K168" s="236">
        <f t="shared" si="11"/>
        <v>3.8767922601687772E-2</v>
      </c>
      <c r="L168" s="236">
        <f t="shared" si="11"/>
        <v>3.9108256505814815E-2</v>
      </c>
      <c r="M168" s="236">
        <f t="shared" si="11"/>
        <v>4.5737680833494249E-2</v>
      </c>
      <c r="N168" s="236">
        <f t="shared" si="11"/>
        <v>4.8766139649696401E-2</v>
      </c>
      <c r="O168" s="236">
        <f t="shared" si="11"/>
        <v>4.8170707908666996E-2</v>
      </c>
      <c r="P168" s="236">
        <f t="shared" si="11"/>
        <v>4.578188060448074E-2</v>
      </c>
      <c r="Q168" s="236">
        <f t="shared" si="11"/>
        <v>3.4792194872742169E-2</v>
      </c>
    </row>
    <row r="169" spans="1:17" x14ac:dyDescent="0.25">
      <c r="A169" s="142" t="s">
        <v>188</v>
      </c>
      <c r="B169" s="235">
        <f t="shared" ref="B169:Q169" si="12">IF(B$44=0,0,B$44/B$5)</f>
        <v>2.1426504414884306E-2</v>
      </c>
      <c r="C169" s="235">
        <f t="shared" si="12"/>
        <v>2.0345990680017637E-2</v>
      </c>
      <c r="D169" s="235">
        <f t="shared" si="12"/>
        <v>2.3558826301270163E-2</v>
      </c>
      <c r="E169" s="235">
        <f t="shared" si="12"/>
        <v>2.2248337104942909E-2</v>
      </c>
      <c r="F169" s="235">
        <f t="shared" si="12"/>
        <v>2.4707389557223444E-2</v>
      </c>
      <c r="G169" s="235">
        <f t="shared" si="12"/>
        <v>2.6724327395996145E-2</v>
      </c>
      <c r="H169" s="235">
        <f t="shared" si="12"/>
        <v>2.6377232332123177E-2</v>
      </c>
      <c r="I169" s="235">
        <f t="shared" si="12"/>
        <v>2.5878735635009871E-2</v>
      </c>
      <c r="J169" s="235">
        <f t="shared" si="12"/>
        <v>2.8454445131447063E-2</v>
      </c>
      <c r="K169" s="235">
        <f t="shared" si="12"/>
        <v>2.3286137921396513E-2</v>
      </c>
      <c r="L169" s="235">
        <f t="shared" si="12"/>
        <v>2.3945005310834083E-2</v>
      </c>
      <c r="M169" s="235">
        <f t="shared" si="12"/>
        <v>2.9450443075887976E-2</v>
      </c>
      <c r="N169" s="235">
        <f t="shared" si="12"/>
        <v>3.2093419653536383E-2</v>
      </c>
      <c r="O169" s="235">
        <f t="shared" si="12"/>
        <v>3.1671833569969499E-2</v>
      </c>
      <c r="P169" s="235">
        <f t="shared" si="12"/>
        <v>2.9855268456270206E-2</v>
      </c>
      <c r="Q169" s="235">
        <f t="shared" si="12"/>
        <v>1.9978709402141626E-2</v>
      </c>
    </row>
    <row r="170" spans="1:17" x14ac:dyDescent="0.25">
      <c r="A170" s="142" t="s">
        <v>187</v>
      </c>
      <c r="B170" s="235">
        <f t="shared" ref="B170:Q170" si="13">IF(B$45=0,0,B$45/B$5)</f>
        <v>1.6589115845534085E-2</v>
      </c>
      <c r="C170" s="235">
        <f t="shared" si="13"/>
        <v>1.6802215127688855E-2</v>
      </c>
      <c r="D170" s="235">
        <f t="shared" si="13"/>
        <v>1.7221164296175241E-2</v>
      </c>
      <c r="E170" s="235">
        <f t="shared" si="13"/>
        <v>1.7279022897539107E-2</v>
      </c>
      <c r="F170" s="235">
        <f t="shared" si="13"/>
        <v>1.7235645465706974E-2</v>
      </c>
      <c r="G170" s="235">
        <f t="shared" si="13"/>
        <v>1.7059859084210503E-2</v>
      </c>
      <c r="H170" s="235">
        <f t="shared" si="13"/>
        <v>1.686773829741281E-2</v>
      </c>
      <c r="I170" s="235">
        <f t="shared" si="13"/>
        <v>1.626937268834024E-2</v>
      </c>
      <c r="J170" s="235">
        <f t="shared" si="13"/>
        <v>1.7424631823781865E-2</v>
      </c>
      <c r="K170" s="235">
        <f t="shared" si="13"/>
        <v>1.5481784680291263E-2</v>
      </c>
      <c r="L170" s="235">
        <f t="shared" si="13"/>
        <v>1.5163251194980734E-2</v>
      </c>
      <c r="M170" s="235">
        <f t="shared" si="13"/>
        <v>1.6287237757606276E-2</v>
      </c>
      <c r="N170" s="235">
        <f t="shared" si="13"/>
        <v>1.6672719996160018E-2</v>
      </c>
      <c r="O170" s="235">
        <f t="shared" si="13"/>
        <v>1.6498874338697501E-2</v>
      </c>
      <c r="P170" s="235">
        <f t="shared" si="13"/>
        <v>1.5926612148210534E-2</v>
      </c>
      <c r="Q170" s="235">
        <f t="shared" si="13"/>
        <v>1.4813485470600542E-2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0.3849676087837412</v>
      </c>
      <c r="C173" s="209">
        <f t="shared" si="16"/>
        <v>0.38574379305474976</v>
      </c>
      <c r="D173" s="209">
        <f t="shared" si="16"/>
        <v>0.35459609339230508</v>
      </c>
      <c r="E173" s="209">
        <f t="shared" si="16"/>
        <v>0.36082866706065925</v>
      </c>
      <c r="F173" s="209">
        <f t="shared" si="16"/>
        <v>0.34699410234048056</v>
      </c>
      <c r="G173" s="209">
        <f t="shared" si="16"/>
        <v>0.33966470737332571</v>
      </c>
      <c r="H173" s="209">
        <f t="shared" si="16"/>
        <v>0.34850227180821425</v>
      </c>
      <c r="I173" s="209">
        <f t="shared" si="16"/>
        <v>0.36845339864023907</v>
      </c>
      <c r="J173" s="209">
        <f t="shared" si="16"/>
        <v>0.31933785849006019</v>
      </c>
      <c r="K173" s="209">
        <f t="shared" si="16"/>
        <v>0.40639259603833727</v>
      </c>
      <c r="L173" s="209">
        <f t="shared" si="16"/>
        <v>0.41161763355094572</v>
      </c>
      <c r="M173" s="209">
        <f t="shared" si="16"/>
        <v>0.34703169250440569</v>
      </c>
      <c r="N173" s="209">
        <f t="shared" si="16"/>
        <v>0.31978096390371163</v>
      </c>
      <c r="O173" s="209">
        <f t="shared" si="16"/>
        <v>0.3306291473634948</v>
      </c>
      <c r="P173" s="209">
        <f t="shared" si="16"/>
        <v>0.35819037260936654</v>
      </c>
      <c r="Q173" s="209">
        <f t="shared" si="16"/>
        <v>0.44911439667134073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1.0000000000000002</v>
      </c>
      <c r="C175" s="77">
        <f t="shared" si="17"/>
        <v>1</v>
      </c>
      <c r="D175" s="77">
        <f t="shared" si="17"/>
        <v>1</v>
      </c>
      <c r="E175" s="77">
        <f t="shared" si="17"/>
        <v>1</v>
      </c>
      <c r="F175" s="77">
        <f t="shared" si="17"/>
        <v>1</v>
      </c>
      <c r="G175" s="77">
        <f t="shared" si="17"/>
        <v>0.99999999999999989</v>
      </c>
      <c r="H175" s="77">
        <f t="shared" si="17"/>
        <v>1.0000000000000002</v>
      </c>
      <c r="I175" s="77">
        <f t="shared" si="17"/>
        <v>1.0000000000000002</v>
      </c>
      <c r="J175" s="77">
        <f t="shared" si="17"/>
        <v>0.99999999999999989</v>
      </c>
      <c r="K175" s="77">
        <f t="shared" si="17"/>
        <v>0.99999999999999989</v>
      </c>
      <c r="L175" s="77">
        <f t="shared" si="17"/>
        <v>1</v>
      </c>
      <c r="M175" s="77">
        <f t="shared" si="17"/>
        <v>1</v>
      </c>
      <c r="N175" s="77">
        <f t="shared" si="17"/>
        <v>1</v>
      </c>
      <c r="O175" s="77">
        <f t="shared" si="17"/>
        <v>1.0000000000000002</v>
      </c>
      <c r="P175" s="77">
        <f t="shared" si="17"/>
        <v>1</v>
      </c>
      <c r="Q175" s="77">
        <f t="shared" si="17"/>
        <v>1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2.652763031688736E-2</v>
      </c>
      <c r="C180" s="238">
        <f t="shared" si="22"/>
        <v>2.5976619596770931E-2</v>
      </c>
      <c r="D180" s="238">
        <f t="shared" si="22"/>
        <v>2.3921878659823734E-2</v>
      </c>
      <c r="E180" s="238">
        <f t="shared" si="22"/>
        <v>2.4427293759592954E-2</v>
      </c>
      <c r="F180" s="238">
        <f t="shared" si="22"/>
        <v>2.3787024541399481E-2</v>
      </c>
      <c r="G180" s="238">
        <f t="shared" si="22"/>
        <v>2.3216433229121945E-2</v>
      </c>
      <c r="H180" s="238">
        <f t="shared" si="22"/>
        <v>2.335313007065248E-2</v>
      </c>
      <c r="I180" s="238">
        <f t="shared" si="22"/>
        <v>2.2927863155181766E-2</v>
      </c>
      <c r="J180" s="238">
        <f t="shared" si="22"/>
        <v>2.2070909993833217E-2</v>
      </c>
      <c r="K180" s="238">
        <f t="shared" si="22"/>
        <v>2.263965986778527E-2</v>
      </c>
      <c r="L180" s="238">
        <f t="shared" si="22"/>
        <v>2.2109664560970622E-2</v>
      </c>
      <c r="M180" s="238">
        <f t="shared" si="22"/>
        <v>2.0371536277520554E-2</v>
      </c>
      <c r="N180" s="238">
        <f t="shared" si="22"/>
        <v>1.9655969646218057E-2</v>
      </c>
      <c r="O180" s="238">
        <f t="shared" si="22"/>
        <v>2.0409833896312769E-2</v>
      </c>
      <c r="P180" s="238">
        <f t="shared" si="22"/>
        <v>2.0675115526340666E-2</v>
      </c>
      <c r="Q180" s="238">
        <f t="shared" si="22"/>
        <v>2.7017135860774026E-2</v>
      </c>
    </row>
    <row r="181" spans="1:17" x14ac:dyDescent="0.25">
      <c r="A181" s="127" t="s">
        <v>183</v>
      </c>
      <c r="B181" s="237">
        <f t="shared" ref="B181:Q181" si="23">IF(B$70=0,0,B$70/B$60)</f>
        <v>7.6845889015674157E-2</v>
      </c>
      <c r="C181" s="237">
        <f t="shared" si="23"/>
        <v>7.9033800888853589E-2</v>
      </c>
      <c r="D181" s="237">
        <f t="shared" si="23"/>
        <v>7.1932025654521975E-2</v>
      </c>
      <c r="E181" s="237">
        <f t="shared" si="23"/>
        <v>7.9119203700328572E-2</v>
      </c>
      <c r="F181" s="237">
        <f t="shared" si="23"/>
        <v>6.8943012142016147E-2</v>
      </c>
      <c r="G181" s="237">
        <f t="shared" si="23"/>
        <v>6.7169985074233329E-2</v>
      </c>
      <c r="H181" s="237">
        <f t="shared" si="23"/>
        <v>6.7106865164825169E-2</v>
      </c>
      <c r="I181" s="237">
        <f t="shared" si="23"/>
        <v>6.6116609183139108E-2</v>
      </c>
      <c r="J181" s="237">
        <f t="shared" si="23"/>
        <v>6.3659040589211041E-2</v>
      </c>
      <c r="K181" s="237">
        <f t="shared" si="23"/>
        <v>6.5697203963276676E-2</v>
      </c>
      <c r="L181" s="237">
        <f t="shared" si="23"/>
        <v>6.4221276918417128E-2</v>
      </c>
      <c r="M181" s="237">
        <f t="shared" si="23"/>
        <v>5.8686914970600974E-2</v>
      </c>
      <c r="N181" s="237">
        <f t="shared" si="23"/>
        <v>5.6684406487230957E-2</v>
      </c>
      <c r="O181" s="237">
        <f t="shared" si="23"/>
        <v>5.845431319030947E-2</v>
      </c>
      <c r="P181" s="237">
        <f t="shared" si="23"/>
        <v>6.0172242715872758E-2</v>
      </c>
      <c r="Q181" s="237">
        <f t="shared" si="23"/>
        <v>7.753638727205163E-2</v>
      </c>
    </row>
    <row r="182" spans="1:17" x14ac:dyDescent="0.25">
      <c r="A182" s="142" t="s">
        <v>192</v>
      </c>
      <c r="B182" s="235">
        <f t="shared" ref="B182:Q182" si="24">IF(B$71=0,0,B$71/B$60)</f>
        <v>7.6845889015674157E-2</v>
      </c>
      <c r="C182" s="235">
        <f t="shared" si="24"/>
        <v>7.9033800888853589E-2</v>
      </c>
      <c r="D182" s="235">
        <f t="shared" si="24"/>
        <v>7.1932025654521975E-2</v>
      </c>
      <c r="E182" s="235">
        <f t="shared" si="24"/>
        <v>7.9119203700328572E-2</v>
      </c>
      <c r="F182" s="235">
        <f t="shared" si="24"/>
        <v>6.8943012142016147E-2</v>
      </c>
      <c r="G182" s="235">
        <f t="shared" si="24"/>
        <v>6.7169985074233329E-2</v>
      </c>
      <c r="H182" s="235">
        <f t="shared" si="24"/>
        <v>6.7106865164825169E-2</v>
      </c>
      <c r="I182" s="235">
        <f t="shared" si="24"/>
        <v>6.6116609183139108E-2</v>
      </c>
      <c r="J182" s="235">
        <f t="shared" si="24"/>
        <v>6.3659040589211041E-2</v>
      </c>
      <c r="K182" s="235">
        <f t="shared" si="24"/>
        <v>6.5697203963276676E-2</v>
      </c>
      <c r="L182" s="235">
        <f t="shared" si="24"/>
        <v>6.4221276918417128E-2</v>
      </c>
      <c r="M182" s="235">
        <f t="shared" si="24"/>
        <v>5.8686914970600974E-2</v>
      </c>
      <c r="N182" s="235">
        <f t="shared" si="24"/>
        <v>5.6684406487230957E-2</v>
      </c>
      <c r="O182" s="235">
        <f t="shared" si="24"/>
        <v>5.845431319030947E-2</v>
      </c>
      <c r="P182" s="235">
        <f t="shared" si="24"/>
        <v>6.0172242715872758E-2</v>
      </c>
      <c r="Q182" s="235">
        <f t="shared" si="24"/>
        <v>7.753638727205163E-2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0.76214353673192148</v>
      </c>
      <c r="C184" s="237">
        <f t="shared" si="26"/>
        <v>0.75922474979743571</v>
      </c>
      <c r="D184" s="237">
        <f t="shared" si="26"/>
        <v>0.7725906978251319</v>
      </c>
      <c r="E184" s="237">
        <f t="shared" si="26"/>
        <v>0.76016165339496788</v>
      </c>
      <c r="F184" s="237">
        <f t="shared" si="26"/>
        <v>0.77766183743986628</v>
      </c>
      <c r="G184" s="237">
        <f t="shared" si="26"/>
        <v>0.78093903722077007</v>
      </c>
      <c r="H184" s="237">
        <f t="shared" si="26"/>
        <v>0.78038509249539278</v>
      </c>
      <c r="I184" s="237">
        <f t="shared" si="26"/>
        <v>0.78270800846483057</v>
      </c>
      <c r="J184" s="237">
        <f t="shared" si="26"/>
        <v>0.78763927968662995</v>
      </c>
      <c r="K184" s="237">
        <f t="shared" si="26"/>
        <v>0.78443484213627679</v>
      </c>
      <c r="L184" s="237">
        <f t="shared" si="26"/>
        <v>0.78731929626456743</v>
      </c>
      <c r="M184" s="237">
        <f t="shared" si="26"/>
        <v>0.79729649639428468</v>
      </c>
      <c r="N184" s="237">
        <f t="shared" si="26"/>
        <v>0.8012455704074537</v>
      </c>
      <c r="O184" s="237">
        <f t="shared" si="26"/>
        <v>0.7960748296813237</v>
      </c>
      <c r="P184" s="237">
        <f t="shared" si="26"/>
        <v>0.79293535250382008</v>
      </c>
      <c r="Q184" s="237">
        <f t="shared" si="26"/>
        <v>0.75809607845717886</v>
      </c>
    </row>
    <row r="185" spans="1:17" x14ac:dyDescent="0.25">
      <c r="A185" s="142" t="s">
        <v>190</v>
      </c>
      <c r="B185" s="235">
        <f t="shared" ref="B185:Q185" si="27">IF(B$84=0,0,B$84/B$60)</f>
        <v>0.76214353673192148</v>
      </c>
      <c r="C185" s="235">
        <f t="shared" si="27"/>
        <v>0.75922474979743571</v>
      </c>
      <c r="D185" s="235">
        <f t="shared" si="27"/>
        <v>0.7725906978251319</v>
      </c>
      <c r="E185" s="235">
        <f t="shared" si="27"/>
        <v>0.76016165339496788</v>
      </c>
      <c r="F185" s="235">
        <f t="shared" si="27"/>
        <v>0.77766183743986628</v>
      </c>
      <c r="G185" s="235">
        <f t="shared" si="27"/>
        <v>0.78093903722077007</v>
      </c>
      <c r="H185" s="235">
        <f t="shared" si="27"/>
        <v>0.78038509249539278</v>
      </c>
      <c r="I185" s="235">
        <f t="shared" si="27"/>
        <v>0.78270800846483057</v>
      </c>
      <c r="J185" s="235">
        <f t="shared" si="27"/>
        <v>0.78763927968662995</v>
      </c>
      <c r="K185" s="235">
        <f t="shared" si="27"/>
        <v>0.78443484213627679</v>
      </c>
      <c r="L185" s="235">
        <f t="shared" si="27"/>
        <v>0.78731929626456743</v>
      </c>
      <c r="M185" s="235">
        <f t="shared" si="27"/>
        <v>0.79729649639428468</v>
      </c>
      <c r="N185" s="235">
        <f t="shared" si="27"/>
        <v>0.8012455704074537</v>
      </c>
      <c r="O185" s="235">
        <f t="shared" si="27"/>
        <v>0.7960748296813237</v>
      </c>
      <c r="P185" s="235">
        <f t="shared" si="27"/>
        <v>0.79293535250382008</v>
      </c>
      <c r="Q185" s="235">
        <f t="shared" si="27"/>
        <v>0.75809607845717886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0.1344829439355171</v>
      </c>
      <c r="C187" s="236">
        <f t="shared" si="29"/>
        <v>0.13576482971693984</v>
      </c>
      <c r="D187" s="236">
        <f t="shared" si="29"/>
        <v>0.1315553978605225</v>
      </c>
      <c r="E187" s="236">
        <f t="shared" si="29"/>
        <v>0.13629184914511058</v>
      </c>
      <c r="F187" s="236">
        <f t="shared" si="29"/>
        <v>0.12960812587671813</v>
      </c>
      <c r="G187" s="236">
        <f t="shared" si="29"/>
        <v>0.12867454447587454</v>
      </c>
      <c r="H187" s="236">
        <f t="shared" si="29"/>
        <v>0.12915491226912967</v>
      </c>
      <c r="I187" s="236">
        <f t="shared" si="29"/>
        <v>0.12824751919684863</v>
      </c>
      <c r="J187" s="236">
        <f t="shared" si="29"/>
        <v>0.12663076973032575</v>
      </c>
      <c r="K187" s="236">
        <f t="shared" si="29"/>
        <v>0.1272282940326612</v>
      </c>
      <c r="L187" s="236">
        <f t="shared" si="29"/>
        <v>0.12634976225604483</v>
      </c>
      <c r="M187" s="236">
        <f t="shared" si="29"/>
        <v>0.12364505235759378</v>
      </c>
      <c r="N187" s="236">
        <f t="shared" si="29"/>
        <v>0.12241405345909734</v>
      </c>
      <c r="O187" s="236">
        <f t="shared" si="29"/>
        <v>0.12506102323205415</v>
      </c>
      <c r="P187" s="236">
        <f t="shared" si="29"/>
        <v>0.12621728925396655</v>
      </c>
      <c r="Q187" s="236">
        <f t="shared" si="29"/>
        <v>0.13735039840999561</v>
      </c>
    </row>
    <row r="188" spans="1:17" x14ac:dyDescent="0.25">
      <c r="A188" s="142" t="s">
        <v>188</v>
      </c>
      <c r="B188" s="235">
        <f t="shared" ref="B188:Q188" si="30">IF(B$92=0,0,B$92/B$60)</f>
        <v>6.9590859877836711E-2</v>
      </c>
      <c r="C188" s="235">
        <f t="shared" si="30"/>
        <v>6.9025175633019048E-2</v>
      </c>
      <c r="D188" s="235">
        <f t="shared" si="30"/>
        <v>7.0812798418926223E-2</v>
      </c>
      <c r="E188" s="235">
        <f t="shared" si="30"/>
        <v>6.9480077131499798E-2</v>
      </c>
      <c r="F188" s="235">
        <f t="shared" si="30"/>
        <v>7.1389582290126721E-2</v>
      </c>
      <c r="G188" s="235">
        <f t="shared" si="30"/>
        <v>7.1953223746521966E-2</v>
      </c>
      <c r="H188" s="235">
        <f t="shared" si="30"/>
        <v>7.248689279661065E-2</v>
      </c>
      <c r="I188" s="235">
        <f t="shared" si="30"/>
        <v>7.2415715886642293E-2</v>
      </c>
      <c r="J188" s="235">
        <f t="shared" si="30"/>
        <v>7.2874246566103099E-2</v>
      </c>
      <c r="K188" s="235">
        <f t="shared" si="30"/>
        <v>7.1750655130338681E-2</v>
      </c>
      <c r="L188" s="235">
        <f t="shared" si="30"/>
        <v>7.2118461747159288E-2</v>
      </c>
      <c r="M188" s="235">
        <f t="shared" si="30"/>
        <v>7.408721304908629E-2</v>
      </c>
      <c r="N188" s="235">
        <f t="shared" si="30"/>
        <v>7.4547221314324549E-2</v>
      </c>
      <c r="O188" s="235">
        <f t="shared" si="30"/>
        <v>7.569960320468172E-2</v>
      </c>
      <c r="P188" s="235">
        <f t="shared" si="30"/>
        <v>7.5405173182785112E-2</v>
      </c>
      <c r="Q188" s="235">
        <f t="shared" si="30"/>
        <v>7.1875226935818645E-2</v>
      </c>
    </row>
    <row r="189" spans="1:17" x14ac:dyDescent="0.25">
      <c r="A189" s="142" t="s">
        <v>187</v>
      </c>
      <c r="B189" s="235">
        <f t="shared" ref="B189:Q189" si="31">IF(B$93=0,0,B$93/B$60)</f>
        <v>6.4892084057680391E-2</v>
      </c>
      <c r="C189" s="235">
        <f t="shared" si="31"/>
        <v>6.6739654083920796E-2</v>
      </c>
      <c r="D189" s="235">
        <f t="shared" si="31"/>
        <v>6.0742599441596302E-2</v>
      </c>
      <c r="E189" s="235">
        <f t="shared" si="31"/>
        <v>6.6811772013610798E-2</v>
      </c>
      <c r="F189" s="235">
        <f t="shared" si="31"/>
        <v>5.8218543586591391E-2</v>
      </c>
      <c r="G189" s="235">
        <f t="shared" si="31"/>
        <v>5.6721320729352563E-2</v>
      </c>
      <c r="H189" s="235">
        <f t="shared" si="31"/>
        <v>5.6668019472519024E-2</v>
      </c>
      <c r="I189" s="235">
        <f t="shared" si="31"/>
        <v>5.5831803310206332E-2</v>
      </c>
      <c r="J189" s="235">
        <f t="shared" si="31"/>
        <v>5.3756523164222636E-2</v>
      </c>
      <c r="K189" s="235">
        <f t="shared" si="31"/>
        <v>5.5477638902322511E-2</v>
      </c>
      <c r="L189" s="235">
        <f t="shared" si="31"/>
        <v>5.4231300508885548E-2</v>
      </c>
      <c r="M189" s="235">
        <f t="shared" si="31"/>
        <v>4.9557839308507497E-2</v>
      </c>
      <c r="N189" s="235">
        <f t="shared" si="31"/>
        <v>4.7866832144772796E-2</v>
      </c>
      <c r="O189" s="235">
        <f t="shared" si="31"/>
        <v>4.9361420027372434E-2</v>
      </c>
      <c r="P189" s="235">
        <f t="shared" si="31"/>
        <v>5.0812116071181419E-2</v>
      </c>
      <c r="Q189" s="235">
        <f t="shared" si="31"/>
        <v>6.5475171474176946E-2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</v>
      </c>
      <c r="O192" s="209">
        <f t="shared" si="34"/>
        <v>0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1.0000000000000002</v>
      </c>
      <c r="C194" s="77">
        <f t="shared" si="35"/>
        <v>1</v>
      </c>
      <c r="D194" s="77">
        <f t="shared" si="35"/>
        <v>1.0000000000000002</v>
      </c>
      <c r="E194" s="77">
        <f t="shared" si="35"/>
        <v>1</v>
      </c>
      <c r="F194" s="77">
        <f t="shared" si="35"/>
        <v>0.99999999999999989</v>
      </c>
      <c r="G194" s="77">
        <f t="shared" si="35"/>
        <v>1.0000000000000002</v>
      </c>
      <c r="H194" s="77">
        <f t="shared" si="35"/>
        <v>1</v>
      </c>
      <c r="I194" s="77">
        <f t="shared" si="35"/>
        <v>1</v>
      </c>
      <c r="J194" s="77">
        <f t="shared" si="35"/>
        <v>0.99999999999999989</v>
      </c>
      <c r="K194" s="77">
        <f t="shared" si="35"/>
        <v>1</v>
      </c>
      <c r="L194" s="77">
        <f t="shared" si="35"/>
        <v>1</v>
      </c>
      <c r="M194" s="77">
        <f t="shared" si="35"/>
        <v>1</v>
      </c>
      <c r="N194" s="77">
        <f t="shared" si="35"/>
        <v>1</v>
      </c>
      <c r="O194" s="77">
        <f t="shared" si="35"/>
        <v>1</v>
      </c>
      <c r="P194" s="77">
        <f t="shared" si="35"/>
        <v>0.99999999999999978</v>
      </c>
      <c r="Q194" s="77">
        <f t="shared" si="35"/>
        <v>1.0000000000000002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4.6597676509268653E-2</v>
      </c>
      <c r="C199" s="238">
        <f t="shared" si="40"/>
        <v>4.6105581241521705E-2</v>
      </c>
      <c r="D199" s="238">
        <f t="shared" si="40"/>
        <v>4.3435608550513989E-2</v>
      </c>
      <c r="E199" s="238">
        <f t="shared" si="40"/>
        <v>4.4407131083389458E-2</v>
      </c>
      <c r="F199" s="238">
        <f t="shared" si="40"/>
        <v>4.3090107676754259E-2</v>
      </c>
      <c r="G199" s="238">
        <f t="shared" si="40"/>
        <v>4.2337061159725103E-2</v>
      </c>
      <c r="H199" s="238">
        <f t="shared" si="40"/>
        <v>4.2542341258821434E-2</v>
      </c>
      <c r="I199" s="238">
        <f t="shared" si="40"/>
        <v>4.1963284686391461E-2</v>
      </c>
      <c r="J199" s="238">
        <f t="shared" si="40"/>
        <v>4.0804592582418531E-2</v>
      </c>
      <c r="K199" s="238">
        <f t="shared" si="40"/>
        <v>4.1579332654732848E-2</v>
      </c>
      <c r="L199" s="238">
        <f t="shared" si="40"/>
        <v>4.0845999390433478E-2</v>
      </c>
      <c r="M199" s="238">
        <f t="shared" si="40"/>
        <v>3.8426466624757613E-2</v>
      </c>
      <c r="N199" s="238">
        <f t="shared" si="40"/>
        <v>3.7385843663072071E-2</v>
      </c>
      <c r="O199" s="238">
        <f t="shared" si="40"/>
        <v>3.8400224212653336E-2</v>
      </c>
      <c r="P199" s="238">
        <f t="shared" si="40"/>
        <v>3.863532642091938E-2</v>
      </c>
      <c r="Q199" s="238">
        <f t="shared" si="40"/>
        <v>4.708724570704189E-2</v>
      </c>
    </row>
    <row r="200" spans="1:17" x14ac:dyDescent="0.25">
      <c r="A200" s="127" t="s">
        <v>183</v>
      </c>
      <c r="B200" s="237">
        <f t="shared" ref="B200:Q200" si="41">IF(B$118=0,0,B$118/B$108)</f>
        <v>0.23266415270375537</v>
      </c>
      <c r="C200" s="237">
        <f t="shared" si="41"/>
        <v>0.23107157825191638</v>
      </c>
      <c r="D200" s="237">
        <f t="shared" si="41"/>
        <v>0.21683698670059867</v>
      </c>
      <c r="E200" s="237">
        <f t="shared" si="41"/>
        <v>0.22221771328221424</v>
      </c>
      <c r="F200" s="237">
        <f t="shared" si="41"/>
        <v>0.21526367153956527</v>
      </c>
      <c r="G200" s="237">
        <f t="shared" si="41"/>
        <v>0.21112686123977828</v>
      </c>
      <c r="H200" s="237">
        <f t="shared" si="41"/>
        <v>0.21071054533775807</v>
      </c>
      <c r="I200" s="237">
        <f t="shared" si="41"/>
        <v>0.20857367703510843</v>
      </c>
      <c r="J200" s="237">
        <f t="shared" si="41"/>
        <v>0.2028579003133521</v>
      </c>
      <c r="K200" s="237">
        <f t="shared" si="41"/>
        <v>0.20796848788395561</v>
      </c>
      <c r="L200" s="237">
        <f t="shared" si="41"/>
        <v>0.20449812950251772</v>
      </c>
      <c r="M200" s="237">
        <f t="shared" si="41"/>
        <v>0.19080554059325375</v>
      </c>
      <c r="N200" s="237">
        <f t="shared" si="41"/>
        <v>0.18583150628451617</v>
      </c>
      <c r="O200" s="237">
        <f t="shared" si="41"/>
        <v>0.18956313510643297</v>
      </c>
      <c r="P200" s="237">
        <f t="shared" si="41"/>
        <v>0.19380986107336373</v>
      </c>
      <c r="Q200" s="237">
        <f t="shared" si="41"/>
        <v>0.2329231063720634</v>
      </c>
    </row>
    <row r="201" spans="1:17" x14ac:dyDescent="0.25">
      <c r="A201" s="142" t="s">
        <v>192</v>
      </c>
      <c r="B201" s="235">
        <f t="shared" ref="B201:Q201" si="42">IF(B$119=0,0,B$119/B$108)</f>
        <v>0.23266415270375537</v>
      </c>
      <c r="C201" s="235">
        <f t="shared" si="42"/>
        <v>0.23107157825191638</v>
      </c>
      <c r="D201" s="235">
        <f t="shared" si="42"/>
        <v>0.21683698670059867</v>
      </c>
      <c r="E201" s="235">
        <f t="shared" si="42"/>
        <v>0.22221771328221424</v>
      </c>
      <c r="F201" s="235">
        <f t="shared" si="42"/>
        <v>0.21526367153956527</v>
      </c>
      <c r="G201" s="235">
        <f t="shared" si="42"/>
        <v>0.21112686123977828</v>
      </c>
      <c r="H201" s="235">
        <f t="shared" si="42"/>
        <v>0.21071054533775807</v>
      </c>
      <c r="I201" s="235">
        <f t="shared" si="42"/>
        <v>0.20857367703510843</v>
      </c>
      <c r="J201" s="235">
        <f t="shared" si="42"/>
        <v>0.2028579003133521</v>
      </c>
      <c r="K201" s="235">
        <f t="shared" si="42"/>
        <v>0.20796848788395561</v>
      </c>
      <c r="L201" s="235">
        <f t="shared" si="42"/>
        <v>0.20449812950251772</v>
      </c>
      <c r="M201" s="235">
        <f t="shared" si="42"/>
        <v>0.19080554059325375</v>
      </c>
      <c r="N201" s="235">
        <f t="shared" si="42"/>
        <v>0.18583150628451617</v>
      </c>
      <c r="O201" s="235">
        <f t="shared" si="42"/>
        <v>0.18956313510643297</v>
      </c>
      <c r="P201" s="235">
        <f t="shared" si="42"/>
        <v>0.19380986107336373</v>
      </c>
      <c r="Q201" s="235">
        <f t="shared" si="42"/>
        <v>0.2329231063720634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0.40414298718429381</v>
      </c>
      <c r="C203" s="237">
        <f t="shared" si="44"/>
        <v>0.40679320951776043</v>
      </c>
      <c r="D203" s="237">
        <f t="shared" si="44"/>
        <v>0.42347967683274396</v>
      </c>
      <c r="E203" s="237">
        <f t="shared" si="44"/>
        <v>0.41717261314385784</v>
      </c>
      <c r="F203" s="237">
        <f t="shared" si="44"/>
        <v>0.42526605321581107</v>
      </c>
      <c r="G203" s="237">
        <f t="shared" si="44"/>
        <v>0.42990729260564109</v>
      </c>
      <c r="H203" s="237">
        <f t="shared" si="44"/>
        <v>0.4291585054102468</v>
      </c>
      <c r="I203" s="237">
        <f t="shared" si="44"/>
        <v>0.43245223163571406</v>
      </c>
      <c r="J203" s="237">
        <f t="shared" si="44"/>
        <v>0.4395908492810422</v>
      </c>
      <c r="K203" s="237">
        <f t="shared" si="44"/>
        <v>0.4349075659529964</v>
      </c>
      <c r="L203" s="237">
        <f t="shared" si="44"/>
        <v>0.43908716181950463</v>
      </c>
      <c r="M203" s="237">
        <f t="shared" si="44"/>
        <v>0.45400328681294316</v>
      </c>
      <c r="N203" s="237">
        <f t="shared" si="44"/>
        <v>0.4600561334790369</v>
      </c>
      <c r="O203" s="237">
        <f t="shared" si="44"/>
        <v>0.45214804072114007</v>
      </c>
      <c r="P203" s="237">
        <f t="shared" si="44"/>
        <v>0.44730823401891001</v>
      </c>
      <c r="Q203" s="237">
        <f t="shared" si="44"/>
        <v>0.39886019934653655</v>
      </c>
    </row>
    <row r="204" spans="1:17" x14ac:dyDescent="0.25">
      <c r="A204" s="142" t="s">
        <v>190</v>
      </c>
      <c r="B204" s="235">
        <f t="shared" ref="B204:Q204" si="45">IF(B$132=0,0,B$132/B$108)</f>
        <v>0.40414298718429381</v>
      </c>
      <c r="C204" s="235">
        <f t="shared" si="45"/>
        <v>0.40679320951776043</v>
      </c>
      <c r="D204" s="235">
        <f t="shared" si="45"/>
        <v>0.42347967683274396</v>
      </c>
      <c r="E204" s="235">
        <f t="shared" si="45"/>
        <v>0.41717261314385784</v>
      </c>
      <c r="F204" s="235">
        <f t="shared" si="45"/>
        <v>0.42526605321581107</v>
      </c>
      <c r="G204" s="235">
        <f t="shared" si="45"/>
        <v>0.42990729260564109</v>
      </c>
      <c r="H204" s="235">
        <f t="shared" si="45"/>
        <v>0.4291585054102468</v>
      </c>
      <c r="I204" s="235">
        <f t="shared" si="45"/>
        <v>0.43245223163571406</v>
      </c>
      <c r="J204" s="235">
        <f t="shared" si="45"/>
        <v>0.4395908492810422</v>
      </c>
      <c r="K204" s="235">
        <f t="shared" si="45"/>
        <v>0.4349075659529964</v>
      </c>
      <c r="L204" s="235">
        <f t="shared" si="45"/>
        <v>0.43908716181950463</v>
      </c>
      <c r="M204" s="235">
        <f t="shared" si="45"/>
        <v>0.45400328681294316</v>
      </c>
      <c r="N204" s="235">
        <f t="shared" si="45"/>
        <v>0.4600561334790369</v>
      </c>
      <c r="O204" s="235">
        <f t="shared" si="45"/>
        <v>0.45214804072114007</v>
      </c>
      <c r="P204" s="235">
        <f t="shared" si="45"/>
        <v>0.44730823401891001</v>
      </c>
      <c r="Q204" s="235">
        <f t="shared" si="45"/>
        <v>0.39886019934653655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0.31659518360268224</v>
      </c>
      <c r="C206" s="236">
        <f t="shared" si="47"/>
        <v>0.31602963098880155</v>
      </c>
      <c r="D206" s="236">
        <f t="shared" si="47"/>
        <v>0.31624772791614347</v>
      </c>
      <c r="E206" s="236">
        <f t="shared" si="47"/>
        <v>0.31620254249053847</v>
      </c>
      <c r="F206" s="236">
        <f t="shared" si="47"/>
        <v>0.31638016756786935</v>
      </c>
      <c r="G206" s="236">
        <f t="shared" si="47"/>
        <v>0.31662878499485575</v>
      </c>
      <c r="H206" s="236">
        <f t="shared" si="47"/>
        <v>0.31758860799317373</v>
      </c>
      <c r="I206" s="236">
        <f t="shared" si="47"/>
        <v>0.31701080664278619</v>
      </c>
      <c r="J206" s="236">
        <f t="shared" si="47"/>
        <v>0.31674665782318712</v>
      </c>
      <c r="K206" s="236">
        <f t="shared" si="47"/>
        <v>0.31554461350831509</v>
      </c>
      <c r="L206" s="236">
        <f t="shared" si="47"/>
        <v>0.31556870928754421</v>
      </c>
      <c r="M206" s="236">
        <f t="shared" si="47"/>
        <v>0.31676470596904555</v>
      </c>
      <c r="N206" s="236">
        <f t="shared" si="47"/>
        <v>0.31672651657337486</v>
      </c>
      <c r="O206" s="236">
        <f t="shared" si="47"/>
        <v>0.31988859995977353</v>
      </c>
      <c r="P206" s="236">
        <f t="shared" si="47"/>
        <v>0.32024657848680671</v>
      </c>
      <c r="Q206" s="236">
        <f t="shared" si="47"/>
        <v>0.32112944857435838</v>
      </c>
    </row>
    <row r="207" spans="1:17" x14ac:dyDescent="0.25">
      <c r="A207" s="142" t="s">
        <v>188</v>
      </c>
      <c r="B207" s="235">
        <f t="shared" ref="B207:Q207" si="48">IF(B$140=0,0,B$140/B$108)</f>
        <v>0.17679319139732369</v>
      </c>
      <c r="C207" s="235">
        <f t="shared" si="48"/>
        <v>0.17718457640582769</v>
      </c>
      <c r="D207" s="235">
        <f t="shared" si="48"/>
        <v>0.18595587860341858</v>
      </c>
      <c r="E207" s="235">
        <f t="shared" si="48"/>
        <v>0.18267755095594326</v>
      </c>
      <c r="F207" s="235">
        <f t="shared" si="48"/>
        <v>0.18703368345783392</v>
      </c>
      <c r="G207" s="235">
        <f t="shared" si="48"/>
        <v>0.18976800534150226</v>
      </c>
      <c r="H207" s="235">
        <f t="shared" si="48"/>
        <v>0.19097798201331426</v>
      </c>
      <c r="I207" s="235">
        <f t="shared" si="48"/>
        <v>0.1916841706644774</v>
      </c>
      <c r="J207" s="235">
        <f t="shared" si="48"/>
        <v>0.19485448720370824</v>
      </c>
      <c r="K207" s="235">
        <f t="shared" si="48"/>
        <v>0.19058162035168313</v>
      </c>
      <c r="L207" s="235">
        <f t="shared" si="48"/>
        <v>0.19269096652188814</v>
      </c>
      <c r="M207" s="235">
        <f t="shared" si="48"/>
        <v>0.2021144928237408</v>
      </c>
      <c r="N207" s="235">
        <f t="shared" si="48"/>
        <v>0.20506507457127554</v>
      </c>
      <c r="O207" s="235">
        <f t="shared" si="48"/>
        <v>0.2059849167812299</v>
      </c>
      <c r="P207" s="235">
        <f t="shared" si="48"/>
        <v>0.20379114531313988</v>
      </c>
      <c r="Q207" s="235">
        <f t="shared" si="48"/>
        <v>0.18117185767320751</v>
      </c>
    </row>
    <row r="208" spans="1:17" x14ac:dyDescent="0.25">
      <c r="A208" s="142" t="s">
        <v>187</v>
      </c>
      <c r="B208" s="235">
        <f t="shared" ref="B208:Q208" si="49">IF(B$141=0,0,B$141/B$108)</f>
        <v>0.13980199220535852</v>
      </c>
      <c r="C208" s="235">
        <f t="shared" si="49"/>
        <v>0.13884505458297391</v>
      </c>
      <c r="D208" s="235">
        <f t="shared" si="49"/>
        <v>0.13029184931272492</v>
      </c>
      <c r="E208" s="235">
        <f t="shared" si="49"/>
        <v>0.13352499153459518</v>
      </c>
      <c r="F208" s="235">
        <f t="shared" si="49"/>
        <v>0.12934648411003546</v>
      </c>
      <c r="G208" s="235">
        <f t="shared" si="49"/>
        <v>0.12686077965335343</v>
      </c>
      <c r="H208" s="235">
        <f t="shared" si="49"/>
        <v>0.12661062597985948</v>
      </c>
      <c r="I208" s="235">
        <f t="shared" si="49"/>
        <v>0.12532663597830876</v>
      </c>
      <c r="J208" s="235">
        <f t="shared" si="49"/>
        <v>0.12189217061947887</v>
      </c>
      <c r="K208" s="235">
        <f t="shared" si="49"/>
        <v>0.12496299315663192</v>
      </c>
      <c r="L208" s="235">
        <f t="shared" si="49"/>
        <v>0.12287774276565608</v>
      </c>
      <c r="M208" s="235">
        <f t="shared" si="49"/>
        <v>0.1146502131453047</v>
      </c>
      <c r="N208" s="235">
        <f t="shared" si="49"/>
        <v>0.11166144200209931</v>
      </c>
      <c r="O208" s="235">
        <f t="shared" si="49"/>
        <v>0.11390368317854366</v>
      </c>
      <c r="P208" s="235">
        <f t="shared" si="49"/>
        <v>0.11645543317366686</v>
      </c>
      <c r="Q208" s="235">
        <f t="shared" si="49"/>
        <v>0.13995759090115084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2.0490588200706981</v>
      </c>
      <c r="C214" s="230">
        <f>IF(C$5=0,0,(C$5-C$15-C$58)/(CHI_fec!C$5-CHI_fec!C$15))</f>
        <v>2.1829792788949849</v>
      </c>
      <c r="D214" s="230">
        <f>IF(D$5=0,0,(D$5-D$15-D$58)/(CHI_fec!D$5-CHI_fec!D$15))</f>
        <v>2.2067260870816066</v>
      </c>
      <c r="E214" s="230">
        <f>IF(E$5=0,0,(E$5-E$15-E$58)/(CHI_fec!E$5-CHI_fec!E$15))</f>
        <v>2.2236103355464487</v>
      </c>
      <c r="F214" s="230">
        <f>IF(F$5=0,0,(F$5-F$15-F$58)/(CHI_fec!F$5-CHI_fec!F$15))</f>
        <v>2.1584350079858399</v>
      </c>
      <c r="G214" s="230">
        <f>IF(G$5=0,0,(G$5-G$15-G$58)/(CHI_fec!G$5-CHI_fec!G$15))</f>
        <v>2.0838502108009482</v>
      </c>
      <c r="H214" s="230">
        <f>IF(H$5=0,0,(H$5-H$15-H$58)/(CHI_fec!H$5-CHI_fec!H$15))</f>
        <v>2.0861814610618801</v>
      </c>
      <c r="I214" s="230">
        <f>IF(I$5=0,0,(I$5-I$15-I$58)/(CHI_fec!I$5-CHI_fec!I$15))</f>
        <v>2.0974209944794171</v>
      </c>
      <c r="J214" s="230">
        <f>IF(J$5=0,0,(J$5-J$15-J$58)/(CHI_fec!J$5-CHI_fec!J$15))</f>
        <v>2.1492618392983491</v>
      </c>
      <c r="K214" s="230">
        <f>IF(K$5=0,0,(K$5-K$15-K$58)/(CHI_fec!K$5-CHI_fec!K$15))</f>
        <v>2.1984258999518635</v>
      </c>
      <c r="L214" s="230">
        <f>IF(L$5=0,0,(L$5-L$15-L$58)/(CHI_fec!L$5-CHI_fec!L$15))</f>
        <v>2.177441660120643</v>
      </c>
      <c r="M214" s="230">
        <f>IF(M$5=0,0,(M$5-M$15-M$58)/(CHI_fec!M$5-CHI_fec!M$15))</f>
        <v>2.1912215931539132</v>
      </c>
      <c r="N214" s="230">
        <f>IF(N$5=0,0,(N$5-N$15-N$58)/(CHI_fec!N$5-CHI_fec!N$15))</f>
        <v>2.1846012782098376</v>
      </c>
      <c r="O214" s="230">
        <f>IF(O$5=0,0,(O$5-O$15-O$58)/(CHI_fec!O$5-CHI_fec!O$15))</f>
        <v>2.1298659231676211</v>
      </c>
      <c r="P214" s="230">
        <f>IF(P$5=0,0,(P$5-P$15-P$58)/(CHI_fec!P$5-CHI_fec!P$15))</f>
        <v>2.0966555065543786</v>
      </c>
      <c r="Q214" s="230">
        <f>IF(Q$5=0,0,(Q$5-Q$15-Q$58)/(CHI_fec!Q$5-CHI_fec!Q$15))</f>
        <v>1.9869564483917153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1.3251222</v>
      </c>
      <c r="C219" s="227">
        <f>IF(C$10=0,0,C$10/CHI_fec!C$10)</f>
        <v>1.3251222</v>
      </c>
      <c r="D219" s="227">
        <f>IF(D$10=0,0,D$10/CHI_fec!D$10)</f>
        <v>1.3251222000000002</v>
      </c>
      <c r="E219" s="227">
        <f>IF(E$10=0,0,E$10/CHI_fec!E$10)</f>
        <v>1.3251222000000002</v>
      </c>
      <c r="F219" s="227">
        <f>IF(F$10=0,0,F$10/CHI_fec!F$10)</f>
        <v>1.3251222000000002</v>
      </c>
      <c r="G219" s="227">
        <f>IF(G$10=0,0,G$10/CHI_fec!G$10)</f>
        <v>1.3251221999999998</v>
      </c>
      <c r="H219" s="227">
        <f>IF(H$10=0,0,H$10/CHI_fec!H$10)</f>
        <v>1.3251222000000002</v>
      </c>
      <c r="I219" s="227">
        <f>IF(I$10=0,0,I$10/CHI_fec!I$10)</f>
        <v>1.3251222000000002</v>
      </c>
      <c r="J219" s="227">
        <f>IF(J$10=0,0,J$10/CHI_fec!J$10)</f>
        <v>1.3251222000000002</v>
      </c>
      <c r="K219" s="227">
        <f>IF(K$10=0,0,K$10/CHI_fec!K$10)</f>
        <v>1.3251221999999998</v>
      </c>
      <c r="L219" s="227">
        <f>IF(L$10=0,0,L$10/CHI_fec!L$10)</f>
        <v>1.3229378146630277</v>
      </c>
      <c r="M219" s="227">
        <f>IF(M$10=0,0,M$10/CHI_fec!M$10)</f>
        <v>1.3233309423804487</v>
      </c>
      <c r="N219" s="227">
        <f>IF(N$10=0,0,N$10/CHI_fec!N$10)</f>
        <v>1.3234402055753576</v>
      </c>
      <c r="O219" s="227">
        <f>IF(O$10=0,0,O$10/CHI_fec!O$10)</f>
        <v>1.3231420029740815</v>
      </c>
      <c r="P219" s="227">
        <f>IF(P$10=0,0,P$10/CHI_fec!P$10)</f>
        <v>1.3022385580920246</v>
      </c>
      <c r="Q219" s="227">
        <f>IF(Q$10=0,0,Q$10/CHI_fec!Q$10)</f>
        <v>1.319035085541304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2.7352505525638726</v>
      </c>
      <c r="C221" s="226">
        <f>IF(C$24=0,0,C$24/CHI_fec!C$24)</f>
        <v>2.9551806785114247</v>
      </c>
      <c r="D221" s="226">
        <f>IF(D$24=0,0,D$24/CHI_fec!D$24)</f>
        <v>2.9140485781991559</v>
      </c>
      <c r="E221" s="226">
        <f>IF(E$24=0,0,E$24/CHI_fec!E$24)</f>
        <v>2.9749386475774013</v>
      </c>
      <c r="F221" s="226">
        <f>IF(F$24=0,0,F$24/CHI_fec!F$24)</f>
        <v>2.8194660062858645</v>
      </c>
      <c r="G221" s="226">
        <f>IF(G$24=0,0,G$24/CHI_fec!G$24)</f>
        <v>2.6643720328179583</v>
      </c>
      <c r="H221" s="226">
        <f>IF(H$24=0,0,H$24/CHI_fec!H$24)</f>
        <v>2.673089305461231</v>
      </c>
      <c r="I221" s="226">
        <f>IF(I$24=0,0,I$24/CHI_fec!I$24)</f>
        <v>2.6740434163534119</v>
      </c>
      <c r="J221" s="226">
        <f>IF(J$24=0,0,J$24/CHI_fec!J$24)</f>
        <v>2.722944442613783</v>
      </c>
      <c r="K221" s="226">
        <f>IF(K$24=0,0,K$24/CHI_fec!K$24)</f>
        <v>2.837598747160627</v>
      </c>
      <c r="L221" s="226">
        <f>IF(L$24=0,0,L$24/CHI_fec!L$24)</f>
        <v>2.7771327932413383</v>
      </c>
      <c r="M221" s="226">
        <f>IF(M$24=0,0,M$24/CHI_fec!M$24)</f>
        <v>2.704948932027758</v>
      </c>
      <c r="N221" s="226">
        <f>IF(N$24=0,0,N$24/CHI_fec!N$24)</f>
        <v>2.6500086799233311</v>
      </c>
      <c r="O221" s="226">
        <f>IF(O$24=0,0,O$24/CHI_fec!O$24)</f>
        <v>2.5981081219820812</v>
      </c>
      <c r="P221" s="226">
        <f>IF(P$24=0,0,P$24/CHI_fec!P$24)</f>
        <v>2.574907864581089</v>
      </c>
      <c r="Q221" s="226">
        <f>IF(Q$24=0,0,Q$24/CHI_fec!Q$24)</f>
        <v>2.6442445569985562</v>
      </c>
    </row>
    <row r="222" spans="1:17" x14ac:dyDescent="0.25">
      <c r="A222" s="127" t="s">
        <v>181</v>
      </c>
      <c r="B222" s="226">
        <f>IF(B$35=0,0,B$35/CHI_fec!B$35)</f>
        <v>1.6356183876664969</v>
      </c>
      <c r="C222" s="226">
        <f>IF(C$35=0,0,C$35/CHI_fec!C$35)</f>
        <v>1.663915979332613</v>
      </c>
      <c r="D222" s="226">
        <f>IF(D$35=0,0,D$35/CHI_fec!D$35)</f>
        <v>1.8386449007092314</v>
      </c>
      <c r="E222" s="226">
        <f>IF(E$35=0,0,E$35/CHI_fec!E$35)</f>
        <v>1.7716350852930463</v>
      </c>
      <c r="F222" s="226">
        <f>IF(F$35=0,0,F$35/CHI_fec!F$35)</f>
        <v>1.8612055394805744</v>
      </c>
      <c r="G222" s="226">
        <f>IF(G$35=0,0,G$35/CHI_fec!G$35)</f>
        <v>1.9149846773192585</v>
      </c>
      <c r="H222" s="226">
        <f>IF(H$35=0,0,H$35/CHI_fec!H$35)</f>
        <v>1.9024249643460087</v>
      </c>
      <c r="I222" s="226">
        <f>IF(I$35=0,0,I$35/CHI_fec!I$35)</f>
        <v>1.943479063164802</v>
      </c>
      <c r="J222" s="226">
        <f>IF(J$35=0,0,J$35/CHI_fec!J$35)</f>
        <v>2.0316589073800211</v>
      </c>
      <c r="K222" s="226">
        <f>IF(K$35=0,0,K$35/CHI_fec!K$35)</f>
        <v>1.9725619320119196</v>
      </c>
      <c r="L222" s="226">
        <f>IF(L$35=0,0,L$35/CHI_fec!L$35)</f>
        <v>2.0239319788749728</v>
      </c>
      <c r="M222" s="226">
        <f>IF(M$35=0,0,M$35/CHI_fec!M$35)</f>
        <v>2.2251140779852601</v>
      </c>
      <c r="N222" s="226">
        <f>IF(N$35=0,0,N$35/CHI_fec!N$35)</f>
        <v>2.3177320860757451</v>
      </c>
      <c r="O222" s="226">
        <f>IF(O$35=0,0,O$35/CHI_fec!O$35)</f>
        <v>2.2172191387577604</v>
      </c>
      <c r="P222" s="226">
        <f>IF(P$35=0,0,P$35/CHI_fec!P$35)</f>
        <v>2.1456956780874252</v>
      </c>
      <c r="Q222" s="226">
        <f>IF(Q$35=0,0,Q$35/CHI_fec!Q$35)</f>
        <v>1.5901168186597487</v>
      </c>
    </row>
    <row r="223" spans="1:17" x14ac:dyDescent="0.25">
      <c r="A223" s="127" t="s">
        <v>180</v>
      </c>
      <c r="B223" s="225">
        <f>IF(B$43=0,0,B$43/CHI_fec!B$43)</f>
        <v>1.9286463261922555</v>
      </c>
      <c r="C223" s="225">
        <f>IF(C$43=0,0,C$43/CHI_fec!C$43)</f>
        <v>2.0103514137873053</v>
      </c>
      <c r="D223" s="225">
        <f>IF(D$43=0,0,D$43/CHI_fec!D$43)</f>
        <v>2.1232348678315831</v>
      </c>
      <c r="E223" s="225">
        <f>IF(E$43=0,0,E$43/CHI_fec!E$43)</f>
        <v>2.0939836276156463</v>
      </c>
      <c r="F223" s="225">
        <f>IF(F$43=0,0,F$43/CHI_fec!F$43)</f>
        <v>2.1111340124100662</v>
      </c>
      <c r="G223" s="225">
        <f>IF(G$43=0,0,G$43/CHI_fec!G$43)</f>
        <v>2.1040368930762647</v>
      </c>
      <c r="H223" s="225">
        <f>IF(H$43=0,0,H$43/CHI_fec!H$43)</f>
        <v>2.1086711661602595</v>
      </c>
      <c r="I223" s="225">
        <f>IF(I$43=0,0,I$43/CHI_fec!I$43)</f>
        <v>2.1315345329737281</v>
      </c>
      <c r="J223" s="225">
        <f>IF(J$43=0,0,J$43/CHI_fec!J$43)</f>
        <v>2.2060049402546862</v>
      </c>
      <c r="K223" s="225">
        <f>IF(K$43=0,0,K$43/CHI_fec!K$43)</f>
        <v>2.1863471939901005</v>
      </c>
      <c r="L223" s="225">
        <f>IF(L$43=0,0,L$43/CHI_fec!L$43)</f>
        <v>2.2038874468931327</v>
      </c>
      <c r="M223" s="225">
        <f>IF(M$43=0,0,M$43/CHI_fec!M$43)</f>
        <v>2.3372351694141962</v>
      </c>
      <c r="N223" s="225">
        <f>IF(N$43=0,0,N$43/CHI_fec!N$43)</f>
        <v>2.384931209375142</v>
      </c>
      <c r="O223" s="225">
        <f>IF(O$43=0,0,O$43/CHI_fec!O$43)</f>
        <v>2.3340092530870975</v>
      </c>
      <c r="P223" s="225">
        <f>IF(P$43=0,0,P$43/CHI_fec!P$43)</f>
        <v>2.2774484583853218</v>
      </c>
      <c r="Q223" s="225">
        <f>IF(Q$43=0,0,Q$43/CHI_fec!Q$43)</f>
        <v>1.910921423608692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1.3990589666637687</v>
      </c>
      <c r="C226" s="230">
        <f>IF(C$60=0,0,(C$60-C$106)/CHI_fec!C$60)</f>
        <v>1.4287355181424901</v>
      </c>
      <c r="D226" s="230">
        <f>IF(D$60=0,0,(D$60-D$106)/CHI_fec!D$60)</f>
        <v>1.5514550335678505</v>
      </c>
      <c r="E226" s="230">
        <f>IF(E$60=0,0,(E$60-E$106)/CHI_fec!E$60)</f>
        <v>1.5193545148491032</v>
      </c>
      <c r="F226" s="230">
        <f>IF(F$60=0,0,(F$60-F$106)/CHI_fec!F$60)</f>
        <v>1.5602505893324032</v>
      </c>
      <c r="G226" s="230">
        <f>IF(G$60=0,0,(G$60-G$106)/CHI_fec!G$60)</f>
        <v>1.5985969374756779</v>
      </c>
      <c r="H226" s="230">
        <f>IF(H$60=0,0,(H$60-H$106)/CHI_fec!H$60)</f>
        <v>1.5892395985848222</v>
      </c>
      <c r="I226" s="230">
        <f>IF(I$60=0,0,(I$60-I$106)/CHI_fec!I$60)</f>
        <v>1.6187168777128305</v>
      </c>
      <c r="J226" s="230">
        <f>IF(J$60=0,0,(J$60-J$106)/CHI_fec!J$60)</f>
        <v>1.6815672335011442</v>
      </c>
      <c r="K226" s="230">
        <f>IF(K$60=0,0,(K$60-K$106)/CHI_fec!K$60)</f>
        <v>1.6393231734012583</v>
      </c>
      <c r="L226" s="230">
        <f>IF(L$60=0,0,(L$60-L$106)/CHI_fec!L$60)</f>
        <v>1.675852620595816</v>
      </c>
      <c r="M226" s="230">
        <f>IF(M$60=0,0,(M$60-M$106)/CHI_fec!M$60)</f>
        <v>1.8193792270325522</v>
      </c>
      <c r="N226" s="230">
        <f>IF(N$60=0,0,(N$60-N$106)/CHI_fec!N$60)</f>
        <v>1.8857685889705842</v>
      </c>
      <c r="O226" s="230">
        <f>IF(O$60=0,0,(O$60-O$106)/CHI_fec!O$60)</f>
        <v>1.8157060142042003</v>
      </c>
      <c r="P226" s="230">
        <f>IF(P$60=0,0,(P$60-P$106)/CHI_fec!P$60)</f>
        <v>1.7640916787933263</v>
      </c>
      <c r="Q226" s="230">
        <f>IF(Q$60=0,0,(Q$60-Q$106)/CHI_fec!Q$60)</f>
        <v>1.3674000361123069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1.3251222000000002</v>
      </c>
      <c r="C231" s="227">
        <f>IF(C$65=0,0,C$65/CHI_fec!C$65)</f>
        <v>1.3251222</v>
      </c>
      <c r="D231" s="227">
        <f>IF(D$65=0,0,D$65/CHI_fec!D$65)</f>
        <v>1.3251222000000002</v>
      </c>
      <c r="E231" s="227">
        <f>IF(E$65=0,0,E$65/CHI_fec!E$65)</f>
        <v>1.3251222</v>
      </c>
      <c r="F231" s="227">
        <f>IF(F$65=0,0,F$65/CHI_fec!F$65)</f>
        <v>1.3251222</v>
      </c>
      <c r="G231" s="227">
        <f>IF(G$65=0,0,G$65/CHI_fec!G$65)</f>
        <v>1.3251222</v>
      </c>
      <c r="H231" s="227">
        <f>IF(H$65=0,0,H$65/CHI_fec!H$65)</f>
        <v>1.3251222000000002</v>
      </c>
      <c r="I231" s="227">
        <f>IF(I$65=0,0,I$65/CHI_fec!I$65)</f>
        <v>1.3251222</v>
      </c>
      <c r="J231" s="227">
        <f>IF(J$65=0,0,J$65/CHI_fec!J$65)</f>
        <v>1.3251222000000002</v>
      </c>
      <c r="K231" s="227">
        <f>IF(K$65=0,0,K$65/CHI_fec!K$65)</f>
        <v>1.3251221999999998</v>
      </c>
      <c r="L231" s="227">
        <f>IF(L$65=0,0,L$65/CHI_fec!L$65)</f>
        <v>1.3229378146630275</v>
      </c>
      <c r="M231" s="227">
        <f>IF(M$65=0,0,M$65/CHI_fec!M$65)</f>
        <v>1.3233309423804491</v>
      </c>
      <c r="N231" s="227">
        <f>IF(N$65=0,0,N$65/CHI_fec!N$65)</f>
        <v>1.3234402055753578</v>
      </c>
      <c r="O231" s="227">
        <f>IF(O$65=0,0,O$65/CHI_fec!O$65)</f>
        <v>1.3231420029740815</v>
      </c>
      <c r="P231" s="227">
        <f>IF(P$65=0,0,P$65/CHI_fec!P$65)</f>
        <v>1.3022385580920244</v>
      </c>
      <c r="Q231" s="227">
        <f>IF(Q$65=0,0,Q$65/CHI_fec!Q$65)</f>
        <v>1.319035085541304</v>
      </c>
    </row>
    <row r="232" spans="1:17" x14ac:dyDescent="0.25">
      <c r="A232" s="127" t="s">
        <v>183</v>
      </c>
      <c r="B232" s="226">
        <f>IF(B$70=0,0,B$70/CHI_fec!B$70)</f>
        <v>2.1499719939762385</v>
      </c>
      <c r="C232" s="226">
        <f>IF(C$70=0,0,C$70/CHI_fec!C$70)</f>
        <v>2.25808795474205</v>
      </c>
      <c r="D232" s="226">
        <f>IF(D$70=0,0,D$70/CHI_fec!D$70)</f>
        <v>2.2317093220829745</v>
      </c>
      <c r="E232" s="226">
        <f>IF(E$70=0,0,E$70/CHI_fec!E$70)</f>
        <v>2.4039042905587467</v>
      </c>
      <c r="F232" s="226">
        <f>IF(F$70=0,0,F$70/CHI_fec!F$70)</f>
        <v>2.1511007589296525</v>
      </c>
      <c r="G232" s="226">
        <f>IF(G$70=0,0,G$70/CHI_fec!G$70)</f>
        <v>2.1472883737855306</v>
      </c>
      <c r="H232" s="226">
        <f>IF(H$70=0,0,H$70/CHI_fec!H$70)</f>
        <v>2.1327132817095111</v>
      </c>
      <c r="I232" s="226">
        <f>IF(I$70=0,0,I$70/CHI_fec!I$70)</f>
        <v>2.1402160258317697</v>
      </c>
      <c r="J232" s="226">
        <f>IF(J$70=0,0,J$70/CHI_fec!J$70)</f>
        <v>2.1406736808611155</v>
      </c>
      <c r="K232" s="226">
        <f>IF(K$70=0,0,K$70/CHI_fec!K$70)</f>
        <v>2.1537119063286672</v>
      </c>
      <c r="L232" s="226">
        <f>IF(L$70=0,0,L$70/CHI_fec!L$70)</f>
        <v>2.1522410154681153</v>
      </c>
      <c r="M232" s="226">
        <f>IF(M$70=0,0,M$70/CHI_fec!M$70)</f>
        <v>2.1352103028521263</v>
      </c>
      <c r="N232" s="226">
        <f>IF(N$70=0,0,N$70/CHI_fec!N$70)</f>
        <v>2.1376083903154037</v>
      </c>
      <c r="O232" s="226">
        <f>IF(O$70=0,0,O$70/CHI_fec!O$70)</f>
        <v>2.122453765122156</v>
      </c>
      <c r="P232" s="226">
        <f>IF(P$70=0,0,P$70/CHI_fec!P$70)</f>
        <v>2.1227238247050293</v>
      </c>
      <c r="Q232" s="226">
        <f>IF(Q$70=0,0,Q$70/CHI_fec!Q$70)</f>
        <v>2.1202022591204996</v>
      </c>
    </row>
    <row r="233" spans="1:17" x14ac:dyDescent="0.25">
      <c r="A233" s="127" t="s">
        <v>181</v>
      </c>
      <c r="B233" s="226">
        <f>IF(B$83=0,0,B$83/CHI_fec!B$83)</f>
        <v>1.6356183876664971</v>
      </c>
      <c r="C233" s="226">
        <f>IF(C$83=0,0,C$83/CHI_fec!C$83)</f>
        <v>1.6639159793326128</v>
      </c>
      <c r="D233" s="226">
        <f>IF(D$83=0,0,D$83/CHI_fec!D$83)</f>
        <v>1.8386449007092314</v>
      </c>
      <c r="E233" s="226">
        <f>IF(E$83=0,0,E$83/CHI_fec!E$83)</f>
        <v>1.7716350852930463</v>
      </c>
      <c r="F233" s="226">
        <f>IF(F$83=0,0,F$83/CHI_fec!F$83)</f>
        <v>1.8612055394805742</v>
      </c>
      <c r="G233" s="226">
        <f>IF(G$83=0,0,G$83/CHI_fec!G$83)</f>
        <v>1.9149846773192587</v>
      </c>
      <c r="H233" s="226">
        <f>IF(H$83=0,0,H$83/CHI_fec!H$83)</f>
        <v>1.9024249643460087</v>
      </c>
      <c r="I233" s="226">
        <f>IF(I$83=0,0,I$83/CHI_fec!I$83)</f>
        <v>1.9434790631648022</v>
      </c>
      <c r="J233" s="226">
        <f>IF(J$83=0,0,J$83/CHI_fec!J$83)</f>
        <v>2.0316589073800211</v>
      </c>
      <c r="K233" s="226">
        <f>IF(K$83=0,0,K$83/CHI_fec!K$83)</f>
        <v>1.9725619320119194</v>
      </c>
      <c r="L233" s="226">
        <f>IF(L$83=0,0,L$83/CHI_fec!L$83)</f>
        <v>2.0239319788749723</v>
      </c>
      <c r="M233" s="226">
        <f>IF(M$83=0,0,M$83/CHI_fec!M$83)</f>
        <v>2.2251140779852592</v>
      </c>
      <c r="N233" s="226">
        <f>IF(N$83=0,0,N$83/CHI_fec!N$83)</f>
        <v>2.3177320860757451</v>
      </c>
      <c r="O233" s="226">
        <f>IF(O$83=0,0,O$83/CHI_fec!O$83)</f>
        <v>2.2172191387577604</v>
      </c>
      <c r="P233" s="226">
        <f>IF(P$83=0,0,P$83/CHI_fec!P$83)</f>
        <v>2.1456956780874261</v>
      </c>
      <c r="Q233" s="226">
        <f>IF(Q$83=0,0,Q$83/CHI_fec!Q$83)</f>
        <v>1.5901168186597485</v>
      </c>
    </row>
    <row r="234" spans="1:17" x14ac:dyDescent="0.25">
      <c r="A234" s="127" t="s">
        <v>180</v>
      </c>
      <c r="B234" s="225">
        <f>IF(B$91=0,0,B$91/CHI_fec!B$91)</f>
        <v>1.8812623995400979</v>
      </c>
      <c r="C234" s="225">
        <f>IF(C$91=0,0,C$91/CHI_fec!C$91)</f>
        <v>1.9394798378263483</v>
      </c>
      <c r="D234" s="225">
        <f>IF(D$91=0,0,D$91/CHI_fec!D$91)</f>
        <v>2.0407697760782169</v>
      </c>
      <c r="E234" s="225">
        <f>IF(E$91=0,0,E$91/CHI_fec!E$91)</f>
        <v>2.0704996107459324</v>
      </c>
      <c r="F234" s="225">
        <f>IF(F$91=0,0,F$91/CHI_fec!F$91)</f>
        <v>2.021960814263208</v>
      </c>
      <c r="G234" s="225">
        <f>IF(G$91=0,0,G$91/CHI_fec!G$91)</f>
        <v>2.0567322819101301</v>
      </c>
      <c r="H234" s="225">
        <f>IF(H$91=0,0,H$91/CHI_fec!H$91)</f>
        <v>2.0523265102448875</v>
      </c>
      <c r="I234" s="225">
        <f>IF(I$91=0,0,I$91/CHI_fec!I$91)</f>
        <v>2.0757068401525021</v>
      </c>
      <c r="J234" s="225">
        <f>IF(J$91=0,0,J$91/CHI_fec!J$91)</f>
        <v>2.1291175097825361</v>
      </c>
      <c r="K234" s="225">
        <f>IF(K$91=0,0,K$91/CHI_fec!K$91)</f>
        <v>2.0854243038500875</v>
      </c>
      <c r="L234" s="225">
        <f>IF(L$91=0,0,L$91/CHI_fec!L$91)</f>
        <v>2.1171732614998851</v>
      </c>
      <c r="M234" s="225">
        <f>IF(M$91=0,0,M$91/CHI_fec!M$91)</f>
        <v>2.2492934738764072</v>
      </c>
      <c r="N234" s="225">
        <f>IF(N$91=0,0,N$91/CHI_fec!N$91)</f>
        <v>2.3081595449502568</v>
      </c>
      <c r="O234" s="225">
        <f>IF(O$91=0,0,O$91/CHI_fec!O$91)</f>
        <v>2.2704589716478494</v>
      </c>
      <c r="P234" s="225">
        <f>IF(P$91=0,0,P$91/CHI_fec!P$91)</f>
        <v>2.2263126227004122</v>
      </c>
      <c r="Q234" s="225">
        <f>IF(Q$91=0,0,Q$91/CHI_fec!Q$91)</f>
        <v>1.8778965286208371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0.87669423272308555</v>
      </c>
      <c r="C237" s="230">
        <f>IF(C$108=0,0,C$108/CHI_fec!C$108)</f>
        <v>0.88605138800812844</v>
      </c>
      <c r="D237" s="230">
        <f>IF(D$108=0,0,D$108/CHI_fec!D$108)</f>
        <v>0.9405166778419275</v>
      </c>
      <c r="E237" s="230">
        <f>IF(E$108=0,0,E$108/CHI_fec!E$108)</f>
        <v>0.91994040725708026</v>
      </c>
      <c r="F237" s="230">
        <f>IF(F$108=0,0,F$108/CHI_fec!F$108)</f>
        <v>0.94805783639315744</v>
      </c>
      <c r="G237" s="230">
        <f>IF(G$108=0,0,G$108/CHI_fec!G$108)</f>
        <v>0.96492087865640341</v>
      </c>
      <c r="H237" s="230">
        <f>IF(H$108=0,0,H$108/CHI_fec!H$108)</f>
        <v>0.96026483369673321</v>
      </c>
      <c r="I237" s="230">
        <f>IF(I$108=0,0,I$108/CHI_fec!I$108)</f>
        <v>0.97351564729202289</v>
      </c>
      <c r="J237" s="230">
        <f>IF(J$108=0,0,J$108/CHI_fec!J$108)</f>
        <v>1.0011597143497444</v>
      </c>
      <c r="K237" s="230">
        <f>IF(K$108=0,0,K$108/CHI_fec!K$108)</f>
        <v>0.98250528918293678</v>
      </c>
      <c r="L237" s="230">
        <f>IF(L$108=0,0,L$108/CHI_fec!L$108)</f>
        <v>0.99849612949656663</v>
      </c>
      <c r="M237" s="230">
        <f>IF(M$108=0,0,M$108/CHI_fec!M$108)</f>
        <v>1.0616821043440092</v>
      </c>
      <c r="N237" s="230">
        <f>IF(N$108=0,0,N$108/CHI_fec!N$108)</f>
        <v>1.0913237847053596</v>
      </c>
      <c r="O237" s="230">
        <f>IF(O$108=0,0,O$108/CHI_fec!O$108)</f>
        <v>1.0622559636493636</v>
      </c>
      <c r="P237" s="230">
        <f>IF(P$108=0,0,P$108/CHI_fec!P$108)</f>
        <v>1.0391122058054654</v>
      </c>
      <c r="Q237" s="230">
        <f>IF(Q$108=0,0,Q$108/CHI_fec!Q$108)</f>
        <v>0.86359385156180424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1.3251222000000005</v>
      </c>
      <c r="C242" s="227">
        <f>IF(C$113=0,0,C$113/CHI_fec!C$113)</f>
        <v>1.3251221999999998</v>
      </c>
      <c r="D242" s="227">
        <f>IF(D$113=0,0,D$113/CHI_fec!D$113)</f>
        <v>1.3251222000000002</v>
      </c>
      <c r="E242" s="227">
        <f>IF(E$113=0,0,E$113/CHI_fec!E$113)</f>
        <v>1.3251222000000005</v>
      </c>
      <c r="F242" s="227">
        <f>IF(F$113=0,0,F$113/CHI_fec!F$113)</f>
        <v>1.3251222000000002</v>
      </c>
      <c r="G242" s="227">
        <f>IF(G$113=0,0,G$113/CHI_fec!G$113)</f>
        <v>1.3251222</v>
      </c>
      <c r="H242" s="227">
        <f>IF(H$113=0,0,H$113/CHI_fec!H$113)</f>
        <v>1.3251222</v>
      </c>
      <c r="I242" s="227">
        <f>IF(I$113=0,0,I$113/CHI_fec!I$113)</f>
        <v>1.3251222000000002</v>
      </c>
      <c r="J242" s="227">
        <f>IF(J$113=0,0,J$113/CHI_fec!J$113)</f>
        <v>1.3251222</v>
      </c>
      <c r="K242" s="227">
        <f>IF(K$113=0,0,K$113/CHI_fec!K$113)</f>
        <v>1.3251222000000002</v>
      </c>
      <c r="L242" s="227">
        <f>IF(L$113=0,0,L$113/CHI_fec!L$113)</f>
        <v>1.3229378146630275</v>
      </c>
      <c r="M242" s="227">
        <f>IF(M$113=0,0,M$113/CHI_fec!M$113)</f>
        <v>1.3233309423804487</v>
      </c>
      <c r="N242" s="227">
        <f>IF(N$113=0,0,N$113/CHI_fec!N$113)</f>
        <v>1.3234402055753578</v>
      </c>
      <c r="O242" s="227">
        <f>IF(O$113=0,0,O$113/CHI_fec!O$113)</f>
        <v>1.3231420029740817</v>
      </c>
      <c r="P242" s="227">
        <f>IF(P$113=0,0,P$113/CHI_fec!P$113)</f>
        <v>1.3022385580920248</v>
      </c>
      <c r="Q242" s="227">
        <f>IF(Q$113=0,0,Q$113/CHI_fec!Q$113)</f>
        <v>1.3190350855413042</v>
      </c>
    </row>
    <row r="243" spans="1:17" x14ac:dyDescent="0.25">
      <c r="A243" s="127" t="s">
        <v>182</v>
      </c>
      <c r="B243" s="226">
        <f>IF(B$118=0,0,B$118/CHI_fec!B$118)</f>
        <v>2.0305291054220032</v>
      </c>
      <c r="C243" s="226">
        <f>IF(C$118=0,0,C$118/CHI_fec!C$118)</f>
        <v>2.0381541849298435</v>
      </c>
      <c r="D243" s="226">
        <f>IF(D$118=0,0,D$118/CHI_fec!D$118)</f>
        <v>2.0301655721291385</v>
      </c>
      <c r="E243" s="226">
        <f>IF(E$118=0,0,E$118/CHI_fec!E$118)</f>
        <v>2.0350260055111811</v>
      </c>
      <c r="F243" s="226">
        <f>IF(F$118=0,0,F$118/CHI_fec!F$118)</f>
        <v>2.0315951612113383</v>
      </c>
      <c r="G243" s="226">
        <f>IF(G$118=0,0,G$118/CHI_fec!G$118)</f>
        <v>2.0279945752418898</v>
      </c>
      <c r="H243" s="226">
        <f>IF(H$118=0,0,H$118/CHI_fec!H$118)</f>
        <v>2.0142292105034278</v>
      </c>
      <c r="I243" s="226">
        <f>IF(I$118=0,0,I$118/CHI_fec!I$118)</f>
        <v>2.0213151355077823</v>
      </c>
      <c r="J243" s="226">
        <f>IF(J$118=0,0,J$118/CHI_fec!J$118)</f>
        <v>2.0217473652577205</v>
      </c>
      <c r="K243" s="226">
        <f>IF(K$118=0,0,K$118/CHI_fec!K$118)</f>
        <v>2.0340612448659634</v>
      </c>
      <c r="L243" s="226">
        <f>IF(L$118=0,0,L$118/CHI_fec!L$118)</f>
        <v>2.032672070164331</v>
      </c>
      <c r="M243" s="226">
        <f>IF(M$118=0,0,M$118/CHI_fec!M$118)</f>
        <v>2.0165875082492306</v>
      </c>
      <c r="N243" s="226">
        <f>IF(N$118=0,0,N$118/CHI_fec!N$118)</f>
        <v>2.0188523686312143</v>
      </c>
      <c r="O243" s="226">
        <f>IF(O$118=0,0,O$118/CHI_fec!O$118)</f>
        <v>2.0045396670598135</v>
      </c>
      <c r="P243" s="226">
        <f>IF(P$118=0,0,P$118/CHI_fec!P$118)</f>
        <v>2.0047947233325276</v>
      </c>
      <c r="Q243" s="226">
        <f>IF(Q$118=0,0,Q$118/CHI_fec!Q$118)</f>
        <v>2.0024132447249166</v>
      </c>
    </row>
    <row r="244" spans="1:17" x14ac:dyDescent="0.25">
      <c r="A244" s="127" t="s">
        <v>181</v>
      </c>
      <c r="B244" s="226">
        <f>IF(B$131=0,0,B$131/CHI_fec!B$131)</f>
        <v>1.6356183876664967</v>
      </c>
      <c r="C244" s="226">
        <f>IF(C$131=0,0,C$131/CHI_fec!C$131)</f>
        <v>1.6639159793326126</v>
      </c>
      <c r="D244" s="226">
        <f>IF(D$131=0,0,D$131/CHI_fec!D$131)</f>
        <v>1.8386449007092318</v>
      </c>
      <c r="E244" s="226">
        <f>IF(E$131=0,0,E$131/CHI_fec!E$131)</f>
        <v>1.7716350852930463</v>
      </c>
      <c r="F244" s="226">
        <f>IF(F$131=0,0,F$131/CHI_fec!F$131)</f>
        <v>1.8612055394805749</v>
      </c>
      <c r="G244" s="226">
        <f>IF(G$131=0,0,G$131/CHI_fec!G$131)</f>
        <v>1.9149846773192587</v>
      </c>
      <c r="H244" s="226">
        <f>IF(H$131=0,0,H$131/CHI_fec!H$131)</f>
        <v>1.9024249643460085</v>
      </c>
      <c r="I244" s="226">
        <f>IF(I$131=0,0,I$131/CHI_fec!I$131)</f>
        <v>1.9434790631648018</v>
      </c>
      <c r="J244" s="226">
        <f>IF(J$131=0,0,J$131/CHI_fec!J$131)</f>
        <v>2.0316589073800206</v>
      </c>
      <c r="K244" s="226">
        <f>IF(K$131=0,0,K$131/CHI_fec!K$131)</f>
        <v>1.9725619320119199</v>
      </c>
      <c r="L244" s="226">
        <f>IF(L$131=0,0,L$131/CHI_fec!L$131)</f>
        <v>2.0239319788749723</v>
      </c>
      <c r="M244" s="226">
        <f>IF(M$131=0,0,M$131/CHI_fec!M$131)</f>
        <v>2.2251140779852596</v>
      </c>
      <c r="N244" s="226">
        <f>IF(N$131=0,0,N$131/CHI_fec!N$131)</f>
        <v>2.3177320860757451</v>
      </c>
      <c r="O244" s="226">
        <f>IF(O$131=0,0,O$131/CHI_fec!O$131)</f>
        <v>2.2172191387577604</v>
      </c>
      <c r="P244" s="226">
        <f>IF(P$131=0,0,P$131/CHI_fec!P$131)</f>
        <v>2.1456956780874257</v>
      </c>
      <c r="Q244" s="226">
        <f>IF(Q$131=0,0,Q$131/CHI_fec!Q$131)</f>
        <v>1.590116818659749</v>
      </c>
    </row>
    <row r="245" spans="1:17" x14ac:dyDescent="0.25">
      <c r="A245" s="127" t="s">
        <v>180</v>
      </c>
      <c r="B245" s="225">
        <f>IF(B$139=0,0,B$139/CHI_fec!B$139)</f>
        <v>1.8501517154776863</v>
      </c>
      <c r="C245" s="225">
        <f>IF(C$139=0,0,C$139/CHI_fec!C$139)</f>
        <v>1.866558491732603</v>
      </c>
      <c r="D245" s="225">
        <f>IF(D$139=0,0,D$139/CHI_fec!D$139)</f>
        <v>1.9826625558670579</v>
      </c>
      <c r="E245" s="225">
        <f>IF(E$139=0,0,E$139/CHI_fec!E$139)</f>
        <v>1.9390095242658631</v>
      </c>
      <c r="F245" s="225">
        <f>IF(F$139=0,0,F$139/CHI_fec!F$139)</f>
        <v>1.9993967121278577</v>
      </c>
      <c r="G245" s="225">
        <f>IF(G$139=0,0,G$139/CHI_fec!G$139)</f>
        <v>2.0365589590382238</v>
      </c>
      <c r="H245" s="225">
        <f>IF(H$139=0,0,H$139/CHI_fec!H$139)</f>
        <v>2.0328757252008258</v>
      </c>
      <c r="I245" s="225">
        <f>IF(I$139=0,0,I$139/CHI_fec!I$139)</f>
        <v>2.0571781035066383</v>
      </c>
      <c r="J245" s="225">
        <f>IF(J$139=0,0,J$139/CHI_fec!J$139)</f>
        <v>2.1138311638360139</v>
      </c>
      <c r="K245" s="225">
        <f>IF(K$139=0,0,K$139/CHI_fec!K$139)</f>
        <v>2.066572079389843</v>
      </c>
      <c r="L245" s="225">
        <f>IF(L$139=0,0,L$139/CHI_fec!L$139)</f>
        <v>2.1003671090904006</v>
      </c>
      <c r="M245" s="225">
        <f>IF(M$139=0,0,M$139/CHI_fec!M$139)</f>
        <v>2.2417448095362502</v>
      </c>
      <c r="N245" s="225">
        <f>IF(N$139=0,0,N$139/CHI_fec!N$139)</f>
        <v>2.3040554904794925</v>
      </c>
      <c r="O245" s="225">
        <f>IF(O$139=0,0,O$139/CHI_fec!O$139)</f>
        <v>2.2650762722853304</v>
      </c>
      <c r="P245" s="225">
        <f>IF(P$139=0,0,P$139/CHI_fec!P$139)</f>
        <v>2.2182057882157578</v>
      </c>
      <c r="Q245" s="225">
        <f>IF(Q$139=0,0,Q$139/CHI_fec!Q$139)</f>
        <v>1.8486068788578511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10946.329593078273</v>
      </c>
      <c r="C3" s="46">
        <f t="shared" ref="C3:Q3" si="0">SUM(C4:C6)</f>
        <v>11217.65384266518</v>
      </c>
      <c r="D3" s="46">
        <f t="shared" si="0"/>
        <v>10984.67890364622</v>
      </c>
      <c r="E3" s="46">
        <f t="shared" si="0"/>
        <v>10585.766532765752</v>
      </c>
      <c r="F3" s="46">
        <f t="shared" si="0"/>
        <v>10672.435133665715</v>
      </c>
      <c r="G3" s="46">
        <f t="shared" si="0"/>
        <v>11258.691388839365</v>
      </c>
      <c r="H3" s="46">
        <f t="shared" si="0"/>
        <v>11243.776805534602</v>
      </c>
      <c r="I3" s="46">
        <f t="shared" si="0"/>
        <v>10905.614895474004</v>
      </c>
      <c r="J3" s="46">
        <f t="shared" si="0"/>
        <v>10322.580645161292</v>
      </c>
      <c r="K3" s="46">
        <f t="shared" si="0"/>
        <v>7486.6204942546829</v>
      </c>
      <c r="L3" s="46">
        <f t="shared" si="0"/>
        <v>6652</v>
      </c>
      <c r="M3" s="46">
        <f t="shared" si="0"/>
        <v>6128.7579410734834</v>
      </c>
      <c r="N3" s="46">
        <f t="shared" si="0"/>
        <v>5252.1324259038383</v>
      </c>
      <c r="O3" s="46">
        <f t="shared" si="0"/>
        <v>4885.6130175608178</v>
      </c>
      <c r="P3" s="46">
        <f t="shared" si="0"/>
        <v>5107.4346817310616</v>
      </c>
      <c r="Q3" s="46">
        <f t="shared" si="0"/>
        <v>5217.8090005704162</v>
      </c>
    </row>
    <row r="4" spans="1:17" x14ac:dyDescent="0.25">
      <c r="A4" s="257" t="s">
        <v>38</v>
      </c>
      <c r="B4" s="215">
        <v>5723.7555472865533</v>
      </c>
      <c r="C4" s="215">
        <v>5677.6785626770807</v>
      </c>
      <c r="D4" s="215">
        <v>6150.2096242400939</v>
      </c>
      <c r="E4" s="215">
        <v>5041.3318951346018</v>
      </c>
      <c r="F4" s="215">
        <v>5348.0890264854679</v>
      </c>
      <c r="G4" s="215">
        <v>5549.9135430206661</v>
      </c>
      <c r="H4" s="215">
        <v>6327.8393365815073</v>
      </c>
      <c r="I4" s="215">
        <v>6183.8655155023362</v>
      </c>
      <c r="J4" s="215">
        <v>5054.8766000596643</v>
      </c>
      <c r="K4" s="215">
        <v>3604.8064583460391</v>
      </c>
      <c r="L4" s="215">
        <v>2759.7212732000262</v>
      </c>
      <c r="M4" s="215">
        <v>2305.3181644492097</v>
      </c>
      <c r="N4" s="215">
        <v>1742.1993880819236</v>
      </c>
      <c r="O4" s="215">
        <v>1333.0317076454567</v>
      </c>
      <c r="P4" s="215">
        <v>1443.944589798901</v>
      </c>
      <c r="Q4" s="215">
        <v>1422.8595999375761</v>
      </c>
    </row>
    <row r="5" spans="1:17" x14ac:dyDescent="0.25">
      <c r="A5" s="256" t="s">
        <v>37</v>
      </c>
      <c r="B5" s="214">
        <v>3645.0017871332207</v>
      </c>
      <c r="C5" s="214">
        <v>3968.0004637506991</v>
      </c>
      <c r="D5" s="214">
        <v>3128.0544670938707</v>
      </c>
      <c r="E5" s="214">
        <v>4234.1358945941784</v>
      </c>
      <c r="F5" s="214">
        <v>3956.4716253209808</v>
      </c>
      <c r="G5" s="214">
        <v>4414.3567333611909</v>
      </c>
      <c r="H5" s="214">
        <v>3551.9531585272216</v>
      </c>
      <c r="I5" s="214">
        <v>3407.9822138967133</v>
      </c>
      <c r="J5" s="214">
        <v>3900.7552216197037</v>
      </c>
      <c r="K5" s="214">
        <v>2818.1941480385494</v>
      </c>
      <c r="L5" s="214">
        <v>2818.0351241520184</v>
      </c>
      <c r="M5" s="214">
        <v>2756.3362201758514</v>
      </c>
      <c r="N5" s="214">
        <v>2484.676469368168</v>
      </c>
      <c r="O5" s="214">
        <v>2517.7590169345067</v>
      </c>
      <c r="P5" s="214">
        <v>2628.6025305628846</v>
      </c>
      <c r="Q5" s="214">
        <v>2745.9262269000196</v>
      </c>
    </row>
    <row r="6" spans="1:17" x14ac:dyDescent="0.25">
      <c r="A6" s="223" t="s">
        <v>57</v>
      </c>
      <c r="B6" s="213">
        <v>1577.5722586584993</v>
      </c>
      <c r="C6" s="213">
        <v>1571.9748162373992</v>
      </c>
      <c r="D6" s="213">
        <v>1706.4148123122566</v>
      </c>
      <c r="E6" s="213">
        <v>1310.2987430369722</v>
      </c>
      <c r="F6" s="213">
        <v>1367.8744818592661</v>
      </c>
      <c r="G6" s="213">
        <v>1294.4211124575095</v>
      </c>
      <c r="H6" s="213">
        <v>1363.9843104258732</v>
      </c>
      <c r="I6" s="213">
        <v>1313.7671660749543</v>
      </c>
      <c r="J6" s="213">
        <v>1366.9488234819235</v>
      </c>
      <c r="K6" s="213">
        <v>1063.6198878700945</v>
      </c>
      <c r="L6" s="213">
        <v>1074.2436026479554</v>
      </c>
      <c r="M6" s="213">
        <v>1067.1035564484223</v>
      </c>
      <c r="N6" s="213">
        <v>1025.2565684537467</v>
      </c>
      <c r="O6" s="213">
        <v>1034.8222929808542</v>
      </c>
      <c r="P6" s="213">
        <v>1034.8875613692762</v>
      </c>
      <c r="Q6" s="213">
        <v>1049.0231737328204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38154</v>
      </c>
      <c r="C9" s="215">
        <v>40512</v>
      </c>
      <c r="D9" s="215">
        <v>42417</v>
      </c>
      <c r="E9" s="215">
        <v>44746.756999999998</v>
      </c>
      <c r="F9" s="215">
        <v>45593</v>
      </c>
      <c r="G9" s="215">
        <v>50347</v>
      </c>
      <c r="H9" s="215">
        <v>54032.77</v>
      </c>
      <c r="I9" s="215">
        <v>54720.445</v>
      </c>
      <c r="J9" s="215">
        <v>42088</v>
      </c>
      <c r="K9" s="215">
        <v>29505</v>
      </c>
      <c r="L9" s="215">
        <v>26217</v>
      </c>
      <c r="M9" s="215">
        <v>22178</v>
      </c>
      <c r="N9" s="215">
        <v>15939</v>
      </c>
      <c r="O9" s="215">
        <v>13736</v>
      </c>
      <c r="P9" s="215">
        <v>14587</v>
      </c>
      <c r="Q9" s="215">
        <v>14745.256380455583</v>
      </c>
    </row>
    <row r="10" spans="1:17" x14ac:dyDescent="0.25">
      <c r="A10" s="256" t="s">
        <v>201</v>
      </c>
      <c r="B10" s="214">
        <v>92696.33081092748</v>
      </c>
      <c r="C10" s="214">
        <v>108016.57361282673</v>
      </c>
      <c r="D10" s="214">
        <v>82305.742579854239</v>
      </c>
      <c r="E10" s="214">
        <v>143379.43621575902</v>
      </c>
      <c r="F10" s="214">
        <v>128680.69481383453</v>
      </c>
      <c r="G10" s="214">
        <v>152777.92481632336</v>
      </c>
      <c r="H10" s="214">
        <v>115711.04575157817</v>
      </c>
      <c r="I10" s="214">
        <v>115051.61101107312</v>
      </c>
      <c r="J10" s="214">
        <v>123908.82241374571</v>
      </c>
      <c r="K10" s="214">
        <v>88153.716012285571</v>
      </c>
      <c r="L10" s="214">
        <v>95630.69601629494</v>
      </c>
      <c r="M10" s="214">
        <v>102961.60201915046</v>
      </c>
      <c r="N10" s="214">
        <v>88563.030019713959</v>
      </c>
      <c r="O10" s="214">
        <v>78163.827019171702</v>
      </c>
      <c r="P10" s="214">
        <v>81412.567520783472</v>
      </c>
      <c r="Q10" s="214">
        <v>85824.960021524588</v>
      </c>
    </row>
    <row r="11" spans="1:17" x14ac:dyDescent="0.25">
      <c r="A11" s="223" t="s">
        <v>200</v>
      </c>
      <c r="B11" s="213">
        <v>4398</v>
      </c>
      <c r="C11" s="213">
        <v>4691</v>
      </c>
      <c r="D11" s="213">
        <v>4922</v>
      </c>
      <c r="E11" s="213">
        <v>4864</v>
      </c>
      <c r="F11" s="213">
        <v>4877</v>
      </c>
      <c r="G11" s="213">
        <v>4911</v>
      </c>
      <c r="H11" s="213">
        <v>4871</v>
      </c>
      <c r="I11" s="213">
        <v>4862</v>
      </c>
      <c r="J11" s="213">
        <v>4760</v>
      </c>
      <c r="K11" s="213">
        <v>4199</v>
      </c>
      <c r="L11" s="213">
        <v>4489</v>
      </c>
      <c r="M11" s="213">
        <v>4520</v>
      </c>
      <c r="N11" s="213">
        <v>4427</v>
      </c>
      <c r="O11" s="213">
        <v>4405</v>
      </c>
      <c r="P11" s="213">
        <v>4399</v>
      </c>
      <c r="Q11" s="213">
        <v>4546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42393.333333333336</v>
      </c>
      <c r="C14" s="120">
        <v>46525.739796044727</v>
      </c>
      <c r="D14" s="120">
        <v>46525.739796044727</v>
      </c>
      <c r="E14" s="120">
        <v>50658.146258756118</v>
      </c>
      <c r="F14" s="120">
        <v>50658.146258756118</v>
      </c>
      <c r="G14" s="120">
        <v>54790.552721467517</v>
      </c>
      <c r="H14" s="120">
        <v>58922.959184178908</v>
      </c>
      <c r="I14" s="120">
        <v>58922.959184178901</v>
      </c>
      <c r="J14" s="120">
        <v>54790.552721467509</v>
      </c>
      <c r="K14" s="120">
        <v>54790.552721467509</v>
      </c>
      <c r="L14" s="120">
        <v>50658.146258756118</v>
      </c>
      <c r="M14" s="120">
        <v>50658.146258756118</v>
      </c>
      <c r="N14" s="120">
        <v>46525.739796044727</v>
      </c>
      <c r="O14" s="120">
        <v>46525.739796044727</v>
      </c>
      <c r="P14" s="120">
        <v>42393.333333333336</v>
      </c>
      <c r="Q14" s="120">
        <v>42393.333333333336</v>
      </c>
    </row>
    <row r="15" spans="1:17" x14ac:dyDescent="0.25">
      <c r="A15" s="180" t="s">
        <v>201</v>
      </c>
      <c r="B15" s="189">
        <v>102995.92312325274</v>
      </c>
      <c r="C15" s="189">
        <v>119062.17376752141</v>
      </c>
      <c r="D15" s="189">
        <v>111029.04844538709</v>
      </c>
      <c r="E15" s="189">
        <v>151194.67505605874</v>
      </c>
      <c r="F15" s="189">
        <v>151194.67505605874</v>
      </c>
      <c r="G15" s="189">
        <v>167260.92570032741</v>
      </c>
      <c r="H15" s="189">
        <v>159227.80037819309</v>
      </c>
      <c r="I15" s="189">
        <v>159227.80037819309</v>
      </c>
      <c r="J15" s="189">
        <v>151194.67505605877</v>
      </c>
      <c r="K15" s="189">
        <v>143161.54973392445</v>
      </c>
      <c r="L15" s="189">
        <v>143161.54973392445</v>
      </c>
      <c r="M15" s="189">
        <v>135128.42441179013</v>
      </c>
      <c r="N15" s="189">
        <v>135128.42441179013</v>
      </c>
      <c r="O15" s="189">
        <v>127095.29908965579</v>
      </c>
      <c r="P15" s="189">
        <v>119062.17376752144</v>
      </c>
      <c r="Q15" s="189">
        <v>119062.17376752145</v>
      </c>
    </row>
    <row r="16" spans="1:17" x14ac:dyDescent="0.25">
      <c r="A16" s="108" t="s">
        <v>200</v>
      </c>
      <c r="B16" s="118">
        <v>5222.2222222222226</v>
      </c>
      <c r="C16" s="118">
        <v>5222.2222222222226</v>
      </c>
      <c r="D16" s="118">
        <v>5482.5459640843837</v>
      </c>
      <c r="E16" s="118">
        <v>5482.5459640843837</v>
      </c>
      <c r="F16" s="118">
        <v>5482.5459640843837</v>
      </c>
      <c r="G16" s="118">
        <v>5482.5459640843837</v>
      </c>
      <c r="H16" s="118">
        <v>5222.2222222222226</v>
      </c>
      <c r="I16" s="118">
        <v>5445.1787975286188</v>
      </c>
      <c r="J16" s="118">
        <v>5445.1787975286188</v>
      </c>
      <c r="K16" s="118">
        <v>5222.2222222222226</v>
      </c>
      <c r="L16" s="118">
        <v>5222.2222222222226</v>
      </c>
      <c r="M16" s="118">
        <v>5222.2222222222226</v>
      </c>
      <c r="N16" s="118">
        <v>4961.8984803600597</v>
      </c>
      <c r="O16" s="118">
        <v>4961.8984803600597</v>
      </c>
      <c r="P16" s="118">
        <v>4961.8984803600597</v>
      </c>
      <c r="Q16" s="118">
        <v>4961.8984803600597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4132.4064627113912</v>
      </c>
      <c r="D18" s="120">
        <v>4132.4064627113885</v>
      </c>
      <c r="E18" s="120">
        <v>4132.4064627113912</v>
      </c>
      <c r="F18" s="120">
        <v>4132.4064627113885</v>
      </c>
      <c r="G18" s="120">
        <v>4132.4064627113985</v>
      </c>
      <c r="H18" s="120">
        <v>8264.812925422777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79" t="s">
        <v>201</v>
      </c>
      <c r="B19" s="189"/>
      <c r="C19" s="189">
        <v>16066.250644268672</v>
      </c>
      <c r="D19" s="189">
        <v>0</v>
      </c>
      <c r="E19" s="189">
        <v>48198.751932805979</v>
      </c>
      <c r="F19" s="189">
        <v>0</v>
      </c>
      <c r="G19" s="189">
        <v>24099.375966402989</v>
      </c>
      <c r="H19" s="189">
        <v>0</v>
      </c>
      <c r="I19" s="189">
        <v>0</v>
      </c>
      <c r="J19" s="189">
        <v>0</v>
      </c>
      <c r="K19" s="189">
        <v>0</v>
      </c>
      <c r="L19" s="189">
        <v>0</v>
      </c>
      <c r="M19" s="189">
        <v>0</v>
      </c>
      <c r="N19" s="189">
        <v>0</v>
      </c>
      <c r="O19" s="189">
        <v>0</v>
      </c>
      <c r="P19" s="189">
        <v>0</v>
      </c>
      <c r="Q19" s="189">
        <v>1.4551915228366852E-11</v>
      </c>
    </row>
    <row r="20" spans="1:17" x14ac:dyDescent="0.25">
      <c r="A20" s="119" t="s">
        <v>200</v>
      </c>
      <c r="B20" s="118"/>
      <c r="C20" s="118">
        <v>483.28031716855929</v>
      </c>
      <c r="D20" s="118">
        <v>260.32374186216219</v>
      </c>
      <c r="E20" s="118">
        <v>483.28031716855924</v>
      </c>
      <c r="F20" s="118">
        <v>260.32374186216219</v>
      </c>
      <c r="G20" s="118">
        <v>222.95657530639707</v>
      </c>
      <c r="H20" s="118">
        <v>0</v>
      </c>
      <c r="I20" s="118">
        <v>445.91315061279414</v>
      </c>
      <c r="J20" s="118">
        <v>260.32374186216219</v>
      </c>
      <c r="K20" s="118">
        <v>0</v>
      </c>
      <c r="L20" s="118">
        <v>260.32374186216219</v>
      </c>
      <c r="M20" s="118">
        <v>222.95657530639707</v>
      </c>
      <c r="N20" s="118">
        <v>222.95657530639707</v>
      </c>
      <c r="O20" s="118">
        <v>260.32374186216219</v>
      </c>
      <c r="P20" s="118">
        <v>222.95657530639707</v>
      </c>
      <c r="Q20" s="118">
        <v>260.32374186216219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0</v>
      </c>
      <c r="D22" s="120">
        <f t="shared" ref="D22:Q22" si="1">C14+D18-D14</f>
        <v>4132.4064627113912</v>
      </c>
      <c r="E22" s="120">
        <f t="shared" si="1"/>
        <v>0</v>
      </c>
      <c r="F22" s="120">
        <f t="shared" si="1"/>
        <v>4132.4064627113912</v>
      </c>
      <c r="G22" s="120">
        <f t="shared" si="1"/>
        <v>0</v>
      </c>
      <c r="H22" s="120">
        <f t="shared" si="1"/>
        <v>4132.4064627113839</v>
      </c>
      <c r="I22" s="120">
        <f t="shared" si="1"/>
        <v>0</v>
      </c>
      <c r="J22" s="120">
        <f t="shared" si="1"/>
        <v>4132.4064627113912</v>
      </c>
      <c r="K22" s="120">
        <f t="shared" si="1"/>
        <v>0</v>
      </c>
      <c r="L22" s="120">
        <f t="shared" si="1"/>
        <v>4132.4064627113912</v>
      </c>
      <c r="M22" s="120">
        <f t="shared" si="1"/>
        <v>0</v>
      </c>
      <c r="N22" s="120">
        <f t="shared" si="1"/>
        <v>4132.4064627113912</v>
      </c>
      <c r="O22" s="120">
        <f t="shared" si="1"/>
        <v>0</v>
      </c>
      <c r="P22" s="120">
        <f t="shared" si="1"/>
        <v>4132.4064627113912</v>
      </c>
      <c r="Q22" s="120">
        <f t="shared" si="1"/>
        <v>0</v>
      </c>
    </row>
    <row r="23" spans="1:17" x14ac:dyDescent="0.25">
      <c r="A23" s="179" t="s">
        <v>201</v>
      </c>
      <c r="B23" s="189"/>
      <c r="C23" s="189">
        <f t="shared" ref="C23:Q24" si="2">B15+C19-C15</f>
        <v>0</v>
      </c>
      <c r="D23" s="189">
        <f t="shared" si="2"/>
        <v>8033.1253221343213</v>
      </c>
      <c r="E23" s="189">
        <f t="shared" si="2"/>
        <v>8033.1253221343213</v>
      </c>
      <c r="F23" s="189">
        <f t="shared" si="2"/>
        <v>0</v>
      </c>
      <c r="G23" s="189">
        <f t="shared" si="2"/>
        <v>8033.1253221343213</v>
      </c>
      <c r="H23" s="189">
        <f t="shared" si="2"/>
        <v>8033.1253221343213</v>
      </c>
      <c r="I23" s="189">
        <f t="shared" si="2"/>
        <v>0</v>
      </c>
      <c r="J23" s="189">
        <f t="shared" si="2"/>
        <v>8033.1253221343213</v>
      </c>
      <c r="K23" s="189">
        <f t="shared" si="2"/>
        <v>8033.1253221343213</v>
      </c>
      <c r="L23" s="189">
        <f t="shared" si="2"/>
        <v>0</v>
      </c>
      <c r="M23" s="189">
        <f t="shared" si="2"/>
        <v>8033.1253221343213</v>
      </c>
      <c r="N23" s="189">
        <f t="shared" si="2"/>
        <v>0</v>
      </c>
      <c r="O23" s="189">
        <f t="shared" si="2"/>
        <v>8033.1253221343359</v>
      </c>
      <c r="P23" s="189">
        <f t="shared" si="2"/>
        <v>8033.1253221343504</v>
      </c>
      <c r="Q23" s="189">
        <f t="shared" si="2"/>
        <v>0</v>
      </c>
    </row>
    <row r="24" spans="1:17" x14ac:dyDescent="0.25">
      <c r="A24" s="119" t="s">
        <v>200</v>
      </c>
      <c r="B24" s="118"/>
      <c r="C24" s="118">
        <f t="shared" si="2"/>
        <v>483.28031716855912</v>
      </c>
      <c r="D24" s="118">
        <f t="shared" si="2"/>
        <v>0</v>
      </c>
      <c r="E24" s="118">
        <f t="shared" si="2"/>
        <v>483.28031716855912</v>
      </c>
      <c r="F24" s="118">
        <f t="shared" si="2"/>
        <v>260.32374186216202</v>
      </c>
      <c r="G24" s="118">
        <f t="shared" si="2"/>
        <v>222.9565753063971</v>
      </c>
      <c r="H24" s="118">
        <f t="shared" si="2"/>
        <v>260.32374186216111</v>
      </c>
      <c r="I24" s="118">
        <f t="shared" si="2"/>
        <v>222.95657530639801</v>
      </c>
      <c r="J24" s="118">
        <f t="shared" si="2"/>
        <v>260.32374186216202</v>
      </c>
      <c r="K24" s="118">
        <f t="shared" si="2"/>
        <v>222.95657530639619</v>
      </c>
      <c r="L24" s="118">
        <f t="shared" si="2"/>
        <v>260.32374186216202</v>
      </c>
      <c r="M24" s="118">
        <f t="shared" si="2"/>
        <v>222.9565753063971</v>
      </c>
      <c r="N24" s="118">
        <f t="shared" si="2"/>
        <v>483.28031716856003</v>
      </c>
      <c r="O24" s="118">
        <f t="shared" si="2"/>
        <v>260.32374186216202</v>
      </c>
      <c r="P24" s="118">
        <f t="shared" si="2"/>
        <v>222.9565753063971</v>
      </c>
      <c r="Q24" s="118">
        <f t="shared" si="2"/>
        <v>260.32374186216202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4239.3333333333358</v>
      </c>
      <c r="C26" s="120">
        <f t="shared" ref="C26:Q26" si="3">C14-C9</f>
        <v>6013.739796044727</v>
      </c>
      <c r="D26" s="120">
        <f t="shared" si="3"/>
        <v>4108.739796044727</v>
      </c>
      <c r="E26" s="120">
        <f t="shared" si="3"/>
        <v>5911.3892587561204</v>
      </c>
      <c r="F26" s="120">
        <f t="shared" si="3"/>
        <v>5065.1462587561182</v>
      </c>
      <c r="G26" s="120">
        <f t="shared" si="3"/>
        <v>4443.5527214675167</v>
      </c>
      <c r="H26" s="120">
        <f t="shared" si="3"/>
        <v>4890.1891841789111</v>
      </c>
      <c r="I26" s="120">
        <f t="shared" si="3"/>
        <v>4202.5141841789009</v>
      </c>
      <c r="J26" s="120">
        <f t="shared" si="3"/>
        <v>12702.552721467509</v>
      </c>
      <c r="K26" s="120">
        <f t="shared" si="3"/>
        <v>25285.552721467509</v>
      </c>
      <c r="L26" s="120">
        <f t="shared" si="3"/>
        <v>24441.146258756118</v>
      </c>
      <c r="M26" s="120">
        <f t="shared" si="3"/>
        <v>28480.146258756118</v>
      </c>
      <c r="N26" s="120">
        <f t="shared" si="3"/>
        <v>30586.739796044727</v>
      </c>
      <c r="O26" s="120">
        <f t="shared" si="3"/>
        <v>32789.739796044727</v>
      </c>
      <c r="P26" s="120">
        <f t="shared" si="3"/>
        <v>27806.333333333336</v>
      </c>
      <c r="Q26" s="120">
        <f t="shared" si="3"/>
        <v>27648.076952877753</v>
      </c>
    </row>
    <row r="27" spans="1:17" x14ac:dyDescent="0.25">
      <c r="A27" s="180" t="s">
        <v>201</v>
      </c>
      <c r="B27" s="189">
        <f t="shared" ref="B27:Q27" si="4">B15-B10</f>
        <v>10299.592312325258</v>
      </c>
      <c r="C27" s="189">
        <f t="shared" si="4"/>
        <v>11045.600154694679</v>
      </c>
      <c r="D27" s="189">
        <f t="shared" si="4"/>
        <v>28723.30586553285</v>
      </c>
      <c r="E27" s="189">
        <f t="shared" si="4"/>
        <v>7815.2388402997167</v>
      </c>
      <c r="F27" s="189">
        <f t="shared" si="4"/>
        <v>22513.980242224206</v>
      </c>
      <c r="G27" s="189">
        <f t="shared" si="4"/>
        <v>14483.000884004054</v>
      </c>
      <c r="H27" s="189">
        <f t="shared" si="4"/>
        <v>43516.754626614915</v>
      </c>
      <c r="I27" s="189">
        <f t="shared" si="4"/>
        <v>44176.189367119965</v>
      </c>
      <c r="J27" s="189">
        <f t="shared" si="4"/>
        <v>27285.852642313053</v>
      </c>
      <c r="K27" s="189">
        <f t="shared" si="4"/>
        <v>55007.833721638875</v>
      </c>
      <c r="L27" s="189">
        <f t="shared" si="4"/>
        <v>47530.853717629507</v>
      </c>
      <c r="M27" s="189">
        <f t="shared" si="4"/>
        <v>32166.82239263966</v>
      </c>
      <c r="N27" s="189">
        <f t="shared" si="4"/>
        <v>46565.394392076167</v>
      </c>
      <c r="O27" s="189">
        <f t="shared" si="4"/>
        <v>48931.472070484087</v>
      </c>
      <c r="P27" s="189">
        <f t="shared" si="4"/>
        <v>37649.606246737967</v>
      </c>
      <c r="Q27" s="189">
        <f t="shared" si="4"/>
        <v>33237.213745996865</v>
      </c>
    </row>
    <row r="28" spans="1:17" x14ac:dyDescent="0.25">
      <c r="A28" s="108" t="s">
        <v>200</v>
      </c>
      <c r="B28" s="118">
        <f t="shared" ref="B28:Q28" si="5">B16-B11</f>
        <v>824.22222222222263</v>
      </c>
      <c r="C28" s="118">
        <f t="shared" si="5"/>
        <v>531.22222222222263</v>
      </c>
      <c r="D28" s="118">
        <f t="shared" si="5"/>
        <v>560.54596408438374</v>
      </c>
      <c r="E28" s="118">
        <f t="shared" si="5"/>
        <v>618.54596408438374</v>
      </c>
      <c r="F28" s="118">
        <f t="shared" si="5"/>
        <v>605.54596408438374</v>
      </c>
      <c r="G28" s="118">
        <f t="shared" si="5"/>
        <v>571.54596408438374</v>
      </c>
      <c r="H28" s="118">
        <f t="shared" si="5"/>
        <v>351.22222222222263</v>
      </c>
      <c r="I28" s="118">
        <f t="shared" si="5"/>
        <v>583.17879752861882</v>
      </c>
      <c r="J28" s="118">
        <f t="shared" si="5"/>
        <v>685.17879752861882</v>
      </c>
      <c r="K28" s="118">
        <f t="shared" si="5"/>
        <v>1023.2222222222226</v>
      </c>
      <c r="L28" s="118">
        <f t="shared" si="5"/>
        <v>733.22222222222263</v>
      </c>
      <c r="M28" s="118">
        <f t="shared" si="5"/>
        <v>702.22222222222263</v>
      </c>
      <c r="N28" s="118">
        <f t="shared" si="5"/>
        <v>534.89848036005969</v>
      </c>
      <c r="O28" s="118">
        <f t="shared" si="5"/>
        <v>556.89848036005969</v>
      </c>
      <c r="P28" s="118">
        <f t="shared" si="5"/>
        <v>562.89848036005969</v>
      </c>
      <c r="Q28" s="118">
        <f t="shared" si="5"/>
        <v>415.89848036005969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6368.3708584446722</v>
      </c>
      <c r="C31" s="38">
        <v>7047.2075200000008</v>
      </c>
      <c r="D31" s="38">
        <v>6194.530279999999</v>
      </c>
      <c r="E31" s="38">
        <v>7368.0301200000013</v>
      </c>
      <c r="F31" s="38">
        <v>6870.9746500000001</v>
      </c>
      <c r="G31" s="38">
        <v>7527.5791081414909</v>
      </c>
      <c r="H31" s="38">
        <v>6615.9733100000003</v>
      </c>
      <c r="I31" s="38">
        <v>6732.5466400000005</v>
      </c>
      <c r="J31" s="38">
        <v>6265.1088300000001</v>
      </c>
      <c r="K31" s="38">
        <v>4469.4602199999999</v>
      </c>
      <c r="L31" s="38">
        <v>4539.894991869166</v>
      </c>
      <c r="M31" s="38">
        <v>4637.4999054504005</v>
      </c>
      <c r="N31" s="38">
        <v>3762.8067040859278</v>
      </c>
      <c r="O31" s="38">
        <v>3322.0937776839305</v>
      </c>
      <c r="P31" s="38">
        <v>3260.4128638248644</v>
      </c>
      <c r="Q31" s="38">
        <v>3272.9377357371059</v>
      </c>
    </row>
    <row r="32" spans="1:17" x14ac:dyDescent="0.25">
      <c r="A32" s="55" t="s">
        <v>33</v>
      </c>
      <c r="B32" s="54">
        <v>294.48205379751926</v>
      </c>
      <c r="C32" s="54">
        <v>185.90411</v>
      </c>
      <c r="D32" s="54">
        <v>151.58869999999999</v>
      </c>
      <c r="E32" s="54">
        <v>130.39941999999999</v>
      </c>
      <c r="F32" s="54">
        <v>85.615710000000007</v>
      </c>
      <c r="G32" s="54">
        <v>101.19730060557382</v>
      </c>
      <c r="H32" s="54">
        <v>127.17563</v>
      </c>
      <c r="I32" s="54">
        <v>261.27109000000002</v>
      </c>
      <c r="J32" s="54">
        <v>159.29822999999999</v>
      </c>
      <c r="K32" s="54">
        <v>17.394909999999999</v>
      </c>
      <c r="L32" s="54">
        <v>22.594919766236671</v>
      </c>
      <c r="M32" s="54">
        <v>163.91510213489241</v>
      </c>
      <c r="N32" s="54">
        <v>9.2193931070982007</v>
      </c>
      <c r="O32" s="54">
        <v>8.5748047552200433</v>
      </c>
      <c r="P32" s="54">
        <v>8.0254160449521716</v>
      </c>
      <c r="Q32" s="54">
        <v>6.9025159471164148</v>
      </c>
    </row>
    <row r="33" spans="1:17" x14ac:dyDescent="0.25">
      <c r="A33" s="52" t="s">
        <v>32</v>
      </c>
      <c r="B33" s="51">
        <v>2281.8135502253922</v>
      </c>
      <c r="C33" s="51">
        <v>2522.0393199999999</v>
      </c>
      <c r="D33" s="51">
        <v>2322.49577</v>
      </c>
      <c r="E33" s="51">
        <v>2483.1167</v>
      </c>
      <c r="F33" s="51">
        <v>2515.8802799999999</v>
      </c>
      <c r="G33" s="51">
        <v>2455.2884011715682</v>
      </c>
      <c r="H33" s="51">
        <v>2553.06738</v>
      </c>
      <c r="I33" s="51">
        <v>2684.6398199999999</v>
      </c>
      <c r="J33" s="51">
        <v>2539.2498300000002</v>
      </c>
      <c r="K33" s="51">
        <v>2324.1066599999999</v>
      </c>
      <c r="L33" s="51">
        <v>2422.5733821542199</v>
      </c>
      <c r="M33" s="51">
        <v>2308.1559473362586</v>
      </c>
      <c r="N33" s="51">
        <v>1709.138690198155</v>
      </c>
      <c r="O33" s="51">
        <v>1259.3727824179825</v>
      </c>
      <c r="P33" s="51">
        <v>1236.5022990296206</v>
      </c>
      <c r="Q33" s="51">
        <v>1284.2953699856819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28.566060434588639</v>
      </c>
      <c r="C35" s="51">
        <v>28.592169999999999</v>
      </c>
      <c r="D35" s="51">
        <v>28.593810000000001</v>
      </c>
      <c r="E35" s="51">
        <v>28.597090000000001</v>
      </c>
      <c r="F35" s="51">
        <v>29.693709999999999</v>
      </c>
      <c r="G35" s="51">
        <v>28.565966070014415</v>
      </c>
      <c r="H35" s="51">
        <v>26.380700000000001</v>
      </c>
      <c r="I35" s="51">
        <v>26.379639999999998</v>
      </c>
      <c r="J35" s="51">
        <v>26.383400000000002</v>
      </c>
      <c r="K35" s="51">
        <v>21.985890000000001</v>
      </c>
      <c r="L35" s="51">
        <v>23.072530503796212</v>
      </c>
      <c r="M35" s="51">
        <v>17.578978033641391</v>
      </c>
      <c r="N35" s="51">
        <v>16.480469188258503</v>
      </c>
      <c r="O35" s="51">
        <v>12.085687088172204</v>
      </c>
      <c r="P35" s="51">
        <v>36.257115065298194</v>
      </c>
      <c r="Q35" s="51">
        <v>31.862066818472226</v>
      </c>
    </row>
    <row r="36" spans="1:17" x14ac:dyDescent="0.25">
      <c r="A36" s="53" t="s">
        <v>76</v>
      </c>
      <c r="B36" s="51">
        <v>71.72397002095974</v>
      </c>
      <c r="C36" s="51">
        <v>77.900360000000006</v>
      </c>
      <c r="D36" s="51">
        <v>76.806690000000003</v>
      </c>
      <c r="E36" s="51">
        <v>85.007180000000005</v>
      </c>
      <c r="F36" s="51">
        <v>97.302909999999997</v>
      </c>
      <c r="G36" s="51">
        <v>125.01229448002526</v>
      </c>
      <c r="H36" s="51">
        <v>52.311880000000002</v>
      </c>
      <c r="I36" s="51">
        <v>144.49059</v>
      </c>
      <c r="J36" s="51">
        <v>141.41665</v>
      </c>
      <c r="K36" s="51">
        <v>138.32310000000001</v>
      </c>
      <c r="L36" s="51">
        <v>143.45149955773698</v>
      </c>
      <c r="M36" s="51">
        <v>106.57301246225214</v>
      </c>
      <c r="N36" s="51">
        <v>89.139668997624469</v>
      </c>
      <c r="O36" s="51">
        <v>141.39676651455432</v>
      </c>
      <c r="P36" s="51">
        <v>107.57267315823029</v>
      </c>
      <c r="Q36" s="51">
        <v>140.36628105054194</v>
      </c>
    </row>
    <row r="37" spans="1:17" x14ac:dyDescent="0.25">
      <c r="A37" s="53" t="s">
        <v>29</v>
      </c>
      <c r="B37" s="51">
        <v>180.5669792804398</v>
      </c>
      <c r="C37" s="51">
        <v>173.90055000000001</v>
      </c>
      <c r="D37" s="51">
        <v>182.49476999999999</v>
      </c>
      <c r="E37" s="51">
        <v>169.11684</v>
      </c>
      <c r="F37" s="51">
        <v>108.91201</v>
      </c>
      <c r="G37" s="51">
        <v>82.162739344325331</v>
      </c>
      <c r="H37" s="51">
        <v>181.50137000000001</v>
      </c>
      <c r="I37" s="51">
        <v>164.32451</v>
      </c>
      <c r="J37" s="51">
        <v>140.41243</v>
      </c>
      <c r="K37" s="51">
        <v>118.50684</v>
      </c>
      <c r="L37" s="51">
        <v>94.583460579851646</v>
      </c>
      <c r="M37" s="51">
        <v>112.73483058687279</v>
      </c>
      <c r="N37" s="51">
        <v>64.966947510693046</v>
      </c>
      <c r="O37" s="51">
        <v>33.438442924091731</v>
      </c>
      <c r="P37" s="51">
        <v>17.196822044093867</v>
      </c>
      <c r="Q37" s="51">
        <v>11.464532490129052</v>
      </c>
    </row>
    <row r="38" spans="1:17" x14ac:dyDescent="0.25">
      <c r="A38" s="53" t="s">
        <v>28</v>
      </c>
      <c r="B38" s="51">
        <v>2000.956540489404</v>
      </c>
      <c r="C38" s="51">
        <v>2241.64624</v>
      </c>
      <c r="D38" s="51">
        <v>2034.6005</v>
      </c>
      <c r="E38" s="51">
        <v>2200.3955900000001</v>
      </c>
      <c r="F38" s="51">
        <v>2279.97165</v>
      </c>
      <c r="G38" s="51">
        <v>2219.5474012772033</v>
      </c>
      <c r="H38" s="51">
        <v>2292.8734300000001</v>
      </c>
      <c r="I38" s="51">
        <v>2349.44508</v>
      </c>
      <c r="J38" s="51">
        <v>2231.0373500000001</v>
      </c>
      <c r="K38" s="51">
        <v>2045.2908299999999</v>
      </c>
      <c r="L38" s="51">
        <v>2161.4658915128352</v>
      </c>
      <c r="M38" s="51">
        <v>2071.2691262534922</v>
      </c>
      <c r="N38" s="51">
        <v>1538.551604501579</v>
      </c>
      <c r="O38" s="51">
        <v>1072.4518858911642</v>
      </c>
      <c r="P38" s="51">
        <v>1075.4756887619983</v>
      </c>
      <c r="Q38" s="51">
        <v>1100.6024896265387</v>
      </c>
    </row>
    <row r="39" spans="1:17" x14ac:dyDescent="0.25">
      <c r="A39" s="52" t="s">
        <v>27</v>
      </c>
      <c r="B39" s="51">
        <v>2836.4791924684932</v>
      </c>
      <c r="C39" s="51">
        <v>3269.66075</v>
      </c>
      <c r="D39" s="51">
        <v>2643.3483999999999</v>
      </c>
      <c r="E39" s="51">
        <v>3588.61382</v>
      </c>
      <c r="F39" s="51">
        <v>3086.6670800000002</v>
      </c>
      <c r="G39" s="51">
        <v>3698.6206699436825</v>
      </c>
      <c r="H39" s="51">
        <v>2805.9120800000001</v>
      </c>
      <c r="I39" s="51">
        <v>2615.55789</v>
      </c>
      <c r="J39" s="51">
        <v>2519.9693600000001</v>
      </c>
      <c r="K39" s="51">
        <v>1328.9806100000001</v>
      </c>
      <c r="L39" s="51">
        <v>1282.0279568115982</v>
      </c>
      <c r="M39" s="51">
        <v>1410.8465935033321</v>
      </c>
      <c r="N39" s="51">
        <v>1299.2047772621954</v>
      </c>
      <c r="O39" s="51">
        <v>1412.3642818568005</v>
      </c>
      <c r="P39" s="51">
        <v>1368.4705664771404</v>
      </c>
      <c r="Q39" s="51">
        <v>1267.4980006101505</v>
      </c>
    </row>
    <row r="40" spans="1:17" x14ac:dyDescent="0.25">
      <c r="A40" s="53" t="s">
        <v>66</v>
      </c>
      <c r="B40" s="51">
        <v>2836.4791924684932</v>
      </c>
      <c r="C40" s="51">
        <v>3269.66075</v>
      </c>
      <c r="D40" s="51">
        <v>2643.3483999999999</v>
      </c>
      <c r="E40" s="51">
        <v>3588.61382</v>
      </c>
      <c r="F40" s="51">
        <v>3086.6670800000002</v>
      </c>
      <c r="G40" s="51">
        <v>3698.6206699436825</v>
      </c>
      <c r="H40" s="51">
        <v>2805.9120800000001</v>
      </c>
      <c r="I40" s="51">
        <v>2615.55789</v>
      </c>
      <c r="J40" s="51">
        <v>2519.9693600000001</v>
      </c>
      <c r="K40" s="51">
        <v>1328.9806100000001</v>
      </c>
      <c r="L40" s="51">
        <v>1282.0279568115982</v>
      </c>
      <c r="M40" s="51">
        <v>1410.8465935033321</v>
      </c>
      <c r="N40" s="51">
        <v>1299.2047772621954</v>
      </c>
      <c r="O40" s="51">
        <v>1412.3642818568005</v>
      </c>
      <c r="P40" s="51">
        <v>1368.4705664771404</v>
      </c>
      <c r="Q40" s="51">
        <v>1267.4980006101505</v>
      </c>
    </row>
    <row r="41" spans="1:17" x14ac:dyDescent="0.25">
      <c r="A41" s="53" t="s">
        <v>25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2" t="s">
        <v>24</v>
      </c>
      <c r="B42" s="51">
        <v>129.0235955955967</v>
      </c>
      <c r="C42" s="51">
        <v>129.00041999999999</v>
      </c>
      <c r="D42" s="51">
        <v>129.00026</v>
      </c>
      <c r="E42" s="51">
        <v>129.00131999999999</v>
      </c>
      <c r="F42" s="51">
        <v>129.00405000000001</v>
      </c>
      <c r="G42" s="51">
        <v>129.04798333063727</v>
      </c>
      <c r="H42" s="51">
        <v>132.20412999999999</v>
      </c>
      <c r="I42" s="51">
        <v>136.80592999999999</v>
      </c>
      <c r="J42" s="51">
        <v>136.78596999999999</v>
      </c>
      <c r="K42" s="51">
        <v>125.19324</v>
      </c>
      <c r="L42" s="51">
        <v>150.7121140118077</v>
      </c>
      <c r="M42" s="51">
        <v>192.3407959882521</v>
      </c>
      <c r="N42" s="51">
        <v>190.54831054984882</v>
      </c>
      <c r="O42" s="51">
        <v>169.39029454596238</v>
      </c>
      <c r="P42" s="51">
        <v>165.20846144062298</v>
      </c>
      <c r="Q42" s="51">
        <v>207.53125507775533</v>
      </c>
    </row>
    <row r="43" spans="1:17" x14ac:dyDescent="0.25">
      <c r="A43" s="53" t="s">
        <v>23</v>
      </c>
      <c r="B43" s="51">
        <v>129.0235955955967</v>
      </c>
      <c r="C43" s="51">
        <v>129.00041999999999</v>
      </c>
      <c r="D43" s="51">
        <v>129.00026</v>
      </c>
      <c r="E43" s="51">
        <v>129.00131999999999</v>
      </c>
      <c r="F43" s="51">
        <v>129.00405000000001</v>
      </c>
      <c r="G43" s="51">
        <v>129.02409832549216</v>
      </c>
      <c r="H43" s="51">
        <v>132.20412999999999</v>
      </c>
      <c r="I43" s="51">
        <v>136.80592999999999</v>
      </c>
      <c r="J43" s="51">
        <v>136.78596999999999</v>
      </c>
      <c r="K43" s="51">
        <v>122.00499000000001</v>
      </c>
      <c r="L43" s="51">
        <v>147.51155887785174</v>
      </c>
      <c r="M43" s="51">
        <v>189.16417714547867</v>
      </c>
      <c r="N43" s="51">
        <v>187.37166393664816</v>
      </c>
      <c r="O43" s="51">
        <v>166.21363182841498</v>
      </c>
      <c r="P43" s="51">
        <v>162.03177928746655</v>
      </c>
      <c r="Q43" s="51">
        <v>204.3546305201144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3.18825</v>
      </c>
      <c r="L44" s="51">
        <v>3.1527856210587615</v>
      </c>
      <c r="M44" s="51">
        <v>3.1288499540867933</v>
      </c>
      <c r="N44" s="51">
        <v>3.1288772379781462</v>
      </c>
      <c r="O44" s="51">
        <v>3.1288933622429855</v>
      </c>
      <c r="P44" s="51">
        <v>3.128912699803672</v>
      </c>
      <c r="Q44" s="51">
        <v>3.128855670839485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2.3885005145101262E-2</v>
      </c>
      <c r="H46" s="51">
        <v>0</v>
      </c>
      <c r="I46" s="51">
        <v>0</v>
      </c>
      <c r="J46" s="51">
        <v>0</v>
      </c>
      <c r="K46" s="51">
        <v>0</v>
      </c>
      <c r="L46" s="51">
        <v>4.7769512897189073E-2</v>
      </c>
      <c r="M46" s="51">
        <v>4.7768888686623684E-2</v>
      </c>
      <c r="N46" s="51">
        <v>4.7769375222510777E-2</v>
      </c>
      <c r="O46" s="51">
        <v>4.7769355304399935E-2</v>
      </c>
      <c r="P46" s="51">
        <v>4.7769453352779656E-2</v>
      </c>
      <c r="Q46" s="51">
        <v>4.7768886801442242E-2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63" t="s">
        <v>21</v>
      </c>
      <c r="B49" s="62">
        <v>826.57246635766978</v>
      </c>
      <c r="C49" s="62">
        <v>940.60292000000004</v>
      </c>
      <c r="D49" s="62">
        <v>948.09715000000006</v>
      </c>
      <c r="E49" s="62">
        <v>1036.89886</v>
      </c>
      <c r="F49" s="62">
        <v>1053.80753</v>
      </c>
      <c r="G49" s="62">
        <v>1143.4247530900291</v>
      </c>
      <c r="H49" s="62">
        <v>997.61409000000003</v>
      </c>
      <c r="I49" s="62">
        <v>1034.2719099999999</v>
      </c>
      <c r="J49" s="62">
        <v>909.80543999999998</v>
      </c>
      <c r="K49" s="62">
        <v>673.78480000000002</v>
      </c>
      <c r="L49" s="62">
        <v>661.98661912530338</v>
      </c>
      <c r="M49" s="62">
        <v>562.24146648766543</v>
      </c>
      <c r="N49" s="62">
        <v>554.69553296863046</v>
      </c>
      <c r="O49" s="62">
        <v>472.39161410796549</v>
      </c>
      <c r="P49" s="62">
        <v>482.20612083252809</v>
      </c>
      <c r="Q49" s="62">
        <v>506.71059411640169</v>
      </c>
    </row>
    <row r="50" spans="1:17" x14ac:dyDescent="0.25">
      <c r="A50" s="191" t="s">
        <v>105</v>
      </c>
      <c r="B50" s="190">
        <f t="shared" ref="B50:Q50" si="6">SUM(B51:B53)</f>
        <v>6368.3708584446722</v>
      </c>
      <c r="C50" s="190">
        <f t="shared" si="6"/>
        <v>7047.2075200000018</v>
      </c>
      <c r="D50" s="190">
        <f t="shared" si="6"/>
        <v>6194.5302799999981</v>
      </c>
      <c r="E50" s="190">
        <f t="shared" si="6"/>
        <v>7368.0301200000004</v>
      </c>
      <c r="F50" s="190">
        <f t="shared" si="6"/>
        <v>6870.9746500000001</v>
      </c>
      <c r="G50" s="190">
        <f t="shared" si="6"/>
        <v>7527.57910814149</v>
      </c>
      <c r="H50" s="190">
        <f t="shared" si="6"/>
        <v>6615.9733100000003</v>
      </c>
      <c r="I50" s="190">
        <f t="shared" si="6"/>
        <v>6732.5466400000005</v>
      </c>
      <c r="J50" s="190">
        <f t="shared" si="6"/>
        <v>6265.1088300000001</v>
      </c>
      <c r="K50" s="190">
        <f t="shared" si="6"/>
        <v>4469.460219999999</v>
      </c>
      <c r="L50" s="190">
        <f t="shared" si="6"/>
        <v>4539.8949918691651</v>
      </c>
      <c r="M50" s="190">
        <f t="shared" si="6"/>
        <v>4637.4999054503996</v>
      </c>
      <c r="N50" s="190">
        <f t="shared" si="6"/>
        <v>3762.8067040859278</v>
      </c>
      <c r="O50" s="190">
        <f t="shared" si="6"/>
        <v>3322.093777683931</v>
      </c>
      <c r="P50" s="190">
        <f t="shared" si="6"/>
        <v>3260.4128638248644</v>
      </c>
      <c r="Q50" s="190">
        <f t="shared" si="6"/>
        <v>3272.9377357371063</v>
      </c>
    </row>
    <row r="51" spans="1:17" x14ac:dyDescent="0.25">
      <c r="A51" s="216" t="s">
        <v>38</v>
      </c>
      <c r="B51" s="215">
        <v>2690</v>
      </c>
      <c r="C51" s="215">
        <v>2847.6902753413028</v>
      </c>
      <c r="D51" s="215">
        <v>2900.4386027144742</v>
      </c>
      <c r="E51" s="215">
        <v>2750.7590557488879</v>
      </c>
      <c r="F51" s="215">
        <v>2735.5087446619614</v>
      </c>
      <c r="G51" s="215">
        <v>2902.4301091049579</v>
      </c>
      <c r="H51" s="215">
        <v>3042.6286760736543</v>
      </c>
      <c r="I51" s="215">
        <v>3129.1156349632893</v>
      </c>
      <c r="J51" s="215">
        <v>2412.7450336957991</v>
      </c>
      <c r="K51" s="215">
        <v>1683.4950557195127</v>
      </c>
      <c r="L51" s="215">
        <v>1505.4988460161774</v>
      </c>
      <c r="M51" s="215">
        <v>1308.4816547450403</v>
      </c>
      <c r="N51" s="215">
        <v>921.39518453530843</v>
      </c>
      <c r="O51" s="215">
        <v>792.06770044861014</v>
      </c>
      <c r="P51" s="215">
        <v>792.61690945927364</v>
      </c>
      <c r="Q51" s="215">
        <v>772.86847584899749</v>
      </c>
    </row>
    <row r="52" spans="1:17" x14ac:dyDescent="0.25">
      <c r="A52" s="179" t="s">
        <v>37</v>
      </c>
      <c r="B52" s="214">
        <v>3289.9481142867157</v>
      </c>
      <c r="C52" s="214">
        <v>3784.7650911147575</v>
      </c>
      <c r="D52" s="214">
        <v>2866.2373253572973</v>
      </c>
      <c r="E52" s="214">
        <v>4238.5651688234848</v>
      </c>
      <c r="F52" s="214">
        <v>3762.5386626915124</v>
      </c>
      <c r="G52" s="214">
        <v>4263.4937975417834</v>
      </c>
      <c r="H52" s="214">
        <v>3216.458883617936</v>
      </c>
      <c r="I52" s="214">
        <v>3247.7019053184154</v>
      </c>
      <c r="J52" s="214">
        <v>3506.4434154601586</v>
      </c>
      <c r="K52" s="214">
        <v>2482.9519444070265</v>
      </c>
      <c r="L52" s="214">
        <v>2710.8545314729076</v>
      </c>
      <c r="M52" s="214">
        <v>2998.6930563749606</v>
      </c>
      <c r="N52" s="214">
        <v>2527.2534496554545</v>
      </c>
      <c r="O52" s="214">
        <v>2224.9451044965672</v>
      </c>
      <c r="P52" s="214">
        <v>2183.7366620534222</v>
      </c>
      <c r="Q52" s="214">
        <v>2220.6409224718154</v>
      </c>
    </row>
    <row r="53" spans="1:17" x14ac:dyDescent="0.25">
      <c r="A53" s="119" t="s">
        <v>36</v>
      </c>
      <c r="B53" s="213">
        <v>388.42274415795669</v>
      </c>
      <c r="C53" s="213">
        <v>414.75215354394055</v>
      </c>
      <c r="D53" s="213">
        <v>427.85435192822649</v>
      </c>
      <c r="E53" s="213">
        <v>378.70589542762798</v>
      </c>
      <c r="F53" s="213">
        <v>372.92724264652639</v>
      </c>
      <c r="G53" s="213">
        <v>361.6552014947485</v>
      </c>
      <c r="H53" s="213">
        <v>356.88575030840974</v>
      </c>
      <c r="I53" s="213">
        <v>355.72909971829534</v>
      </c>
      <c r="J53" s="213">
        <v>345.92038084404237</v>
      </c>
      <c r="K53" s="213">
        <v>303.01321987346034</v>
      </c>
      <c r="L53" s="213">
        <v>323.5416143800802</v>
      </c>
      <c r="M53" s="213">
        <v>330.32519433039892</v>
      </c>
      <c r="N53" s="213">
        <v>314.15806989516472</v>
      </c>
      <c r="O53" s="213">
        <v>305.08097273875359</v>
      </c>
      <c r="P53" s="213">
        <v>284.05929231216851</v>
      </c>
      <c r="Q53" s="213">
        <v>279.42833741629323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35721.661513520114</v>
      </c>
      <c r="C55" s="70">
        <f t="shared" si="7"/>
        <v>37654.945182328069</v>
      </c>
      <c r="D55" s="70">
        <f t="shared" si="7"/>
        <v>35935.937236470068</v>
      </c>
      <c r="E55" s="70">
        <f t="shared" si="7"/>
        <v>39329.043172281454</v>
      </c>
      <c r="F55" s="70">
        <f t="shared" si="7"/>
        <v>38611.649369483384</v>
      </c>
      <c r="G55" s="70">
        <f t="shared" si="7"/>
        <v>40435.163330791227</v>
      </c>
      <c r="H55" s="70">
        <f t="shared" si="7"/>
        <v>39043.547834544035</v>
      </c>
      <c r="I55" s="70">
        <f t="shared" si="7"/>
        <v>39433.51344590816</v>
      </c>
      <c r="J55" s="70">
        <f t="shared" si="7"/>
        <v>35127.083864448083</v>
      </c>
      <c r="K55" s="70">
        <f t="shared" si="7"/>
        <v>26840.199436134957</v>
      </c>
      <c r="L55" s="70">
        <f t="shared" si="7"/>
        <v>27022.151113157237</v>
      </c>
      <c r="M55" s="70">
        <f t="shared" si="7"/>
        <v>25874.924998161594</v>
      </c>
      <c r="N55" s="70">
        <f t="shared" si="7"/>
        <v>21532.186528441351</v>
      </c>
      <c r="O55" s="70">
        <f t="shared" si="7"/>
        <v>18755.042800386171</v>
      </c>
      <c r="P55" s="70">
        <f t="shared" si="7"/>
        <v>19853.516449607814</v>
      </c>
      <c r="Q55" s="70">
        <f t="shared" si="7"/>
        <v>20196.28778164267</v>
      </c>
    </row>
    <row r="56" spans="1:17" x14ac:dyDescent="0.25">
      <c r="A56" s="55" t="s">
        <v>343</v>
      </c>
      <c r="B56" s="54">
        <v>16879.959093520109</v>
      </c>
      <c r="C56" s="54">
        <v>18447.521882328074</v>
      </c>
      <c r="D56" s="54">
        <v>16019.803176470066</v>
      </c>
      <c r="E56" s="54">
        <v>18815.007862281458</v>
      </c>
      <c r="F56" s="54">
        <v>17629.447249483383</v>
      </c>
      <c r="G56" s="54">
        <v>18878.158750791223</v>
      </c>
      <c r="H56" s="54">
        <v>17274.18331454404</v>
      </c>
      <c r="I56" s="54">
        <v>17819.437935908161</v>
      </c>
      <c r="J56" s="54">
        <v>16620.663334448087</v>
      </c>
      <c r="K56" s="54">
        <v>12410.793386134957</v>
      </c>
      <c r="L56" s="54">
        <v>12736.604193157236</v>
      </c>
      <c r="M56" s="54">
        <v>13160.601728161593</v>
      </c>
      <c r="N56" s="54">
        <v>9899.2671084413505</v>
      </c>
      <c r="O56" s="54">
        <v>8301.0644203861702</v>
      </c>
      <c r="P56" s="54">
        <v>8114.4579196078139</v>
      </c>
      <c r="Q56" s="54">
        <v>8054.0362616426719</v>
      </c>
    </row>
    <row r="57" spans="1:17" x14ac:dyDescent="0.25">
      <c r="A57" s="52" t="s">
        <v>106</v>
      </c>
      <c r="B57" s="51">
        <v>18841.702420000001</v>
      </c>
      <c r="C57" s="51">
        <v>19207.423299999999</v>
      </c>
      <c r="D57" s="51">
        <v>19916.13406</v>
      </c>
      <c r="E57" s="51">
        <v>20514.035309999999</v>
      </c>
      <c r="F57" s="51">
        <v>20982.202120000002</v>
      </c>
      <c r="G57" s="51">
        <v>21557.004580000001</v>
      </c>
      <c r="H57" s="51">
        <v>21769.364519999999</v>
      </c>
      <c r="I57" s="51">
        <v>21614.075509999999</v>
      </c>
      <c r="J57" s="51">
        <v>18506.420529999999</v>
      </c>
      <c r="K57" s="51">
        <v>14429.40605</v>
      </c>
      <c r="L57" s="51">
        <v>14285.546920000001</v>
      </c>
      <c r="M57" s="51">
        <v>12714.323270000001</v>
      </c>
      <c r="N57" s="51">
        <v>11632.91942</v>
      </c>
      <c r="O57" s="51">
        <v>10453.97838</v>
      </c>
      <c r="P57" s="51">
        <v>11739.05853</v>
      </c>
      <c r="Q57" s="51">
        <v>12142.25152</v>
      </c>
    </row>
    <row r="58" spans="1:17" x14ac:dyDescent="0.25">
      <c r="A58" s="50" t="s">
        <v>105</v>
      </c>
      <c r="B58" s="38">
        <f t="shared" ref="B58:Q58" si="8">SUM(B59:B61)</f>
        <v>35721.661513520106</v>
      </c>
      <c r="C58" s="38">
        <f t="shared" si="8"/>
        <v>37654.945182328069</v>
      </c>
      <c r="D58" s="38">
        <f t="shared" si="8"/>
        <v>35935.937236470068</v>
      </c>
      <c r="E58" s="38">
        <f t="shared" si="8"/>
        <v>39329.043172281461</v>
      </c>
      <c r="F58" s="38">
        <f t="shared" si="8"/>
        <v>38611.649369483384</v>
      </c>
      <c r="G58" s="38">
        <f t="shared" si="8"/>
        <v>40435.16333079122</v>
      </c>
      <c r="H58" s="38">
        <f t="shared" si="8"/>
        <v>39043.547834544042</v>
      </c>
      <c r="I58" s="38">
        <f t="shared" si="8"/>
        <v>39433.51344590816</v>
      </c>
      <c r="J58" s="38">
        <f t="shared" si="8"/>
        <v>35127.08386444809</v>
      </c>
      <c r="K58" s="38">
        <f t="shared" si="8"/>
        <v>26840.199436134957</v>
      </c>
      <c r="L58" s="38">
        <f t="shared" si="8"/>
        <v>27022.151113157233</v>
      </c>
      <c r="M58" s="38">
        <f t="shared" si="8"/>
        <v>25874.924998161594</v>
      </c>
      <c r="N58" s="38">
        <f t="shared" si="8"/>
        <v>21532.186528441351</v>
      </c>
      <c r="O58" s="38">
        <f t="shared" si="8"/>
        <v>18755.042800386171</v>
      </c>
      <c r="P58" s="38">
        <f t="shared" si="8"/>
        <v>19853.516449607814</v>
      </c>
      <c r="Q58" s="38">
        <f t="shared" si="8"/>
        <v>20196.287781642674</v>
      </c>
    </row>
    <row r="59" spans="1:17" x14ac:dyDescent="0.25">
      <c r="A59" s="121" t="s">
        <v>38</v>
      </c>
      <c r="B59" s="120">
        <f>NMM_emi!B$5</f>
        <v>25684.866382428663</v>
      </c>
      <c r="C59" s="120">
        <f>NMM_emi!C$5</f>
        <v>26564.437897116826</v>
      </c>
      <c r="D59" s="120">
        <f>NMM_emi!D$5</f>
        <v>26916.844235025732</v>
      </c>
      <c r="E59" s="120">
        <f>NMM_emi!E$5</f>
        <v>27353.638460934388</v>
      </c>
      <c r="F59" s="120">
        <f>NMM_emi!F$5</f>
        <v>27660.941068793123</v>
      </c>
      <c r="G59" s="120">
        <f>NMM_emi!G$5</f>
        <v>28375.447546664938</v>
      </c>
      <c r="H59" s="120">
        <f>NMM_emi!H$5</f>
        <v>28995.105835190014</v>
      </c>
      <c r="I59" s="120">
        <f>NMM_emi!I$5</f>
        <v>29652.858306479022</v>
      </c>
      <c r="J59" s="120">
        <f>NMM_emi!J$5</f>
        <v>25133.342018448464</v>
      </c>
      <c r="K59" s="120">
        <f>NMM_emi!K$5</f>
        <v>19170.017991600675</v>
      </c>
      <c r="L59" s="120">
        <f>NMM_emi!L$5</f>
        <v>18412.596595112896</v>
      </c>
      <c r="M59" s="120">
        <f>NMM_emi!M$5</f>
        <v>15905.050264715474</v>
      </c>
      <c r="N59" s="120">
        <f>NMM_emi!N$5</f>
        <v>13519.96680531721</v>
      </c>
      <c r="O59" s="120">
        <f>NMM_emi!O$5</f>
        <v>12030.219954810162</v>
      </c>
      <c r="P59" s="120">
        <f>NMM_emi!P$5</f>
        <v>13235.744166774042</v>
      </c>
      <c r="Q59" s="120">
        <f>NMM_emi!Q$5</f>
        <v>13484.322875074336</v>
      </c>
    </row>
    <row r="60" spans="1:17" x14ac:dyDescent="0.25">
      <c r="A60" s="179" t="s">
        <v>37</v>
      </c>
      <c r="B60" s="189">
        <f>NMM_emi!B$47</f>
        <v>8789.2216484184864</v>
      </c>
      <c r="C60" s="189">
        <f>NMM_emi!C$47</f>
        <v>9770.7102200381159</v>
      </c>
      <c r="D60" s="189">
        <f>NMM_emi!D$47</f>
        <v>7773.57397032876</v>
      </c>
      <c r="E60" s="189">
        <f>NMM_emi!E$47</f>
        <v>10751.973804288798</v>
      </c>
      <c r="F60" s="189">
        <f>NMM_emi!F$47</f>
        <v>9796.4333658101241</v>
      </c>
      <c r="G60" s="189">
        <f>NMM_emi!G$47</f>
        <v>10926.698866553392</v>
      </c>
      <c r="H60" s="189">
        <f>NMM_emi!H$47</f>
        <v>8937.9933291219859</v>
      </c>
      <c r="I60" s="189">
        <f>NMM_emi!I$47</f>
        <v>8698.2772308029853</v>
      </c>
      <c r="J60" s="189">
        <f>NMM_emi!J$47</f>
        <v>8902.8776684115837</v>
      </c>
      <c r="K60" s="189">
        <f>NMM_emi!K$47</f>
        <v>6736.920072645602</v>
      </c>
      <c r="L60" s="189">
        <f>NMM_emi!L$47</f>
        <v>7580.320786341269</v>
      </c>
      <c r="M60" s="189">
        <f>NMM_emi!M$47</f>
        <v>8838.4061389890703</v>
      </c>
      <c r="N60" s="189">
        <f>NMM_emi!N$47</f>
        <v>6986.9288444576996</v>
      </c>
      <c r="O60" s="189">
        <f>NMM_emi!O$47</f>
        <v>5689.4263516985675</v>
      </c>
      <c r="P60" s="189">
        <f>NMM_emi!P$47</f>
        <v>5639.5956405925554</v>
      </c>
      <c r="Q60" s="189">
        <f>NMM_emi!Q$47</f>
        <v>5756.741123562435</v>
      </c>
    </row>
    <row r="61" spans="1:17" x14ac:dyDescent="0.25">
      <c r="A61" s="119" t="s">
        <v>36</v>
      </c>
      <c r="B61" s="118">
        <f>NMM_emi!B$97</f>
        <v>1247.5734826729561</v>
      </c>
      <c r="C61" s="118">
        <f>NMM_emi!C$97</f>
        <v>1319.7970651731307</v>
      </c>
      <c r="D61" s="118">
        <f>NMM_emi!D$97</f>
        <v>1245.519031115572</v>
      </c>
      <c r="E61" s="118">
        <f>NMM_emi!E$97</f>
        <v>1223.4309070582735</v>
      </c>
      <c r="F61" s="118">
        <f>NMM_emi!F$97</f>
        <v>1154.2749348801365</v>
      </c>
      <c r="G61" s="118">
        <f>NMM_emi!G$97</f>
        <v>1133.0169175728902</v>
      </c>
      <c r="H61" s="118">
        <f>NMM_emi!H$97</f>
        <v>1110.448670232041</v>
      </c>
      <c r="I61" s="118">
        <f>NMM_emi!I$97</f>
        <v>1082.3779086261511</v>
      </c>
      <c r="J61" s="118">
        <f>NMM_emi!J$97</f>
        <v>1090.8641775880433</v>
      </c>
      <c r="K61" s="118">
        <f>NMM_emi!K$97</f>
        <v>933.26137188867892</v>
      </c>
      <c r="L61" s="118">
        <f>NMM_emi!L$97</f>
        <v>1029.2337317030704</v>
      </c>
      <c r="M61" s="118">
        <f>NMM_emi!M$97</f>
        <v>1131.4685944570522</v>
      </c>
      <c r="N61" s="118">
        <f>NMM_emi!N$97</f>
        <v>1025.2908786664402</v>
      </c>
      <c r="O61" s="118">
        <f>NMM_emi!O$97</f>
        <v>1035.3964938774418</v>
      </c>
      <c r="P61" s="118">
        <f>NMM_emi!P$97</f>
        <v>978.17664224121768</v>
      </c>
      <c r="Q61" s="118">
        <f>NMM_emi!Q$97</f>
        <v>955.22378300590049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150.017181613633</v>
      </c>
      <c r="C64" s="187">
        <f t="shared" si="9"/>
        <v>140.14806878646033</v>
      </c>
      <c r="D64" s="187">
        <f t="shared" si="9"/>
        <v>144.99397940071421</v>
      </c>
      <c r="E64" s="187">
        <f t="shared" si="9"/>
        <v>112.6636259949431</v>
      </c>
      <c r="F64" s="187">
        <f t="shared" si="9"/>
        <v>117.30066076997494</v>
      </c>
      <c r="G64" s="187">
        <f t="shared" si="9"/>
        <v>110.23325209090245</v>
      </c>
      <c r="H64" s="187">
        <f t="shared" si="9"/>
        <v>117.11114082401305</v>
      </c>
      <c r="I64" s="187">
        <f t="shared" si="9"/>
        <v>113.00831920322169</v>
      </c>
      <c r="J64" s="187">
        <f t="shared" si="9"/>
        <v>120.10256130155065</v>
      </c>
      <c r="K64" s="187">
        <f t="shared" si="9"/>
        <v>122.17612127930992</v>
      </c>
      <c r="L64" s="187">
        <f t="shared" si="9"/>
        <v>105.26457158332479</v>
      </c>
      <c r="M64" s="187">
        <f t="shared" si="9"/>
        <v>103.94617027906979</v>
      </c>
      <c r="N64" s="187">
        <f t="shared" si="9"/>
        <v>109.30418395645421</v>
      </c>
      <c r="O64" s="187">
        <f t="shared" si="9"/>
        <v>97.046571610764175</v>
      </c>
      <c r="P64" s="187">
        <f t="shared" si="9"/>
        <v>98.988454774724133</v>
      </c>
      <c r="Q64" s="187">
        <f t="shared" si="9"/>
        <v>96.496090893579577</v>
      </c>
    </row>
    <row r="65" spans="1:17" x14ac:dyDescent="0.25">
      <c r="A65" s="180" t="s">
        <v>37</v>
      </c>
      <c r="B65" s="186">
        <f t="shared" ref="B65:Q65" si="10">IF(B$10=0,"",B$5/B$10*1000)</f>
        <v>39.321964043732471</v>
      </c>
      <c r="C65" s="186">
        <f t="shared" si="10"/>
        <v>36.735107687951214</v>
      </c>
      <c r="D65" s="186">
        <f t="shared" si="10"/>
        <v>38.005300347773257</v>
      </c>
      <c r="E65" s="186">
        <f t="shared" si="10"/>
        <v>29.530984402969768</v>
      </c>
      <c r="F65" s="186">
        <f t="shared" si="10"/>
        <v>30.746427279126088</v>
      </c>
      <c r="G65" s="186">
        <f t="shared" si="10"/>
        <v>28.893943537119863</v>
      </c>
      <c r="H65" s="186">
        <f t="shared" si="10"/>
        <v>30.69675099257995</v>
      </c>
      <c r="I65" s="186">
        <f t="shared" si="10"/>
        <v>29.621334146887456</v>
      </c>
      <c r="J65" s="186">
        <f t="shared" si="10"/>
        <v>31.48085136823136</v>
      </c>
      <c r="K65" s="186">
        <f t="shared" si="10"/>
        <v>31.969090760119411</v>
      </c>
      <c r="L65" s="186">
        <f t="shared" si="10"/>
        <v>29.467893067220182</v>
      </c>
      <c r="M65" s="186">
        <f t="shared" si="10"/>
        <v>26.770525770016508</v>
      </c>
      <c r="N65" s="186">
        <f t="shared" si="10"/>
        <v>28.05545913249675</v>
      </c>
      <c r="O65" s="186">
        <f t="shared" si="10"/>
        <v>32.211306853193882</v>
      </c>
      <c r="P65" s="186">
        <f t="shared" si="10"/>
        <v>32.287429454817769</v>
      </c>
      <c r="Q65" s="186">
        <f t="shared" si="10"/>
        <v>31.994494680933744</v>
      </c>
    </row>
    <row r="66" spans="1:17" x14ac:dyDescent="0.25">
      <c r="A66" s="108" t="s">
        <v>57</v>
      </c>
      <c r="B66" s="185">
        <f t="shared" ref="B66:Q66" si="11">IF(B$11=0,"",B$6/B$11*1000)</f>
        <v>358.70219614790801</v>
      </c>
      <c r="C66" s="185">
        <f t="shared" si="11"/>
        <v>335.10441616657408</v>
      </c>
      <c r="D66" s="185">
        <f t="shared" si="11"/>
        <v>346.69134748318908</v>
      </c>
      <c r="E66" s="185">
        <f t="shared" si="11"/>
        <v>269.38707710464064</v>
      </c>
      <c r="F66" s="185">
        <f t="shared" si="11"/>
        <v>280.47457081387455</v>
      </c>
      <c r="G66" s="185">
        <f t="shared" si="11"/>
        <v>263.57587303146192</v>
      </c>
      <c r="H66" s="185">
        <f t="shared" si="11"/>
        <v>280.02141458137407</v>
      </c>
      <c r="I66" s="185">
        <f t="shared" si="11"/>
        <v>270.21126410426865</v>
      </c>
      <c r="J66" s="185">
        <f t="shared" si="11"/>
        <v>287.17412258023603</v>
      </c>
      <c r="K66" s="185">
        <f t="shared" si="11"/>
        <v>253.30314071685984</v>
      </c>
      <c r="L66" s="185">
        <f t="shared" si="11"/>
        <v>239.30577024904332</v>
      </c>
      <c r="M66" s="185">
        <f t="shared" si="11"/>
        <v>236.08485762133236</v>
      </c>
      <c r="N66" s="185">
        <f t="shared" si="11"/>
        <v>231.59172542438372</v>
      </c>
      <c r="O66" s="185">
        <f t="shared" si="11"/>
        <v>234.91993030212356</v>
      </c>
      <c r="P66" s="185">
        <f t="shared" si="11"/>
        <v>235.25518558064928</v>
      </c>
      <c r="Q66" s="185">
        <f t="shared" si="11"/>
        <v>230.75740733234059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7.050374796875819E-2</v>
      </c>
      <c r="C68" s="113">
        <f t="shared" si="12"/>
        <v>7.0292512720707509E-2</v>
      </c>
      <c r="D68" s="113">
        <f t="shared" si="12"/>
        <v>6.8379154648241847E-2</v>
      </c>
      <c r="E68" s="113">
        <f t="shared" si="12"/>
        <v>6.1473931077259701E-2</v>
      </c>
      <c r="F68" s="113">
        <f t="shared" si="12"/>
        <v>5.9998437143025496E-2</v>
      </c>
      <c r="G68" s="113">
        <f t="shared" si="12"/>
        <v>5.7648521443282773E-2</v>
      </c>
      <c r="H68" s="113">
        <f t="shared" si="12"/>
        <v>5.6310803167663889E-2</v>
      </c>
      <c r="I68" s="113">
        <f t="shared" si="12"/>
        <v>5.7183665720614833E-2</v>
      </c>
      <c r="J68" s="113">
        <f t="shared" si="12"/>
        <v>5.7326198291574773E-2</v>
      </c>
      <c r="K68" s="113">
        <f t="shared" si="12"/>
        <v>5.7057958167073805E-2</v>
      </c>
      <c r="L68" s="113">
        <f t="shared" si="12"/>
        <v>5.7424527826073823E-2</v>
      </c>
      <c r="M68" s="113">
        <f t="shared" si="12"/>
        <v>5.8999082637976381E-2</v>
      </c>
      <c r="N68" s="113">
        <f t="shared" si="12"/>
        <v>5.7807590472131777E-2</v>
      </c>
      <c r="O68" s="113">
        <f t="shared" si="12"/>
        <v>5.7663635734464917E-2</v>
      </c>
      <c r="P68" s="113">
        <f t="shared" si="12"/>
        <v>5.4337211863938688E-2</v>
      </c>
      <c r="Q68" s="113">
        <f t="shared" si="12"/>
        <v>5.241471941263854E-2</v>
      </c>
    </row>
    <row r="69" spans="1:17" x14ac:dyDescent="0.25">
      <c r="A69" s="180" t="s">
        <v>37</v>
      </c>
      <c r="B69" s="182">
        <f t="shared" ref="B69:Q69" si="13">IF(B$52=0,"",B$52/B$10)</f>
        <v>3.5491675727674879E-2</v>
      </c>
      <c r="C69" s="182">
        <f t="shared" si="13"/>
        <v>3.5038744190135328E-2</v>
      </c>
      <c r="D69" s="182">
        <f t="shared" si="13"/>
        <v>3.482426906696616E-2</v>
      </c>
      <c r="E69" s="182">
        <f t="shared" si="13"/>
        <v>2.9561876379854385E-2</v>
      </c>
      <c r="F69" s="182">
        <f t="shared" si="13"/>
        <v>2.9239340587450726E-2</v>
      </c>
      <c r="G69" s="182">
        <f t="shared" si="13"/>
        <v>2.7906477998490629E-2</v>
      </c>
      <c r="H69" s="182">
        <f t="shared" si="13"/>
        <v>2.7797336569953753E-2</v>
      </c>
      <c r="I69" s="182">
        <f t="shared" si="13"/>
        <v>2.8228217551911034E-2</v>
      </c>
      <c r="J69" s="182">
        <f t="shared" si="13"/>
        <v>2.8298577511710533E-2</v>
      </c>
      <c r="K69" s="182">
        <f t="shared" si="13"/>
        <v>2.8166163115131631E-2</v>
      </c>
      <c r="L69" s="182">
        <f t="shared" si="13"/>
        <v>2.8347117028312677E-2</v>
      </c>
      <c r="M69" s="182">
        <f t="shared" si="13"/>
        <v>2.9124382270365366E-2</v>
      </c>
      <c r="N69" s="182">
        <f t="shared" si="13"/>
        <v>2.8536212560623692E-2</v>
      </c>
      <c r="O69" s="182">
        <f t="shared" si="13"/>
        <v>2.8465150560640307E-2</v>
      </c>
      <c r="P69" s="182">
        <f t="shared" si="13"/>
        <v>2.6823090446029051E-2</v>
      </c>
      <c r="Q69" s="182">
        <f t="shared" si="13"/>
        <v>2.5874068824673926E-2</v>
      </c>
    </row>
    <row r="70" spans="1:17" x14ac:dyDescent="0.25">
      <c r="A70" s="108" t="s">
        <v>36</v>
      </c>
      <c r="B70" s="112">
        <f t="shared" ref="B70:Q70" si="14">IF(B$53=0,"",B$53/B$11)</f>
        <v>8.8318040963609984E-2</v>
      </c>
      <c r="C70" s="112">
        <f t="shared" si="14"/>
        <v>8.8414443305039558E-2</v>
      </c>
      <c r="D70" s="112">
        <f t="shared" si="14"/>
        <v>8.69269305014682E-2</v>
      </c>
      <c r="E70" s="112">
        <f t="shared" si="14"/>
        <v>7.7858942316535354E-2</v>
      </c>
      <c r="F70" s="112">
        <f t="shared" si="14"/>
        <v>7.6466525045422673E-2</v>
      </c>
      <c r="G70" s="112">
        <f t="shared" si="14"/>
        <v>7.3641865504937593E-2</v>
      </c>
      <c r="H70" s="112">
        <f t="shared" si="14"/>
        <v>7.3267450278876975E-2</v>
      </c>
      <c r="I70" s="112">
        <f t="shared" si="14"/>
        <v>7.3165178880768275E-2</v>
      </c>
      <c r="J70" s="112">
        <f t="shared" si="14"/>
        <v>7.2672348916815621E-2</v>
      </c>
      <c r="K70" s="112">
        <f t="shared" si="14"/>
        <v>7.2163186442834093E-2</v>
      </c>
      <c r="L70" s="112">
        <f t="shared" si="14"/>
        <v>7.2074318195607084E-2</v>
      </c>
      <c r="M70" s="112">
        <f t="shared" si="14"/>
        <v>7.3080795205840474E-2</v>
      </c>
      <c r="N70" s="112">
        <f t="shared" si="14"/>
        <v>7.0964099818198484E-2</v>
      </c>
      <c r="O70" s="112">
        <f t="shared" si="14"/>
        <v>6.9257882574064372E-2</v>
      </c>
      <c r="P70" s="112">
        <f t="shared" si="14"/>
        <v>6.4573605890467956E-2</v>
      </c>
      <c r="Q70" s="112">
        <f t="shared" si="14"/>
        <v>6.1466858208599477E-2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3.4610886267977557E-2</v>
      </c>
      <c r="C72" s="113">
        <f>IF(NMM_ued!C$5=0,"",NMM_ued!C$5/C$9)</f>
        <v>3.434061752395861E-2</v>
      </c>
      <c r="D72" s="113">
        <f>IF(NMM_ued!D$5=0,"",NMM_ued!D$5/D$9)</f>
        <v>3.3677078460453556E-2</v>
      </c>
      <c r="E72" s="113">
        <f>IF(NMM_ued!E$5=0,"",NMM_ued!E$5/E$9)</f>
        <v>3.0208046239075793E-2</v>
      </c>
      <c r="F72" s="113">
        <f>IF(NMM_ued!F$5=0,"",NMM_ued!F$5/F$9)</f>
        <v>2.9520407181631285E-2</v>
      </c>
      <c r="G72" s="113">
        <f>IF(NMM_ued!G$5=0,"",NMM_ued!G$5/G$9)</f>
        <v>2.8853597778998957E-2</v>
      </c>
      <c r="H72" s="113">
        <f>IF(NMM_ued!H$5=0,"",NMM_ued!H$5/H$9)</f>
        <v>2.8478550189431573E-2</v>
      </c>
      <c r="I72" s="113">
        <f>IF(NMM_ued!I$5=0,"",NMM_ued!I$5/I$9)</f>
        <v>2.9105214897937919E-2</v>
      </c>
      <c r="J72" s="113">
        <f>IF(NMM_ued!J$5=0,"",NMM_ued!J$5/J$9)</f>
        <v>2.8796820187549567E-2</v>
      </c>
      <c r="K72" s="113">
        <f>IF(NMM_ued!K$5=0,"",NMM_ued!K$5/K$9)</f>
        <v>2.8676449997352495E-2</v>
      </c>
      <c r="L72" s="113">
        <f>IF(NMM_ued!L$5=0,"",NMM_ued!L$5/L$9)</f>
        <v>2.8856530805943588E-2</v>
      </c>
      <c r="M72" s="113">
        <f>IF(NMM_ued!M$5=0,"",NMM_ued!M$5/M$9)</f>
        <v>2.9637172541870992E-2</v>
      </c>
      <c r="N72" s="113">
        <f>IF(NMM_ued!N$5=0,"",NMM_ued!N$5/N$9)</f>
        <v>2.9050534912856165E-2</v>
      </c>
      <c r="O72" s="113">
        <f>IF(NMM_ued!O$5=0,"",NMM_ued!O$5/O$9)</f>
        <v>2.897671229915972E-2</v>
      </c>
      <c r="P72" s="113">
        <f>IF(NMM_ued!P$5=0,"",NMM_ued!P$5/P$9)</f>
        <v>2.7305759592615733E-2</v>
      </c>
      <c r="Q72" s="113">
        <f>IF(NMM_ued!Q$5=0,"",NMM_ued!Q$5/Q$9)</f>
        <v>2.6340675859654054E-2</v>
      </c>
    </row>
    <row r="73" spans="1:17" x14ac:dyDescent="0.25">
      <c r="A73" s="180" t="s">
        <v>37</v>
      </c>
      <c r="B73" s="182">
        <f>IF(NMM_ued!B$47=0,"",NMM_ued!B$47/B$10)</f>
        <v>2.035412462649399E-2</v>
      </c>
      <c r="C73" s="182">
        <f>IF(NMM_ued!C$47=0,"",NMM_ued!C$47/C$10)</f>
        <v>2.0190485269456972E-2</v>
      </c>
      <c r="D73" s="182">
        <f>IF(NMM_ued!D$47=0,"",NMM_ued!D$47/D$10)</f>
        <v>2.0267397462702962E-2</v>
      </c>
      <c r="E73" s="182">
        <f>IF(NMM_ued!E$47=0,"",NMM_ued!E$47/E$10)</f>
        <v>1.7523562043544601E-2</v>
      </c>
      <c r="F73" s="182">
        <f>IF(NMM_ued!F$47=0,"",NMM_ued!F$47/F$10)</f>
        <v>1.7422831699324969E-2</v>
      </c>
      <c r="G73" s="182">
        <f>IF(NMM_ued!G$47=0,"",NMM_ued!G$47/G$10)</f>
        <v>1.6848977623937854E-2</v>
      </c>
      <c r="H73" s="182">
        <f>IF(NMM_ued!H$47=0,"",NMM_ued!H$47/H$10)</f>
        <v>1.6837687704055929E-2</v>
      </c>
      <c r="I73" s="182">
        <f>IF(NMM_ued!I$47=0,"",NMM_ued!I$47/I$10)</f>
        <v>1.7094348049646237E-2</v>
      </c>
      <c r="J73" s="182">
        <f>IF(NMM_ued!J$47=0,"",NMM_ued!J$47/J$10)</f>
        <v>1.701303771639974E-2</v>
      </c>
      <c r="K73" s="182">
        <f>IF(NMM_ued!K$47=0,"",NMM_ued!K$47/K$10)</f>
        <v>1.6690441558511931E-2</v>
      </c>
      <c r="L73" s="182">
        <f>IF(NMM_ued!L$47=0,"",NMM_ued!L$47/L$10)</f>
        <v>1.6654228725368068E-2</v>
      </c>
      <c r="M73" s="182">
        <f>IF(NMM_ued!M$47=0,"",NMM_ued!M$47/M$10)</f>
        <v>1.6984732192445208E-2</v>
      </c>
      <c r="N73" s="182">
        <f>IF(NMM_ued!N$47=0,"",NMM_ued!N$47/N$10)</f>
        <v>1.6784463347154232E-2</v>
      </c>
      <c r="O73" s="182">
        <f>IF(NMM_ued!O$47=0,"",NMM_ued!O$47/O$10)</f>
        <v>1.685085025890326E-2</v>
      </c>
      <c r="P73" s="182">
        <f>IF(NMM_ued!P$47=0,"",NMM_ued!P$47/P$10)</f>
        <v>1.5924315333347788E-2</v>
      </c>
      <c r="Q73" s="182">
        <f>IF(NMM_ued!Q$47=0,"",NMM_ued!Q$47/Q$10)</f>
        <v>1.5372739413307534E-2</v>
      </c>
    </row>
    <row r="74" spans="1:17" x14ac:dyDescent="0.25">
      <c r="A74" s="108" t="s">
        <v>36</v>
      </c>
      <c r="B74" s="112">
        <f>IF(NMM_ued!B$97=0,"",NMM_ued!B$97/B$11)</f>
        <v>3.8035592237316541E-2</v>
      </c>
      <c r="C74" s="112">
        <f>IF(NMM_ued!C$97=0,"",NMM_ued!C$97/C$11)</f>
        <v>3.8177640981288688E-2</v>
      </c>
      <c r="D74" s="112">
        <f>IF(NMM_ued!D$97=0,"",NMM_ued!D$97/D$11)</f>
        <v>3.8701226810790766E-2</v>
      </c>
      <c r="E74" s="112">
        <f>IF(NMM_ued!E$97=0,"",NMM_ued!E$97/E$11)</f>
        <v>3.3973738961065383E-2</v>
      </c>
      <c r="F74" s="112">
        <f>IF(NMM_ued!F$97=0,"",NMM_ued!F$97/F$11)</f>
        <v>3.398924618209629E-2</v>
      </c>
      <c r="G74" s="112">
        <f>IF(NMM_ued!G$97=0,"",NMM_ued!G$97/G$11)</f>
        <v>3.2800567095603493E-2</v>
      </c>
      <c r="H74" s="112">
        <f>IF(NMM_ued!H$97=0,"",NMM_ued!H$97/H$11)</f>
        <v>3.2943559236507207E-2</v>
      </c>
      <c r="I74" s="112">
        <f>IF(NMM_ued!I$97=0,"",NMM_ued!I$97/I$11)</f>
        <v>3.3175167836956856E-2</v>
      </c>
      <c r="J74" s="112">
        <f>IF(NMM_ued!J$97=0,"",NMM_ued!J$97/J$11)</f>
        <v>3.2362522320795957E-2</v>
      </c>
      <c r="K74" s="112">
        <f>IF(NMM_ued!K$97=0,"",NMM_ued!K$97/K$11)</f>
        <v>3.2241719144283636E-2</v>
      </c>
      <c r="L74" s="112">
        <f>IF(NMM_ued!L$97=0,"",NMM_ued!L$97/L$11)</f>
        <v>3.1906408011599302E-2</v>
      </c>
      <c r="M74" s="112">
        <f>IF(NMM_ued!M$97=0,"",NMM_ued!M$97/M$11)</f>
        <v>3.1769703729073409E-2</v>
      </c>
      <c r="N74" s="112">
        <f>IF(NMM_ued!N$97=0,"",NMM_ued!N$97/N$11)</f>
        <v>3.1537186253572019E-2</v>
      </c>
      <c r="O74" s="112">
        <f>IF(NMM_ued!O$97=0,"",NMM_ued!O$97/O$11)</f>
        <v>3.0842412270860268E-2</v>
      </c>
      <c r="P74" s="112">
        <f>IF(NMM_ued!P$97=0,"",NMM_ued!P$97/P$11)</f>
        <v>2.917044365319281E-2</v>
      </c>
      <c r="Q74" s="112">
        <f>IF(NMM_ued!Q$97=0,"",NMM_ued!Q$97/Q$11)</f>
        <v>2.8494571020052602E-2</v>
      </c>
    </row>
    <row r="75" spans="1:17" x14ac:dyDescent="0.25">
      <c r="A75" s="39" t="s">
        <v>60</v>
      </c>
      <c r="B75" s="111">
        <f t="shared" ref="B75:Q75" si="15">IF(B$50=0,"",B$58/B$50)</f>
        <v>5.6092307291042873</v>
      </c>
      <c r="C75" s="111">
        <f t="shared" si="15"/>
        <v>5.3432434159861462</v>
      </c>
      <c r="D75" s="111">
        <f t="shared" si="15"/>
        <v>5.8012368350986705</v>
      </c>
      <c r="E75" s="111">
        <f t="shared" si="15"/>
        <v>5.3377961994923897</v>
      </c>
      <c r="F75" s="111">
        <f t="shared" si="15"/>
        <v>5.6195301738572683</v>
      </c>
      <c r="G75" s="111">
        <f t="shared" si="15"/>
        <v>5.3716025763260822</v>
      </c>
      <c r="H75" s="111">
        <f t="shared" si="15"/>
        <v>5.9014064907925148</v>
      </c>
      <c r="I75" s="111">
        <f t="shared" si="15"/>
        <v>5.8571467164627258</v>
      </c>
      <c r="J75" s="111">
        <f t="shared" si="15"/>
        <v>5.606779517738735</v>
      </c>
      <c r="K75" s="111">
        <f t="shared" si="15"/>
        <v>6.005244059680872</v>
      </c>
      <c r="L75" s="111">
        <f t="shared" si="15"/>
        <v>5.95215333428487</v>
      </c>
      <c r="M75" s="111">
        <f t="shared" si="15"/>
        <v>5.579498765649805</v>
      </c>
      <c r="N75" s="111">
        <f t="shared" si="15"/>
        <v>5.7223738081098201</v>
      </c>
      <c r="O75" s="111">
        <f t="shared" si="15"/>
        <v>5.6455488783527512</v>
      </c>
      <c r="P75" s="111">
        <f t="shared" si="15"/>
        <v>6.0892645437293496</v>
      </c>
      <c r="Q75" s="111">
        <f t="shared" si="15"/>
        <v>6.1706911076003763</v>
      </c>
    </row>
    <row r="76" spans="1:17" x14ac:dyDescent="0.25">
      <c r="A76" s="110" t="s">
        <v>199</v>
      </c>
      <c r="B76" s="109">
        <f t="shared" ref="B76:Q76" si="16">IF(B$51=0,"",B$59/B$51)</f>
        <v>9.5482774655868639</v>
      </c>
      <c r="C76" s="109">
        <f t="shared" si="16"/>
        <v>9.3284154274583155</v>
      </c>
      <c r="D76" s="109">
        <f t="shared" si="16"/>
        <v>9.2802668568245803</v>
      </c>
      <c r="E76" s="109">
        <f t="shared" si="16"/>
        <v>9.9440328674978851</v>
      </c>
      <c r="F76" s="109">
        <f t="shared" si="16"/>
        <v>10.111808680111277</v>
      </c>
      <c r="G76" s="109">
        <f t="shared" si="16"/>
        <v>9.7764447307967277</v>
      </c>
      <c r="H76" s="109">
        <f t="shared" si="16"/>
        <v>9.5296235334922983</v>
      </c>
      <c r="I76" s="109">
        <f t="shared" si="16"/>
        <v>9.476434164065946</v>
      </c>
      <c r="J76" s="109">
        <f t="shared" si="16"/>
        <v>10.416907575165398</v>
      </c>
      <c r="K76" s="109">
        <f t="shared" si="16"/>
        <v>11.387035516660641</v>
      </c>
      <c r="L76" s="109">
        <f t="shared" si="16"/>
        <v>12.230229630421812</v>
      </c>
      <c r="M76" s="109">
        <f t="shared" si="16"/>
        <v>12.155348305448422</v>
      </c>
      <c r="N76" s="109">
        <f t="shared" si="16"/>
        <v>14.673363864101155</v>
      </c>
      <c r="O76" s="109">
        <f t="shared" si="16"/>
        <v>15.188373352424929</v>
      </c>
      <c r="P76" s="109">
        <f t="shared" si="16"/>
        <v>16.69879106642264</v>
      </c>
      <c r="Q76" s="109">
        <f t="shared" si="16"/>
        <v>17.447112020271991</v>
      </c>
    </row>
    <row r="77" spans="1:17" x14ac:dyDescent="0.25">
      <c r="A77" s="180" t="s">
        <v>198</v>
      </c>
      <c r="B77" s="178">
        <f t="shared" ref="B77:Q77" si="17">IF(B$52=0,"",B$60/B$52)</f>
        <v>2.6715380738835917</v>
      </c>
      <c r="C77" s="178">
        <f t="shared" si="17"/>
        <v>2.5815896059113856</v>
      </c>
      <c r="D77" s="178">
        <f t="shared" si="17"/>
        <v>2.712118044642283</v>
      </c>
      <c r="E77" s="178">
        <f t="shared" si="17"/>
        <v>2.5367013071721312</v>
      </c>
      <c r="F77" s="178">
        <f t="shared" si="17"/>
        <v>2.6036764652943916</v>
      </c>
      <c r="G77" s="178">
        <f t="shared" si="17"/>
        <v>2.5628508883614267</v>
      </c>
      <c r="H77" s="178">
        <f t="shared" si="17"/>
        <v>2.77883027656438</v>
      </c>
      <c r="I77" s="178">
        <f t="shared" si="17"/>
        <v>2.6782868269279096</v>
      </c>
      <c r="J77" s="178">
        <f t="shared" si="17"/>
        <v>2.5390050867948308</v>
      </c>
      <c r="K77" s="178">
        <f t="shared" si="17"/>
        <v>2.7132704230626983</v>
      </c>
      <c r="L77" s="178">
        <f t="shared" si="17"/>
        <v>2.796284602635096</v>
      </c>
      <c r="M77" s="178">
        <f t="shared" si="17"/>
        <v>2.9474194166686676</v>
      </c>
      <c r="N77" s="178">
        <f t="shared" si="17"/>
        <v>2.764633220862847</v>
      </c>
      <c r="O77" s="178">
        <f t="shared" si="17"/>
        <v>2.557108640658305</v>
      </c>
      <c r="P77" s="178">
        <f t="shared" si="17"/>
        <v>2.5825438289292184</v>
      </c>
      <c r="Q77" s="178">
        <f t="shared" si="17"/>
        <v>2.5923782027553353</v>
      </c>
    </row>
    <row r="78" spans="1:17" x14ac:dyDescent="0.25">
      <c r="A78" s="108" t="s">
        <v>197</v>
      </c>
      <c r="B78" s="107">
        <f t="shared" ref="B78:Q78" si="18">IF(B$53=0,"",B$61/B$53)</f>
        <v>3.2118960628258564</v>
      </c>
      <c r="C78" s="107">
        <f t="shared" si="18"/>
        <v>3.1821343274431149</v>
      </c>
      <c r="D78" s="107">
        <f t="shared" si="18"/>
        <v>2.9110818331106061</v>
      </c>
      <c r="E78" s="107">
        <f t="shared" si="18"/>
        <v>3.2305568036557686</v>
      </c>
      <c r="F78" s="107">
        <f t="shared" si="18"/>
        <v>3.0951746155327111</v>
      </c>
      <c r="G78" s="107">
        <f t="shared" si="18"/>
        <v>3.1328649854614143</v>
      </c>
      <c r="H78" s="107">
        <f t="shared" si="18"/>
        <v>3.1114962401060429</v>
      </c>
      <c r="I78" s="107">
        <f t="shared" si="18"/>
        <v>3.0427027462282243</v>
      </c>
      <c r="J78" s="107">
        <f t="shared" si="18"/>
        <v>3.1535123051331793</v>
      </c>
      <c r="K78" s="107">
        <f t="shared" si="18"/>
        <v>3.0799361568396684</v>
      </c>
      <c r="L78" s="107">
        <f t="shared" si="18"/>
        <v>3.1811479140793897</v>
      </c>
      <c r="M78" s="107">
        <f t="shared" si="18"/>
        <v>3.4253172748468317</v>
      </c>
      <c r="N78" s="107">
        <f t="shared" si="18"/>
        <v>3.2636146479018735</v>
      </c>
      <c r="O78" s="107">
        <f t="shared" si="18"/>
        <v>3.3938415909145232</v>
      </c>
      <c r="P78" s="107">
        <f t="shared" si="18"/>
        <v>3.4435650186942137</v>
      </c>
      <c r="Q78" s="107">
        <f t="shared" si="18"/>
        <v>3.4184928838581072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2690</v>
      </c>
      <c r="C5" s="96">
        <v>2847.6902753413024</v>
      </c>
      <c r="D5" s="96">
        <v>2900.4386027144742</v>
      </c>
      <c r="E5" s="96">
        <v>2750.7590557488875</v>
      </c>
      <c r="F5" s="96">
        <v>2735.5087446619614</v>
      </c>
      <c r="G5" s="96">
        <v>2902.4301091049574</v>
      </c>
      <c r="H5" s="96">
        <v>3042.6286760736548</v>
      </c>
      <c r="I5" s="96">
        <v>3129.1156349632888</v>
      </c>
      <c r="J5" s="96">
        <v>2412.7450336957991</v>
      </c>
      <c r="K5" s="96">
        <v>1683.4950557195125</v>
      </c>
      <c r="L5" s="96">
        <v>1505.4988460161771</v>
      </c>
      <c r="M5" s="96">
        <v>1308.4816547450403</v>
      </c>
      <c r="N5" s="96">
        <v>921.39518453530832</v>
      </c>
      <c r="O5" s="96">
        <v>792.06770044861003</v>
      </c>
      <c r="P5" s="96">
        <v>792.61690945927353</v>
      </c>
      <c r="Q5" s="96">
        <v>772.86847584899726</v>
      </c>
    </row>
    <row r="6" spans="1:17" x14ac:dyDescent="0.25">
      <c r="A6" s="132" t="s">
        <v>83</v>
      </c>
      <c r="B6" s="160">
        <v>15.887842357791403</v>
      </c>
      <c r="C6" s="160">
        <v>16.819202296817181</v>
      </c>
      <c r="D6" s="160">
        <v>17.130747690847709</v>
      </c>
      <c r="E6" s="160">
        <v>16.246701205206492</v>
      </c>
      <c r="F6" s="160">
        <v>16.15662888607773</v>
      </c>
      <c r="G6" s="160">
        <v>17.142510047571328</v>
      </c>
      <c r="H6" s="160">
        <v>17.970559389871294</v>
      </c>
      <c r="I6" s="160">
        <v>18.481373950779588</v>
      </c>
      <c r="J6" s="160">
        <v>14.250302135651658</v>
      </c>
      <c r="K6" s="160">
        <v>9.9431613588821079</v>
      </c>
      <c r="L6" s="160">
        <v>8.8918692696438288</v>
      </c>
      <c r="M6" s="160">
        <v>7.7282342968963702</v>
      </c>
      <c r="N6" s="160">
        <v>5.4420005357342376</v>
      </c>
      <c r="O6" s="160">
        <v>4.6781586473702088</v>
      </c>
      <c r="P6" s="160">
        <v>4.6814024191854129</v>
      </c>
      <c r="Q6" s="160">
        <v>4.5647630139759796</v>
      </c>
    </row>
    <row r="7" spans="1:17" x14ac:dyDescent="0.25">
      <c r="A7" s="76" t="s">
        <v>82</v>
      </c>
      <c r="B7" s="159">
        <v>6.3551369431165607</v>
      </c>
      <c r="C7" s="159">
        <v>6.7276809187268709</v>
      </c>
      <c r="D7" s="159">
        <v>6.8522990763390821</v>
      </c>
      <c r="E7" s="159">
        <v>6.4986804820825963</v>
      </c>
      <c r="F7" s="159">
        <v>6.4626515544310914</v>
      </c>
      <c r="G7" s="159">
        <v>6.8570040190285306</v>
      </c>
      <c r="H7" s="159">
        <v>7.1882237559485169</v>
      </c>
      <c r="I7" s="159">
        <v>7.392549580311834</v>
      </c>
      <c r="J7" s="159">
        <v>5.7001208542606632</v>
      </c>
      <c r="K7" s="159">
        <v>3.9772645435528431</v>
      </c>
      <c r="L7" s="159">
        <v>3.5567477078575314</v>
      </c>
      <c r="M7" s="159">
        <v>3.0912937187585481</v>
      </c>
      <c r="N7" s="159">
        <v>2.1768002142936949</v>
      </c>
      <c r="O7" s="159">
        <v>1.8712634589480832</v>
      </c>
      <c r="P7" s="159">
        <v>1.872560967674165</v>
      </c>
      <c r="Q7" s="159">
        <v>1.8259052055903915</v>
      </c>
    </row>
    <row r="8" spans="1:17" x14ac:dyDescent="0.25">
      <c r="A8" s="76" t="s">
        <v>81</v>
      </c>
      <c r="B8" s="159">
        <v>27.009332008245384</v>
      </c>
      <c r="C8" s="159">
        <v>28.592643904589206</v>
      </c>
      <c r="D8" s="159">
        <v>29.122271074441102</v>
      </c>
      <c r="E8" s="159">
        <v>27.619392048851036</v>
      </c>
      <c r="F8" s="159">
        <v>27.466269106332142</v>
      </c>
      <c r="G8" s="159">
        <v>29.142267080871257</v>
      </c>
      <c r="H8" s="159">
        <v>30.5499509627812</v>
      </c>
      <c r="I8" s="159">
        <v>31.418335716325295</v>
      </c>
      <c r="J8" s="159">
        <v>24.225513630607818</v>
      </c>
      <c r="K8" s="159">
        <v>16.903374310099583</v>
      </c>
      <c r="L8" s="159">
        <v>15.116177758394509</v>
      </c>
      <c r="M8" s="159">
        <v>13.13799830472383</v>
      </c>
      <c r="N8" s="159">
        <v>9.2514009107482043</v>
      </c>
      <c r="O8" s="159">
        <v>7.9528697005293543</v>
      </c>
      <c r="P8" s="159">
        <v>7.9583841126152022</v>
      </c>
      <c r="Q8" s="159">
        <v>7.7600971237591647</v>
      </c>
    </row>
    <row r="9" spans="1:17" x14ac:dyDescent="0.25">
      <c r="A9" s="76" t="s">
        <v>80</v>
      </c>
      <c r="B9" s="159">
        <v>3.1775684715582804</v>
      </c>
      <c r="C9" s="159">
        <v>3.3638404593634355</v>
      </c>
      <c r="D9" s="159">
        <v>3.426149538169541</v>
      </c>
      <c r="E9" s="159">
        <v>3.2493402410412981</v>
      </c>
      <c r="F9" s="159">
        <v>3.2313257772155457</v>
      </c>
      <c r="G9" s="159">
        <v>3.4285020095142653</v>
      </c>
      <c r="H9" s="159">
        <v>3.5941118779742585</v>
      </c>
      <c r="I9" s="159">
        <v>3.696274790155917</v>
      </c>
      <c r="J9" s="159">
        <v>2.8500604271303316</v>
      </c>
      <c r="K9" s="159">
        <v>1.9886322717764215</v>
      </c>
      <c r="L9" s="159">
        <v>1.7783738539287657</v>
      </c>
      <c r="M9" s="159">
        <v>1.545646859379274</v>
      </c>
      <c r="N9" s="159">
        <v>1.0884001071468474</v>
      </c>
      <c r="O9" s="159">
        <v>0.93563172947404161</v>
      </c>
      <c r="P9" s="159">
        <v>0.93628048383708251</v>
      </c>
      <c r="Q9" s="159">
        <v>0.91295260279519574</v>
      </c>
    </row>
    <row r="10" spans="1:17" x14ac:dyDescent="0.25">
      <c r="A10" s="129" t="s">
        <v>79</v>
      </c>
      <c r="B10" s="158">
        <v>9.532705414674842</v>
      </c>
      <c r="C10" s="158">
        <v>10.091521378090309</v>
      </c>
      <c r="D10" s="158">
        <v>10.278448614508624</v>
      </c>
      <c r="E10" s="158">
        <v>9.7480207231238953</v>
      </c>
      <c r="F10" s="158">
        <v>9.6939773316466376</v>
      </c>
      <c r="G10" s="158">
        <v>10.285506028542798</v>
      </c>
      <c r="H10" s="158">
        <v>10.782335633922777</v>
      </c>
      <c r="I10" s="158">
        <v>11.088824370467751</v>
      </c>
      <c r="J10" s="158">
        <v>8.5501812813909943</v>
      </c>
      <c r="K10" s="158">
        <v>5.9658968153292653</v>
      </c>
      <c r="L10" s="158">
        <v>5.3351215617862984</v>
      </c>
      <c r="M10" s="158">
        <v>4.6369405781378212</v>
      </c>
      <c r="N10" s="158">
        <v>3.2652003214405418</v>
      </c>
      <c r="O10" s="158">
        <v>2.8068951884221249</v>
      </c>
      <c r="P10" s="158">
        <v>2.8088414515112472</v>
      </c>
      <c r="Q10" s="158">
        <v>2.7388578083855868</v>
      </c>
    </row>
    <row r="11" spans="1:17" x14ac:dyDescent="0.25">
      <c r="A11" s="92" t="s">
        <v>125</v>
      </c>
      <c r="B11" s="91">
        <v>1.9065410829349683</v>
      </c>
      <c r="C11" s="91">
        <v>2.0183042756180618</v>
      </c>
      <c r="D11" s="91">
        <v>2.0556897229017248</v>
      </c>
      <c r="E11" s="91">
        <v>1.9496041446247789</v>
      </c>
      <c r="F11" s="91">
        <v>1.9387954663293276</v>
      </c>
      <c r="G11" s="91">
        <v>2.0560450987838905</v>
      </c>
      <c r="H11" s="91">
        <v>2.1564671267845554</v>
      </c>
      <c r="I11" s="91">
        <v>2.2177648740935503</v>
      </c>
      <c r="J11" s="91">
        <v>1.7100362562781988</v>
      </c>
      <c r="K11" s="91">
        <v>1.1931793630658531</v>
      </c>
      <c r="L11" s="91">
        <v>1.0653212208622025</v>
      </c>
      <c r="M11" s="91">
        <v>0.92597658274374117</v>
      </c>
      <c r="N11" s="91">
        <v>0.65185846241618262</v>
      </c>
      <c r="O11" s="91">
        <v>0.56024503454565955</v>
      </c>
      <c r="P11" s="91">
        <v>0.56060198319274901</v>
      </c>
      <c r="Q11" s="91">
        <v>0.5466399808039657</v>
      </c>
    </row>
    <row r="12" spans="1:17" x14ac:dyDescent="0.25">
      <c r="A12" s="92" t="s">
        <v>26</v>
      </c>
      <c r="B12" s="91">
        <v>2.8598116244024525</v>
      </c>
      <c r="C12" s="91">
        <v>3.0274564134270925</v>
      </c>
      <c r="D12" s="91">
        <v>3.083534584352587</v>
      </c>
      <c r="E12" s="91">
        <v>2.924406216937169</v>
      </c>
      <c r="F12" s="91">
        <v>2.9081931994939914</v>
      </c>
      <c r="G12" s="91">
        <v>3.0840676481758353</v>
      </c>
      <c r="H12" s="91">
        <v>3.2347006901768331</v>
      </c>
      <c r="I12" s="91">
        <v>3.3266473111403254</v>
      </c>
      <c r="J12" s="91">
        <v>2.5650543844172979</v>
      </c>
      <c r="K12" s="91">
        <v>1.7897690445987795</v>
      </c>
      <c r="L12" s="91">
        <v>1.5979818312933036</v>
      </c>
      <c r="M12" s="91">
        <v>1.3889648741156118</v>
      </c>
      <c r="N12" s="91">
        <v>0.97778769362427387</v>
      </c>
      <c r="O12" s="91">
        <v>0.84036755181848921</v>
      </c>
      <c r="P12" s="91">
        <v>0.84090297478912357</v>
      </c>
      <c r="Q12" s="91">
        <v>0.81995997120594832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5.2805346233435113E-3</v>
      </c>
      <c r="H13" s="91">
        <v>0</v>
      </c>
      <c r="I13" s="91">
        <v>0</v>
      </c>
      <c r="J13" s="91">
        <v>0</v>
      </c>
      <c r="K13" s="91">
        <v>0</v>
      </c>
      <c r="L13" s="91">
        <v>8.5154574752847739E-3</v>
      </c>
      <c r="M13" s="91">
        <v>7.0576644191162078E-3</v>
      </c>
      <c r="N13" s="91">
        <v>5.9080093596292549E-3</v>
      </c>
      <c r="O13" s="91">
        <v>5.6700156938276113E-3</v>
      </c>
      <c r="P13" s="91">
        <v>5.8315355475025794E-3</v>
      </c>
      <c r="Q13" s="91">
        <v>5.6579043657590542E-3</v>
      </c>
    </row>
    <row r="14" spans="1:17" x14ac:dyDescent="0.25">
      <c r="A14" s="92" t="s">
        <v>21</v>
      </c>
      <c r="B14" s="157">
        <v>4.766352707337421</v>
      </c>
      <c r="C14" s="157">
        <v>5.0457606890451538</v>
      </c>
      <c r="D14" s="157">
        <v>5.1392243072543131</v>
      </c>
      <c r="E14" s="157">
        <v>4.8740103615619477</v>
      </c>
      <c r="F14" s="157">
        <v>4.8469886658233188</v>
      </c>
      <c r="G14" s="157">
        <v>5.1401127469597272</v>
      </c>
      <c r="H14" s="157">
        <v>5.3911678169613877</v>
      </c>
      <c r="I14" s="157">
        <v>5.5444121852338757</v>
      </c>
      <c r="J14" s="157">
        <v>4.275090640695498</v>
      </c>
      <c r="K14" s="157">
        <v>2.9829484076646327</v>
      </c>
      <c r="L14" s="157">
        <v>2.663303052155507</v>
      </c>
      <c r="M14" s="157">
        <v>2.3149414568593523</v>
      </c>
      <c r="N14" s="157">
        <v>1.6296461560404563</v>
      </c>
      <c r="O14" s="157">
        <v>1.4006125863641485</v>
      </c>
      <c r="P14" s="157">
        <v>1.4015049579818724</v>
      </c>
      <c r="Q14" s="157">
        <v>1.3665999520099139</v>
      </c>
    </row>
    <row r="15" spans="1:17" x14ac:dyDescent="0.25">
      <c r="A15" s="156" t="s">
        <v>214</v>
      </c>
      <c r="B15" s="155">
        <v>83.089403221767498</v>
      </c>
      <c r="C15" s="155">
        <v>87.960180497598358</v>
      </c>
      <c r="D15" s="155">
        <v>89.589484230826329</v>
      </c>
      <c r="E15" s="155">
        <v>84.966144367675739</v>
      </c>
      <c r="F15" s="155">
        <v>84.49508888546049</v>
      </c>
      <c r="G15" s="155">
        <v>89.650998386029912</v>
      </c>
      <c r="H15" s="155">
        <v>93.981487331002398</v>
      </c>
      <c r="I15" s="155">
        <v>96.652918483643774</v>
      </c>
      <c r="J15" s="155">
        <v>74.525481403742475</v>
      </c>
      <c r="K15" s="155">
        <v>52.000222864881238</v>
      </c>
      <c r="L15" s="155">
        <v>46.502230731057175</v>
      </c>
      <c r="M15" s="155">
        <v>40.416713687507887</v>
      </c>
      <c r="N15" s="155">
        <v>28.460288481207847</v>
      </c>
      <c r="O15" s="155">
        <v>24.465588305395062</v>
      </c>
      <c r="P15" s="155">
        <v>24.482552412807721</v>
      </c>
      <c r="Q15" s="155">
        <v>23.872557779632054</v>
      </c>
    </row>
    <row r="16" spans="1:17" x14ac:dyDescent="0.25">
      <c r="A16" s="156" t="s">
        <v>213</v>
      </c>
      <c r="B16" s="204">
        <v>939.44631707191911</v>
      </c>
      <c r="C16" s="204">
        <v>994.51752465832942</v>
      </c>
      <c r="D16" s="204">
        <v>1012.939168480794</v>
      </c>
      <c r="E16" s="204">
        <v>960.66560002807523</v>
      </c>
      <c r="F16" s="204">
        <v>955.3396340114158</v>
      </c>
      <c r="G16" s="204">
        <v>1013.6346753001119</v>
      </c>
      <c r="H16" s="204">
        <v>1062.5971390166555</v>
      </c>
      <c r="I16" s="204">
        <v>1092.8015460811978</v>
      </c>
      <c r="J16" s="204">
        <v>842.61874941973304</v>
      </c>
      <c r="K16" s="204">
        <v>587.93800368196332</v>
      </c>
      <c r="L16" s="204">
        <v>525.77522165275911</v>
      </c>
      <c r="M16" s="204">
        <v>456.96961766037123</v>
      </c>
      <c r="N16" s="204">
        <v>321.78487460204337</v>
      </c>
      <c r="O16" s="204">
        <v>276.61899035616017</v>
      </c>
      <c r="P16" s="204">
        <v>276.81079421577743</v>
      </c>
      <c r="Q16" s="204">
        <v>269.91391941164613</v>
      </c>
    </row>
    <row r="17" spans="1:17" x14ac:dyDescent="0.25">
      <c r="A17" s="152" t="s">
        <v>227</v>
      </c>
      <c r="B17" s="151">
        <v>880.4796438177616</v>
      </c>
      <c r="C17" s="151">
        <v>932.09417075680801</v>
      </c>
      <c r="D17" s="151">
        <v>949.35953451053024</v>
      </c>
      <c r="E17" s="151">
        <v>900.36704596069251</v>
      </c>
      <c r="F17" s="151">
        <v>895.37537738302444</v>
      </c>
      <c r="G17" s="151">
        <v>950.01138612292937</v>
      </c>
      <c r="H17" s="151">
        <v>995.90059962046041</v>
      </c>
      <c r="I17" s="151">
        <v>1024.2091523186118</v>
      </c>
      <c r="J17" s="151">
        <v>789.7296981009481</v>
      </c>
      <c r="K17" s="151">
        <v>551.03461971333797</v>
      </c>
      <c r="L17" s="151">
        <v>492.77363855329924</v>
      </c>
      <c r="M17" s="151">
        <v>428.28678859181724</v>
      </c>
      <c r="N17" s="151">
        <v>301.58725051860557</v>
      </c>
      <c r="O17" s="151">
        <v>259.25631478458951</v>
      </c>
      <c r="P17" s="151">
        <v>259.4360796002365</v>
      </c>
      <c r="Q17" s="151">
        <v>252.97210421319761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880.4796438177616</v>
      </c>
      <c r="C22" s="208">
        <v>932.09417075680801</v>
      </c>
      <c r="D22" s="208">
        <v>949.35953451053024</v>
      </c>
      <c r="E22" s="208">
        <v>900.36704596069251</v>
      </c>
      <c r="F22" s="208">
        <v>895.37537738302444</v>
      </c>
      <c r="G22" s="208">
        <v>950.01138612292937</v>
      </c>
      <c r="H22" s="208">
        <v>995.90059962046041</v>
      </c>
      <c r="I22" s="208">
        <v>1024.2091523186118</v>
      </c>
      <c r="J22" s="208">
        <v>789.7296981009481</v>
      </c>
      <c r="K22" s="208">
        <v>551.03461971333797</v>
      </c>
      <c r="L22" s="208">
        <v>492.77363855329924</v>
      </c>
      <c r="M22" s="208">
        <v>428.28678859181724</v>
      </c>
      <c r="N22" s="208">
        <v>301.58725051860557</v>
      </c>
      <c r="O22" s="208">
        <v>259.25631478458951</v>
      </c>
      <c r="P22" s="208">
        <v>259.4360796002365</v>
      </c>
      <c r="Q22" s="208">
        <v>252.97210421319761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58.96667325415757</v>
      </c>
      <c r="C25" s="264">
        <v>62.423353901521416</v>
      </c>
      <c r="D25" s="264">
        <v>63.579633970263842</v>
      </c>
      <c r="E25" s="264">
        <v>60.298554067382781</v>
      </c>
      <c r="F25" s="264">
        <v>59.964256628391311</v>
      </c>
      <c r="G25" s="264">
        <v>63.623289177182514</v>
      </c>
      <c r="H25" s="264">
        <v>66.696539396195249</v>
      </c>
      <c r="I25" s="264">
        <v>68.5923937625859</v>
      </c>
      <c r="J25" s="264">
        <v>52.889051318784972</v>
      </c>
      <c r="K25" s="264">
        <v>36.903383968625391</v>
      </c>
      <c r="L25" s="264">
        <v>33.001583099459928</v>
      </c>
      <c r="M25" s="264">
        <v>28.682829068553978</v>
      </c>
      <c r="N25" s="264">
        <v>20.197624083437827</v>
      </c>
      <c r="O25" s="264">
        <v>17.362675571570687</v>
      </c>
      <c r="P25" s="264">
        <v>17.37471461554096</v>
      </c>
      <c r="Q25" s="264">
        <v>16.941815198448552</v>
      </c>
    </row>
    <row r="26" spans="1:17" x14ac:dyDescent="0.25">
      <c r="A26" s="150" t="s">
        <v>33</v>
      </c>
      <c r="B26" s="87">
        <v>58.96667325415757</v>
      </c>
      <c r="C26" s="87">
        <v>62.423353901521416</v>
      </c>
      <c r="D26" s="87">
        <v>53.76004809018152</v>
      </c>
      <c r="E26" s="87">
        <v>60.298554067382781</v>
      </c>
      <c r="F26" s="87">
        <v>58.241775284594368</v>
      </c>
      <c r="G26" s="87">
        <v>63.623289177182514</v>
      </c>
      <c r="H26" s="87">
        <v>52.831076485131085</v>
      </c>
      <c r="I26" s="87">
        <v>68.5923937625859</v>
      </c>
      <c r="J26" s="87">
        <v>52.889051318784972</v>
      </c>
      <c r="K26" s="87">
        <v>10.750700300512644</v>
      </c>
      <c r="L26" s="87">
        <v>16.338009776251276</v>
      </c>
      <c r="M26" s="87">
        <v>28.682829068553978</v>
      </c>
      <c r="N26" s="87">
        <v>8.5158481684864764</v>
      </c>
      <c r="O26" s="87">
        <v>8.5748047552200433</v>
      </c>
      <c r="P26" s="87">
        <v>8.0254160449521716</v>
      </c>
      <c r="Q26" s="87">
        <v>6.9025159471164148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9.8195858800823217</v>
      </c>
      <c r="E30" s="87">
        <v>0</v>
      </c>
      <c r="F30" s="87">
        <v>1.7224813437969431</v>
      </c>
      <c r="G30" s="87">
        <v>0</v>
      </c>
      <c r="H30" s="87">
        <v>13.865462911064164</v>
      </c>
      <c r="I30" s="87">
        <v>0</v>
      </c>
      <c r="J30" s="87">
        <v>0</v>
      </c>
      <c r="K30" s="87">
        <v>26.152683668112747</v>
      </c>
      <c r="L30" s="87">
        <v>16.663573323208652</v>
      </c>
      <c r="M30" s="87">
        <v>0</v>
      </c>
      <c r="N30" s="87">
        <v>11.68177591495135</v>
      </c>
      <c r="O30" s="87">
        <v>8.7878708163506438</v>
      </c>
      <c r="P30" s="87">
        <v>9.3492985705887879</v>
      </c>
      <c r="Q30" s="87">
        <v>10.039299251332137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1527.7728979486283</v>
      </c>
      <c r="C36" s="204">
        <v>1617.3323510848732</v>
      </c>
      <c r="D36" s="204">
        <v>1647.2905165022908</v>
      </c>
      <c r="E36" s="204">
        <v>1562.280719018554</v>
      </c>
      <c r="F36" s="204">
        <v>1553.6193762810478</v>
      </c>
      <c r="G36" s="204">
        <v>1648.4215832270015</v>
      </c>
      <c r="H36" s="204">
        <v>1728.0467025377864</v>
      </c>
      <c r="I36" s="204">
        <v>1777.1665656669984</v>
      </c>
      <c r="J36" s="204">
        <v>1370.3072387139744</v>
      </c>
      <c r="K36" s="204">
        <v>956.13313009620333</v>
      </c>
      <c r="L36" s="204">
        <v>855.04101666782549</v>
      </c>
      <c r="M36" s="204">
        <v>743.14602586708043</v>
      </c>
      <c r="N36" s="204">
        <v>523.30207852543458</v>
      </c>
      <c r="O36" s="204">
        <v>449.85113980887695</v>
      </c>
      <c r="P36" s="204">
        <v>450.16306049356132</v>
      </c>
      <c r="Q36" s="204">
        <v>438.94703014162161</v>
      </c>
    </row>
    <row r="37" spans="1:17" x14ac:dyDescent="0.25">
      <c r="A37" s="84" t="s">
        <v>33</v>
      </c>
      <c r="B37" s="83">
        <v>218.39523028043033</v>
      </c>
      <c r="C37" s="83">
        <v>115.91146762552671</v>
      </c>
      <c r="D37" s="83">
        <v>97.828651909818461</v>
      </c>
      <c r="E37" s="83">
        <v>68.615365225728738</v>
      </c>
      <c r="F37" s="83">
        <v>27.373934715405639</v>
      </c>
      <c r="G37" s="83">
        <v>20.546545515344945</v>
      </c>
      <c r="H37" s="83">
        <v>74.34455351486892</v>
      </c>
      <c r="I37" s="83">
        <v>180.59346002226448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2.8421709430404007E-14</v>
      </c>
      <c r="E39" s="208">
        <v>0</v>
      </c>
      <c r="F39" s="208">
        <v>0</v>
      </c>
      <c r="G39" s="208">
        <v>0</v>
      </c>
      <c r="H39" s="208">
        <v>8.5265128291212022E-14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59.877175400958606</v>
      </c>
      <c r="C40" s="208">
        <v>62.868394216154542</v>
      </c>
      <c r="D40" s="208">
        <v>116.00089447560123</v>
      </c>
      <c r="E40" s="208">
        <v>64.635489753517589</v>
      </c>
      <c r="F40" s="208">
        <v>12.645118948666678</v>
      </c>
      <c r="G40" s="208">
        <v>14.887876123300842</v>
      </c>
      <c r="H40" s="208">
        <v>104.03666470014524</v>
      </c>
      <c r="I40" s="208">
        <v>112.19273360700157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1120.4768966716424</v>
      </c>
      <c r="C41" s="208">
        <v>1309.5520692431919</v>
      </c>
      <c r="D41" s="208">
        <v>1085.2409654894698</v>
      </c>
      <c r="E41" s="208">
        <v>1300.0285440393077</v>
      </c>
      <c r="F41" s="208">
        <v>1384.5962726169755</v>
      </c>
      <c r="G41" s="208">
        <v>1269.5360151542741</v>
      </c>
      <c r="H41" s="208">
        <v>1296.9728303795396</v>
      </c>
      <c r="I41" s="208">
        <v>1325.2359276813881</v>
      </c>
      <c r="J41" s="208">
        <v>1370.3072387139744</v>
      </c>
      <c r="K41" s="208">
        <v>956.13313009620333</v>
      </c>
      <c r="L41" s="208">
        <v>855.04101666782549</v>
      </c>
      <c r="M41" s="208">
        <v>743.14602586708043</v>
      </c>
      <c r="N41" s="208">
        <v>523.30207852543458</v>
      </c>
      <c r="O41" s="208">
        <v>449.85113980887695</v>
      </c>
      <c r="P41" s="208">
        <v>450.16306049356132</v>
      </c>
      <c r="Q41" s="208">
        <v>438.94703014162161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219.21974462740124</v>
      </c>
      <c r="E42" s="208">
        <v>0</v>
      </c>
      <c r="F42" s="208">
        <v>0</v>
      </c>
      <c r="G42" s="208">
        <v>214.42704810858947</v>
      </c>
      <c r="H42" s="208">
        <v>120.48852394323235</v>
      </c>
      <c r="I42" s="208">
        <v>22.338514356344206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129.0235955955967</v>
      </c>
      <c r="C43" s="208">
        <v>129.00041999999999</v>
      </c>
      <c r="D43" s="208">
        <v>129.00026</v>
      </c>
      <c r="E43" s="208">
        <v>129.00131999999999</v>
      </c>
      <c r="F43" s="208">
        <v>129.00405000000001</v>
      </c>
      <c r="G43" s="208">
        <v>129.02409832549216</v>
      </c>
      <c r="H43" s="208">
        <v>132.20412999999999</v>
      </c>
      <c r="I43" s="208">
        <v>136.80592999999999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77.728796562298626</v>
      </c>
      <c r="C44" s="242">
        <v>82.285330142914603</v>
      </c>
      <c r="D44" s="242">
        <v>83.809517506256896</v>
      </c>
      <c r="E44" s="242">
        <v>79.484457634277305</v>
      </c>
      <c r="F44" s="242">
        <v>79.043792828334006</v>
      </c>
      <c r="G44" s="242">
        <v>83.867063006286045</v>
      </c>
      <c r="H44" s="242">
        <v>87.918165567711924</v>
      </c>
      <c r="I44" s="242">
        <v>90.417246323408691</v>
      </c>
      <c r="J44" s="242">
        <v>69.717385829307474</v>
      </c>
      <c r="K44" s="242">
        <v>48.645369776824381</v>
      </c>
      <c r="L44" s="242">
        <v>43.50208681292446</v>
      </c>
      <c r="M44" s="242">
        <v>37.809183772184795</v>
      </c>
      <c r="N44" s="242">
        <v>26.624140837258953</v>
      </c>
      <c r="O44" s="242">
        <v>22.887163253434089</v>
      </c>
      <c r="P44" s="242">
        <v>22.903032902303995</v>
      </c>
      <c r="Q44" s="242">
        <v>22.332392761591276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3289.9481142867153</v>
      </c>
      <c r="C47" s="96">
        <v>3784.7650911147575</v>
      </c>
      <c r="D47" s="96">
        <v>2866.2373253572978</v>
      </c>
      <c r="E47" s="96">
        <v>4238.5651688234857</v>
      </c>
      <c r="F47" s="96">
        <v>3762.538662691511</v>
      </c>
      <c r="G47" s="96">
        <v>4263.4937975417843</v>
      </c>
      <c r="H47" s="96">
        <v>3216.4588836179364</v>
      </c>
      <c r="I47" s="96">
        <v>3247.7019053184158</v>
      </c>
      <c r="J47" s="96">
        <v>3506.4434154601586</v>
      </c>
      <c r="K47" s="96">
        <v>2482.951944407027</v>
      </c>
      <c r="L47" s="96">
        <v>2710.8545314729076</v>
      </c>
      <c r="M47" s="96">
        <v>2998.6930563749615</v>
      </c>
      <c r="N47" s="96">
        <v>2527.2534496554545</v>
      </c>
      <c r="O47" s="96">
        <v>2224.9451044965663</v>
      </c>
      <c r="P47" s="96">
        <v>2183.7366620534222</v>
      </c>
      <c r="Q47" s="96">
        <v>2220.6409224718154</v>
      </c>
    </row>
    <row r="48" spans="1:17" x14ac:dyDescent="0.25">
      <c r="A48" s="132" t="s">
        <v>83</v>
      </c>
      <c r="B48" s="160">
        <v>30.718570007809241</v>
      </c>
      <c r="C48" s="160">
        <v>35.338724920811643</v>
      </c>
      <c r="D48" s="160">
        <v>26.762340583925361</v>
      </c>
      <c r="E48" s="160">
        <v>39.575901001525345</v>
      </c>
      <c r="F48" s="160">
        <v>35.131194566585656</v>
      </c>
      <c r="G48" s="160">
        <v>39.808662066405482</v>
      </c>
      <c r="H48" s="160">
        <v>30.032393813322852</v>
      </c>
      <c r="I48" s="160">
        <v>30.324112988222289</v>
      </c>
      <c r="J48" s="160">
        <v>32.740007986292383</v>
      </c>
      <c r="K48" s="160">
        <v>23.183567181219761</v>
      </c>
      <c r="L48" s="160">
        <v>25.311516113101913</v>
      </c>
      <c r="M48" s="160">
        <v>27.999092807625338</v>
      </c>
      <c r="N48" s="160">
        <v>23.597214704873853</v>
      </c>
      <c r="O48" s="160">
        <v>20.774531871554572</v>
      </c>
      <c r="P48" s="160">
        <v>20.389764580360691</v>
      </c>
      <c r="Q48" s="160">
        <v>20.734343299497908</v>
      </c>
    </row>
    <row r="49" spans="1:17" x14ac:dyDescent="0.25">
      <c r="A49" s="76" t="s">
        <v>82</v>
      </c>
      <c r="B49" s="159">
        <v>31.568353644224874</v>
      </c>
      <c r="C49" s="159">
        <v>36.31631828410508</v>
      </c>
      <c r="D49" s="159">
        <v>27.502681006497777</v>
      </c>
      <c r="E49" s="159">
        <v>40.670709550847519</v>
      </c>
      <c r="F49" s="159">
        <v>36.103046910715889</v>
      </c>
      <c r="G49" s="159">
        <v>40.909909605045179</v>
      </c>
      <c r="H49" s="159">
        <v>30.863195403971893</v>
      </c>
      <c r="I49" s="159">
        <v>31.162984556777047</v>
      </c>
      <c r="J49" s="159">
        <v>33.645711703483499</v>
      </c>
      <c r="K49" s="159">
        <v>23.824906150427466</v>
      </c>
      <c r="L49" s="159">
        <v>26.011721630491444</v>
      </c>
      <c r="M49" s="159">
        <v>28.773646144462113</v>
      </c>
      <c r="N49" s="159">
        <v>24.24999661874844</v>
      </c>
      <c r="O49" s="159">
        <v>21.349228455222178</v>
      </c>
      <c r="P49" s="159">
        <v>20.953817148118656</v>
      </c>
      <c r="Q49" s="159">
        <v>21.307928125980986</v>
      </c>
    </row>
    <row r="50" spans="1:17" x14ac:dyDescent="0.25">
      <c r="A50" s="76" t="s">
        <v>81</v>
      </c>
      <c r="B50" s="159">
        <v>43.753632391884523</v>
      </c>
      <c r="C50" s="159">
        <v>50.334295476320946</v>
      </c>
      <c r="D50" s="159">
        <v>38.118623736645453</v>
      </c>
      <c r="E50" s="159">
        <v>56.369467184121909</v>
      </c>
      <c r="F50" s="159">
        <v>50.038702067296597</v>
      </c>
      <c r="G50" s="159">
        <v>56.700997657881587</v>
      </c>
      <c r="H50" s="159">
        <v>42.776285433286276</v>
      </c>
      <c r="I50" s="159">
        <v>43.19179219473282</v>
      </c>
      <c r="J50" s="159">
        <v>46.632843702536711</v>
      </c>
      <c r="K50" s="159">
        <v>33.02124010726336</v>
      </c>
      <c r="L50" s="159">
        <v>36.052159036451982</v>
      </c>
      <c r="M50" s="159">
        <v>39.880177159928444</v>
      </c>
      <c r="N50" s="159">
        <v>33.610414072235478</v>
      </c>
      <c r="O50" s="159">
        <v>29.589959115623298</v>
      </c>
      <c r="P50" s="159">
        <v>29.041920368668656</v>
      </c>
      <c r="Q50" s="159">
        <v>29.532716997657687</v>
      </c>
    </row>
    <row r="51" spans="1:17" x14ac:dyDescent="0.25">
      <c r="A51" s="76" t="s">
        <v>80</v>
      </c>
      <c r="B51" s="159">
        <v>22.485033687142007</v>
      </c>
      <c r="C51" s="159">
        <v>25.866842763289245</v>
      </c>
      <c r="D51" s="159">
        <v>19.589197329932762</v>
      </c>
      <c r="E51" s="159">
        <v>28.968323297343392</v>
      </c>
      <c r="F51" s="159">
        <v>25.714937026639081</v>
      </c>
      <c r="G51" s="159">
        <v>29.138697126058545</v>
      </c>
      <c r="H51" s="159">
        <v>21.982774146921901</v>
      </c>
      <c r="I51" s="159">
        <v>22.196303470491706</v>
      </c>
      <c r="J51" s="159">
        <v>23.964663143562241</v>
      </c>
      <c r="K51" s="159">
        <v>16.969646989600303</v>
      </c>
      <c r="L51" s="159">
        <v>18.527239136816934</v>
      </c>
      <c r="M51" s="159">
        <v>20.494461325147135</v>
      </c>
      <c r="N51" s="159">
        <v>17.272424055772348</v>
      </c>
      <c r="O51" s="159">
        <v>15.206308394165488</v>
      </c>
      <c r="P51" s="159">
        <v>14.924670756020046</v>
      </c>
      <c r="Q51" s="159">
        <v>15.176891614793842</v>
      </c>
    </row>
    <row r="52" spans="1:17" x14ac:dyDescent="0.25">
      <c r="A52" s="129" t="s">
        <v>79</v>
      </c>
      <c r="B52" s="158">
        <v>23.334579652644727</v>
      </c>
      <c r="C52" s="158">
        <v>26.844162709330156</v>
      </c>
      <c r="D52" s="158">
        <v>20.329330691111483</v>
      </c>
      <c r="E52" s="158">
        <v>30.062825646197325</v>
      </c>
      <c r="F52" s="158">
        <v>26.686517559188182</v>
      </c>
      <c r="G52" s="158">
        <v>30.239636663347508</v>
      </c>
      <c r="H52" s="158">
        <v>22.81334337563311</v>
      </c>
      <c r="I52" s="158">
        <v>23.034940420064679</v>
      </c>
      <c r="J52" s="158">
        <v>24.870113549886849</v>
      </c>
      <c r="K52" s="158">
        <v>17.610806586539866</v>
      </c>
      <c r="L52" s="158">
        <v>19.227248817904837</v>
      </c>
      <c r="M52" s="158">
        <v>21.268798031784435</v>
      </c>
      <c r="N52" s="158">
        <v>17.925023396969898</v>
      </c>
      <c r="O52" s="158">
        <v>15.78084424437597</v>
      </c>
      <c r="P52" s="158">
        <v>15.488565567282166</v>
      </c>
      <c r="Q52" s="158">
        <v>15.750316018760527</v>
      </c>
    </row>
    <row r="53" spans="1:17" x14ac:dyDescent="0.25">
      <c r="A53" s="92" t="s">
        <v>125</v>
      </c>
      <c r="B53" s="91">
        <v>4.6669159305289458</v>
      </c>
      <c r="C53" s="91">
        <v>5.3688325418660314</v>
      </c>
      <c r="D53" s="91">
        <v>4.0658661382222965</v>
      </c>
      <c r="E53" s="91">
        <v>6.012565129239464</v>
      </c>
      <c r="F53" s="91">
        <v>5.3373035118376366</v>
      </c>
      <c r="G53" s="91">
        <v>6.0448223527500886</v>
      </c>
      <c r="H53" s="91">
        <v>4.5626686751266226</v>
      </c>
      <c r="I53" s="91">
        <v>4.6069880840129356</v>
      </c>
      <c r="J53" s="91">
        <v>4.9740227099773699</v>
      </c>
      <c r="K53" s="91">
        <v>3.5221613173079724</v>
      </c>
      <c r="L53" s="91">
        <v>3.8393119907943705</v>
      </c>
      <c r="M53" s="91">
        <v>4.2472851632806048</v>
      </c>
      <c r="N53" s="91">
        <v>3.5785180203485618</v>
      </c>
      <c r="O53" s="91">
        <v>3.1497932895100615</v>
      </c>
      <c r="P53" s="91">
        <v>3.0912818411867344</v>
      </c>
      <c r="Q53" s="91">
        <v>3.1435558354986832</v>
      </c>
    </row>
    <row r="54" spans="1:17" x14ac:dyDescent="0.25">
      <c r="A54" s="92" t="s">
        <v>26</v>
      </c>
      <c r="B54" s="91">
        <v>7.0003738957934187</v>
      </c>
      <c r="C54" s="91">
        <v>8.0532488127990476</v>
      </c>
      <c r="D54" s="91">
        <v>6.0987992073334443</v>
      </c>
      <c r="E54" s="91">
        <v>9.0188476938591986</v>
      </c>
      <c r="F54" s="91">
        <v>8.0059552677564536</v>
      </c>
      <c r="G54" s="91">
        <v>9.0672335291251311</v>
      </c>
      <c r="H54" s="91">
        <v>6.8440030126899334</v>
      </c>
      <c r="I54" s="91">
        <v>6.9104821260194038</v>
      </c>
      <c r="J54" s="91">
        <v>7.4610340649660527</v>
      </c>
      <c r="K54" s="91">
        <v>5.2832419759619587</v>
      </c>
      <c r="L54" s="91">
        <v>5.7589679861915553</v>
      </c>
      <c r="M54" s="91">
        <v>6.3709277449209072</v>
      </c>
      <c r="N54" s="91">
        <v>5.3677770305228423</v>
      </c>
      <c r="O54" s="91">
        <v>4.7246899342650917</v>
      </c>
      <c r="P54" s="91">
        <v>4.6369227617801014</v>
      </c>
      <c r="Q54" s="91">
        <v>4.7153337532480242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1.5524899597065064E-2</v>
      </c>
      <c r="H55" s="91">
        <v>0</v>
      </c>
      <c r="I55" s="91">
        <v>0</v>
      </c>
      <c r="J55" s="91">
        <v>0</v>
      </c>
      <c r="K55" s="91">
        <v>0</v>
      </c>
      <c r="L55" s="91">
        <v>3.0688863932983871E-2</v>
      </c>
      <c r="M55" s="91">
        <v>3.2372215381413556E-2</v>
      </c>
      <c r="N55" s="91">
        <v>3.2433295227090389E-2</v>
      </c>
      <c r="O55" s="91">
        <v>3.187779682566632E-2</v>
      </c>
      <c r="P55" s="91">
        <v>3.2156361348496261E-2</v>
      </c>
      <c r="Q55" s="91">
        <v>3.2536841267111219E-2</v>
      </c>
    </row>
    <row r="56" spans="1:17" x14ac:dyDescent="0.25">
      <c r="A56" s="92" t="s">
        <v>21</v>
      </c>
      <c r="B56" s="157">
        <v>11.667289826322365</v>
      </c>
      <c r="C56" s="157">
        <v>13.422081354665076</v>
      </c>
      <c r="D56" s="157">
        <v>10.164665345555743</v>
      </c>
      <c r="E56" s="157">
        <v>15.031412823098663</v>
      </c>
      <c r="F56" s="157">
        <v>13.343258779594091</v>
      </c>
      <c r="G56" s="157">
        <v>15.112055881875223</v>
      </c>
      <c r="H56" s="157">
        <v>11.406671687816555</v>
      </c>
      <c r="I56" s="157">
        <v>11.517470210032339</v>
      </c>
      <c r="J56" s="157">
        <v>12.435056774943426</v>
      </c>
      <c r="K56" s="157">
        <v>8.8054032932699329</v>
      </c>
      <c r="L56" s="157">
        <v>9.5982799769859284</v>
      </c>
      <c r="M56" s="157">
        <v>10.61821290820151</v>
      </c>
      <c r="N56" s="157">
        <v>8.9462950508714041</v>
      </c>
      <c r="O56" s="157">
        <v>7.8744832237751519</v>
      </c>
      <c r="P56" s="157">
        <v>7.7282046029668336</v>
      </c>
      <c r="Q56" s="157">
        <v>7.8588895887467078</v>
      </c>
    </row>
    <row r="57" spans="1:17" x14ac:dyDescent="0.25">
      <c r="A57" s="156" t="s">
        <v>210</v>
      </c>
      <c r="B57" s="204">
        <v>127.27766248615121</v>
      </c>
      <c r="C57" s="204">
        <v>150.56727005756633</v>
      </c>
      <c r="D57" s="204">
        <v>146.58765761784971</v>
      </c>
      <c r="E57" s="204">
        <v>178.7853029008273</v>
      </c>
      <c r="F57" s="204">
        <v>183.53354607758689</v>
      </c>
      <c r="G57" s="204">
        <v>204.29937032342144</v>
      </c>
      <c r="H57" s="204">
        <v>163.38467531030381</v>
      </c>
      <c r="I57" s="204">
        <v>170.78884174479305</v>
      </c>
      <c r="J57" s="204">
        <v>155.92398862569661</v>
      </c>
      <c r="K57" s="204">
        <v>113.85553316974291</v>
      </c>
      <c r="L57" s="204">
        <v>113.79920270249178</v>
      </c>
      <c r="M57" s="204">
        <v>93.509691580384469</v>
      </c>
      <c r="N57" s="204">
        <v>99.856689263831925</v>
      </c>
      <c r="O57" s="204">
        <v>83.108609273456963</v>
      </c>
      <c r="P57" s="204">
        <v>86.326177105885264</v>
      </c>
      <c r="Q57" s="204">
        <v>92.404396648161637</v>
      </c>
    </row>
    <row r="58" spans="1:17" x14ac:dyDescent="0.25">
      <c r="A58" s="156" t="s">
        <v>209</v>
      </c>
      <c r="B58" s="204">
        <v>534.75375449390128</v>
      </c>
      <c r="C58" s="204">
        <v>607.01692208975953</v>
      </c>
      <c r="D58" s="204">
        <v>395.58272502070992</v>
      </c>
      <c r="E58" s="204">
        <v>659.78406612529989</v>
      </c>
      <c r="F58" s="204">
        <v>536.79760437578875</v>
      </c>
      <c r="G58" s="204">
        <v>615.49561620305701</v>
      </c>
      <c r="H58" s="204">
        <v>446.11263000698085</v>
      </c>
      <c r="I58" s="204">
        <v>438.99150369433312</v>
      </c>
      <c r="J58" s="204">
        <v>530.02829831861607</v>
      </c>
      <c r="K58" s="204">
        <v>368.53744239918143</v>
      </c>
      <c r="L58" s="204">
        <v>423.0531307227871</v>
      </c>
      <c r="M58" s="204">
        <v>531.7175662745949</v>
      </c>
      <c r="N58" s="204">
        <v>406.6780010171214</v>
      </c>
      <c r="O58" s="204">
        <v>367.48954694915494</v>
      </c>
      <c r="P58" s="204">
        <v>351.31662399788087</v>
      </c>
      <c r="Q58" s="204">
        <v>348.49635899229833</v>
      </c>
    </row>
    <row r="59" spans="1:17" x14ac:dyDescent="0.25">
      <c r="A59" s="152" t="s">
        <v>225</v>
      </c>
      <c r="B59" s="151">
        <v>469.70140495734819</v>
      </c>
      <c r="C59" s="151">
        <v>532.18052556673376</v>
      </c>
      <c r="D59" s="151">
        <v>338.90843537639347</v>
      </c>
      <c r="E59" s="151">
        <v>575.97465232378636</v>
      </c>
      <c r="F59" s="151">
        <v>462.40069241012105</v>
      </c>
      <c r="G59" s="151">
        <v>531.19328706898614</v>
      </c>
      <c r="H59" s="151">
        <v>382.51338761819022</v>
      </c>
      <c r="I59" s="151">
        <v>374.77449108618504</v>
      </c>
      <c r="J59" s="151">
        <v>460.6951736708088</v>
      </c>
      <c r="K59" s="151">
        <v>319.44187853037278</v>
      </c>
      <c r="L59" s="151">
        <v>369.45123476633432</v>
      </c>
      <c r="M59" s="151">
        <v>472.42422118838169</v>
      </c>
      <c r="N59" s="151">
        <v>356.70646071819783</v>
      </c>
      <c r="O59" s="151">
        <v>323.49556843963865</v>
      </c>
      <c r="P59" s="151">
        <v>308.13746259445429</v>
      </c>
      <c r="Q59" s="151">
        <v>303.5874873427739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28.566060434588639</v>
      </c>
      <c r="C61" s="208">
        <v>28.592169999999999</v>
      </c>
      <c r="D61" s="208">
        <v>28.593809999999973</v>
      </c>
      <c r="E61" s="208">
        <v>28.597090000000001</v>
      </c>
      <c r="F61" s="208">
        <v>29.693709999999999</v>
      </c>
      <c r="G61" s="208">
        <v>28.565966070014415</v>
      </c>
      <c r="H61" s="208">
        <v>26.380699999999916</v>
      </c>
      <c r="I61" s="208">
        <v>26.379639999999998</v>
      </c>
      <c r="J61" s="208">
        <v>26.383400000000002</v>
      </c>
      <c r="K61" s="208">
        <v>21.985889999999987</v>
      </c>
      <c r="L61" s="208">
        <v>23.072530503796212</v>
      </c>
      <c r="M61" s="208">
        <v>17.578978033641391</v>
      </c>
      <c r="N61" s="208">
        <v>16.480469188258503</v>
      </c>
      <c r="O61" s="208">
        <v>12.085687088172204</v>
      </c>
      <c r="P61" s="208">
        <v>36.257115065298187</v>
      </c>
      <c r="Q61" s="208">
        <v>31.862066818472226</v>
      </c>
    </row>
    <row r="62" spans="1:17" x14ac:dyDescent="0.25">
      <c r="A62" s="154" t="s">
        <v>125</v>
      </c>
      <c r="B62" s="208">
        <v>63.862032326452301</v>
      </c>
      <c r="C62" s="208">
        <v>69.137402262396861</v>
      </c>
      <c r="D62" s="208">
        <v>69.26585044591144</v>
      </c>
      <c r="E62" s="208">
        <v>75.788762894630423</v>
      </c>
      <c r="F62" s="208">
        <v>88.789732208061309</v>
      </c>
      <c r="G62" s="208">
        <v>115.71235588177798</v>
      </c>
      <c r="H62" s="208">
        <v>44.408878419041798</v>
      </c>
      <c r="I62" s="208">
        <v>136.485808118341</v>
      </c>
      <c r="J62" s="208">
        <v>133.58509971249597</v>
      </c>
      <c r="K62" s="208">
        <v>132.60260015791403</v>
      </c>
      <c r="L62" s="208">
        <v>137.4753231811502</v>
      </c>
      <c r="M62" s="208">
        <v>100.3056597403378</v>
      </c>
      <c r="N62" s="208">
        <v>83.869049134374691</v>
      </c>
      <c r="O62" s="208">
        <v>134.96000705556438</v>
      </c>
      <c r="P62" s="208">
        <v>100.47064432738618</v>
      </c>
      <c r="Q62" s="208">
        <v>131.62016772749541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377.27331219630724</v>
      </c>
      <c r="C64" s="208">
        <v>434.45095330433691</v>
      </c>
      <c r="D64" s="208">
        <v>241.04877493048207</v>
      </c>
      <c r="E64" s="208">
        <v>471.58879942915587</v>
      </c>
      <c r="F64" s="208">
        <v>343.91725020205973</v>
      </c>
      <c r="G64" s="208">
        <v>386.91496511719373</v>
      </c>
      <c r="H64" s="208">
        <v>311.72380919914849</v>
      </c>
      <c r="I64" s="208">
        <v>211.90904296784404</v>
      </c>
      <c r="J64" s="208">
        <v>300.7266739583128</v>
      </c>
      <c r="K64" s="208">
        <v>164.85338837245877</v>
      </c>
      <c r="L64" s="208">
        <v>208.90338108138792</v>
      </c>
      <c r="M64" s="208">
        <v>354.5395834144025</v>
      </c>
      <c r="N64" s="208">
        <v>256.35694239556466</v>
      </c>
      <c r="O64" s="208">
        <v>176.44987429590208</v>
      </c>
      <c r="P64" s="208">
        <v>171.4097032017699</v>
      </c>
      <c r="Q64" s="208">
        <v>140.10525279680627</v>
      </c>
    </row>
    <row r="65" spans="1:17" x14ac:dyDescent="0.25">
      <c r="A65" s="152" t="s">
        <v>224</v>
      </c>
      <c r="B65" s="151">
        <v>65.052349536553109</v>
      </c>
      <c r="C65" s="151">
        <v>74.836396523025769</v>
      </c>
      <c r="D65" s="151">
        <v>56.67428964431646</v>
      </c>
      <c r="E65" s="151">
        <v>83.809413801513585</v>
      </c>
      <c r="F65" s="151">
        <v>74.396911965667741</v>
      </c>
      <c r="G65" s="151">
        <v>84.302329134070845</v>
      </c>
      <c r="H65" s="151">
        <v>63.599242388790607</v>
      </c>
      <c r="I65" s="151">
        <v>64.217012608148082</v>
      </c>
      <c r="J65" s="151">
        <v>69.333124647807281</v>
      </c>
      <c r="K65" s="151">
        <v>49.095563868808668</v>
      </c>
      <c r="L65" s="151">
        <v>53.601895956452779</v>
      </c>
      <c r="M65" s="151">
        <v>59.293345086213243</v>
      </c>
      <c r="N65" s="151">
        <v>49.971540298923586</v>
      </c>
      <c r="O65" s="151">
        <v>43.993978509516275</v>
      </c>
      <c r="P65" s="151">
        <v>43.179161403426569</v>
      </c>
      <c r="Q65" s="151">
        <v>43.908871649524407</v>
      </c>
    </row>
    <row r="66" spans="1:17" x14ac:dyDescent="0.25">
      <c r="A66" s="263" t="s">
        <v>33</v>
      </c>
      <c r="B66" s="87">
        <v>17.120150262931375</v>
      </c>
      <c r="C66" s="87">
        <v>7.5692884729518752</v>
      </c>
      <c r="D66" s="87">
        <v>0</v>
      </c>
      <c r="E66" s="87">
        <v>1.485500706888466</v>
      </c>
      <c r="F66" s="87">
        <v>0</v>
      </c>
      <c r="G66" s="87">
        <v>17.027465913046356</v>
      </c>
      <c r="H66" s="87">
        <v>0</v>
      </c>
      <c r="I66" s="87">
        <v>12.085236215149649</v>
      </c>
      <c r="J66" s="87">
        <v>11.249609168000497</v>
      </c>
      <c r="K66" s="87">
        <v>0</v>
      </c>
      <c r="L66" s="87">
        <v>0</v>
      </c>
      <c r="M66" s="87">
        <v>22.867531610770271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7.1054273576010019E-15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5.872569103686679E-16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4.4451564083673832E-16</v>
      </c>
      <c r="O69" s="87">
        <v>1.7167471066658944</v>
      </c>
      <c r="P69" s="87">
        <v>2.5098163565378333</v>
      </c>
      <c r="Q69" s="87">
        <v>4.1309092340209039</v>
      </c>
    </row>
    <row r="70" spans="1:17" x14ac:dyDescent="0.25">
      <c r="A70" s="263" t="s">
        <v>29</v>
      </c>
      <c r="B70" s="87">
        <v>47.932199273621734</v>
      </c>
      <c r="C70" s="87">
        <v>67.267108050073887</v>
      </c>
      <c r="D70" s="87">
        <v>56.674289644316438</v>
      </c>
      <c r="E70" s="87">
        <v>82.323913094625112</v>
      </c>
      <c r="F70" s="87">
        <v>74.396911965667741</v>
      </c>
      <c r="G70" s="87">
        <v>67.274863221024489</v>
      </c>
      <c r="H70" s="87">
        <v>63.599242388790607</v>
      </c>
      <c r="I70" s="87">
        <v>52.131776392998432</v>
      </c>
      <c r="J70" s="87">
        <v>58.083515479806785</v>
      </c>
      <c r="K70" s="87">
        <v>49.095563868808668</v>
      </c>
      <c r="L70" s="87">
        <v>53.601895956452779</v>
      </c>
      <c r="M70" s="87">
        <v>36.425813475442972</v>
      </c>
      <c r="N70" s="87">
        <v>49.971540298923578</v>
      </c>
      <c r="O70" s="87">
        <v>24.650572107741088</v>
      </c>
      <c r="P70" s="87">
        <v>7.8475234735050794</v>
      </c>
      <c r="Q70" s="87">
        <v>1.4252332387969151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2.0729025162434339E-14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6.6609117167642638E-15</v>
      </c>
      <c r="O72" s="87">
        <v>17.626659295109292</v>
      </c>
      <c r="P72" s="87">
        <v>32.821821573383652</v>
      </c>
      <c r="Q72" s="87">
        <v>38.352729176706589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2102.4944864333825</v>
      </c>
      <c r="C77" s="204">
        <v>2422.5726707500216</v>
      </c>
      <c r="D77" s="204">
        <v>1864.9264458891864</v>
      </c>
      <c r="E77" s="204">
        <v>2722.4990306213522</v>
      </c>
      <c r="F77" s="204">
        <v>2439.8346950250389</v>
      </c>
      <c r="G77" s="204">
        <v>2761.2669644714119</v>
      </c>
      <c r="H77" s="204">
        <v>2091.7626373328144</v>
      </c>
      <c r="I77" s="204">
        <v>2117.4922257064641</v>
      </c>
      <c r="J77" s="204">
        <v>2259.7058725727229</v>
      </c>
      <c r="K77" s="204">
        <v>1603.3268218774951</v>
      </c>
      <c r="L77" s="204">
        <v>1740.7175501159875</v>
      </c>
      <c r="M77" s="204">
        <v>1895.4327847391637</v>
      </c>
      <c r="N77" s="204">
        <v>1617.0219226184083</v>
      </c>
      <c r="O77" s="204">
        <v>1419.1266787481127</v>
      </c>
      <c r="P77" s="204">
        <v>1397.2678433681244</v>
      </c>
      <c r="Q77" s="204">
        <v>1425.178163587854</v>
      </c>
    </row>
    <row r="78" spans="1:17" x14ac:dyDescent="0.25">
      <c r="A78" s="152" t="s">
        <v>222</v>
      </c>
      <c r="B78" s="261">
        <v>1984.0966608648696</v>
      </c>
      <c r="C78" s="261">
        <v>2282.5100939522854</v>
      </c>
      <c r="D78" s="261">
        <v>1728.5658341516519</v>
      </c>
      <c r="E78" s="261">
        <v>2556.1871209461638</v>
      </c>
      <c r="F78" s="261">
        <v>2269.1058149528649</v>
      </c>
      <c r="G78" s="261">
        <v>2571.2210385891594</v>
      </c>
      <c r="H78" s="261">
        <v>1939.7768928581131</v>
      </c>
      <c r="I78" s="261">
        <v>1958.6188845485171</v>
      </c>
      <c r="J78" s="261">
        <v>2114.6603017581215</v>
      </c>
      <c r="K78" s="261">
        <v>1497.4146979986645</v>
      </c>
      <c r="L78" s="261">
        <v>1634.8578266718091</v>
      </c>
      <c r="M78" s="261">
        <v>1808.4470251295038</v>
      </c>
      <c r="N78" s="261">
        <v>1524.1319791171693</v>
      </c>
      <c r="O78" s="261">
        <v>1341.8163445402458</v>
      </c>
      <c r="P78" s="261">
        <v>1316.9644228045101</v>
      </c>
      <c r="Q78" s="261">
        <v>1339.2205853104942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95.159569513214521</v>
      </c>
      <c r="K79" s="83">
        <v>6.6442096994873552</v>
      </c>
      <c r="L79" s="83">
        <v>6.2569099899853953</v>
      </c>
      <c r="M79" s="83">
        <v>112.36474145556815</v>
      </c>
      <c r="N79" s="83">
        <v>0.70354493861172429</v>
      </c>
      <c r="O79" s="83">
        <v>0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8.5265128291212022E-14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1.4210854715202004E-14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72.757604605859456</v>
      </c>
      <c r="C82" s="208">
        <v>43.765047733771581</v>
      </c>
      <c r="D82" s="208">
        <v>0</v>
      </c>
      <c r="E82" s="208">
        <v>22.157437151857295</v>
      </c>
      <c r="F82" s="208">
        <v>20.147497741868634</v>
      </c>
      <c r="G82" s="208">
        <v>0</v>
      </c>
      <c r="H82" s="208">
        <v>0</v>
      </c>
      <c r="I82" s="208">
        <v>0</v>
      </c>
      <c r="J82" s="208">
        <v>82.328914520193223</v>
      </c>
      <c r="K82" s="208">
        <v>43.258592463078585</v>
      </c>
      <c r="L82" s="208">
        <v>24.317991300190215</v>
      </c>
      <c r="M82" s="208">
        <v>76.309017111429824</v>
      </c>
      <c r="N82" s="208">
        <v>3.3136312968181159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71.000413185077605</v>
      </c>
      <c r="K83" s="208">
        <v>538.1230801904585</v>
      </c>
      <c r="L83" s="208">
        <v>813.65123629171057</v>
      </c>
      <c r="M83" s="208">
        <v>899.83631179459462</v>
      </c>
      <c r="N83" s="208">
        <v>713.66227545753895</v>
      </c>
      <c r="O83" s="208">
        <v>363.34443129769784</v>
      </c>
      <c r="P83" s="208">
        <v>365.87654866820043</v>
      </c>
      <c r="Q83" s="208">
        <v>408.68335527171956</v>
      </c>
    </row>
    <row r="84" spans="1:17" x14ac:dyDescent="0.25">
      <c r="A84" s="154" t="s">
        <v>26</v>
      </c>
      <c r="B84" s="208">
        <v>1911.3390562590102</v>
      </c>
      <c r="C84" s="208">
        <v>2238.7450462185138</v>
      </c>
      <c r="D84" s="208">
        <v>1728.5658341516519</v>
      </c>
      <c r="E84" s="208">
        <v>2534.0296837943065</v>
      </c>
      <c r="F84" s="208">
        <v>2248.958317210996</v>
      </c>
      <c r="G84" s="208">
        <v>2571.2210385891594</v>
      </c>
      <c r="H84" s="208">
        <v>1939.7768928581131</v>
      </c>
      <c r="I84" s="208">
        <v>1958.6188845485171</v>
      </c>
      <c r="J84" s="208">
        <v>1729.3854345396362</v>
      </c>
      <c r="K84" s="208">
        <v>787.38382564564006</v>
      </c>
      <c r="L84" s="208">
        <v>643.12013021207122</v>
      </c>
      <c r="M84" s="208">
        <v>530.7727776224325</v>
      </c>
      <c r="N84" s="208">
        <v>619.08086348755216</v>
      </c>
      <c r="O84" s="208">
        <v>812.25828141413308</v>
      </c>
      <c r="P84" s="208">
        <v>789.05609484884314</v>
      </c>
      <c r="Q84" s="208">
        <v>726.18259951866025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136.78596999999999</v>
      </c>
      <c r="K85" s="208">
        <v>122.00499000000001</v>
      </c>
      <c r="L85" s="208">
        <v>147.51155887785174</v>
      </c>
      <c r="M85" s="208">
        <v>189.16417714547867</v>
      </c>
      <c r="N85" s="208">
        <v>187.37166393664816</v>
      </c>
      <c r="O85" s="208">
        <v>166.21363182841498</v>
      </c>
      <c r="P85" s="208">
        <v>162.03177928746655</v>
      </c>
      <c r="Q85" s="208">
        <v>204.3546305201144</v>
      </c>
    </row>
    <row r="86" spans="1:17" x14ac:dyDescent="0.25">
      <c r="A86" s="152" t="s">
        <v>221</v>
      </c>
      <c r="B86" s="261">
        <v>118.39782556851276</v>
      </c>
      <c r="C86" s="261">
        <v>140.06257679773611</v>
      </c>
      <c r="D86" s="261">
        <v>136.36061173753461</v>
      </c>
      <c r="E86" s="261">
        <v>166.31190967518819</v>
      </c>
      <c r="F86" s="261">
        <v>170.72888007217387</v>
      </c>
      <c r="G86" s="261">
        <v>190.0459258822525</v>
      </c>
      <c r="H86" s="261">
        <v>151.98574447470122</v>
      </c>
      <c r="I86" s="261">
        <v>158.87334115794701</v>
      </c>
      <c r="J86" s="261">
        <v>145.04557081460149</v>
      </c>
      <c r="K86" s="261">
        <v>105.91212387883061</v>
      </c>
      <c r="L86" s="261">
        <v>105.8597234441784</v>
      </c>
      <c r="M86" s="261">
        <v>86.985759609659965</v>
      </c>
      <c r="N86" s="261">
        <v>92.889943501239003</v>
      </c>
      <c r="O86" s="261">
        <v>77.310334207866944</v>
      </c>
      <c r="P86" s="261">
        <v>80.303420563614196</v>
      </c>
      <c r="Q86" s="261">
        <v>85.957578277359659</v>
      </c>
    </row>
    <row r="87" spans="1:17" x14ac:dyDescent="0.25">
      <c r="A87" s="156" t="s">
        <v>207</v>
      </c>
      <c r="B87" s="204">
        <v>373.56204148957482</v>
      </c>
      <c r="C87" s="204">
        <v>429.90788406355307</v>
      </c>
      <c r="D87" s="204">
        <v>326.83832348143932</v>
      </c>
      <c r="E87" s="204">
        <v>481.84954249597121</v>
      </c>
      <c r="F87" s="204">
        <v>428.69841908267097</v>
      </c>
      <c r="G87" s="204">
        <v>485.63394342515562</v>
      </c>
      <c r="H87" s="204">
        <v>366.73094879470131</v>
      </c>
      <c r="I87" s="204">
        <v>370.51920054253674</v>
      </c>
      <c r="J87" s="204">
        <v>398.9319158573611</v>
      </c>
      <c r="K87" s="204">
        <v>282.62197994555669</v>
      </c>
      <c r="L87" s="204">
        <v>308.15476319687411</v>
      </c>
      <c r="M87" s="204">
        <v>339.61683831187099</v>
      </c>
      <c r="N87" s="204">
        <v>287.04176390749313</v>
      </c>
      <c r="O87" s="204">
        <v>252.51939744490022</v>
      </c>
      <c r="P87" s="204">
        <v>248.02727916108154</v>
      </c>
      <c r="Q87" s="204">
        <v>252.05980718681033</v>
      </c>
    </row>
    <row r="88" spans="1:17" x14ac:dyDescent="0.25">
      <c r="A88" s="152" t="s">
        <v>220</v>
      </c>
      <c r="B88" s="261">
        <v>240.36448772499796</v>
      </c>
      <c r="C88" s="261">
        <v>272.33748516609995</v>
      </c>
      <c r="D88" s="261">
        <v>173.43263527671286</v>
      </c>
      <c r="E88" s="261">
        <v>294.74864411138446</v>
      </c>
      <c r="F88" s="261">
        <v>236.62842900147533</v>
      </c>
      <c r="G88" s="261">
        <v>271.83227680762155</v>
      </c>
      <c r="H88" s="261">
        <v>195.7469862606624</v>
      </c>
      <c r="I88" s="261">
        <v>191.78669173984636</v>
      </c>
      <c r="J88" s="261">
        <v>235.75564869093438</v>
      </c>
      <c r="K88" s="261">
        <v>163.47084058187224</v>
      </c>
      <c r="L88" s="261">
        <v>189.06257432217342</v>
      </c>
      <c r="M88" s="261">
        <v>241.75785875100354</v>
      </c>
      <c r="N88" s="261">
        <v>182.54057746859925</v>
      </c>
      <c r="O88" s="261">
        <v>165.54527146104991</v>
      </c>
      <c r="P88" s="261">
        <v>157.68593102701556</v>
      </c>
      <c r="Q88" s="261">
        <v>155.35753162478071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240.36448772499796</v>
      </c>
      <c r="C93" s="208">
        <v>272.33748516609995</v>
      </c>
      <c r="D93" s="208">
        <v>173.43263527671286</v>
      </c>
      <c r="E93" s="208">
        <v>294.74864411138446</v>
      </c>
      <c r="F93" s="208">
        <v>236.62842900147533</v>
      </c>
      <c r="G93" s="208">
        <v>271.83227680762155</v>
      </c>
      <c r="H93" s="208">
        <v>195.7469862606624</v>
      </c>
      <c r="I93" s="208">
        <v>191.78669173984636</v>
      </c>
      <c r="J93" s="208">
        <v>235.75564869093438</v>
      </c>
      <c r="K93" s="208">
        <v>163.47084058187224</v>
      </c>
      <c r="L93" s="208">
        <v>189.06257432217342</v>
      </c>
      <c r="M93" s="208">
        <v>241.75785875100354</v>
      </c>
      <c r="N93" s="208">
        <v>182.54057746859925</v>
      </c>
      <c r="O93" s="208">
        <v>165.54527146104991</v>
      </c>
      <c r="P93" s="208">
        <v>157.68593102701556</v>
      </c>
      <c r="Q93" s="208">
        <v>155.35753162478071</v>
      </c>
    </row>
    <row r="94" spans="1:17" x14ac:dyDescent="0.25">
      <c r="A94" s="149" t="s">
        <v>219</v>
      </c>
      <c r="B94" s="262">
        <v>133.19755376457687</v>
      </c>
      <c r="C94" s="262">
        <v>157.57039889745315</v>
      </c>
      <c r="D94" s="262">
        <v>153.40568820472646</v>
      </c>
      <c r="E94" s="262">
        <v>187.10089838458674</v>
      </c>
      <c r="F94" s="262">
        <v>192.06999008119564</v>
      </c>
      <c r="G94" s="262">
        <v>213.8016666175341</v>
      </c>
      <c r="H94" s="262">
        <v>170.98396253403891</v>
      </c>
      <c r="I94" s="262">
        <v>178.7325088026904</v>
      </c>
      <c r="J94" s="262">
        <v>163.1762671664267</v>
      </c>
      <c r="K94" s="262">
        <v>119.15113936368446</v>
      </c>
      <c r="L94" s="262">
        <v>119.09218887470072</v>
      </c>
      <c r="M94" s="262">
        <v>97.858979560867482</v>
      </c>
      <c r="N94" s="262">
        <v>104.5011864388939</v>
      </c>
      <c r="O94" s="262">
        <v>86.974125983850328</v>
      </c>
      <c r="P94" s="262">
        <v>90.341348134065981</v>
      </c>
      <c r="Q94" s="262">
        <v>96.702275562029627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388.42274415795669</v>
      </c>
      <c r="C97" s="96">
        <v>414.75215354394044</v>
      </c>
      <c r="D97" s="96">
        <v>427.85435192822644</v>
      </c>
      <c r="E97" s="96">
        <v>378.70589542762792</v>
      </c>
      <c r="F97" s="96">
        <v>372.92724264652639</v>
      </c>
      <c r="G97" s="96">
        <v>361.65520149474838</v>
      </c>
      <c r="H97" s="96">
        <v>356.88575030840974</v>
      </c>
      <c r="I97" s="96">
        <v>355.72909971829534</v>
      </c>
      <c r="J97" s="96">
        <v>345.92038084404237</v>
      </c>
      <c r="K97" s="96">
        <v>303.01321987346034</v>
      </c>
      <c r="L97" s="96">
        <v>323.54161438008015</v>
      </c>
      <c r="M97" s="96">
        <v>330.32519433039897</v>
      </c>
      <c r="N97" s="96">
        <v>314.15806989516472</v>
      </c>
      <c r="O97" s="96">
        <v>305.08097273875353</v>
      </c>
      <c r="P97" s="96">
        <v>284.05929231216851</v>
      </c>
      <c r="Q97" s="96">
        <v>279.42833741629323</v>
      </c>
    </row>
    <row r="98" spans="1:17" x14ac:dyDescent="0.25">
      <c r="A98" s="132" t="s">
        <v>83</v>
      </c>
      <c r="B98" s="160">
        <v>7.1369272013323624</v>
      </c>
      <c r="C98" s="160">
        <v>7.6207070027680563</v>
      </c>
      <c r="D98" s="160">
        <v>7.8614484048936655</v>
      </c>
      <c r="E98" s="160">
        <v>6.9583886294857216</v>
      </c>
      <c r="F98" s="160">
        <v>6.8522109536395117</v>
      </c>
      <c r="G98" s="160">
        <v>6.645097085256082</v>
      </c>
      <c r="H98" s="160">
        <v>6.5574626034468357</v>
      </c>
      <c r="I98" s="160">
        <v>6.5362101634618393</v>
      </c>
      <c r="J98" s="160">
        <v>6.3559835583086404</v>
      </c>
      <c r="K98" s="160">
        <v>5.5676021134302145</v>
      </c>
      <c r="L98" s="160">
        <v>5.9447933550800522</v>
      </c>
      <c r="M98" s="160">
        <v>6.0694356861433292</v>
      </c>
      <c r="N98" s="160">
        <v>5.7723789563699919</v>
      </c>
      <c r="O98" s="160">
        <v>5.6055952585070719</v>
      </c>
      <c r="P98" s="160">
        <v>5.2193403207859177</v>
      </c>
      <c r="Q98" s="160">
        <v>5.1342505868256554</v>
      </c>
    </row>
    <row r="99" spans="1:17" x14ac:dyDescent="0.25">
      <c r="A99" s="76" t="s">
        <v>82</v>
      </c>
      <c r="B99" s="159">
        <v>7.3343596973255023</v>
      </c>
      <c r="C99" s="159">
        <v>7.8315225487789526</v>
      </c>
      <c r="D99" s="159">
        <v>8.0789237044048736</v>
      </c>
      <c r="E99" s="159">
        <v>7.1508821209358207</v>
      </c>
      <c r="F99" s="159">
        <v>7.0417671973120024</v>
      </c>
      <c r="G99" s="159">
        <v>6.8289238312279235</v>
      </c>
      <c r="H99" s="159">
        <v>6.7388650715760461</v>
      </c>
      <c r="I99" s="159">
        <v>6.7170247143888959</v>
      </c>
      <c r="J99" s="159">
        <v>6.5318124077571769</v>
      </c>
      <c r="K99" s="159">
        <v>5.7216215605875282</v>
      </c>
      <c r="L99" s="159">
        <v>6.1092472379832961</v>
      </c>
      <c r="M99" s="159">
        <v>6.2373376140992995</v>
      </c>
      <c r="N99" s="159">
        <v>5.9320632508884579</v>
      </c>
      <c r="O99" s="159">
        <v>5.7606657296207118</v>
      </c>
      <c r="P99" s="159">
        <v>5.3637256224572072</v>
      </c>
      <c r="Q99" s="159">
        <v>5.2762820073257828</v>
      </c>
    </row>
    <row r="100" spans="1:17" x14ac:dyDescent="0.25">
      <c r="A100" s="76" t="s">
        <v>81</v>
      </c>
      <c r="B100" s="159">
        <v>14.354884714627325</v>
      </c>
      <c r="C100" s="159">
        <v>15.327936993425718</v>
      </c>
      <c r="D100" s="159">
        <v>15.812153095967117</v>
      </c>
      <c r="E100" s="159">
        <v>13.995780503014478</v>
      </c>
      <c r="F100" s="159">
        <v>13.782219645093036</v>
      </c>
      <c r="G100" s="159">
        <v>13.36564040593678</v>
      </c>
      <c r="H100" s="159">
        <v>13.189376469383948</v>
      </c>
      <c r="I100" s="159">
        <v>13.146630296236461</v>
      </c>
      <c r="J100" s="159">
        <v>12.784130852638402</v>
      </c>
      <c r="K100" s="159">
        <v>11.198416940596763</v>
      </c>
      <c r="L100" s="159">
        <v>11.957081928554009</v>
      </c>
      <c r="M100" s="159">
        <v>12.20778173850047</v>
      </c>
      <c r="N100" s="159">
        <v>11.610295595051454</v>
      </c>
      <c r="O100" s="159">
        <v>11.274834592359076</v>
      </c>
      <c r="P100" s="159">
        <v>10.49793930605048</v>
      </c>
      <c r="Q100" s="159">
        <v>10.326793757421393</v>
      </c>
    </row>
    <row r="101" spans="1:17" x14ac:dyDescent="0.25">
      <c r="A101" s="76" t="s">
        <v>80</v>
      </c>
      <c r="B101" s="159">
        <v>5.6947235408461943</v>
      </c>
      <c r="C101" s="159">
        <v>6.0807429223115719</v>
      </c>
      <c r="D101" s="159">
        <v>6.2728361987688528</v>
      </c>
      <c r="E101" s="159">
        <v>5.5522633784594575</v>
      </c>
      <c r="F101" s="159">
        <v>5.4675416917872344</v>
      </c>
      <c r="G101" s="159">
        <v>5.3022806223316508</v>
      </c>
      <c r="H101" s="159">
        <v>5.2323549901273871</v>
      </c>
      <c r="I101" s="159">
        <v>5.215397164039377</v>
      </c>
      <c r="J101" s="159">
        <v>5.0715900798279661</v>
      </c>
      <c r="K101" s="159">
        <v>4.4425218202445746</v>
      </c>
      <c r="L101" s="159">
        <v>4.7434916609938735</v>
      </c>
      <c r="M101" s="159">
        <v>4.8429467341462908</v>
      </c>
      <c r="N101" s="159">
        <v>4.6059181216516585</v>
      </c>
      <c r="O101" s="159">
        <v>4.4728374521063614</v>
      </c>
      <c r="P101" s="159">
        <v>4.1646354732213737</v>
      </c>
      <c r="Q101" s="159">
        <v>4.0967403557011357</v>
      </c>
    </row>
    <row r="102" spans="1:17" x14ac:dyDescent="0.25">
      <c r="A102" s="129" t="s">
        <v>79</v>
      </c>
      <c r="B102" s="158">
        <v>6.4424034052176218</v>
      </c>
      <c r="C102" s="158">
        <v>6.8791046005952321</v>
      </c>
      <c r="D102" s="158">
        <v>7.0964184648225928</v>
      </c>
      <c r="E102" s="158">
        <v>6.2812391575267164</v>
      </c>
      <c r="F102" s="158">
        <v>6.1853940688585833</v>
      </c>
      <c r="G102" s="158">
        <v>5.9984353044911813</v>
      </c>
      <c r="H102" s="158">
        <v>5.9193288952346919</v>
      </c>
      <c r="I102" s="158">
        <v>5.900144617762594</v>
      </c>
      <c r="J102" s="158">
        <v>5.7374566062423114</v>
      </c>
      <c r="K102" s="158">
        <v>5.0257958085607868</v>
      </c>
      <c r="L102" s="158">
        <v>5.3662810161399701</v>
      </c>
      <c r="M102" s="158">
        <v>5.4787938883360621</v>
      </c>
      <c r="N102" s="158">
        <v>5.2106449730609716</v>
      </c>
      <c r="O102" s="158">
        <v>5.0600916841264461</v>
      </c>
      <c r="P102" s="158">
        <v>4.7114248060907098</v>
      </c>
      <c r="Q102" s="158">
        <v>4.6346155047835147</v>
      </c>
    </row>
    <row r="103" spans="1:17" x14ac:dyDescent="0.25">
      <c r="A103" s="92" t="s">
        <v>125</v>
      </c>
      <c r="B103" s="91">
        <v>1.2884806810435245</v>
      </c>
      <c r="C103" s="91">
        <v>1.3758209201190463</v>
      </c>
      <c r="D103" s="91">
        <v>1.4192836929645183</v>
      </c>
      <c r="E103" s="91">
        <v>1.2562478315053434</v>
      </c>
      <c r="F103" s="91">
        <v>1.2370788137717166</v>
      </c>
      <c r="G103" s="91">
        <v>1.1990711467132977</v>
      </c>
      <c r="H103" s="91">
        <v>1.1838657790469385</v>
      </c>
      <c r="I103" s="91">
        <v>1.1800289235525188</v>
      </c>
      <c r="J103" s="91">
        <v>1.1474913212484621</v>
      </c>
      <c r="K103" s="91">
        <v>1.0051591617121574</v>
      </c>
      <c r="L103" s="91">
        <v>1.0715431649302098</v>
      </c>
      <c r="M103" s="91">
        <v>1.0940909758899937</v>
      </c>
      <c r="N103" s="91">
        <v>1.0402433804850362</v>
      </c>
      <c r="O103" s="91">
        <v>1.0099740282683081</v>
      </c>
      <c r="P103" s="91">
        <v>0.94032864992678589</v>
      </c>
      <c r="Q103" s="91">
        <v>0.92500827272298858</v>
      </c>
    </row>
    <row r="104" spans="1:17" x14ac:dyDescent="0.25">
      <c r="A104" s="92" t="s">
        <v>26</v>
      </c>
      <c r="B104" s="91">
        <v>1.9327210215652866</v>
      </c>
      <c r="C104" s="91">
        <v>2.0637313801785693</v>
      </c>
      <c r="D104" s="91">
        <v>2.1289255394467776</v>
      </c>
      <c r="E104" s="91">
        <v>1.884371747258015</v>
      </c>
      <c r="F104" s="91">
        <v>1.8556182206575751</v>
      </c>
      <c r="G104" s="91">
        <v>1.7986067200699463</v>
      </c>
      <c r="H104" s="91">
        <v>1.7757986685704075</v>
      </c>
      <c r="I104" s="91">
        <v>1.7700433853287783</v>
      </c>
      <c r="J104" s="91">
        <v>1.7212369818726931</v>
      </c>
      <c r="K104" s="91">
        <v>1.5077387425682356</v>
      </c>
      <c r="L104" s="91">
        <v>1.6073147473953147</v>
      </c>
      <c r="M104" s="91">
        <v>1.6411364638349903</v>
      </c>
      <c r="N104" s="91">
        <v>1.560365070727554</v>
      </c>
      <c r="O104" s="91">
        <v>1.5149610424024618</v>
      </c>
      <c r="P104" s="91">
        <v>1.4104929748901789</v>
      </c>
      <c r="Q104" s="91">
        <v>1.3875124090844828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3.0795709246926877E-3</v>
      </c>
      <c r="H105" s="91">
        <v>0</v>
      </c>
      <c r="I105" s="91">
        <v>0</v>
      </c>
      <c r="J105" s="91">
        <v>0</v>
      </c>
      <c r="K105" s="91">
        <v>0</v>
      </c>
      <c r="L105" s="91">
        <v>8.5651914889204317E-3</v>
      </c>
      <c r="M105" s="91">
        <v>8.3390088860939189E-3</v>
      </c>
      <c r="N105" s="91">
        <v>9.4280706357911335E-3</v>
      </c>
      <c r="O105" s="91">
        <v>1.0221542784906E-2</v>
      </c>
      <c r="P105" s="91">
        <v>9.7815564567808096E-3</v>
      </c>
      <c r="Q105" s="91">
        <v>9.5741411685719719E-3</v>
      </c>
    </row>
    <row r="106" spans="1:17" x14ac:dyDescent="0.25">
      <c r="A106" s="92" t="s">
        <v>21</v>
      </c>
      <c r="B106" s="157">
        <v>3.2212017026088113</v>
      </c>
      <c r="C106" s="157">
        <v>3.4395523002976165</v>
      </c>
      <c r="D106" s="157">
        <v>3.5482092324112964</v>
      </c>
      <c r="E106" s="157">
        <v>3.1406195787633582</v>
      </c>
      <c r="F106" s="157">
        <v>3.0926970344292921</v>
      </c>
      <c r="G106" s="157">
        <v>2.9976778667832451</v>
      </c>
      <c r="H106" s="157">
        <v>2.9596644476173455</v>
      </c>
      <c r="I106" s="157">
        <v>2.950072308881297</v>
      </c>
      <c r="J106" s="157">
        <v>2.8687283031211557</v>
      </c>
      <c r="K106" s="157">
        <v>2.5128979042803934</v>
      </c>
      <c r="L106" s="157">
        <v>2.6788579123255252</v>
      </c>
      <c r="M106" s="157">
        <v>2.7352274397249836</v>
      </c>
      <c r="N106" s="157">
        <v>2.6006084512125902</v>
      </c>
      <c r="O106" s="157">
        <v>2.5249350706707698</v>
      </c>
      <c r="P106" s="157">
        <v>2.3508216248169642</v>
      </c>
      <c r="Q106" s="157">
        <v>2.3125206818074715</v>
      </c>
    </row>
    <row r="107" spans="1:17" x14ac:dyDescent="0.25">
      <c r="A107" s="156" t="s">
        <v>206</v>
      </c>
      <c r="B107" s="204">
        <v>293.2770839771066</v>
      </c>
      <c r="C107" s="204">
        <v>310.44517848647757</v>
      </c>
      <c r="D107" s="204">
        <v>291.24553022443138</v>
      </c>
      <c r="E107" s="204">
        <v>278.04441526289793</v>
      </c>
      <c r="F107" s="204">
        <v>259.11649180026768</v>
      </c>
      <c r="G107" s="204">
        <v>253.14247630943089</v>
      </c>
      <c r="H107" s="204">
        <v>243.67421708222238</v>
      </c>
      <c r="I107" s="204">
        <v>239.08205634927464</v>
      </c>
      <c r="J107" s="204">
        <v>249.25176509377059</v>
      </c>
      <c r="K107" s="204">
        <v>215.82693514390223</v>
      </c>
      <c r="L107" s="204">
        <v>237.93212784963563</v>
      </c>
      <c r="M107" s="204">
        <v>264.20201241218876</v>
      </c>
      <c r="N107" s="204">
        <v>235.65690574133527</v>
      </c>
      <c r="O107" s="204">
        <v>232.77843143728467</v>
      </c>
      <c r="P107" s="204">
        <v>213.04615396105714</v>
      </c>
      <c r="Q107" s="204">
        <v>205.85183351770567</v>
      </c>
    </row>
    <row r="108" spans="1:17" x14ac:dyDescent="0.25">
      <c r="A108" s="152" t="s">
        <v>218</v>
      </c>
      <c r="B108" s="151">
        <v>274.62842961595635</v>
      </c>
      <c r="C108" s="151">
        <v>288.81299442470595</v>
      </c>
      <c r="D108" s="151">
        <v>250.538351710287</v>
      </c>
      <c r="E108" s="151">
        <v>254.85584782826481</v>
      </c>
      <c r="F108" s="151">
        <v>226.97062073998839</v>
      </c>
      <c r="G108" s="151">
        <v>223.14629943672551</v>
      </c>
      <c r="H108" s="151">
        <v>210.18701098808381</v>
      </c>
      <c r="I108" s="151">
        <v>203.29246744929398</v>
      </c>
      <c r="J108" s="151">
        <v>225.07694348677705</v>
      </c>
      <c r="K108" s="151">
        <v>193.06037442565338</v>
      </c>
      <c r="L108" s="151">
        <v>218.36804607335284</v>
      </c>
      <c r="M108" s="151">
        <v>257.72103796805726</v>
      </c>
      <c r="N108" s="151">
        <v>219.59296785140398</v>
      </c>
      <c r="O108" s="151">
        <v>219.67072772641225</v>
      </c>
      <c r="P108" s="151">
        <v>198.50034604426787</v>
      </c>
      <c r="Q108" s="151">
        <v>189.18382696861093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274.62842961595635</v>
      </c>
      <c r="C113" s="208">
        <v>288.81299442470595</v>
      </c>
      <c r="D113" s="208">
        <v>250.538351710287</v>
      </c>
      <c r="E113" s="208">
        <v>254.85584782826481</v>
      </c>
      <c r="F113" s="208">
        <v>226.97062073998839</v>
      </c>
      <c r="G113" s="208">
        <v>223.14629943672551</v>
      </c>
      <c r="H113" s="208">
        <v>210.18701098808381</v>
      </c>
      <c r="I113" s="208">
        <v>203.29246744929398</v>
      </c>
      <c r="J113" s="208">
        <v>225.07694348677705</v>
      </c>
      <c r="K113" s="208">
        <v>193.06037442565338</v>
      </c>
      <c r="L113" s="208">
        <v>218.36804607335284</v>
      </c>
      <c r="M113" s="208">
        <v>257.72103796805726</v>
      </c>
      <c r="N113" s="208">
        <v>219.59296785140398</v>
      </c>
      <c r="O113" s="208">
        <v>219.67072772641225</v>
      </c>
      <c r="P113" s="208">
        <v>198.50034604426787</v>
      </c>
      <c r="Q113" s="208">
        <v>189.18382696861093</v>
      </c>
    </row>
    <row r="114" spans="1:17" x14ac:dyDescent="0.25">
      <c r="A114" s="152" t="s">
        <v>217</v>
      </c>
      <c r="B114" s="151">
        <v>18.64865436115025</v>
      </c>
      <c r="C114" s="151">
        <v>21.632184061771639</v>
      </c>
      <c r="D114" s="151">
        <v>40.707178514144402</v>
      </c>
      <c r="E114" s="151">
        <v>23.188567434633093</v>
      </c>
      <c r="F114" s="151">
        <v>32.145871060279262</v>
      </c>
      <c r="G114" s="151">
        <v>29.996176872705387</v>
      </c>
      <c r="H114" s="151">
        <v>33.487206094138564</v>
      </c>
      <c r="I114" s="151">
        <v>35.789588899980657</v>
      </c>
      <c r="J114" s="151">
        <v>24.174821606993518</v>
      </c>
      <c r="K114" s="151">
        <v>22.766560718248851</v>
      </c>
      <c r="L114" s="151">
        <v>19.564081776282787</v>
      </c>
      <c r="M114" s="151">
        <v>6.4809744441314843</v>
      </c>
      <c r="N114" s="151">
        <v>16.063937889931292</v>
      </c>
      <c r="O114" s="151">
        <v>13.107703710872414</v>
      </c>
      <c r="P114" s="151">
        <v>14.545807916789261</v>
      </c>
      <c r="Q114" s="151">
        <v>16.668006549094734</v>
      </c>
    </row>
    <row r="115" spans="1:17" x14ac:dyDescent="0.25">
      <c r="A115" s="156" t="s">
        <v>205</v>
      </c>
      <c r="B115" s="204">
        <v>15.15203166843458</v>
      </c>
      <c r="C115" s="204">
        <v>17.576149550189459</v>
      </c>
      <c r="D115" s="204">
        <v>33.074582542742334</v>
      </c>
      <c r="E115" s="204">
        <v>18.840711040639391</v>
      </c>
      <c r="F115" s="204">
        <v>26.118520236476904</v>
      </c>
      <c r="G115" s="204">
        <v>24.371893709073134</v>
      </c>
      <c r="H115" s="204">
        <v>27.208354951487593</v>
      </c>
      <c r="I115" s="204">
        <v>29.079040981234289</v>
      </c>
      <c r="J115" s="204">
        <v>19.642042555682238</v>
      </c>
      <c r="K115" s="204">
        <v>18.497830583577194</v>
      </c>
      <c r="L115" s="204">
        <v>15.895816443229768</v>
      </c>
      <c r="M115" s="204">
        <v>5.2657917358568325</v>
      </c>
      <c r="N115" s="204">
        <v>13.051949535569179</v>
      </c>
      <c r="O115" s="204">
        <v>10.650009265083838</v>
      </c>
      <c r="P115" s="204">
        <v>11.818468932391276</v>
      </c>
      <c r="Q115" s="204">
        <v>13.542755321139474</v>
      </c>
    </row>
    <row r="116" spans="1:17" x14ac:dyDescent="0.25">
      <c r="A116" s="156" t="s">
        <v>204</v>
      </c>
      <c r="B116" s="204">
        <v>25.510055541232532</v>
      </c>
      <c r="C116" s="204">
        <v>27.30747799460935</v>
      </c>
      <c r="D116" s="204">
        <v>28.899754869440869</v>
      </c>
      <c r="E116" s="204">
        <v>25.07050394455942</v>
      </c>
      <c r="F116" s="204">
        <v>25.057340534388974</v>
      </c>
      <c r="G116" s="204">
        <v>24.253225994289316</v>
      </c>
      <c r="H116" s="204">
        <v>24.087565826680365</v>
      </c>
      <c r="I116" s="204">
        <v>24.105143479411272</v>
      </c>
      <c r="J116" s="204">
        <v>23.018854024744741</v>
      </c>
      <c r="K116" s="204">
        <v>20.226739381830633</v>
      </c>
      <c r="L116" s="204">
        <v>21.408815600658542</v>
      </c>
      <c r="M116" s="204">
        <v>21.322388049132577</v>
      </c>
      <c r="N116" s="204">
        <v>20.671558751037555</v>
      </c>
      <c r="O116" s="204">
        <v>19.975422129282872</v>
      </c>
      <c r="P116" s="204">
        <v>18.691893150442194</v>
      </c>
      <c r="Q116" s="204">
        <v>18.480761617296906</v>
      </c>
    </row>
    <row r="117" spans="1:17" x14ac:dyDescent="0.25">
      <c r="A117" s="152" t="s">
        <v>216</v>
      </c>
      <c r="B117" s="151">
        <v>21.081000130459348</v>
      </c>
      <c r="C117" s="151">
        <v>22.169834279938584</v>
      </c>
      <c r="D117" s="151">
        <v>19.231799972331572</v>
      </c>
      <c r="E117" s="151">
        <v>19.563219178834061</v>
      </c>
      <c r="F117" s="151">
        <v>17.422696157572648</v>
      </c>
      <c r="G117" s="151">
        <v>17.129133987021788</v>
      </c>
      <c r="H117" s="151">
        <v>16.134354379322456</v>
      </c>
      <c r="I117" s="151">
        <v>15.605116115665865</v>
      </c>
      <c r="J117" s="151">
        <v>17.277333893083778</v>
      </c>
      <c r="K117" s="151">
        <v>14.819681211246531</v>
      </c>
      <c r="L117" s="151">
        <v>16.762346178791379</v>
      </c>
      <c r="M117" s="151">
        <v>19.783156618651351</v>
      </c>
      <c r="N117" s="151">
        <v>16.856373502178872</v>
      </c>
      <c r="O117" s="151">
        <v>16.862342497950674</v>
      </c>
      <c r="P117" s="151">
        <v>15.237263770204745</v>
      </c>
      <c r="Q117" s="151">
        <v>14.522110061886906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21.081000130459348</v>
      </c>
      <c r="C122" s="208">
        <v>22.169834279938584</v>
      </c>
      <c r="D122" s="208">
        <v>19.231799972331572</v>
      </c>
      <c r="E122" s="208">
        <v>19.563219178834061</v>
      </c>
      <c r="F122" s="208">
        <v>17.422696157572648</v>
      </c>
      <c r="G122" s="208">
        <v>17.129133987021788</v>
      </c>
      <c r="H122" s="208">
        <v>16.134354379322456</v>
      </c>
      <c r="I122" s="208">
        <v>15.605116115665865</v>
      </c>
      <c r="J122" s="208">
        <v>17.277333893083778</v>
      </c>
      <c r="K122" s="208">
        <v>14.819681211246531</v>
      </c>
      <c r="L122" s="208">
        <v>16.762346178791379</v>
      </c>
      <c r="M122" s="208">
        <v>19.783156618651351</v>
      </c>
      <c r="N122" s="208">
        <v>16.856373502178872</v>
      </c>
      <c r="O122" s="208">
        <v>16.862342497950674</v>
      </c>
      <c r="P122" s="208">
        <v>15.237263770204745</v>
      </c>
      <c r="Q122" s="208">
        <v>14.522110061886906</v>
      </c>
    </row>
    <row r="123" spans="1:17" x14ac:dyDescent="0.25">
      <c r="A123" s="152" t="s">
        <v>215</v>
      </c>
      <c r="B123" s="261">
        <v>4.4290554107731843</v>
      </c>
      <c r="C123" s="261">
        <v>5.1376437146707641</v>
      </c>
      <c r="D123" s="261">
        <v>9.667954897109297</v>
      </c>
      <c r="E123" s="261">
        <v>5.5072847657253599</v>
      </c>
      <c r="F123" s="261">
        <v>7.6346443768163246</v>
      </c>
      <c r="G123" s="261">
        <v>7.1240920072675298</v>
      </c>
      <c r="H123" s="261">
        <v>7.9532114473579094</v>
      </c>
      <c r="I123" s="261">
        <v>8.5000273637454065</v>
      </c>
      <c r="J123" s="261">
        <v>5.7415201316609608</v>
      </c>
      <c r="K123" s="261">
        <v>5.4070581705841025</v>
      </c>
      <c r="L123" s="261">
        <v>4.6464694218671623</v>
      </c>
      <c r="M123" s="261">
        <v>1.5392314304812276</v>
      </c>
      <c r="N123" s="261">
        <v>3.8151852488586826</v>
      </c>
      <c r="O123" s="261">
        <v>3.1130796313321984</v>
      </c>
      <c r="P123" s="261">
        <v>3.4546293802374497</v>
      </c>
      <c r="Q123" s="261">
        <v>3.9586515554099995</v>
      </c>
    </row>
    <row r="124" spans="1:17" x14ac:dyDescent="0.25">
      <c r="A124" s="243" t="s">
        <v>203</v>
      </c>
      <c r="B124" s="242">
        <v>13.520274411833933</v>
      </c>
      <c r="C124" s="242">
        <v>15.68333344478444</v>
      </c>
      <c r="D124" s="242">
        <v>29.512704422754698</v>
      </c>
      <c r="E124" s="242">
        <v>16.811711390108997</v>
      </c>
      <c r="F124" s="242">
        <v>23.305756518702466</v>
      </c>
      <c r="G124" s="242">
        <v>21.747228232711411</v>
      </c>
      <c r="H124" s="242">
        <v>24.278224418250463</v>
      </c>
      <c r="I124" s="242">
        <v>25.947451952485981</v>
      </c>
      <c r="J124" s="242">
        <v>17.526745665070305</v>
      </c>
      <c r="K124" s="242">
        <v>16.505756520730419</v>
      </c>
      <c r="L124" s="242">
        <v>14.183959287805022</v>
      </c>
      <c r="M124" s="242">
        <v>4.6987064719953269</v>
      </c>
      <c r="N124" s="242">
        <v>11.646354970200191</v>
      </c>
      <c r="O124" s="242">
        <v>9.5030851903825013</v>
      </c>
      <c r="P124" s="242">
        <v>10.545710739672217</v>
      </c>
      <c r="Q124" s="242">
        <v>12.084304748093684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1.0000000000000002</v>
      </c>
      <c r="D129" s="77">
        <f t="shared" si="0"/>
        <v>1</v>
      </c>
      <c r="E129" s="77">
        <f t="shared" si="0"/>
        <v>1.0000000000000002</v>
      </c>
      <c r="F129" s="77">
        <f t="shared" si="0"/>
        <v>1</v>
      </c>
      <c r="G129" s="77">
        <f t="shared" si="0"/>
        <v>1.0000000000000002</v>
      </c>
      <c r="H129" s="77">
        <f t="shared" si="0"/>
        <v>0.99999999999999989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1.0000000000000002</v>
      </c>
      <c r="P129" s="77">
        <f t="shared" si="0"/>
        <v>1</v>
      </c>
      <c r="Q129" s="77">
        <f t="shared" si="0"/>
        <v>1.0000000000000002</v>
      </c>
    </row>
    <row r="130" spans="1:17" x14ac:dyDescent="0.25">
      <c r="A130" s="132" t="s">
        <v>83</v>
      </c>
      <c r="B130" s="240">
        <f t="shared" ref="B130:Q130" si="1">IF(B$6=0,0,B$6/B$5)</f>
        <v>5.9062610995507074E-3</v>
      </c>
      <c r="C130" s="240">
        <f t="shared" si="1"/>
        <v>5.9062610995507091E-3</v>
      </c>
      <c r="D130" s="240">
        <f t="shared" si="1"/>
        <v>5.9062610995507083E-3</v>
      </c>
      <c r="E130" s="240">
        <f t="shared" si="1"/>
        <v>5.9062610995507083E-3</v>
      </c>
      <c r="F130" s="240">
        <f t="shared" si="1"/>
        <v>5.9062610995507065E-3</v>
      </c>
      <c r="G130" s="240">
        <f t="shared" si="1"/>
        <v>5.9062610995507083E-3</v>
      </c>
      <c r="H130" s="240">
        <f t="shared" si="1"/>
        <v>5.9062610995507065E-3</v>
      </c>
      <c r="I130" s="240">
        <f t="shared" si="1"/>
        <v>5.9062610995507083E-3</v>
      </c>
      <c r="J130" s="240">
        <f t="shared" si="1"/>
        <v>5.9062610995507074E-3</v>
      </c>
      <c r="K130" s="240">
        <f t="shared" si="1"/>
        <v>5.9062610995507074E-3</v>
      </c>
      <c r="L130" s="240">
        <f t="shared" si="1"/>
        <v>5.9062610995507083E-3</v>
      </c>
      <c r="M130" s="240">
        <f t="shared" si="1"/>
        <v>5.9062610995507074E-3</v>
      </c>
      <c r="N130" s="240">
        <f t="shared" si="1"/>
        <v>5.9062610995507083E-3</v>
      </c>
      <c r="O130" s="240">
        <f t="shared" si="1"/>
        <v>5.9062610995507083E-3</v>
      </c>
      <c r="P130" s="240">
        <f t="shared" si="1"/>
        <v>5.9062610995507083E-3</v>
      </c>
      <c r="Q130" s="240">
        <f t="shared" si="1"/>
        <v>5.90626109955071E-3</v>
      </c>
    </row>
    <row r="131" spans="1:17" x14ac:dyDescent="0.25">
      <c r="A131" s="76" t="s">
        <v>82</v>
      </c>
      <c r="B131" s="239">
        <f t="shared" ref="B131:Q131" si="2">IF(B$7=0,0,B$7/B$5)</f>
        <v>2.3625044398202827E-3</v>
      </c>
      <c r="C131" s="239">
        <f t="shared" si="2"/>
        <v>2.3625044398202831E-3</v>
      </c>
      <c r="D131" s="239">
        <f t="shared" si="2"/>
        <v>2.3625044398202827E-3</v>
      </c>
      <c r="E131" s="239">
        <f t="shared" si="2"/>
        <v>2.3625044398202831E-3</v>
      </c>
      <c r="F131" s="239">
        <f t="shared" si="2"/>
        <v>2.3625044398202827E-3</v>
      </c>
      <c r="G131" s="239">
        <f t="shared" si="2"/>
        <v>2.3625044398202831E-3</v>
      </c>
      <c r="H131" s="239">
        <f t="shared" si="2"/>
        <v>2.3625044398202823E-3</v>
      </c>
      <c r="I131" s="239">
        <f t="shared" si="2"/>
        <v>2.3625044398202831E-3</v>
      </c>
      <c r="J131" s="239">
        <f t="shared" si="2"/>
        <v>2.3625044398202827E-3</v>
      </c>
      <c r="K131" s="239">
        <f t="shared" si="2"/>
        <v>2.3625044398202831E-3</v>
      </c>
      <c r="L131" s="239">
        <f t="shared" si="2"/>
        <v>2.3625044398202831E-3</v>
      </c>
      <c r="M131" s="239">
        <f t="shared" si="2"/>
        <v>2.3625044398202827E-3</v>
      </c>
      <c r="N131" s="239">
        <f t="shared" si="2"/>
        <v>2.3625044398202831E-3</v>
      </c>
      <c r="O131" s="239">
        <f t="shared" si="2"/>
        <v>2.3625044398202831E-3</v>
      </c>
      <c r="P131" s="239">
        <f t="shared" si="2"/>
        <v>2.3625044398202831E-3</v>
      </c>
      <c r="Q131" s="239">
        <f t="shared" si="2"/>
        <v>2.3625044398202836E-3</v>
      </c>
    </row>
    <row r="132" spans="1:17" x14ac:dyDescent="0.25">
      <c r="A132" s="76" t="s">
        <v>81</v>
      </c>
      <c r="B132" s="239">
        <f t="shared" ref="B132:Q132" si="3">IF(B$8=0,0,B$8/B$5)</f>
        <v>1.0040643869236202E-2</v>
      </c>
      <c r="C132" s="239">
        <f t="shared" si="3"/>
        <v>1.0040643869236204E-2</v>
      </c>
      <c r="D132" s="239">
        <f t="shared" si="3"/>
        <v>1.0040643869236202E-2</v>
      </c>
      <c r="E132" s="239">
        <f t="shared" si="3"/>
        <v>1.0040643869236204E-2</v>
      </c>
      <c r="F132" s="239">
        <f t="shared" si="3"/>
        <v>1.0040643869236202E-2</v>
      </c>
      <c r="G132" s="239">
        <f t="shared" si="3"/>
        <v>1.0040643869236204E-2</v>
      </c>
      <c r="H132" s="239">
        <f t="shared" si="3"/>
        <v>1.0040643869236201E-2</v>
      </c>
      <c r="I132" s="239">
        <f t="shared" si="3"/>
        <v>1.0040643869236204E-2</v>
      </c>
      <c r="J132" s="239">
        <f t="shared" si="3"/>
        <v>1.0040643869236202E-2</v>
      </c>
      <c r="K132" s="239">
        <f t="shared" si="3"/>
        <v>1.0040643869236202E-2</v>
      </c>
      <c r="L132" s="239">
        <f t="shared" si="3"/>
        <v>1.0040643869236204E-2</v>
      </c>
      <c r="M132" s="239">
        <f t="shared" si="3"/>
        <v>1.0040643869236202E-2</v>
      </c>
      <c r="N132" s="239">
        <f t="shared" si="3"/>
        <v>1.0040643869236204E-2</v>
      </c>
      <c r="O132" s="239">
        <f t="shared" si="3"/>
        <v>1.0040643869236204E-2</v>
      </c>
      <c r="P132" s="239">
        <f t="shared" si="3"/>
        <v>1.0040643869236204E-2</v>
      </c>
      <c r="Q132" s="239">
        <f t="shared" si="3"/>
        <v>1.0040643869236206E-2</v>
      </c>
    </row>
    <row r="133" spans="1:17" x14ac:dyDescent="0.25">
      <c r="A133" s="76" t="s">
        <v>80</v>
      </c>
      <c r="B133" s="239">
        <f t="shared" ref="B133:Q133" si="4">IF(B$9=0,0,B$9/B$5)</f>
        <v>1.1812522199101414E-3</v>
      </c>
      <c r="C133" s="239">
        <f t="shared" si="4"/>
        <v>1.1812522199101416E-3</v>
      </c>
      <c r="D133" s="239">
        <f t="shared" si="4"/>
        <v>1.1812522199101414E-3</v>
      </c>
      <c r="E133" s="239">
        <f t="shared" si="4"/>
        <v>1.1812522199101416E-3</v>
      </c>
      <c r="F133" s="239">
        <f t="shared" si="4"/>
        <v>1.1812522199101414E-3</v>
      </c>
      <c r="G133" s="239">
        <f t="shared" si="4"/>
        <v>1.1812522199101416E-3</v>
      </c>
      <c r="H133" s="239">
        <f t="shared" si="4"/>
        <v>1.1812522199101411E-3</v>
      </c>
      <c r="I133" s="239">
        <f t="shared" si="4"/>
        <v>1.1812522199101416E-3</v>
      </c>
      <c r="J133" s="239">
        <f t="shared" si="4"/>
        <v>1.1812522199101414E-3</v>
      </c>
      <c r="K133" s="239">
        <f t="shared" si="4"/>
        <v>1.1812522199101416E-3</v>
      </c>
      <c r="L133" s="239">
        <f t="shared" si="4"/>
        <v>1.1812522199101416E-3</v>
      </c>
      <c r="M133" s="239">
        <f t="shared" si="4"/>
        <v>1.1812522199101414E-3</v>
      </c>
      <c r="N133" s="239">
        <f t="shared" si="4"/>
        <v>1.1812522199101416E-3</v>
      </c>
      <c r="O133" s="239">
        <f t="shared" si="4"/>
        <v>1.1812522199101416E-3</v>
      </c>
      <c r="P133" s="239">
        <f t="shared" si="4"/>
        <v>1.1812522199101416E-3</v>
      </c>
      <c r="Q133" s="239">
        <f t="shared" si="4"/>
        <v>1.1812522199101418E-3</v>
      </c>
    </row>
    <row r="134" spans="1:17" x14ac:dyDescent="0.25">
      <c r="A134" s="129" t="s">
        <v>79</v>
      </c>
      <c r="B134" s="238">
        <f t="shared" ref="B134:Q134" si="5">IF(B$10=0,0,B$10/B$5)</f>
        <v>3.5437566597304247E-3</v>
      </c>
      <c r="C134" s="238">
        <f t="shared" si="5"/>
        <v>3.5437566597304256E-3</v>
      </c>
      <c r="D134" s="238">
        <f t="shared" si="5"/>
        <v>3.5437566597304243E-3</v>
      </c>
      <c r="E134" s="238">
        <f t="shared" si="5"/>
        <v>3.5437566597304251E-3</v>
      </c>
      <c r="F134" s="238">
        <f t="shared" si="5"/>
        <v>3.5437566597304238E-3</v>
      </c>
      <c r="G134" s="238">
        <f t="shared" si="5"/>
        <v>3.5437566597304256E-3</v>
      </c>
      <c r="H134" s="238">
        <f t="shared" si="5"/>
        <v>3.5437566597304238E-3</v>
      </c>
      <c r="I134" s="238">
        <f t="shared" si="5"/>
        <v>3.5437566597304247E-3</v>
      </c>
      <c r="J134" s="238">
        <f t="shared" si="5"/>
        <v>3.5437566597304238E-3</v>
      </c>
      <c r="K134" s="238">
        <f t="shared" si="5"/>
        <v>3.5437566597304251E-3</v>
      </c>
      <c r="L134" s="238">
        <f t="shared" si="5"/>
        <v>3.5437566597304256E-3</v>
      </c>
      <c r="M134" s="238">
        <f t="shared" si="5"/>
        <v>3.5437566597304234E-3</v>
      </c>
      <c r="N134" s="238">
        <f t="shared" si="5"/>
        <v>3.5437566597304238E-3</v>
      </c>
      <c r="O134" s="238">
        <f t="shared" si="5"/>
        <v>3.5437566597304247E-3</v>
      </c>
      <c r="P134" s="238">
        <f t="shared" si="5"/>
        <v>3.5437566597304243E-3</v>
      </c>
      <c r="Q134" s="238">
        <f t="shared" si="5"/>
        <v>3.5437566597304243E-3</v>
      </c>
    </row>
    <row r="135" spans="1:17" x14ac:dyDescent="0.25">
      <c r="A135" s="127" t="s">
        <v>214</v>
      </c>
      <c r="B135" s="236">
        <f t="shared" ref="B135:Q135" si="6">IF(B$15=0,0,B$15/B$5)</f>
        <v>3.0888253985787175E-2</v>
      </c>
      <c r="C135" s="236">
        <f t="shared" si="6"/>
        <v>3.0888253985787175E-2</v>
      </c>
      <c r="D135" s="236">
        <f t="shared" si="6"/>
        <v>3.0888253985787172E-2</v>
      </c>
      <c r="E135" s="236">
        <f t="shared" si="6"/>
        <v>3.0888253985787175E-2</v>
      </c>
      <c r="F135" s="236">
        <f t="shared" si="6"/>
        <v>3.0888253985787172E-2</v>
      </c>
      <c r="G135" s="236">
        <f t="shared" si="6"/>
        <v>3.0888253985787179E-2</v>
      </c>
      <c r="H135" s="236">
        <f t="shared" si="6"/>
        <v>3.0888253985787168E-2</v>
      </c>
      <c r="I135" s="236">
        <f t="shared" si="6"/>
        <v>3.0888253985787175E-2</v>
      </c>
      <c r="J135" s="236">
        <f t="shared" si="6"/>
        <v>3.0888253985787175E-2</v>
      </c>
      <c r="K135" s="236">
        <f t="shared" si="6"/>
        <v>3.0888253985787179E-2</v>
      </c>
      <c r="L135" s="236">
        <f t="shared" si="6"/>
        <v>3.0888253985787175E-2</v>
      </c>
      <c r="M135" s="236">
        <f t="shared" si="6"/>
        <v>3.0888253985787175E-2</v>
      </c>
      <c r="N135" s="236">
        <f t="shared" si="6"/>
        <v>3.0888253985787175E-2</v>
      </c>
      <c r="O135" s="236">
        <f t="shared" si="6"/>
        <v>3.0888253985787179E-2</v>
      </c>
      <c r="P135" s="236">
        <f t="shared" si="6"/>
        <v>3.0888253985787179E-2</v>
      </c>
      <c r="Q135" s="236">
        <f t="shared" si="6"/>
        <v>3.0888253985787182E-2</v>
      </c>
    </row>
    <row r="136" spans="1:17" x14ac:dyDescent="0.25">
      <c r="A136" s="127" t="s">
        <v>213</v>
      </c>
      <c r="B136" s="237">
        <f t="shared" ref="B136:Q136" si="7">IF(B$16=0,0,B$16/B$5)</f>
        <v>0.34923654909736768</v>
      </c>
      <c r="C136" s="237">
        <f t="shared" si="7"/>
        <v>0.34923654909736773</v>
      </c>
      <c r="D136" s="237">
        <f t="shared" si="7"/>
        <v>0.34923654909736768</v>
      </c>
      <c r="E136" s="237">
        <f t="shared" si="7"/>
        <v>0.34923654909736773</v>
      </c>
      <c r="F136" s="237">
        <f t="shared" si="7"/>
        <v>0.34923654909736773</v>
      </c>
      <c r="G136" s="237">
        <f t="shared" si="7"/>
        <v>0.34923654909736773</v>
      </c>
      <c r="H136" s="237">
        <f t="shared" si="7"/>
        <v>0.34923654909736762</v>
      </c>
      <c r="I136" s="237">
        <f t="shared" si="7"/>
        <v>0.34923654909736779</v>
      </c>
      <c r="J136" s="237">
        <f t="shared" si="7"/>
        <v>0.34923654909736773</v>
      </c>
      <c r="K136" s="237">
        <f t="shared" si="7"/>
        <v>0.34923654909736773</v>
      </c>
      <c r="L136" s="237">
        <f t="shared" si="7"/>
        <v>0.34923654909736773</v>
      </c>
      <c r="M136" s="237">
        <f t="shared" si="7"/>
        <v>0.34923654909736773</v>
      </c>
      <c r="N136" s="237">
        <f t="shared" si="7"/>
        <v>0.34923654909736768</v>
      </c>
      <c r="O136" s="237">
        <f t="shared" si="7"/>
        <v>0.34923654909736773</v>
      </c>
      <c r="P136" s="237">
        <f t="shared" si="7"/>
        <v>0.34923654909736773</v>
      </c>
      <c r="Q136" s="237">
        <f t="shared" si="7"/>
        <v>0.34923654909736779</v>
      </c>
    </row>
    <row r="137" spans="1:17" x14ac:dyDescent="0.25">
      <c r="A137" s="142" t="s">
        <v>227</v>
      </c>
      <c r="B137" s="235">
        <f t="shared" ref="B137:Q137" si="8">IF(B$17=0,0,B$17/B$5)</f>
        <v>0.32731585272035746</v>
      </c>
      <c r="C137" s="235">
        <f t="shared" si="8"/>
        <v>0.32731585272035751</v>
      </c>
      <c r="D137" s="235">
        <f t="shared" si="8"/>
        <v>0.32731585272035746</v>
      </c>
      <c r="E137" s="235">
        <f t="shared" si="8"/>
        <v>0.32731585272035751</v>
      </c>
      <c r="F137" s="235">
        <f t="shared" si="8"/>
        <v>0.32731585272035746</v>
      </c>
      <c r="G137" s="235">
        <f t="shared" si="8"/>
        <v>0.32731585272035751</v>
      </c>
      <c r="H137" s="235">
        <f t="shared" si="8"/>
        <v>0.3273158527203574</v>
      </c>
      <c r="I137" s="235">
        <f t="shared" si="8"/>
        <v>0.32731585272035751</v>
      </c>
      <c r="J137" s="235">
        <f t="shared" si="8"/>
        <v>0.32731585272035746</v>
      </c>
      <c r="K137" s="235">
        <f t="shared" si="8"/>
        <v>0.32731585272035751</v>
      </c>
      <c r="L137" s="235">
        <f t="shared" si="8"/>
        <v>0.32731585272035751</v>
      </c>
      <c r="M137" s="235">
        <f t="shared" si="8"/>
        <v>0.32731585272035746</v>
      </c>
      <c r="N137" s="235">
        <f t="shared" si="8"/>
        <v>0.32731585272035746</v>
      </c>
      <c r="O137" s="235">
        <f t="shared" si="8"/>
        <v>0.32731585272035751</v>
      </c>
      <c r="P137" s="235">
        <f t="shared" si="8"/>
        <v>0.32731585272035746</v>
      </c>
      <c r="Q137" s="235">
        <f t="shared" si="8"/>
        <v>0.32731585272035757</v>
      </c>
    </row>
    <row r="138" spans="1:17" x14ac:dyDescent="0.25">
      <c r="A138" s="142" t="s">
        <v>226</v>
      </c>
      <c r="B138" s="235">
        <f t="shared" ref="B138:Q138" si="9">IF(B$25=0,0,B$25/B$5)</f>
        <v>2.1920696377010249E-2</v>
      </c>
      <c r="C138" s="235">
        <f t="shared" si="9"/>
        <v>2.1920696377010253E-2</v>
      </c>
      <c r="D138" s="235">
        <f t="shared" si="9"/>
        <v>2.1920696377010249E-2</v>
      </c>
      <c r="E138" s="235">
        <f t="shared" si="9"/>
        <v>2.1920696377010253E-2</v>
      </c>
      <c r="F138" s="235">
        <f t="shared" si="9"/>
        <v>2.1920696377010249E-2</v>
      </c>
      <c r="G138" s="235">
        <f t="shared" si="9"/>
        <v>2.1920696377010253E-2</v>
      </c>
      <c r="H138" s="235">
        <f t="shared" si="9"/>
        <v>2.1920696377010246E-2</v>
      </c>
      <c r="I138" s="235">
        <f t="shared" si="9"/>
        <v>2.1920696377010253E-2</v>
      </c>
      <c r="J138" s="235">
        <f t="shared" si="9"/>
        <v>2.1920696377010249E-2</v>
      </c>
      <c r="K138" s="235">
        <f t="shared" si="9"/>
        <v>2.1920696377010253E-2</v>
      </c>
      <c r="L138" s="235">
        <f t="shared" si="9"/>
        <v>2.1920696377010253E-2</v>
      </c>
      <c r="M138" s="235">
        <f t="shared" si="9"/>
        <v>2.1920696377010249E-2</v>
      </c>
      <c r="N138" s="235">
        <f t="shared" si="9"/>
        <v>2.1920696377010253E-2</v>
      </c>
      <c r="O138" s="235">
        <f t="shared" si="9"/>
        <v>2.1920696377010253E-2</v>
      </c>
      <c r="P138" s="235">
        <f t="shared" si="9"/>
        <v>2.1920696377010253E-2</v>
      </c>
      <c r="Q138" s="235">
        <f t="shared" si="9"/>
        <v>2.1920696377010256E-2</v>
      </c>
    </row>
    <row r="139" spans="1:17" x14ac:dyDescent="0.25">
      <c r="A139" s="127" t="s">
        <v>212</v>
      </c>
      <c r="B139" s="237">
        <f t="shared" ref="B139:Q139" si="10">IF(B$36=0,0,B$36/B$5)</f>
        <v>0.56794531522253844</v>
      </c>
      <c r="C139" s="237">
        <f t="shared" si="10"/>
        <v>0.56794531522253844</v>
      </c>
      <c r="D139" s="237">
        <f t="shared" si="10"/>
        <v>0.56794531522253833</v>
      </c>
      <c r="E139" s="237">
        <f t="shared" si="10"/>
        <v>0.56794531522253844</v>
      </c>
      <c r="F139" s="237">
        <f t="shared" si="10"/>
        <v>0.56794531522253833</v>
      </c>
      <c r="G139" s="237">
        <f t="shared" si="10"/>
        <v>0.56794531522253844</v>
      </c>
      <c r="H139" s="237">
        <f t="shared" si="10"/>
        <v>0.56794531522253833</v>
      </c>
      <c r="I139" s="237">
        <f t="shared" si="10"/>
        <v>0.56794531522253833</v>
      </c>
      <c r="J139" s="237">
        <f t="shared" si="10"/>
        <v>0.56794531522253833</v>
      </c>
      <c r="K139" s="237">
        <f t="shared" si="10"/>
        <v>0.56794531522253833</v>
      </c>
      <c r="L139" s="237">
        <f t="shared" si="10"/>
        <v>0.56794531522253833</v>
      </c>
      <c r="M139" s="237">
        <f t="shared" si="10"/>
        <v>0.56794531522253833</v>
      </c>
      <c r="N139" s="237">
        <f t="shared" si="10"/>
        <v>0.56794531522253833</v>
      </c>
      <c r="O139" s="237">
        <f t="shared" si="10"/>
        <v>0.56794531522253844</v>
      </c>
      <c r="P139" s="237">
        <f t="shared" si="10"/>
        <v>0.56794531522253844</v>
      </c>
      <c r="Q139" s="237">
        <f t="shared" si="10"/>
        <v>0.56794531522253844</v>
      </c>
    </row>
    <row r="140" spans="1:17" x14ac:dyDescent="0.25">
      <c r="A140" s="72" t="s">
        <v>211</v>
      </c>
      <c r="B140" s="234">
        <f t="shared" ref="B140:Q140" si="11">IF(B$44=0,0,B$44/B$5)</f>
        <v>2.8895463406058967E-2</v>
      </c>
      <c r="C140" s="234">
        <f t="shared" si="11"/>
        <v>2.8895463406058974E-2</v>
      </c>
      <c r="D140" s="234">
        <f t="shared" si="11"/>
        <v>2.8895463406058967E-2</v>
      </c>
      <c r="E140" s="234">
        <f t="shared" si="11"/>
        <v>2.8895463406058971E-2</v>
      </c>
      <c r="F140" s="234">
        <f t="shared" si="11"/>
        <v>2.8895463406058967E-2</v>
      </c>
      <c r="G140" s="234">
        <f t="shared" si="11"/>
        <v>2.8895463406058971E-2</v>
      </c>
      <c r="H140" s="234">
        <f t="shared" si="11"/>
        <v>2.8895463406058964E-2</v>
      </c>
      <c r="I140" s="234">
        <f t="shared" si="11"/>
        <v>2.8895463406058971E-2</v>
      </c>
      <c r="J140" s="234">
        <f t="shared" si="11"/>
        <v>2.8895463406058967E-2</v>
      </c>
      <c r="K140" s="234">
        <f t="shared" si="11"/>
        <v>2.8895463406058971E-2</v>
      </c>
      <c r="L140" s="234">
        <f t="shared" si="11"/>
        <v>2.8895463406058974E-2</v>
      </c>
      <c r="M140" s="234">
        <f t="shared" si="11"/>
        <v>2.8895463406058967E-2</v>
      </c>
      <c r="N140" s="234">
        <f t="shared" si="11"/>
        <v>2.8895463406058971E-2</v>
      </c>
      <c r="O140" s="234">
        <f t="shared" si="11"/>
        <v>2.8895463406058971E-2</v>
      </c>
      <c r="P140" s="234">
        <f t="shared" si="11"/>
        <v>2.8895463406058971E-2</v>
      </c>
      <c r="Q140" s="234">
        <f t="shared" si="11"/>
        <v>2.8895463406058974E-2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0.99999999999999989</v>
      </c>
      <c r="C143" s="77">
        <f t="shared" si="12"/>
        <v>0.99999999999999989</v>
      </c>
      <c r="D143" s="77">
        <f t="shared" si="12"/>
        <v>1.0000000000000002</v>
      </c>
      <c r="E143" s="77">
        <f t="shared" si="12"/>
        <v>1</v>
      </c>
      <c r="F143" s="77">
        <f t="shared" si="12"/>
        <v>1</v>
      </c>
      <c r="G143" s="77">
        <f t="shared" si="12"/>
        <v>1</v>
      </c>
      <c r="H143" s="77">
        <f t="shared" si="12"/>
        <v>1</v>
      </c>
      <c r="I143" s="77">
        <f t="shared" si="12"/>
        <v>1</v>
      </c>
      <c r="J143" s="77">
        <f t="shared" si="12"/>
        <v>0.99999999999999989</v>
      </c>
      <c r="K143" s="77">
        <f t="shared" si="12"/>
        <v>0.99999999999999989</v>
      </c>
      <c r="L143" s="77">
        <f t="shared" si="12"/>
        <v>1</v>
      </c>
      <c r="M143" s="77">
        <f t="shared" si="12"/>
        <v>1.0000000000000002</v>
      </c>
      <c r="N143" s="77">
        <f t="shared" si="12"/>
        <v>1</v>
      </c>
      <c r="O143" s="77">
        <f t="shared" si="12"/>
        <v>1</v>
      </c>
      <c r="P143" s="77">
        <f t="shared" si="12"/>
        <v>1</v>
      </c>
      <c r="Q143" s="77">
        <f t="shared" si="12"/>
        <v>0.99999999999999989</v>
      </c>
    </row>
    <row r="144" spans="1:17" x14ac:dyDescent="0.25">
      <c r="A144" s="132" t="s">
        <v>83</v>
      </c>
      <c r="B144" s="240">
        <f t="shared" ref="B144:Q144" si="13">IF(B$48=0,0,B$48/B$47)</f>
        <v>9.3370986230490293E-3</v>
      </c>
      <c r="C144" s="240">
        <f t="shared" si="13"/>
        <v>9.337098623049031E-3</v>
      </c>
      <c r="D144" s="240">
        <f t="shared" si="13"/>
        <v>9.337098623049031E-3</v>
      </c>
      <c r="E144" s="240">
        <f t="shared" si="13"/>
        <v>9.3370986230490293E-3</v>
      </c>
      <c r="F144" s="240">
        <f t="shared" si="13"/>
        <v>9.3370986230490328E-3</v>
      </c>
      <c r="G144" s="240">
        <f t="shared" si="13"/>
        <v>9.3370986230490328E-3</v>
      </c>
      <c r="H144" s="240">
        <f t="shared" si="13"/>
        <v>9.3370986230490293E-3</v>
      </c>
      <c r="I144" s="240">
        <f t="shared" si="13"/>
        <v>9.3370986230490293E-3</v>
      </c>
      <c r="J144" s="240">
        <f t="shared" si="13"/>
        <v>9.3370986230490293E-3</v>
      </c>
      <c r="K144" s="240">
        <f t="shared" si="13"/>
        <v>9.3370986230490293E-3</v>
      </c>
      <c r="L144" s="240">
        <f t="shared" si="13"/>
        <v>9.337098623049031E-3</v>
      </c>
      <c r="M144" s="240">
        <f t="shared" si="13"/>
        <v>9.3370986230490293E-3</v>
      </c>
      <c r="N144" s="240">
        <f t="shared" si="13"/>
        <v>9.3370986230490293E-3</v>
      </c>
      <c r="O144" s="240">
        <f t="shared" si="13"/>
        <v>9.337098623049031E-3</v>
      </c>
      <c r="P144" s="240">
        <f t="shared" si="13"/>
        <v>9.3370986230490293E-3</v>
      </c>
      <c r="Q144" s="240">
        <f t="shared" si="13"/>
        <v>9.3370986230490258E-3</v>
      </c>
    </row>
    <row r="145" spans="1:17" x14ac:dyDescent="0.25">
      <c r="A145" s="76" t="s">
        <v>82</v>
      </c>
      <c r="B145" s="239">
        <f t="shared" ref="B145:Q145" si="14">IF(B$49=0,0,B$49/B$47)</f>
        <v>9.5953955951883219E-3</v>
      </c>
      <c r="C145" s="239">
        <f t="shared" si="14"/>
        <v>9.5953955951883236E-3</v>
      </c>
      <c r="D145" s="239">
        <f t="shared" si="14"/>
        <v>9.5953955951883236E-3</v>
      </c>
      <c r="E145" s="239">
        <f t="shared" si="14"/>
        <v>9.5953955951883219E-3</v>
      </c>
      <c r="F145" s="239">
        <f t="shared" si="14"/>
        <v>9.5953955951883236E-3</v>
      </c>
      <c r="G145" s="239">
        <f t="shared" si="14"/>
        <v>9.5953955951883253E-3</v>
      </c>
      <c r="H145" s="239">
        <f t="shared" si="14"/>
        <v>9.5953955951883219E-3</v>
      </c>
      <c r="I145" s="239">
        <f t="shared" si="14"/>
        <v>9.5953955951883219E-3</v>
      </c>
      <c r="J145" s="239">
        <f t="shared" si="14"/>
        <v>9.5953955951883219E-3</v>
      </c>
      <c r="K145" s="239">
        <f t="shared" si="14"/>
        <v>9.5953955951883219E-3</v>
      </c>
      <c r="L145" s="239">
        <f t="shared" si="14"/>
        <v>9.5953955951883236E-3</v>
      </c>
      <c r="M145" s="239">
        <f t="shared" si="14"/>
        <v>9.5953955951883219E-3</v>
      </c>
      <c r="N145" s="239">
        <f t="shared" si="14"/>
        <v>9.5953955951883219E-3</v>
      </c>
      <c r="O145" s="239">
        <f t="shared" si="14"/>
        <v>9.5953955951883236E-3</v>
      </c>
      <c r="P145" s="239">
        <f t="shared" si="14"/>
        <v>9.5953955951883219E-3</v>
      </c>
      <c r="Q145" s="239">
        <f t="shared" si="14"/>
        <v>9.5953955951883201E-3</v>
      </c>
    </row>
    <row r="146" spans="1:17" x14ac:dyDescent="0.25">
      <c r="A146" s="76" t="s">
        <v>81</v>
      </c>
      <c r="B146" s="239">
        <f t="shared" ref="B146:Q146" si="15">IF(B$50=0,0,B$50/B$47)</f>
        <v>1.3299186148827951E-2</v>
      </c>
      <c r="C146" s="239">
        <f t="shared" si="15"/>
        <v>1.3299186148827953E-2</v>
      </c>
      <c r="D146" s="239">
        <f t="shared" si="15"/>
        <v>1.3299186148827953E-2</v>
      </c>
      <c r="E146" s="239">
        <f t="shared" si="15"/>
        <v>1.3299186148827951E-2</v>
      </c>
      <c r="F146" s="239">
        <f t="shared" si="15"/>
        <v>1.3299186148827954E-2</v>
      </c>
      <c r="G146" s="239">
        <f t="shared" si="15"/>
        <v>1.3299186148827953E-2</v>
      </c>
      <c r="H146" s="239">
        <f t="shared" si="15"/>
        <v>1.3299186148827951E-2</v>
      </c>
      <c r="I146" s="239">
        <f t="shared" si="15"/>
        <v>1.3299186148827951E-2</v>
      </c>
      <c r="J146" s="239">
        <f t="shared" si="15"/>
        <v>1.3299186148827951E-2</v>
      </c>
      <c r="K146" s="239">
        <f t="shared" si="15"/>
        <v>1.3299186148827949E-2</v>
      </c>
      <c r="L146" s="239">
        <f t="shared" si="15"/>
        <v>1.3299186148827953E-2</v>
      </c>
      <c r="M146" s="239">
        <f t="shared" si="15"/>
        <v>1.3299186148827951E-2</v>
      </c>
      <c r="N146" s="239">
        <f t="shared" si="15"/>
        <v>1.3299186148827951E-2</v>
      </c>
      <c r="O146" s="239">
        <f t="shared" si="15"/>
        <v>1.3299186148827953E-2</v>
      </c>
      <c r="P146" s="239">
        <f t="shared" si="15"/>
        <v>1.3299186148827951E-2</v>
      </c>
      <c r="Q146" s="239">
        <f t="shared" si="15"/>
        <v>1.3299186148827949E-2</v>
      </c>
    </row>
    <row r="147" spans="1:17" x14ac:dyDescent="0.25">
      <c r="A147" s="76" t="s">
        <v>80</v>
      </c>
      <c r="B147" s="239">
        <f t="shared" ref="B147:Q147" si="16">IF(B$51=0,0,B$51/B$47)</f>
        <v>6.8344645283309963E-3</v>
      </c>
      <c r="C147" s="239">
        <f t="shared" si="16"/>
        <v>6.8344645283309972E-3</v>
      </c>
      <c r="D147" s="239">
        <f t="shared" si="16"/>
        <v>6.8344645283309972E-3</v>
      </c>
      <c r="E147" s="239">
        <f t="shared" si="16"/>
        <v>6.8344645283309963E-3</v>
      </c>
      <c r="F147" s="239">
        <f t="shared" si="16"/>
        <v>6.834464528330998E-3</v>
      </c>
      <c r="G147" s="239">
        <f t="shared" si="16"/>
        <v>6.834464528330998E-3</v>
      </c>
      <c r="H147" s="239">
        <f t="shared" si="16"/>
        <v>6.8344645283309963E-3</v>
      </c>
      <c r="I147" s="239">
        <f t="shared" si="16"/>
        <v>6.8344645283309972E-3</v>
      </c>
      <c r="J147" s="239">
        <f t="shared" si="16"/>
        <v>6.8344645283309963E-3</v>
      </c>
      <c r="K147" s="239">
        <f t="shared" si="16"/>
        <v>6.8344645283309972E-3</v>
      </c>
      <c r="L147" s="239">
        <f t="shared" si="16"/>
        <v>6.834464528330998E-3</v>
      </c>
      <c r="M147" s="239">
        <f t="shared" si="16"/>
        <v>6.8344645283309963E-3</v>
      </c>
      <c r="N147" s="239">
        <f t="shared" si="16"/>
        <v>6.8344645283309954E-3</v>
      </c>
      <c r="O147" s="239">
        <f t="shared" si="16"/>
        <v>6.834464528330998E-3</v>
      </c>
      <c r="P147" s="239">
        <f t="shared" si="16"/>
        <v>6.8344645283309963E-3</v>
      </c>
      <c r="Q147" s="239">
        <f t="shared" si="16"/>
        <v>6.8344645283309954E-3</v>
      </c>
    </row>
    <row r="148" spans="1:17" x14ac:dyDescent="0.25">
      <c r="A148" s="129" t="s">
        <v>79</v>
      </c>
      <c r="B148" s="238">
        <f t="shared" ref="B148:Q148" si="17">IF(B$52=0,0,B$52/B$47)</f>
        <v>7.0926892589319255E-3</v>
      </c>
      <c r="C148" s="238">
        <f t="shared" si="17"/>
        <v>7.0926892589319272E-3</v>
      </c>
      <c r="D148" s="238">
        <f t="shared" si="17"/>
        <v>7.0926892589319281E-3</v>
      </c>
      <c r="E148" s="238">
        <f t="shared" si="17"/>
        <v>7.0926892589319264E-3</v>
      </c>
      <c r="F148" s="238">
        <f t="shared" si="17"/>
        <v>7.0926892589319281E-3</v>
      </c>
      <c r="G148" s="238">
        <f t="shared" si="17"/>
        <v>7.0926892589319272E-3</v>
      </c>
      <c r="H148" s="238">
        <f t="shared" si="17"/>
        <v>7.0926892589319255E-3</v>
      </c>
      <c r="I148" s="238">
        <f t="shared" si="17"/>
        <v>7.0926892589319264E-3</v>
      </c>
      <c r="J148" s="238">
        <f t="shared" si="17"/>
        <v>7.0926892589319272E-3</v>
      </c>
      <c r="K148" s="238">
        <f t="shared" si="17"/>
        <v>7.0926892589319281E-3</v>
      </c>
      <c r="L148" s="238">
        <f t="shared" si="17"/>
        <v>7.0926892589319281E-3</v>
      </c>
      <c r="M148" s="238">
        <f t="shared" si="17"/>
        <v>7.0926892589319246E-3</v>
      </c>
      <c r="N148" s="238">
        <f t="shared" si="17"/>
        <v>7.0926892589319255E-3</v>
      </c>
      <c r="O148" s="238">
        <f t="shared" si="17"/>
        <v>7.0926892589319272E-3</v>
      </c>
      <c r="P148" s="238">
        <f t="shared" si="17"/>
        <v>7.0926892589319264E-3</v>
      </c>
      <c r="Q148" s="238">
        <f t="shared" si="17"/>
        <v>7.0926892589319255E-3</v>
      </c>
    </row>
    <row r="149" spans="1:17" x14ac:dyDescent="0.25">
      <c r="A149" s="127" t="s">
        <v>210</v>
      </c>
      <c r="B149" s="237">
        <f t="shared" ref="B149:Q149" si="18">IF(B$57=0,0,B$57/B$47)</f>
        <v>3.8686829720336165E-2</v>
      </c>
      <c r="C149" s="237">
        <f t="shared" si="18"/>
        <v>3.9782461112591413E-2</v>
      </c>
      <c r="D149" s="237">
        <f t="shared" si="18"/>
        <v>5.1142889083539679E-2</v>
      </c>
      <c r="E149" s="237">
        <f t="shared" si="18"/>
        <v>4.2180619096262098E-2</v>
      </c>
      <c r="F149" s="237">
        <f t="shared" si="18"/>
        <v>4.8779178775613483E-2</v>
      </c>
      <c r="G149" s="237">
        <f t="shared" si="18"/>
        <v>4.7918298940933128E-2</v>
      </c>
      <c r="H149" s="237">
        <f t="shared" si="18"/>
        <v>5.0796444544170732E-2</v>
      </c>
      <c r="I149" s="237">
        <f t="shared" si="18"/>
        <v>5.2587597853457652E-2</v>
      </c>
      <c r="J149" s="237">
        <f t="shared" si="18"/>
        <v>4.446784680403415E-2</v>
      </c>
      <c r="K149" s="237">
        <f t="shared" si="18"/>
        <v>4.5854908076738324E-2</v>
      </c>
      <c r="L149" s="237">
        <f t="shared" si="18"/>
        <v>4.1979088653148963E-2</v>
      </c>
      <c r="M149" s="237">
        <f t="shared" si="18"/>
        <v>3.1183482211222309E-2</v>
      </c>
      <c r="N149" s="237">
        <f t="shared" si="18"/>
        <v>3.9511941027302024E-2</v>
      </c>
      <c r="O149" s="237">
        <f t="shared" si="18"/>
        <v>3.7353105524040232E-2</v>
      </c>
      <c r="P149" s="237">
        <f t="shared" si="18"/>
        <v>3.9531404406935498E-2</v>
      </c>
      <c r="Q149" s="237">
        <f t="shared" si="18"/>
        <v>4.1611588669322311E-2</v>
      </c>
    </row>
    <row r="150" spans="1:17" x14ac:dyDescent="0.25">
      <c r="A150" s="127" t="s">
        <v>209</v>
      </c>
      <c r="B150" s="237">
        <f t="shared" ref="B150:Q150" si="19">IF(B$58=0,0,B$58/B$47)</f>
        <v>0.16254169850634248</v>
      </c>
      <c r="C150" s="237">
        <f t="shared" si="19"/>
        <v>0.16038430588857761</v>
      </c>
      <c r="D150" s="237">
        <f t="shared" si="19"/>
        <v>0.13801464432865745</v>
      </c>
      <c r="E150" s="237">
        <f t="shared" si="19"/>
        <v>0.15566212617852437</v>
      </c>
      <c r="F150" s="237">
        <f t="shared" si="19"/>
        <v>0.14266899359694382</v>
      </c>
      <c r="G150" s="237">
        <f t="shared" si="19"/>
        <v>0.14436414017018981</v>
      </c>
      <c r="H150" s="237">
        <f t="shared" si="19"/>
        <v>0.13869682347849091</v>
      </c>
      <c r="I150" s="237">
        <f t="shared" si="19"/>
        <v>0.13516988827559681</v>
      </c>
      <c r="J150" s="237">
        <f t="shared" si="19"/>
        <v>0.15115837774015789</v>
      </c>
      <c r="K150" s="237">
        <f t="shared" si="19"/>
        <v>0.14842713457637807</v>
      </c>
      <c r="L150" s="237">
        <f t="shared" si="19"/>
        <v>0.15605895698613037</v>
      </c>
      <c r="M150" s="237">
        <f t="shared" si="19"/>
        <v>0.17731643628687152</v>
      </c>
      <c r="N150" s="237">
        <f t="shared" si="19"/>
        <v>0.16091698324620535</v>
      </c>
      <c r="O150" s="237">
        <f t="shared" si="19"/>
        <v>0.16516791637082032</v>
      </c>
      <c r="P150" s="237">
        <f t="shared" si="19"/>
        <v>0.16087865817462124</v>
      </c>
      <c r="Q150" s="237">
        <f t="shared" si="19"/>
        <v>0.15693503414517998</v>
      </c>
    </row>
    <row r="151" spans="1:17" x14ac:dyDescent="0.25">
      <c r="A151" s="142" t="s">
        <v>225</v>
      </c>
      <c r="B151" s="235">
        <f t="shared" ref="B151:Q151" si="20">IF(B$59=0,0,B$59/B$47)</f>
        <v>0.14276863605163051</v>
      </c>
      <c r="C151" s="235">
        <f t="shared" si="20"/>
        <v>0.14061124343386561</v>
      </c>
      <c r="D151" s="235">
        <f t="shared" si="20"/>
        <v>0.1182415818739455</v>
      </c>
      <c r="E151" s="235">
        <f t="shared" si="20"/>
        <v>0.1358890637238124</v>
      </c>
      <c r="F151" s="235">
        <f t="shared" si="20"/>
        <v>0.12289593114223185</v>
      </c>
      <c r="G151" s="235">
        <f t="shared" si="20"/>
        <v>0.12459107771547782</v>
      </c>
      <c r="H151" s="235">
        <f t="shared" si="20"/>
        <v>0.11892376102377893</v>
      </c>
      <c r="I151" s="235">
        <f t="shared" si="20"/>
        <v>0.11539682582088483</v>
      </c>
      <c r="J151" s="235">
        <f t="shared" si="20"/>
        <v>0.13138531528544592</v>
      </c>
      <c r="K151" s="235">
        <f t="shared" si="20"/>
        <v>0.12865407212166613</v>
      </c>
      <c r="L151" s="235">
        <f t="shared" si="20"/>
        <v>0.1362858945314184</v>
      </c>
      <c r="M151" s="235">
        <f t="shared" si="20"/>
        <v>0.15754337383215955</v>
      </c>
      <c r="N151" s="235">
        <f t="shared" si="20"/>
        <v>0.14114392079149338</v>
      </c>
      <c r="O151" s="235">
        <f t="shared" si="20"/>
        <v>0.14539485391610835</v>
      </c>
      <c r="P151" s="235">
        <f t="shared" si="20"/>
        <v>0.14110559571990924</v>
      </c>
      <c r="Q151" s="235">
        <f t="shared" si="20"/>
        <v>0.13671165124924742</v>
      </c>
    </row>
    <row r="152" spans="1:17" x14ac:dyDescent="0.25">
      <c r="A152" s="142" t="s">
        <v>224</v>
      </c>
      <c r="B152" s="235">
        <f t="shared" ref="B152:Q152" si="21">IF(B$65=0,0,B$65/B$47)</f>
        <v>1.9773062454711974E-2</v>
      </c>
      <c r="C152" s="235">
        <f t="shared" si="21"/>
        <v>1.9773062454711977E-2</v>
      </c>
      <c r="D152" s="235">
        <f t="shared" si="21"/>
        <v>1.9773062454711977E-2</v>
      </c>
      <c r="E152" s="235">
        <f t="shared" si="21"/>
        <v>1.9773062454711974E-2</v>
      </c>
      <c r="F152" s="235">
        <f t="shared" si="21"/>
        <v>1.9773062454711981E-2</v>
      </c>
      <c r="G152" s="235">
        <f t="shared" si="21"/>
        <v>1.9773062454711977E-2</v>
      </c>
      <c r="H152" s="235">
        <f t="shared" si="21"/>
        <v>1.9773062454711974E-2</v>
      </c>
      <c r="I152" s="235">
        <f t="shared" si="21"/>
        <v>1.9773062454711967E-2</v>
      </c>
      <c r="J152" s="235">
        <f t="shared" si="21"/>
        <v>1.9773062454711974E-2</v>
      </c>
      <c r="K152" s="235">
        <f t="shared" si="21"/>
        <v>1.977306245471197E-2</v>
      </c>
      <c r="L152" s="235">
        <f t="shared" si="21"/>
        <v>1.9773062454711977E-2</v>
      </c>
      <c r="M152" s="235">
        <f t="shared" si="21"/>
        <v>1.977306245471197E-2</v>
      </c>
      <c r="N152" s="235">
        <f t="shared" si="21"/>
        <v>1.9773062454711974E-2</v>
      </c>
      <c r="O152" s="235">
        <f t="shared" si="21"/>
        <v>1.9773062454711977E-2</v>
      </c>
      <c r="P152" s="235">
        <f t="shared" si="21"/>
        <v>1.9773062454711974E-2</v>
      </c>
      <c r="Q152" s="235">
        <f t="shared" si="21"/>
        <v>1.977306245471197E-2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4.5032044122058734E-4</v>
      </c>
    </row>
    <row r="154" spans="1:17" x14ac:dyDescent="0.25">
      <c r="A154" s="127" t="s">
        <v>208</v>
      </c>
      <c r="B154" s="237">
        <f t="shared" ref="B154:Q154" si="23">IF(B$77=0,0,B$77/B$47)</f>
        <v>0.63906615344577211</v>
      </c>
      <c r="C154" s="237">
        <f t="shared" si="23"/>
        <v>0.64008534543856765</v>
      </c>
      <c r="D154" s="237">
        <f t="shared" si="23"/>
        <v>0.65065318541154282</v>
      </c>
      <c r="E154" s="237">
        <f t="shared" si="23"/>
        <v>0.64231619007454033</v>
      </c>
      <c r="F154" s="237">
        <f t="shared" si="23"/>
        <v>0.64845438512509979</v>
      </c>
      <c r="G154" s="237">
        <f t="shared" si="23"/>
        <v>0.64765356667423424</v>
      </c>
      <c r="H154" s="237">
        <f t="shared" si="23"/>
        <v>0.65033091142143207</v>
      </c>
      <c r="I154" s="237">
        <f t="shared" si="23"/>
        <v>0.65199710054635018</v>
      </c>
      <c r="J154" s="237">
        <f t="shared" si="23"/>
        <v>0.64444384375618868</v>
      </c>
      <c r="K154" s="237">
        <f t="shared" si="23"/>
        <v>0.64573413331219265</v>
      </c>
      <c r="L154" s="237">
        <f t="shared" si="23"/>
        <v>0.64212871989490017</v>
      </c>
      <c r="M154" s="237">
        <f t="shared" si="23"/>
        <v>0.63208629529775906</v>
      </c>
      <c r="N154" s="237">
        <f t="shared" si="23"/>
        <v>0.63983369884760077</v>
      </c>
      <c r="O154" s="237">
        <f t="shared" si="23"/>
        <v>0.63782547977479898</v>
      </c>
      <c r="P154" s="237">
        <f t="shared" si="23"/>
        <v>0.63985180431702715</v>
      </c>
      <c r="Q154" s="237">
        <f t="shared" si="23"/>
        <v>0.64178685944482883</v>
      </c>
    </row>
    <row r="155" spans="1:17" x14ac:dyDescent="0.25">
      <c r="A155" s="142" t="s">
        <v>222</v>
      </c>
      <c r="B155" s="259">
        <f t="shared" ref="B155:Q155" si="24">IF(B$78=0,0,B$78/B$47)</f>
        <v>0.60307840486871511</v>
      </c>
      <c r="C155" s="259">
        <f t="shared" si="24"/>
        <v>0.60307840486871511</v>
      </c>
      <c r="D155" s="259">
        <f t="shared" si="24"/>
        <v>0.60307840486871522</v>
      </c>
      <c r="E155" s="259">
        <f t="shared" si="24"/>
        <v>0.60307840486871511</v>
      </c>
      <c r="F155" s="259">
        <f t="shared" si="24"/>
        <v>0.60307840486871511</v>
      </c>
      <c r="G155" s="259">
        <f t="shared" si="24"/>
        <v>0.603078404868715</v>
      </c>
      <c r="H155" s="259">
        <f t="shared" si="24"/>
        <v>0.60307840486871511</v>
      </c>
      <c r="I155" s="259">
        <f t="shared" si="24"/>
        <v>0.60307840486871511</v>
      </c>
      <c r="J155" s="259">
        <f t="shared" si="24"/>
        <v>0.603078404868715</v>
      </c>
      <c r="K155" s="259">
        <f t="shared" si="24"/>
        <v>0.60307840486871511</v>
      </c>
      <c r="L155" s="259">
        <f t="shared" si="24"/>
        <v>0.60307840486871511</v>
      </c>
      <c r="M155" s="259">
        <f t="shared" si="24"/>
        <v>0.60307840486871511</v>
      </c>
      <c r="N155" s="259">
        <f t="shared" si="24"/>
        <v>0.60307840486871522</v>
      </c>
      <c r="O155" s="259">
        <f t="shared" si="24"/>
        <v>0.60307840486871511</v>
      </c>
      <c r="P155" s="259">
        <f t="shared" si="24"/>
        <v>0.60307840486871511</v>
      </c>
      <c r="Q155" s="259">
        <f t="shared" si="24"/>
        <v>0.603078404868715</v>
      </c>
    </row>
    <row r="156" spans="1:17" x14ac:dyDescent="0.25">
      <c r="A156" s="142" t="s">
        <v>221</v>
      </c>
      <c r="B156" s="259">
        <f t="shared" ref="B156:Q156" si="25">IF(B$86=0,0,B$86/B$47)</f>
        <v>3.5987748577056895E-2</v>
      </c>
      <c r="C156" s="259">
        <f t="shared" si="25"/>
        <v>3.7006940569852473E-2</v>
      </c>
      <c r="D156" s="259">
        <f t="shared" si="25"/>
        <v>4.7574780542827606E-2</v>
      </c>
      <c r="E156" s="259">
        <f t="shared" si="25"/>
        <v>3.9237785205825208E-2</v>
      </c>
      <c r="F156" s="259">
        <f t="shared" si="25"/>
        <v>4.5375980256384639E-2</v>
      </c>
      <c r="G156" s="259">
        <f t="shared" si="25"/>
        <v>4.4575161805519188E-2</v>
      </c>
      <c r="H156" s="259">
        <f t="shared" si="25"/>
        <v>4.7252506552716962E-2</v>
      </c>
      <c r="I156" s="259">
        <f t="shared" si="25"/>
        <v>4.8918695677635023E-2</v>
      </c>
      <c r="J156" s="259">
        <f t="shared" si="25"/>
        <v>4.1365438887473627E-2</v>
      </c>
      <c r="K156" s="259">
        <f t="shared" si="25"/>
        <v>4.2655728443477509E-2</v>
      </c>
      <c r="L156" s="259">
        <f t="shared" si="25"/>
        <v>3.9050315026185077E-2</v>
      </c>
      <c r="M156" s="259">
        <f t="shared" si="25"/>
        <v>2.9007890429044007E-2</v>
      </c>
      <c r="N156" s="259">
        <f t="shared" si="25"/>
        <v>3.6755293978885606E-2</v>
      </c>
      <c r="O156" s="259">
        <f t="shared" si="25"/>
        <v>3.474707490608394E-2</v>
      </c>
      <c r="P156" s="259">
        <f t="shared" si="25"/>
        <v>3.6773399448312087E-2</v>
      </c>
      <c r="Q156" s="259">
        <f t="shared" si="25"/>
        <v>3.8708454576113778E-2</v>
      </c>
    </row>
    <row r="157" spans="1:17" x14ac:dyDescent="0.25">
      <c r="A157" s="127" t="s">
        <v>207</v>
      </c>
      <c r="B157" s="237">
        <f t="shared" ref="B157:Q157" si="26">IF(B$87=0,0,B$87/B$47)</f>
        <v>0.11354648417322101</v>
      </c>
      <c r="C157" s="237">
        <f t="shared" si="26"/>
        <v>0.11358905340593511</v>
      </c>
      <c r="D157" s="237">
        <f t="shared" si="26"/>
        <v>0.11403044702193196</v>
      </c>
      <c r="E157" s="237">
        <f t="shared" si="26"/>
        <v>0.11368223049634506</v>
      </c>
      <c r="F157" s="237">
        <f t="shared" si="26"/>
        <v>0.11393860834801467</v>
      </c>
      <c r="G157" s="237">
        <f t="shared" si="26"/>
        <v>0.11390516006031463</v>
      </c>
      <c r="H157" s="237">
        <f t="shared" si="26"/>
        <v>0.11401698640157809</v>
      </c>
      <c r="I157" s="237">
        <f t="shared" si="26"/>
        <v>0.1140865791702671</v>
      </c>
      <c r="J157" s="237">
        <f t="shared" si="26"/>
        <v>0.11377109754529102</v>
      </c>
      <c r="K157" s="237">
        <f t="shared" si="26"/>
        <v>0.11382498988036269</v>
      </c>
      <c r="L157" s="237">
        <f t="shared" si="26"/>
        <v>0.11367440031149227</v>
      </c>
      <c r="M157" s="237">
        <f t="shared" si="26"/>
        <v>0.11325495204981885</v>
      </c>
      <c r="N157" s="237">
        <f t="shared" si="26"/>
        <v>0.11357854272456375</v>
      </c>
      <c r="O157" s="237">
        <f t="shared" si="26"/>
        <v>0.11349466417601223</v>
      </c>
      <c r="P157" s="237">
        <f t="shared" si="26"/>
        <v>0.11357929894708792</v>
      </c>
      <c r="Q157" s="237">
        <f t="shared" si="26"/>
        <v>0.1135076835863406</v>
      </c>
    </row>
    <row r="158" spans="1:17" x14ac:dyDescent="0.25">
      <c r="A158" s="142" t="s">
        <v>220</v>
      </c>
      <c r="B158" s="259">
        <f t="shared" ref="B158:Q158" si="27">IF(B$88=0,0,B$88/B$47)</f>
        <v>7.3060267024031997E-2</v>
      </c>
      <c r="C158" s="259">
        <f t="shared" si="27"/>
        <v>7.1956245264851088E-2</v>
      </c>
      <c r="D158" s="259">
        <f t="shared" si="27"/>
        <v>6.05088189112509E-2</v>
      </c>
      <c r="E158" s="259">
        <f t="shared" si="27"/>
        <v>6.953972213979169E-2</v>
      </c>
      <c r="F158" s="259">
        <f t="shared" si="27"/>
        <v>6.2890630559581939E-2</v>
      </c>
      <c r="G158" s="259">
        <f t="shared" si="27"/>
        <v>6.3758103029105548E-2</v>
      </c>
      <c r="H158" s="259">
        <f t="shared" si="27"/>
        <v>6.0857916529771502E-2</v>
      </c>
      <c r="I158" s="259">
        <f t="shared" si="27"/>
        <v>5.90530465329277E-2</v>
      </c>
      <c r="J158" s="259">
        <f t="shared" si="27"/>
        <v>6.7234978796883171E-2</v>
      </c>
      <c r="K158" s="259">
        <f t="shared" si="27"/>
        <v>6.5837295381450472E-2</v>
      </c>
      <c r="L158" s="259">
        <f t="shared" si="27"/>
        <v>6.9742795907034055E-2</v>
      </c>
      <c r="M158" s="259">
        <f t="shared" si="27"/>
        <v>8.0621075317144339E-2</v>
      </c>
      <c r="N158" s="259">
        <f t="shared" si="27"/>
        <v>7.2228836998317433E-2</v>
      </c>
      <c r="O158" s="259">
        <f t="shared" si="27"/>
        <v>7.4404204906667798E-2</v>
      </c>
      <c r="P158" s="259">
        <f t="shared" si="27"/>
        <v>7.2209224567736818E-2</v>
      </c>
      <c r="Q158" s="259">
        <f t="shared" si="27"/>
        <v>6.99606721882126E-2</v>
      </c>
    </row>
    <row r="159" spans="1:17" x14ac:dyDescent="0.25">
      <c r="A159" s="140" t="s">
        <v>219</v>
      </c>
      <c r="B159" s="260">
        <f t="shared" ref="B159:Q159" si="28">IF(B$94=0,0,B$94/B$47)</f>
        <v>4.0486217149189013E-2</v>
      </c>
      <c r="C159" s="260">
        <f t="shared" si="28"/>
        <v>4.1632808141084041E-2</v>
      </c>
      <c r="D159" s="260">
        <f t="shared" si="28"/>
        <v>5.3521628110681063E-2</v>
      </c>
      <c r="E159" s="260">
        <f t="shared" si="28"/>
        <v>4.4142508356553367E-2</v>
      </c>
      <c r="F159" s="260">
        <f t="shared" si="28"/>
        <v>5.104797778843273E-2</v>
      </c>
      <c r="G159" s="260">
        <f t="shared" si="28"/>
        <v>5.0147057031209093E-2</v>
      </c>
      <c r="H159" s="260">
        <f t="shared" si="28"/>
        <v>5.3159069871806595E-2</v>
      </c>
      <c r="I159" s="260">
        <f t="shared" si="28"/>
        <v>5.5033532637339407E-2</v>
      </c>
      <c r="J159" s="260">
        <f t="shared" si="28"/>
        <v>4.6536118748407837E-2</v>
      </c>
      <c r="K159" s="260">
        <f t="shared" si="28"/>
        <v>4.7987694498912208E-2</v>
      </c>
      <c r="L159" s="260">
        <f t="shared" si="28"/>
        <v>4.3931604404458223E-2</v>
      </c>
      <c r="M159" s="260">
        <f t="shared" si="28"/>
        <v>3.2633876732674511E-2</v>
      </c>
      <c r="N159" s="260">
        <f t="shared" si="28"/>
        <v>4.1349705726246314E-2</v>
      </c>
      <c r="O159" s="260">
        <f t="shared" si="28"/>
        <v>3.9090459269344437E-2</v>
      </c>
      <c r="P159" s="260">
        <f t="shared" si="28"/>
        <v>4.1370074379351106E-2</v>
      </c>
      <c r="Q159" s="260">
        <f t="shared" si="28"/>
        <v>4.3547011398127999E-2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0.99999999999999989</v>
      </c>
      <c r="D162" s="77">
        <f t="shared" si="29"/>
        <v>0.99999999999999989</v>
      </c>
      <c r="E162" s="77">
        <f t="shared" si="29"/>
        <v>1</v>
      </c>
      <c r="F162" s="77">
        <f t="shared" si="29"/>
        <v>1</v>
      </c>
      <c r="G162" s="77">
        <f t="shared" si="29"/>
        <v>1</v>
      </c>
      <c r="H162" s="77">
        <f t="shared" si="29"/>
        <v>1</v>
      </c>
      <c r="I162" s="77">
        <f t="shared" si="29"/>
        <v>1</v>
      </c>
      <c r="J162" s="77">
        <f t="shared" si="29"/>
        <v>0.99999999999999989</v>
      </c>
      <c r="K162" s="77">
        <f t="shared" si="29"/>
        <v>1.0000000000000002</v>
      </c>
      <c r="L162" s="77">
        <f t="shared" si="29"/>
        <v>1</v>
      </c>
      <c r="M162" s="77">
        <f t="shared" si="29"/>
        <v>0.99999999999999978</v>
      </c>
      <c r="N162" s="77">
        <f t="shared" si="29"/>
        <v>1.0000000000000002</v>
      </c>
      <c r="O162" s="77">
        <f t="shared" si="29"/>
        <v>1.0000000000000002</v>
      </c>
      <c r="P162" s="77">
        <f t="shared" si="29"/>
        <v>1</v>
      </c>
      <c r="Q162" s="77">
        <f t="shared" si="29"/>
        <v>0.99999999999999978</v>
      </c>
    </row>
    <row r="163" spans="1:17" x14ac:dyDescent="0.25">
      <c r="A163" s="132" t="s">
        <v>83</v>
      </c>
      <c r="B163" s="240">
        <f t="shared" ref="B163:Q163" si="30">IF(B$98=0,0,B$98/B$97)</f>
        <v>1.8374122804791386E-2</v>
      </c>
      <c r="C163" s="240">
        <f t="shared" si="30"/>
        <v>1.8374122804791389E-2</v>
      </c>
      <c r="D163" s="240">
        <f t="shared" si="30"/>
        <v>1.8374122804791389E-2</v>
      </c>
      <c r="E163" s="240">
        <f t="shared" si="30"/>
        <v>1.8374122804791389E-2</v>
      </c>
      <c r="F163" s="240">
        <f t="shared" si="30"/>
        <v>1.8374122804791386E-2</v>
      </c>
      <c r="G163" s="240">
        <f t="shared" si="30"/>
        <v>1.8374122804791393E-2</v>
      </c>
      <c r="H163" s="240">
        <f t="shared" si="30"/>
        <v>1.8374122804791386E-2</v>
      </c>
      <c r="I163" s="240">
        <f t="shared" si="30"/>
        <v>1.8374122804791386E-2</v>
      </c>
      <c r="J163" s="240">
        <f t="shared" si="30"/>
        <v>1.8374122804791386E-2</v>
      </c>
      <c r="K163" s="240">
        <f t="shared" si="30"/>
        <v>1.8374122804791386E-2</v>
      </c>
      <c r="L163" s="240">
        <f t="shared" si="30"/>
        <v>1.8374122804791389E-2</v>
      </c>
      <c r="M163" s="240">
        <f t="shared" si="30"/>
        <v>1.8374122804791383E-2</v>
      </c>
      <c r="N163" s="240">
        <f t="shared" si="30"/>
        <v>1.8374122804791386E-2</v>
      </c>
      <c r="O163" s="240">
        <f t="shared" si="30"/>
        <v>1.8374122804791389E-2</v>
      </c>
      <c r="P163" s="240">
        <f t="shared" si="30"/>
        <v>1.8374122804791386E-2</v>
      </c>
      <c r="Q163" s="240">
        <f t="shared" si="30"/>
        <v>1.8374122804791386E-2</v>
      </c>
    </row>
    <row r="164" spans="1:17" x14ac:dyDescent="0.25">
      <c r="A164" s="76" t="s">
        <v>82</v>
      </c>
      <c r="B164" s="239">
        <f t="shared" ref="B164:Q164" si="31">IF(B$99=0,0,B$99/B$97)</f>
        <v>1.8882415635122794E-2</v>
      </c>
      <c r="C164" s="239">
        <f t="shared" si="31"/>
        <v>1.8882415635122798E-2</v>
      </c>
      <c r="D164" s="239">
        <f t="shared" si="31"/>
        <v>1.8882415635122794E-2</v>
      </c>
      <c r="E164" s="239">
        <f t="shared" si="31"/>
        <v>1.8882415635122798E-2</v>
      </c>
      <c r="F164" s="239">
        <f t="shared" si="31"/>
        <v>1.8882415635122794E-2</v>
      </c>
      <c r="G164" s="239">
        <f t="shared" si="31"/>
        <v>1.8882415635122801E-2</v>
      </c>
      <c r="H164" s="239">
        <f t="shared" si="31"/>
        <v>1.8882415635122794E-2</v>
      </c>
      <c r="I164" s="239">
        <f t="shared" si="31"/>
        <v>1.8882415635122794E-2</v>
      </c>
      <c r="J164" s="239">
        <f t="shared" si="31"/>
        <v>1.8882415635122794E-2</v>
      </c>
      <c r="K164" s="239">
        <f t="shared" si="31"/>
        <v>1.8882415635122794E-2</v>
      </c>
      <c r="L164" s="239">
        <f t="shared" si="31"/>
        <v>1.8882415635122798E-2</v>
      </c>
      <c r="M164" s="239">
        <f t="shared" si="31"/>
        <v>1.8882415635122791E-2</v>
      </c>
      <c r="N164" s="239">
        <f t="shared" si="31"/>
        <v>1.8882415635122794E-2</v>
      </c>
      <c r="O164" s="239">
        <f t="shared" si="31"/>
        <v>1.8882415635122798E-2</v>
      </c>
      <c r="P164" s="239">
        <f t="shared" si="31"/>
        <v>1.8882415635122794E-2</v>
      </c>
      <c r="Q164" s="239">
        <f t="shared" si="31"/>
        <v>1.8882415635122794E-2</v>
      </c>
    </row>
    <row r="165" spans="1:17" x14ac:dyDescent="0.25">
      <c r="A165" s="76" t="s">
        <v>81</v>
      </c>
      <c r="B165" s="239">
        <f t="shared" ref="B165:Q165" si="32">IF(B$100=0,0,B$100/B$97)</f>
        <v>3.6956859325389405E-2</v>
      </c>
      <c r="C165" s="239">
        <f t="shared" si="32"/>
        <v>3.6956859325389418E-2</v>
      </c>
      <c r="D165" s="239">
        <f t="shared" si="32"/>
        <v>3.6956859325389411E-2</v>
      </c>
      <c r="E165" s="239">
        <f t="shared" si="32"/>
        <v>3.6956859325389411E-2</v>
      </c>
      <c r="F165" s="239">
        <f t="shared" si="32"/>
        <v>3.6956859325389405E-2</v>
      </c>
      <c r="G165" s="239">
        <f t="shared" si="32"/>
        <v>3.6956859325389418E-2</v>
      </c>
      <c r="H165" s="239">
        <f t="shared" si="32"/>
        <v>3.6956859325389405E-2</v>
      </c>
      <c r="I165" s="239">
        <f t="shared" si="32"/>
        <v>3.6956859325389405E-2</v>
      </c>
      <c r="J165" s="239">
        <f t="shared" si="32"/>
        <v>3.6956859325389405E-2</v>
      </c>
      <c r="K165" s="239">
        <f t="shared" si="32"/>
        <v>3.6956859325389405E-2</v>
      </c>
      <c r="L165" s="239">
        <f t="shared" si="32"/>
        <v>3.6956859325389411E-2</v>
      </c>
      <c r="M165" s="239">
        <f t="shared" si="32"/>
        <v>3.6956859325389398E-2</v>
      </c>
      <c r="N165" s="239">
        <f t="shared" si="32"/>
        <v>3.6956859325389405E-2</v>
      </c>
      <c r="O165" s="239">
        <f t="shared" si="32"/>
        <v>3.6956859325389411E-2</v>
      </c>
      <c r="P165" s="239">
        <f t="shared" si="32"/>
        <v>3.6956859325389405E-2</v>
      </c>
      <c r="Q165" s="239">
        <f t="shared" si="32"/>
        <v>3.6956859325389405E-2</v>
      </c>
    </row>
    <row r="166" spans="1:17" x14ac:dyDescent="0.25">
      <c r="A166" s="76" t="s">
        <v>80</v>
      </c>
      <c r="B166" s="239">
        <f t="shared" ref="B166:Q166" si="33">IF(B$101=0,0,B$101/B$97)</f>
        <v>1.4661148520516008E-2</v>
      </c>
      <c r="C166" s="239">
        <f t="shared" si="33"/>
        <v>1.4661148520516011E-2</v>
      </c>
      <c r="D166" s="239">
        <f t="shared" si="33"/>
        <v>1.4661148520516009E-2</v>
      </c>
      <c r="E166" s="239">
        <f t="shared" si="33"/>
        <v>1.4661148520516009E-2</v>
      </c>
      <c r="F166" s="239">
        <f t="shared" si="33"/>
        <v>1.4661148520516008E-2</v>
      </c>
      <c r="G166" s="239">
        <f t="shared" si="33"/>
        <v>1.4661148520516013E-2</v>
      </c>
      <c r="H166" s="239">
        <f t="shared" si="33"/>
        <v>1.4661148520516009E-2</v>
      </c>
      <c r="I166" s="239">
        <f t="shared" si="33"/>
        <v>1.4661148520516008E-2</v>
      </c>
      <c r="J166" s="239">
        <f t="shared" si="33"/>
        <v>1.4661148520516009E-2</v>
      </c>
      <c r="K166" s="239">
        <f t="shared" si="33"/>
        <v>1.4661148520516008E-2</v>
      </c>
      <c r="L166" s="239">
        <f t="shared" si="33"/>
        <v>1.4661148520516009E-2</v>
      </c>
      <c r="M166" s="239">
        <f t="shared" si="33"/>
        <v>1.4661148520516006E-2</v>
      </c>
      <c r="N166" s="239">
        <f t="shared" si="33"/>
        <v>1.4661148520516008E-2</v>
      </c>
      <c r="O166" s="239">
        <f t="shared" si="33"/>
        <v>1.4661148520516009E-2</v>
      </c>
      <c r="P166" s="239">
        <f t="shared" si="33"/>
        <v>1.4661148520516009E-2</v>
      </c>
      <c r="Q166" s="239">
        <f t="shared" si="33"/>
        <v>1.4661148520516009E-2</v>
      </c>
    </row>
    <row r="167" spans="1:17" x14ac:dyDescent="0.25">
      <c r="A167" s="129" t="s">
        <v>79</v>
      </c>
      <c r="B167" s="238">
        <f t="shared" ref="B167:Q167" si="34">IF(B$102=0,0,B$102/B$97)</f>
        <v>1.6586061197790578E-2</v>
      </c>
      <c r="C167" s="238">
        <f t="shared" si="34"/>
        <v>1.6586061197790582E-2</v>
      </c>
      <c r="D167" s="238">
        <f t="shared" si="34"/>
        <v>1.6586061197790582E-2</v>
      </c>
      <c r="E167" s="238">
        <f t="shared" si="34"/>
        <v>1.6586061197790578E-2</v>
      </c>
      <c r="F167" s="238">
        <f t="shared" si="34"/>
        <v>1.6586061197790578E-2</v>
      </c>
      <c r="G167" s="238">
        <f t="shared" si="34"/>
        <v>1.6586061197790585E-2</v>
      </c>
      <c r="H167" s="238">
        <f t="shared" si="34"/>
        <v>1.6586061197790578E-2</v>
      </c>
      <c r="I167" s="238">
        <f t="shared" si="34"/>
        <v>1.6586061197790578E-2</v>
      </c>
      <c r="J167" s="238">
        <f t="shared" si="34"/>
        <v>1.6586061197790582E-2</v>
      </c>
      <c r="K167" s="238">
        <f t="shared" si="34"/>
        <v>1.6586061197790582E-2</v>
      </c>
      <c r="L167" s="238">
        <f t="shared" si="34"/>
        <v>1.6586061197790582E-2</v>
      </c>
      <c r="M167" s="238">
        <f t="shared" si="34"/>
        <v>1.6586061197790575E-2</v>
      </c>
      <c r="N167" s="238">
        <f t="shared" si="34"/>
        <v>1.6586061197790578E-2</v>
      </c>
      <c r="O167" s="238">
        <f t="shared" si="34"/>
        <v>1.6586061197790582E-2</v>
      </c>
      <c r="P167" s="238">
        <f t="shared" si="34"/>
        <v>1.6586061197790578E-2</v>
      </c>
      <c r="Q167" s="238">
        <f t="shared" si="34"/>
        <v>1.6586061197790578E-2</v>
      </c>
    </row>
    <row r="168" spans="1:17" x14ac:dyDescent="0.25">
      <c r="A168" s="127" t="s">
        <v>206</v>
      </c>
      <c r="B168" s="237">
        <f t="shared" ref="B168:Q168" si="35">IF(B$107=0,0,B$107/B$97)</f>
        <v>0.75504611505922015</v>
      </c>
      <c r="C168" s="237">
        <f t="shared" si="35"/>
        <v>0.74850769509889437</v>
      </c>
      <c r="D168" s="237">
        <f t="shared" si="35"/>
        <v>0.68071185652749533</v>
      </c>
      <c r="E168" s="237">
        <f t="shared" si="35"/>
        <v>0.73419616282692179</v>
      </c>
      <c r="F168" s="237">
        <f t="shared" si="35"/>
        <v>0.69481781476036453</v>
      </c>
      <c r="G168" s="237">
        <f t="shared" si="35"/>
        <v>0.69995530345802803</v>
      </c>
      <c r="H168" s="237">
        <f t="shared" si="35"/>
        <v>0.68277934008753949</v>
      </c>
      <c r="I168" s="237">
        <f t="shared" si="35"/>
        <v>0.67209024096877534</v>
      </c>
      <c r="J168" s="237">
        <f t="shared" si="35"/>
        <v>0.72054663123808638</v>
      </c>
      <c r="K168" s="237">
        <f t="shared" si="35"/>
        <v>0.71226903972715283</v>
      </c>
      <c r="L168" s="237">
        <f t="shared" si="35"/>
        <v>0.73539883982319854</v>
      </c>
      <c r="M168" s="237">
        <f t="shared" si="35"/>
        <v>0.79982398238727059</v>
      </c>
      <c r="N168" s="237">
        <f t="shared" si="35"/>
        <v>0.75012208287367732</v>
      </c>
      <c r="O168" s="237">
        <f t="shared" si="35"/>
        <v>0.76300540590126265</v>
      </c>
      <c r="P168" s="237">
        <f t="shared" si="35"/>
        <v>0.75000593089885226</v>
      </c>
      <c r="Q168" s="237">
        <f t="shared" si="35"/>
        <v>0.73668918271172668</v>
      </c>
    </row>
    <row r="169" spans="1:17" x14ac:dyDescent="0.25">
      <c r="A169" s="142" t="s">
        <v>218</v>
      </c>
      <c r="B169" s="235">
        <f t="shared" ref="B169:Q169" si="36">IF(B$108=0,0,B$108/B$97)</f>
        <v>0.70703488337509779</v>
      </c>
      <c r="C169" s="235">
        <f t="shared" si="36"/>
        <v>0.69635080121195314</v>
      </c>
      <c r="D169" s="235">
        <f t="shared" si="36"/>
        <v>0.58556924939801802</v>
      </c>
      <c r="E169" s="235">
        <f t="shared" si="36"/>
        <v>0.67296509218713418</v>
      </c>
      <c r="F169" s="235">
        <f t="shared" si="36"/>
        <v>0.6086190408865334</v>
      </c>
      <c r="G169" s="235">
        <f t="shared" si="36"/>
        <v>0.61701393624215806</v>
      </c>
      <c r="H169" s="235">
        <f t="shared" si="36"/>
        <v>0.58894761364511372</v>
      </c>
      <c r="I169" s="235">
        <f t="shared" si="36"/>
        <v>0.57148112878671686</v>
      </c>
      <c r="J169" s="235">
        <f t="shared" si="36"/>
        <v>0.65066112305262702</v>
      </c>
      <c r="K169" s="235">
        <f t="shared" si="36"/>
        <v>0.63713515372786789</v>
      </c>
      <c r="L169" s="235">
        <f t="shared" si="36"/>
        <v>0.67493032230724181</v>
      </c>
      <c r="M169" s="235">
        <f t="shared" si="36"/>
        <v>0.78020400015349312</v>
      </c>
      <c r="N169" s="235">
        <f t="shared" si="36"/>
        <v>0.69898878588311508</v>
      </c>
      <c r="O169" s="235">
        <f t="shared" si="36"/>
        <v>0.72004073461021889</v>
      </c>
      <c r="P169" s="235">
        <f t="shared" si="36"/>
        <v>0.69879898815675723</v>
      </c>
      <c r="Q169" s="235">
        <f t="shared" si="36"/>
        <v>0.67703880257056481</v>
      </c>
    </row>
    <row r="170" spans="1:17" x14ac:dyDescent="0.25">
      <c r="A170" s="142" t="s">
        <v>217</v>
      </c>
      <c r="B170" s="235">
        <f t="shared" ref="B170:Q170" si="37">IF(B$114=0,0,B$114/B$97)</f>
        <v>4.8011231684122378E-2</v>
      </c>
      <c r="C170" s="235">
        <f t="shared" si="37"/>
        <v>5.2156893886941183E-2</v>
      </c>
      <c r="D170" s="235">
        <f t="shared" si="37"/>
        <v>9.5142607129477391E-2</v>
      </c>
      <c r="E170" s="235">
        <f t="shared" si="37"/>
        <v>6.1231070639787576E-2</v>
      </c>
      <c r="F170" s="235">
        <f t="shared" si="37"/>
        <v>8.6198773873831083E-2</v>
      </c>
      <c r="G170" s="235">
        <f t="shared" si="37"/>
        <v>8.2941367215870018E-2</v>
      </c>
      <c r="H170" s="235">
        <f t="shared" si="37"/>
        <v>9.3831726442425753E-2</v>
      </c>
      <c r="I170" s="235">
        <f t="shared" si="37"/>
        <v>0.10060911218205852</v>
      </c>
      <c r="J170" s="235">
        <f t="shared" si="37"/>
        <v>6.9885508185459286E-2</v>
      </c>
      <c r="K170" s="235">
        <f t="shared" si="37"/>
        <v>7.5133885999284999E-2</v>
      </c>
      <c r="L170" s="235">
        <f t="shared" si="37"/>
        <v>6.0468517515956707E-2</v>
      </c>
      <c r="M170" s="235">
        <f t="shared" si="37"/>
        <v>1.9619982233777367E-2</v>
      </c>
      <c r="N170" s="235">
        <f t="shared" si="37"/>
        <v>5.1133296990562321E-2</v>
      </c>
      <c r="O170" s="235">
        <f t="shared" si="37"/>
        <v>4.2964671291043713E-2</v>
      </c>
      <c r="P170" s="235">
        <f t="shared" si="37"/>
        <v>5.1206942742095078E-2</v>
      </c>
      <c r="Q170" s="235">
        <f t="shared" si="37"/>
        <v>5.9650380141161863E-2</v>
      </c>
    </row>
    <row r="171" spans="1:17" x14ac:dyDescent="0.25">
      <c r="A171" s="127" t="s">
        <v>205</v>
      </c>
      <c r="B171" s="237">
        <f t="shared" ref="B171:Q171" si="38">IF(B$115=0,0,B$115/B$97)</f>
        <v>3.9009125743349436E-2</v>
      </c>
      <c r="C171" s="237">
        <f t="shared" si="38"/>
        <v>4.2377476283139717E-2</v>
      </c>
      <c r="D171" s="237">
        <f t="shared" si="38"/>
        <v>7.7303368292700389E-2</v>
      </c>
      <c r="E171" s="237">
        <f t="shared" si="38"/>
        <v>4.9750244894827413E-2</v>
      </c>
      <c r="F171" s="237">
        <f t="shared" si="38"/>
        <v>7.0036503772487754E-2</v>
      </c>
      <c r="G171" s="237">
        <f t="shared" si="38"/>
        <v>6.7389860862894405E-2</v>
      </c>
      <c r="H171" s="237">
        <f t="shared" si="38"/>
        <v>7.6238277734470949E-2</v>
      </c>
      <c r="I171" s="237">
        <f t="shared" si="38"/>
        <v>8.1744903647922557E-2</v>
      </c>
      <c r="J171" s="237">
        <f t="shared" si="38"/>
        <v>5.6781975400685684E-2</v>
      </c>
      <c r="K171" s="237">
        <f t="shared" si="38"/>
        <v>6.1046282374419072E-2</v>
      </c>
      <c r="L171" s="237">
        <f t="shared" si="38"/>
        <v>4.9130670481714836E-2</v>
      </c>
      <c r="M171" s="237">
        <f t="shared" si="38"/>
        <v>1.5941235564944117E-2</v>
      </c>
      <c r="N171" s="237">
        <f t="shared" si="38"/>
        <v>4.1545803804831895E-2</v>
      </c>
      <c r="O171" s="237">
        <f t="shared" si="38"/>
        <v>3.4908795423973023E-2</v>
      </c>
      <c r="P171" s="237">
        <f t="shared" si="38"/>
        <v>4.1605640977952253E-2</v>
      </c>
      <c r="Q171" s="237">
        <f t="shared" si="38"/>
        <v>4.846593386469402E-2</v>
      </c>
    </row>
    <row r="172" spans="1:17" x14ac:dyDescent="0.25">
      <c r="A172" s="127" t="s">
        <v>204</v>
      </c>
      <c r="B172" s="237">
        <f t="shared" ref="B172:Q172" si="39">IF(B$116=0,0,B$116/B$97)</f>
        <v>6.5676008742831415E-2</v>
      </c>
      <c r="C172" s="237">
        <f t="shared" si="39"/>
        <v>6.5840473066323194E-2</v>
      </c>
      <c r="D172" s="237">
        <f t="shared" si="39"/>
        <v>6.7545777527322826E-2</v>
      </c>
      <c r="E172" s="237">
        <f t="shared" si="39"/>
        <v>6.6200458580794611E-2</v>
      </c>
      <c r="F172" s="237">
        <f t="shared" si="39"/>
        <v>6.7190962925010034E-2</v>
      </c>
      <c r="G172" s="237">
        <f t="shared" si="39"/>
        <v>6.7061736963961519E-2</v>
      </c>
      <c r="H172" s="237">
        <f t="shared" si="39"/>
        <v>6.7493773023620668E-2</v>
      </c>
      <c r="I172" s="237">
        <f t="shared" si="39"/>
        <v>6.7762641567699469E-2</v>
      </c>
      <c r="J172" s="237">
        <f t="shared" si="39"/>
        <v>6.6543792443159777E-2</v>
      </c>
      <c r="K172" s="237">
        <f t="shared" si="39"/>
        <v>6.6752003065336254E-2</v>
      </c>
      <c r="L172" s="237">
        <f t="shared" si="39"/>
        <v>6.6170207012407875E-2</v>
      </c>
      <c r="M172" s="237">
        <f t="shared" si="39"/>
        <v>6.4549687444686477E-2</v>
      </c>
      <c r="N172" s="237">
        <f t="shared" si="39"/>
        <v>6.579986551972293E-2</v>
      </c>
      <c r="O172" s="237">
        <f t="shared" si="39"/>
        <v>6.5475804505147547E-2</v>
      </c>
      <c r="P172" s="237">
        <f t="shared" si="39"/>
        <v>6.5802787151566358E-2</v>
      </c>
      <c r="Q172" s="237">
        <f t="shared" si="39"/>
        <v>6.6137750337626672E-2</v>
      </c>
    </row>
    <row r="173" spans="1:17" x14ac:dyDescent="0.25">
      <c r="A173" s="142" t="s">
        <v>216</v>
      </c>
      <c r="B173" s="235">
        <f t="shared" ref="B173:Q173" si="40">IF(B$117=0,0,B$117/B$97)</f>
        <v>5.427334121785235E-2</v>
      </c>
      <c r="C173" s="235">
        <f t="shared" si="40"/>
        <v>5.345321076817465E-2</v>
      </c>
      <c r="D173" s="235">
        <f t="shared" si="40"/>
        <v>4.4949408334071947E-2</v>
      </c>
      <c r="E173" s="235">
        <f t="shared" si="40"/>
        <v>5.165807930384507E-2</v>
      </c>
      <c r="F173" s="235">
        <f t="shared" si="40"/>
        <v>4.6718754129975143E-2</v>
      </c>
      <c r="G173" s="235">
        <f t="shared" si="40"/>
        <v>4.7363162250192388E-2</v>
      </c>
      <c r="H173" s="235">
        <f t="shared" si="40"/>
        <v>4.5208737993544551E-2</v>
      </c>
      <c r="I173" s="235">
        <f t="shared" si="40"/>
        <v>4.3867977424460573E-2</v>
      </c>
      <c r="J173" s="235">
        <f t="shared" si="40"/>
        <v>4.9945984249113194E-2</v>
      </c>
      <c r="K173" s="235">
        <f t="shared" si="40"/>
        <v>4.8907705140506061E-2</v>
      </c>
      <c r="L173" s="235">
        <f t="shared" si="40"/>
        <v>5.180893410236815E-2</v>
      </c>
      <c r="M173" s="235">
        <f t="shared" si="40"/>
        <v>5.9889941664164358E-2</v>
      </c>
      <c r="N173" s="235">
        <f t="shared" si="40"/>
        <v>5.3655707484464375E-2</v>
      </c>
      <c r="O173" s="235">
        <f t="shared" si="40"/>
        <v>5.5271695073524661E-2</v>
      </c>
      <c r="P173" s="235">
        <f t="shared" si="40"/>
        <v>5.3641138250318778E-2</v>
      </c>
      <c r="Q173" s="235">
        <f t="shared" si="40"/>
        <v>5.1970785054100722E-2</v>
      </c>
    </row>
    <row r="174" spans="1:17" x14ac:dyDescent="0.25">
      <c r="A174" s="142" t="s">
        <v>215</v>
      </c>
      <c r="B174" s="259">
        <f t="shared" ref="B174:Q174" si="41">IF(B$123=0,0,B$123/B$97)</f>
        <v>1.1402667524979064E-2</v>
      </c>
      <c r="C174" s="259">
        <f t="shared" si="41"/>
        <v>1.2387262298148531E-2</v>
      </c>
      <c r="D174" s="259">
        <f t="shared" si="41"/>
        <v>2.2596369193250882E-2</v>
      </c>
      <c r="E174" s="259">
        <f t="shared" si="41"/>
        <v>1.4542379276949551E-2</v>
      </c>
      <c r="F174" s="259">
        <f t="shared" si="41"/>
        <v>2.047220879503488E-2</v>
      </c>
      <c r="G174" s="259">
        <f t="shared" si="41"/>
        <v>1.9698574713769131E-2</v>
      </c>
      <c r="H174" s="259">
        <f t="shared" si="41"/>
        <v>2.2285035030076117E-2</v>
      </c>
      <c r="I174" s="259">
        <f t="shared" si="41"/>
        <v>2.3894664143238899E-2</v>
      </c>
      <c r="J174" s="259">
        <f t="shared" si="41"/>
        <v>1.6597808194046583E-2</v>
      </c>
      <c r="K174" s="259">
        <f t="shared" si="41"/>
        <v>1.784429792483019E-2</v>
      </c>
      <c r="L174" s="259">
        <f t="shared" si="41"/>
        <v>1.4361272910039719E-2</v>
      </c>
      <c r="M174" s="259">
        <f t="shared" si="41"/>
        <v>4.6597457805221251E-3</v>
      </c>
      <c r="N174" s="259">
        <f t="shared" si="41"/>
        <v>1.2144158035258553E-2</v>
      </c>
      <c r="O174" s="259">
        <f t="shared" si="41"/>
        <v>1.0204109431622883E-2</v>
      </c>
      <c r="P174" s="259">
        <f t="shared" si="41"/>
        <v>1.2161648901247581E-2</v>
      </c>
      <c r="Q174" s="259">
        <f t="shared" si="41"/>
        <v>1.4166965283525942E-2</v>
      </c>
    </row>
    <row r="175" spans="1:17" x14ac:dyDescent="0.25">
      <c r="A175" s="72" t="s">
        <v>203</v>
      </c>
      <c r="B175" s="234">
        <f t="shared" ref="B175:Q175" si="42">IF(B$124=0,0,B$124/B$97)</f>
        <v>3.4808142970988727E-2</v>
      </c>
      <c r="C175" s="234">
        <f t="shared" si="42"/>
        <v>3.7813748068032366E-2</v>
      </c>
      <c r="D175" s="234">
        <f t="shared" si="42"/>
        <v>6.8978390168871112E-2</v>
      </c>
      <c r="E175" s="234">
        <f t="shared" si="42"/>
        <v>4.4392526213846005E-2</v>
      </c>
      <c r="F175" s="234">
        <f t="shared" si="42"/>
        <v>6.2494111058527535E-2</v>
      </c>
      <c r="G175" s="234">
        <f t="shared" si="42"/>
        <v>6.0132491231505776E-2</v>
      </c>
      <c r="H175" s="234">
        <f t="shared" si="42"/>
        <v>6.8028001670758675E-2</v>
      </c>
      <c r="I175" s="234">
        <f t="shared" si="42"/>
        <v>7.294160633199244E-2</v>
      </c>
      <c r="J175" s="234">
        <f t="shared" si="42"/>
        <v>5.0666993434457998E-2</v>
      </c>
      <c r="K175" s="234">
        <f t="shared" si="42"/>
        <v>5.4472067349481637E-2</v>
      </c>
      <c r="L175" s="234">
        <f t="shared" si="42"/>
        <v>4.3839675199068617E-2</v>
      </c>
      <c r="M175" s="234">
        <f t="shared" si="42"/>
        <v>1.4224487119488594E-2</v>
      </c>
      <c r="N175" s="234">
        <f t="shared" si="42"/>
        <v>3.7071640318157691E-2</v>
      </c>
      <c r="O175" s="234">
        <f t="shared" si="42"/>
        <v>3.1149386686006697E-2</v>
      </c>
      <c r="P175" s="234">
        <f t="shared" si="42"/>
        <v>3.7125033488018939E-2</v>
      </c>
      <c r="Q175" s="234">
        <f t="shared" si="42"/>
        <v>4.3246525602342357E-2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70.503747968758177</v>
      </c>
      <c r="C180" s="230">
        <f t="shared" si="43"/>
        <v>70.292512720707506</v>
      </c>
      <c r="D180" s="230">
        <f t="shared" si="43"/>
        <v>68.379154648241837</v>
      </c>
      <c r="E180" s="230">
        <f t="shared" si="43"/>
        <v>61.473931077259692</v>
      </c>
      <c r="F180" s="230">
        <f t="shared" si="43"/>
        <v>59.998437143025498</v>
      </c>
      <c r="G180" s="230">
        <f t="shared" si="43"/>
        <v>57.648521443282768</v>
      </c>
      <c r="H180" s="230">
        <f t="shared" si="43"/>
        <v>56.310803167663892</v>
      </c>
      <c r="I180" s="230">
        <f t="shared" si="43"/>
        <v>57.183665720614826</v>
      </c>
      <c r="J180" s="230">
        <f t="shared" si="43"/>
        <v>57.326198291574769</v>
      </c>
      <c r="K180" s="230">
        <f t="shared" si="43"/>
        <v>57.057958167073807</v>
      </c>
      <c r="L180" s="230">
        <f t="shared" si="43"/>
        <v>57.424527826073806</v>
      </c>
      <c r="M180" s="230">
        <f t="shared" si="43"/>
        <v>58.999082637976386</v>
      </c>
      <c r="N180" s="230">
        <f t="shared" si="43"/>
        <v>57.807590472131764</v>
      </c>
      <c r="O180" s="230">
        <f t="shared" si="43"/>
        <v>57.663635734464926</v>
      </c>
      <c r="P180" s="230">
        <f t="shared" si="43"/>
        <v>54.337211863938691</v>
      </c>
      <c r="Q180" s="230">
        <f t="shared" si="43"/>
        <v>52.414719412638526</v>
      </c>
    </row>
    <row r="181" spans="1:17" x14ac:dyDescent="0.25">
      <c r="A181" s="132" t="s">
        <v>83</v>
      </c>
      <c r="B181" s="229">
        <f>IF(B$6=0,0,B$6/NMM!B$9*1000)</f>
        <v>0.4164135440004037</v>
      </c>
      <c r="C181" s="229">
        <f>IF(C$6=0,0,C$6/NMM!C$9*1000)</f>
        <v>0.4151659334719881</v>
      </c>
      <c r="D181" s="229">
        <f>IF(D$6=0,0,D$6/NMM!D$9*1000)</f>
        <v>0.40386514111907273</v>
      </c>
      <c r="E181" s="229">
        <f>IF(E$6=0,0,E$6/NMM!E$9*1000)</f>
        <v>0.36308108775808029</v>
      </c>
      <c r="F181" s="229">
        <f>IF(F$6=0,0,F$6/NMM!F$9*1000)</f>
        <v>0.35436643533168977</v>
      </c>
      <c r="G181" s="229">
        <f>IF(G$6=0,0,G$6/NMM!G$9*1000)</f>
        <v>0.34048721964707584</v>
      </c>
      <c r="H181" s="229">
        <f>IF(H$6=0,0,H$6/NMM!H$9*1000)</f>
        <v>0.33258630623363</v>
      </c>
      <c r="I181" s="229">
        <f>IF(I$6=0,0,I$6/NMM!I$9*1000)</f>
        <v>0.33774166037537867</v>
      </c>
      <c r="J181" s="229">
        <f>IF(J$6=0,0,J$6/NMM!J$9*1000)</f>
        <v>0.33858349495465828</v>
      </c>
      <c r="K181" s="229">
        <f>IF(K$6=0,0,K$6/NMM!K$9*1000)</f>
        <v>0.33699919874197959</v>
      </c>
      <c r="L181" s="229">
        <f>IF(L$6=0,0,L$6/NMM!L$9*1000)</f>
        <v>0.33916425485920698</v>
      </c>
      <c r="M181" s="229">
        <f>IF(M$6=0,0,M$6/NMM!M$9*1000)</f>
        <v>0.34846398669385747</v>
      </c>
      <c r="N181" s="229">
        <f>IF(N$6=0,0,N$6/NMM!N$9*1000)</f>
        <v>0.34142672286431008</v>
      </c>
      <c r="O181" s="229">
        <f>IF(O$6=0,0,O$6/NMM!O$9*1000)</f>
        <v>0.34057648859713224</v>
      </c>
      <c r="P181" s="229">
        <f>IF(P$6=0,0,P$6/NMM!P$9*1000)</f>
        <v>0.32092976069002621</v>
      </c>
      <c r="Q181" s="229">
        <f>IF(Q$6=0,0,Q$6/NMM!Q$9*1000)</f>
        <v>0.30957501831073231</v>
      </c>
    </row>
    <row r="182" spans="1:17" x14ac:dyDescent="0.25">
      <c r="A182" s="76" t="s">
        <v>82</v>
      </c>
      <c r="B182" s="228">
        <f>IF(B$7=0,0,B$7/NMM!B$9*1000)</f>
        <v>0.1665654176001615</v>
      </c>
      <c r="C182" s="228">
        <f>IF(C$7=0,0,C$7/NMM!C$9*1000)</f>
        <v>0.16606637338879521</v>
      </c>
      <c r="D182" s="228">
        <f>IF(D$7=0,0,D$7/NMM!D$9*1000)</f>
        <v>0.16154605644762907</v>
      </c>
      <c r="E182" s="228">
        <f>IF(E$7=0,0,E$7/NMM!E$9*1000)</f>
        <v>0.14523243510323211</v>
      </c>
      <c r="F182" s="228">
        <f>IF(F$7=0,0,F$7/NMM!F$9*1000)</f>
        <v>0.14174657413267588</v>
      </c>
      <c r="G182" s="228">
        <f>IF(G$7=0,0,G$7/NMM!G$9*1000)</f>
        <v>0.13619488785883033</v>
      </c>
      <c r="H182" s="228">
        <f>IF(H$7=0,0,H$7/NMM!H$9*1000)</f>
        <v>0.13303452249345199</v>
      </c>
      <c r="I182" s="228">
        <f>IF(I$7=0,0,I$7/NMM!I$9*1000)</f>
        <v>0.13509666415015145</v>
      </c>
      <c r="J182" s="228">
        <f>IF(J$7=0,0,J$7/NMM!J$9*1000)</f>
        <v>0.1354333979818633</v>
      </c>
      <c r="K182" s="228">
        <f>IF(K$7=0,0,K$7/NMM!K$9*1000)</f>
        <v>0.13479967949679184</v>
      </c>
      <c r="L182" s="228">
        <f>IF(L$7=0,0,L$7/NMM!L$9*1000)</f>
        <v>0.13566570194368277</v>
      </c>
      <c r="M182" s="228">
        <f>IF(M$7=0,0,M$7/NMM!M$9*1000)</f>
        <v>0.13938559467754297</v>
      </c>
      <c r="N182" s="228">
        <f>IF(N$7=0,0,N$7/NMM!N$9*1000)</f>
        <v>0.13657068914572398</v>
      </c>
      <c r="O182" s="228">
        <f>IF(O$7=0,0,O$7/NMM!O$9*1000)</f>
        <v>0.13623059543885288</v>
      </c>
      <c r="P182" s="228">
        <f>IF(P$7=0,0,P$7/NMM!P$9*1000)</f>
        <v>0.1283719042760105</v>
      </c>
      <c r="Q182" s="228">
        <f>IF(Q$7=0,0,Q$7/NMM!Q$9*1000)</f>
        <v>0.1238300073242929</v>
      </c>
    </row>
    <row r="183" spans="1:17" x14ac:dyDescent="0.25">
      <c r="A183" s="76" t="s">
        <v>81</v>
      </c>
      <c r="B183" s="228">
        <f>IF(B$8=0,0,B$8/NMM!B$9*1000)</f>
        <v>0.70790302480068634</v>
      </c>
      <c r="C183" s="228">
        <f>IF(C$8=0,0,C$8/NMM!C$9*1000)</f>
        <v>0.70578208690237965</v>
      </c>
      <c r="D183" s="228">
        <f>IF(D$8=0,0,D$8/NMM!D$9*1000)</f>
        <v>0.68657073990242357</v>
      </c>
      <c r="E183" s="228">
        <f>IF(E$8=0,0,E$8/NMM!E$9*1000)</f>
        <v>0.61723784918873648</v>
      </c>
      <c r="F183" s="228">
        <f>IF(F$8=0,0,F$8/NMM!F$9*1000)</f>
        <v>0.60242294006387254</v>
      </c>
      <c r="G183" s="228">
        <f>IF(G$8=0,0,G$8/NMM!G$9*1000)</f>
        <v>0.57882827340002896</v>
      </c>
      <c r="H183" s="228">
        <f>IF(H$8=0,0,H$8/NMM!H$9*1000)</f>
        <v>0.56539672059717094</v>
      </c>
      <c r="I183" s="228">
        <f>IF(I$8=0,0,I$8/NMM!I$9*1000)</f>
        <v>0.57416082263814372</v>
      </c>
      <c r="J183" s="228">
        <f>IF(J$8=0,0,J$8/NMM!J$9*1000)</f>
        <v>0.57559194142291914</v>
      </c>
      <c r="K183" s="228">
        <f>IF(K$8=0,0,K$8/NMM!K$9*1000)</f>
        <v>0.5728986378613653</v>
      </c>
      <c r="L183" s="228">
        <f>IF(L$8=0,0,L$8/NMM!L$9*1000)</f>
        <v>0.57657923326065186</v>
      </c>
      <c r="M183" s="228">
        <f>IF(M$8=0,0,M$8/NMM!M$9*1000)</f>
        <v>0.59238877737955764</v>
      </c>
      <c r="N183" s="228">
        <f>IF(N$8=0,0,N$8/NMM!N$9*1000)</f>
        <v>0.58042542886932702</v>
      </c>
      <c r="O183" s="228">
        <f>IF(O$8=0,0,O$8/NMM!O$9*1000)</f>
        <v>0.57898003061512482</v>
      </c>
      <c r="P183" s="228">
        <f>IF(P$8=0,0,P$8/NMM!P$9*1000)</f>
        <v>0.54558059317304464</v>
      </c>
      <c r="Q183" s="228">
        <f>IF(Q$8=0,0,Q$8/NMM!Q$9*1000)</f>
        <v>0.52627753112824494</v>
      </c>
    </row>
    <row r="184" spans="1:17" x14ac:dyDescent="0.25">
      <c r="A184" s="76" t="s">
        <v>80</v>
      </c>
      <c r="B184" s="228">
        <f>IF(B$9=0,0,B$9/NMM!B$9*1000)</f>
        <v>8.3282708800080749E-2</v>
      </c>
      <c r="C184" s="228">
        <f>IF(C$9=0,0,C$9/NMM!C$9*1000)</f>
        <v>8.3033186694397604E-2</v>
      </c>
      <c r="D184" s="228">
        <f>IF(D$9=0,0,D$9/NMM!D$9*1000)</f>
        <v>8.0773028223814533E-2</v>
      </c>
      <c r="E184" s="228">
        <f>IF(E$9=0,0,E$9/NMM!E$9*1000)</f>
        <v>7.2616217551616055E-2</v>
      </c>
      <c r="F184" s="228">
        <f>IF(F$9=0,0,F$9/NMM!F$9*1000)</f>
        <v>7.0873287066337942E-2</v>
      </c>
      <c r="G184" s="228">
        <f>IF(G$9=0,0,G$9/NMM!G$9*1000)</f>
        <v>6.8097443929415163E-2</v>
      </c>
      <c r="H184" s="228">
        <f>IF(H$9=0,0,H$9/NMM!H$9*1000)</f>
        <v>6.6517261246725995E-2</v>
      </c>
      <c r="I184" s="228">
        <f>IF(I$9=0,0,I$9/NMM!I$9*1000)</f>
        <v>6.7548332075075726E-2</v>
      </c>
      <c r="J184" s="228">
        <f>IF(J$9=0,0,J$9/NMM!J$9*1000)</f>
        <v>6.7716698990931648E-2</v>
      </c>
      <c r="K184" s="228">
        <f>IF(K$9=0,0,K$9/NMM!K$9*1000)</f>
        <v>6.7399839748395918E-2</v>
      </c>
      <c r="L184" s="228">
        <f>IF(L$9=0,0,L$9/NMM!L$9*1000)</f>
        <v>6.7832850971841385E-2</v>
      </c>
      <c r="M184" s="228">
        <f>IF(M$9=0,0,M$9/NMM!M$9*1000)</f>
        <v>6.9692797338771484E-2</v>
      </c>
      <c r="N184" s="228">
        <f>IF(N$9=0,0,N$9/NMM!N$9*1000)</f>
        <v>6.8285344572861992E-2</v>
      </c>
      <c r="O184" s="228">
        <f>IF(O$9=0,0,O$9/NMM!O$9*1000)</f>
        <v>6.811529771942644E-2</v>
      </c>
      <c r="P184" s="228">
        <f>IF(P$9=0,0,P$9/NMM!P$9*1000)</f>
        <v>6.4185952138005251E-2</v>
      </c>
      <c r="Q184" s="228">
        <f>IF(Q$9=0,0,Q$9/NMM!Q$9*1000)</f>
        <v>6.1915003662146452E-2</v>
      </c>
    </row>
    <row r="185" spans="1:17" x14ac:dyDescent="0.25">
      <c r="A185" s="129" t="s">
        <v>79</v>
      </c>
      <c r="B185" s="227">
        <f>IF(B$10=0,0,B$10/NMM!B$9*1000)</f>
        <v>0.2498481264002422</v>
      </c>
      <c r="C185" s="227">
        <f>IF(C$10=0,0,C$10/NMM!C$9*1000)</f>
        <v>0.24909956008319284</v>
      </c>
      <c r="D185" s="227">
        <f>IF(D$10=0,0,D$10/NMM!D$9*1000)</f>
        <v>0.24231908467144364</v>
      </c>
      <c r="E185" s="227">
        <f>IF(E$10=0,0,E$10/NMM!E$9*1000)</f>
        <v>0.21784865265484818</v>
      </c>
      <c r="F185" s="227">
        <f>IF(F$10=0,0,F$10/NMM!F$9*1000)</f>
        <v>0.21261986119901383</v>
      </c>
      <c r="G185" s="227">
        <f>IF(G$10=0,0,G$10/NMM!G$9*1000)</f>
        <v>0.20429233178824555</v>
      </c>
      <c r="H185" s="227">
        <f>IF(H$10=0,0,H$10/NMM!H$9*1000)</f>
        <v>0.19955178374017798</v>
      </c>
      <c r="I185" s="227">
        <f>IF(I$10=0,0,I$10/NMM!I$9*1000)</f>
        <v>0.20264499622522719</v>
      </c>
      <c r="J185" s="227">
        <f>IF(J$10=0,0,J$10/NMM!J$9*1000)</f>
        <v>0.20315009697279496</v>
      </c>
      <c r="K185" s="227">
        <f>IF(K$10=0,0,K$10/NMM!K$9*1000)</f>
        <v>0.20219951924518778</v>
      </c>
      <c r="L185" s="227">
        <f>IF(L$10=0,0,L$10/NMM!L$9*1000)</f>
        <v>0.20349855291552421</v>
      </c>
      <c r="M185" s="227">
        <f>IF(M$10=0,0,M$10/NMM!M$9*1000)</f>
        <v>0.20907839201631442</v>
      </c>
      <c r="N185" s="227">
        <f>IF(N$10=0,0,N$10/NMM!N$9*1000)</f>
        <v>0.20485603371858599</v>
      </c>
      <c r="O185" s="227">
        <f>IF(O$10=0,0,O$10/NMM!O$9*1000)</f>
        <v>0.20434589315827933</v>
      </c>
      <c r="P185" s="227">
        <f>IF(P$10=0,0,P$10/NMM!P$9*1000)</f>
        <v>0.19255785641401571</v>
      </c>
      <c r="Q185" s="227">
        <f>IF(Q$10=0,0,Q$10/NMM!Q$9*1000)</f>
        <v>0.18574501098643931</v>
      </c>
    </row>
    <row r="186" spans="1:17" x14ac:dyDescent="0.25">
      <c r="A186" s="127" t="s">
        <v>214</v>
      </c>
      <c r="B186" s="225">
        <f>IF(B$15=0,0,B$15/NMM!B$9*1000)</f>
        <v>2.1777376742089296</v>
      </c>
      <c r="C186" s="225">
        <f>IF(C$15=0,0,C$15/NMM!C$9*1000)</f>
        <v>2.1712129862163891</v>
      </c>
      <c r="D186" s="225">
        <f>IF(D$15=0,0,D$15/NMM!D$9*1000)</f>
        <v>2.1121126961083134</v>
      </c>
      <c r="E186" s="225">
        <f>IF(E$15=0,0,E$15/NMM!E$9*1000)</f>
        <v>1.8988223966191726</v>
      </c>
      <c r="F186" s="225">
        <f>IF(F$15=0,0,F$15/NMM!F$9*1000)</f>
        <v>1.8532469652240582</v>
      </c>
      <c r="G186" s="225">
        <f>IF(G$15=0,0,G$15/NMM!G$9*1000)</f>
        <v>1.7806621722452165</v>
      </c>
      <c r="H186" s="225">
        <f>IF(H$15=0,0,H$15/NMM!H$9*1000)</f>
        <v>1.7393423903864711</v>
      </c>
      <c r="I186" s="225">
        <f>IF(I$15=0,0,I$15/NMM!I$9*1000)</f>
        <v>1.7663035906167024</v>
      </c>
      <c r="J186" s="225">
        <f>IF(J$15=0,0,J$15/NMM!J$9*1000)</f>
        <v>1.7707061728697604</v>
      </c>
      <c r="K186" s="225">
        <f>IF(K$15=0,0,K$15/NMM!K$9*1000)</f>
        <v>1.7624207037749953</v>
      </c>
      <c r="L186" s="225">
        <f>IF(L$15=0,0,L$15/NMM!L$9*1000)</f>
        <v>1.7737434005056709</v>
      </c>
      <c r="M186" s="225">
        <f>IF(M$15=0,0,M$15/NMM!M$9*1000)</f>
        <v>1.822378649450261</v>
      </c>
      <c r="N186" s="225">
        <f>IF(N$15=0,0,N$15/NMM!N$9*1000)</f>
        <v>1.7855755368095769</v>
      </c>
      <c r="O186" s="225">
        <f>IF(O$15=0,0,O$15/NMM!O$9*1000)</f>
        <v>1.7811290263100656</v>
      </c>
      <c r="P186" s="225">
        <f>IF(P$15=0,0,P$15/NMM!P$9*1000)</f>
        <v>1.6783816009328663</v>
      </c>
      <c r="Q186" s="225">
        <f>IF(Q$15=0,0,Q$15/NMM!Q$9*1000)</f>
        <v>1.6189991658113485</v>
      </c>
    </row>
    <row r="187" spans="1:17" x14ac:dyDescent="0.25">
      <c r="A187" s="127" t="s">
        <v>213</v>
      </c>
      <c r="B187" s="226">
        <f>IF(B$16=0,0,B$16/NMM!B$9*1000)</f>
        <v>24.622485639039656</v>
      </c>
      <c r="C187" s="226">
        <f>IF(C$16=0,0,C$16/NMM!C$9*1000)</f>
        <v>24.548714569962712</v>
      </c>
      <c r="D187" s="226">
        <f>IF(D$16=0,0,D$16/NMM!D$9*1000)</f>
        <v>23.880499999547212</v>
      </c>
      <c r="E187" s="226">
        <f>IF(E$16=0,0,E$16/NMM!E$9*1000)</f>
        <v>21.468943548871604</v>
      </c>
      <c r="F187" s="226">
        <f>IF(F$16=0,0,F$16/NMM!F$9*1000)</f>
        <v>20.953647139065552</v>
      </c>
      <c r="G187" s="226">
        <f>IF(G$16=0,0,G$16/NMM!G$9*1000)</f>
        <v>20.132970689417679</v>
      </c>
      <c r="H187" s="226">
        <f>IF(H$16=0,0,H$16/NMM!H$9*1000)</f>
        <v>19.665790575176057</v>
      </c>
      <c r="I187" s="226">
        <f>IF(I$16=0,0,I$16/NMM!I$9*1000)</f>
        <v>19.970626081004966</v>
      </c>
      <c r="J187" s="226">
        <f>IF(J$16=0,0,J$16/NMM!J$9*1000)</f>
        <v>20.020403664220989</v>
      </c>
      <c r="K187" s="226">
        <f>IF(K$16=0,0,K$16/NMM!K$9*1000)</f>
        <v>19.926724408810824</v>
      </c>
      <c r="L187" s="226">
        <f>IF(L$16=0,0,L$16/NMM!L$9*1000)</f>
        <v>20.054743931523785</v>
      </c>
      <c r="M187" s="226">
        <f>IF(M$16=0,0,M$16/NMM!M$9*1000)</f>
        <v>20.604636020397297</v>
      </c>
      <c r="N187" s="226">
        <f>IF(N$16=0,0,N$16/NMM!N$9*1000)</f>
        <v>20.188523408121171</v>
      </c>
      <c r="O187" s="226">
        <f>IF(O$16=0,0,O$16/NMM!O$9*1000)</f>
        <v>20.138249152312184</v>
      </c>
      <c r="P187" s="226">
        <f>IF(P$16=0,0,P$16/NMM!P$9*1000)</f>
        <v>18.976540358934493</v>
      </c>
      <c r="Q187" s="226">
        <f>IF(Q$16=0,0,Q$16/NMM!Q$9*1000)</f>
        <v>18.305135729576687</v>
      </c>
    </row>
    <row r="188" spans="1:17" x14ac:dyDescent="0.25">
      <c r="A188" s="127" t="s">
        <v>212</v>
      </c>
      <c r="B188" s="226">
        <f>IF(B$36=0,0,B$36/NMM!B$9*1000)</f>
        <v>40.042273364486768</v>
      </c>
      <c r="C188" s="226">
        <f>IF(C$36=0,0,C$36/NMM!C$9*1000)</f>
        <v>39.922303294946509</v>
      </c>
      <c r="D188" s="226">
        <f>IF(D$36=0,0,D$36/NMM!D$9*1000)</f>
        <v>38.835620541346415</v>
      </c>
      <c r="E188" s="226">
        <f>IF(E$36=0,0,E$36/NMM!E$9*1000)</f>
        <v>34.913831163642854</v>
      </c>
      <c r="F188" s="226">
        <f>IF(F$36=0,0,F$36/NMM!F$9*1000)</f>
        <v>34.07583129605527</v>
      </c>
      <c r="G188" s="226">
        <f>IF(G$36=0,0,G$36/NMM!G$9*1000)</f>
        <v>32.741207683218498</v>
      </c>
      <c r="H188" s="226">
        <f>IF(H$36=0,0,H$36/NMM!H$9*1000)</f>
        <v>31.981456855493182</v>
      </c>
      <c r="I188" s="226">
        <f>IF(I$36=0,0,I$36/NMM!I$9*1000)</f>
        <v>32.477195053274848</v>
      </c>
      <c r="J188" s="226">
        <f>IF(J$36=0,0,J$36/NMM!J$9*1000)</f>
        <v>32.558145759218171</v>
      </c>
      <c r="K188" s="226">
        <f>IF(K$36=0,0,K$36/NMM!K$9*1000)</f>
        <v>32.405800037153142</v>
      </c>
      <c r="L188" s="226">
        <f>IF(L$36=0,0,L$36/NMM!L$9*1000)</f>
        <v>32.613991557684919</v>
      </c>
      <c r="M188" s="226">
        <f>IF(M$36=0,0,M$36/NMM!M$9*1000)</f>
        <v>33.508252586666089</v>
      </c>
      <c r="N188" s="226">
        <f>IF(N$36=0,0,N$36/NMM!N$9*1000)</f>
        <v>32.831550192950282</v>
      </c>
      <c r="O188" s="226">
        <f>IF(O$36=0,0,O$36/NMM!O$9*1000)</f>
        <v>32.749791774088308</v>
      </c>
      <c r="P188" s="226">
        <f>IF(P$36=0,0,P$36/NMM!P$9*1000)</f>
        <v>30.860564920378511</v>
      </c>
      <c r="Q188" s="226">
        <f>IF(Q$36=0,0,Q$36/NMM!Q$9*1000)</f>
        <v>29.768694339111889</v>
      </c>
    </row>
    <row r="189" spans="1:17" x14ac:dyDescent="0.25">
      <c r="A189" s="72" t="s">
        <v>211</v>
      </c>
      <c r="B189" s="224">
        <f>IF(B$44=0,0,B$44/NMM!B$9*1000)</f>
        <v>2.0372384694212564</v>
      </c>
      <c r="C189" s="224">
        <f>IF(C$44=0,0,C$44/NMM!C$9*1000)</f>
        <v>2.0311347290411388</v>
      </c>
      <c r="D189" s="224">
        <f>IF(D$44=0,0,D$44/NMM!D$9*1000)</f>
        <v>1.9758473608755194</v>
      </c>
      <c r="E189" s="224">
        <f>IF(E$44=0,0,E$44/NMM!E$9*1000)</f>
        <v>1.7763177258695486</v>
      </c>
      <c r="F189" s="224">
        <f>IF(F$44=0,0,F$44/NMM!F$9*1000)</f>
        <v>1.7336826448870224</v>
      </c>
      <c r="G189" s="224">
        <f>IF(G$44=0,0,G$44/NMM!G$9*1000)</f>
        <v>1.665780741777783</v>
      </c>
      <c r="H189" s="224">
        <f>IF(H$44=0,0,H$44/NMM!H$9*1000)</f>
        <v>1.6271267522970214</v>
      </c>
      <c r="I189" s="224">
        <f>IF(I$44=0,0,I$44/NMM!I$9*1000)</f>
        <v>1.6523485202543342</v>
      </c>
      <c r="J189" s="224">
        <f>IF(J$44=0,0,J$44/NMM!J$9*1000)</f>
        <v>1.6564670649426791</v>
      </c>
      <c r="K189" s="224">
        <f>IF(K$44=0,0,K$44/NMM!K$9*1000)</f>
        <v>1.6487161422411247</v>
      </c>
      <c r="L189" s="224">
        <f>IF(L$44=0,0,L$44/NMM!L$9*1000)</f>
        <v>1.6593083424085311</v>
      </c>
      <c r="M189" s="224">
        <f>IF(M$44=0,0,M$44/NMM!M$9*1000)</f>
        <v>1.7048058333566958</v>
      </c>
      <c r="N189" s="224">
        <f>IF(N$44=0,0,N$44/NMM!N$9*1000)</f>
        <v>1.6703771150799267</v>
      </c>
      <c r="O189" s="224">
        <f>IF(O$44=0,0,O$44/NMM!O$9*1000)</f>
        <v>1.6662174762255451</v>
      </c>
      <c r="P189" s="224">
        <f>IF(P$44=0,0,P$44/NMM!P$9*1000)</f>
        <v>1.5700989170017134</v>
      </c>
      <c r="Q189" s="224">
        <f>IF(Q$44=0,0,Q$44/NMM!Q$9*1000)</f>
        <v>1.5145476067267454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35.491675727674867</v>
      </c>
      <c r="C191" s="230">
        <f t="shared" si="44"/>
        <v>35.038744190135333</v>
      </c>
      <c r="D191" s="230">
        <f t="shared" si="44"/>
        <v>34.824269066966167</v>
      </c>
      <c r="E191" s="230">
        <f t="shared" si="44"/>
        <v>29.56187637985439</v>
      </c>
      <c r="F191" s="230">
        <f t="shared" si="44"/>
        <v>29.239340587450712</v>
      </c>
      <c r="G191" s="230">
        <f t="shared" si="44"/>
        <v>27.906477998490637</v>
      </c>
      <c r="H191" s="230">
        <f t="shared" si="44"/>
        <v>27.797336569953757</v>
      </c>
      <c r="I191" s="230">
        <f t="shared" si="44"/>
        <v>28.228217551911037</v>
      </c>
      <c r="J191" s="230">
        <f t="shared" si="44"/>
        <v>28.298577511710537</v>
      </c>
      <c r="K191" s="230">
        <f t="shared" si="44"/>
        <v>28.166163115131635</v>
      </c>
      <c r="L191" s="230">
        <f t="shared" si="44"/>
        <v>28.347117028312674</v>
      </c>
      <c r="M191" s="230">
        <f t="shared" si="44"/>
        <v>29.124382270365377</v>
      </c>
      <c r="N191" s="230">
        <f t="shared" si="44"/>
        <v>28.536212560623692</v>
      </c>
      <c r="O191" s="230">
        <f t="shared" si="44"/>
        <v>28.465150560640293</v>
      </c>
      <c r="P191" s="230">
        <f t="shared" si="44"/>
        <v>26.823090446029052</v>
      </c>
      <c r="Q191" s="230">
        <f t="shared" si="44"/>
        <v>25.874068824673927</v>
      </c>
    </row>
    <row r="192" spans="1:17" x14ac:dyDescent="0.25">
      <c r="A192" s="132" t="s">
        <v>83</v>
      </c>
      <c r="B192" s="229">
        <f>IF(B$48=0,0,B$48/NMM!B$10*1000)</f>
        <v>0.33138927656657569</v>
      </c>
      <c r="C192" s="229">
        <f>IF(C$48=0,0,C$48/NMM!C$10*1000)</f>
        <v>0.32716021013107982</v>
      </c>
      <c r="D192" s="229">
        <f>IF(D$48=0,0,D$48/NMM!D$10*1000)</f>
        <v>0.32515763475385873</v>
      </c>
      <c r="E192" s="229">
        <f>IF(E$48=0,0,E$48/NMM!E$10*1000)</f>
        <v>0.27602215524108403</v>
      </c>
      <c r="F192" s="229">
        <f>IF(F$48=0,0,F$48/NMM!F$10*1000)</f>
        <v>0.27301060673794775</v>
      </c>
      <c r="G192" s="229">
        <f>IF(G$48=0,0,G$48/NMM!G$10*1000)</f>
        <v>0.26056553729385501</v>
      </c>
      <c r="H192" s="229">
        <f>IF(H$48=0,0,H$48/NMM!H$10*1000)</f>
        <v>0.25954647301174566</v>
      </c>
      <c r="I192" s="229">
        <f>IF(I$48=0,0,I$48/NMM!I$10*1000)</f>
        <v>0.26356965123507697</v>
      </c>
      <c r="J192" s="229">
        <f>IF(J$48=0,0,J$48/NMM!J$10*1000)</f>
        <v>0.26422660911883866</v>
      </c>
      <c r="K192" s="229">
        <f>IF(K$48=0,0,K$48/NMM!K$10*1000)</f>
        <v>0.26299024283886996</v>
      </c>
      <c r="L192" s="229">
        <f>IF(L$48=0,0,L$48/NMM!L$10*1000)</f>
        <v>0.26467982737246804</v>
      </c>
      <c r="M192" s="229">
        <f>IF(M$48=0,0,M$48/NMM!M$10*1000)</f>
        <v>0.27193722959378214</v>
      </c>
      <c r="N192" s="229">
        <f>IF(N$48=0,0,N$48/NMM!N$10*1000)</f>
        <v>0.26644543100683388</v>
      </c>
      <c r="O192" s="229">
        <f>IF(O$48=0,0,O$48/NMM!O$10*1000)</f>
        <v>0.26578191810463786</v>
      </c>
      <c r="P192" s="229">
        <f>IF(P$48=0,0,P$48/NMM!P$10*1000)</f>
        <v>0.25044984086953742</v>
      </c>
      <c r="Q192" s="229">
        <f>IF(Q$48=0,0,Q$48/NMM!Q$10*1000)</f>
        <v>0.24158873239553866</v>
      </c>
    </row>
    <row r="193" spans="1:17" x14ac:dyDescent="0.25">
      <c r="A193" s="76" t="s">
        <v>82</v>
      </c>
      <c r="B193" s="228">
        <f>IF(B$49=0,0,B$49/NMM!B$10*1000)</f>
        <v>0.34055666894318376</v>
      </c>
      <c r="C193" s="228">
        <f>IF(C$49=0,0,C$49/NMM!C$10*1000)</f>
        <v>0.33621061166295502</v>
      </c>
      <c r="D193" s="228">
        <f>IF(D$49=0,0,D$49/NMM!D$10*1000)</f>
        <v>0.33415263801082012</v>
      </c>
      <c r="E193" s="228">
        <f>IF(E$49=0,0,E$49/NMM!E$10*1000)</f>
        <v>0.2836578984007565</v>
      </c>
      <c r="F193" s="228">
        <f>IF(F$49=0,0,F$49/NMM!F$10*1000)</f>
        <v>0.2805630398790358</v>
      </c>
      <c r="G193" s="228">
        <f>IF(G$49=0,0,G$49/NMM!G$10*1000)</f>
        <v>0.26777369606393692</v>
      </c>
      <c r="H193" s="228">
        <f>IF(H$49=0,0,H$49/NMM!H$10*1000)</f>
        <v>0.26672644088130154</v>
      </c>
      <c r="I193" s="228">
        <f>IF(I$49=0,0,I$49/NMM!I$10*1000)</f>
        <v>0.27086091435762488</v>
      </c>
      <c r="J193" s="228">
        <f>IF(J$49=0,0,J$49/NMM!J$10*1000)</f>
        <v>0.27153604600596254</v>
      </c>
      <c r="K193" s="228">
        <f>IF(K$49=0,0,K$49/NMM!K$10*1000)</f>
        <v>0.27026547748828988</v>
      </c>
      <c r="L193" s="228">
        <f>IF(L$49=0,0,L$49/NMM!L$10*1000)</f>
        <v>0.27200180186975936</v>
      </c>
      <c r="M193" s="228">
        <f>IF(M$49=0,0,M$49/NMM!M$10*1000)</f>
        <v>0.27945996934964479</v>
      </c>
      <c r="N193" s="228">
        <f>IF(N$49=0,0,N$49/NMM!N$10*1000)</f>
        <v>0.27381624830756629</v>
      </c>
      <c r="O193" s="228">
        <f>IF(O$49=0,0,O$49/NMM!O$10*1000)</f>
        <v>0.27313438030594034</v>
      </c>
      <c r="P193" s="228">
        <f>IF(P$49=0,0,P$49/NMM!P$10*1000)</f>
        <v>0.25737816391516516</v>
      </c>
      <c r="Q193" s="228">
        <f>IF(Q$49=0,0,Q$49/NMM!Q$10*1000)</f>
        <v>0.24827192602987566</v>
      </c>
    </row>
    <row r="194" spans="1:17" x14ac:dyDescent="0.25">
      <c r="A194" s="76" t="s">
        <v>81</v>
      </c>
      <c r="B194" s="228">
        <f>IF(B$50=0,0,B$50/NMM!B$10*1000)</f>
        <v>0.4720104022361869</v>
      </c>
      <c r="C194" s="228">
        <f>IF(C$50=0,0,C$50/NMM!C$10*1000)</f>
        <v>0.46598678140577365</v>
      </c>
      <c r="D194" s="228">
        <f>IF(D$50=0,0,D$50/NMM!D$10*1000)</f>
        <v>0.46313443681845418</v>
      </c>
      <c r="E194" s="228">
        <f>IF(E$50=0,0,E$50/NMM!E$10*1000)</f>
        <v>0.3931488968843237</v>
      </c>
      <c r="F194" s="228">
        <f>IF(F$50=0,0,F$50/NMM!F$10*1000)</f>
        <v>0.38885943334148759</v>
      </c>
      <c r="G194" s="228">
        <f>IF(G$50=0,0,G$50/NMM!G$10*1000)</f>
        <v>0.37113344566009865</v>
      </c>
      <c r="H194" s="228">
        <f>IF(H$50=0,0,H$50/NMM!H$10*1000)</f>
        <v>0.3696819534854377</v>
      </c>
      <c r="I194" s="228">
        <f>IF(I$50=0,0,I$50/NMM!I$10*1000)</f>
        <v>0.37541231987247736</v>
      </c>
      <c r="J194" s="228">
        <f>IF(J$50=0,0,J$50/NMM!J$10*1000)</f>
        <v>0.37634805007527483</v>
      </c>
      <c r="K194" s="228">
        <f>IF(K$50=0,0,K$50/NMM!K$10*1000)</f>
        <v>0.37458704636638734</v>
      </c>
      <c r="L194" s="228">
        <f>IF(L$50=0,0,L$50/NMM!L$10*1000)</f>
        <v>0.37699358614214096</v>
      </c>
      <c r="M194" s="228">
        <f>IF(M$50=0,0,M$50/NMM!M$10*1000)</f>
        <v>0.38733058128321352</v>
      </c>
      <c r="N194" s="228">
        <f>IF(N$50=0,0,N$50/NMM!N$10*1000)</f>
        <v>0.37950840282625681</v>
      </c>
      <c r="O194" s="228">
        <f>IF(O$50=0,0,O$50/NMM!O$10*1000)</f>
        <v>0.37856333606036963</v>
      </c>
      <c r="P194" s="228">
        <f>IF(P$50=0,0,P$50/NMM!P$10*1000)</f>
        <v>0.35672527292858891</v>
      </c>
      <c r="Q194" s="228">
        <f>IF(Q$50=0,0,Q$50/NMM!Q$10*1000)</f>
        <v>0.34410405772692454</v>
      </c>
    </row>
    <row r="195" spans="1:17" x14ac:dyDescent="0.25">
      <c r="A195" s="76" t="s">
        <v>80</v>
      </c>
      <c r="B195" s="228">
        <f>IF(B$51=0,0,B$51/NMM!B$10*1000)</f>
        <v>0.24256659881182011</v>
      </c>
      <c r="C195" s="228">
        <f>IF(C$51=0,0,C$51/NMM!C$10*1000)</f>
        <v>0.23947105428474372</v>
      </c>
      <c r="D195" s="228">
        <f>IF(D$51=0,0,D$51/NMM!D$10*1000)</f>
        <v>0.23800523166323462</v>
      </c>
      <c r="E195" s="228">
        <f>IF(E$51=0,0,E$51/NMM!E$10*1000)</f>
        <v>0.20203959550902076</v>
      </c>
      <c r="F195" s="228">
        <f>IF(F$51=0,0,F$51/NMM!F$10*1000)</f>
        <v>0.19983523607672077</v>
      </c>
      <c r="G195" s="228">
        <f>IF(G$51=0,0,G$51/NMM!G$10*1000)</f>
        <v>0.19072583399133367</v>
      </c>
      <c r="H195" s="228">
        <f>IF(H$51=0,0,H$51/NMM!H$10*1000)</f>
        <v>0.18997991076942694</v>
      </c>
      <c r="I195" s="228">
        <f>IF(I$51=0,0,I$51/NMM!I$10*1000)</f>
        <v>0.19292475155654645</v>
      </c>
      <c r="J195" s="228">
        <f>IF(J$51=0,0,J$51/NMM!J$10*1000)</f>
        <v>0.19340562420601087</v>
      </c>
      <c r="K195" s="228">
        <f>IF(K$51=0,0,K$51/NMM!K$10*1000)</f>
        <v>0.19250064270955206</v>
      </c>
      <c r="L195" s="228">
        <f>IF(L$51=0,0,L$51/NMM!L$10*1000)</f>
        <v>0.19373736581045062</v>
      </c>
      <c r="M195" s="228">
        <f>IF(M$51=0,0,M$51/NMM!M$10*1000)</f>
        <v>0.19904955753636433</v>
      </c>
      <c r="N195" s="228">
        <f>IF(N$51=0,0,N$51/NMM!N$10*1000)</f>
        <v>0.19502973251849601</v>
      </c>
      <c r="O195" s="228">
        <f>IF(O$51=0,0,O$51/NMM!O$10*1000)</f>
        <v>0.19454406180029729</v>
      </c>
      <c r="P195" s="228">
        <f>IF(P$51=0,0,P$51/NMM!P$10*1000)</f>
        <v>0.18332146019359957</v>
      </c>
      <c r="Q195" s="228">
        <f>IF(Q$51=0,0,Q$51/NMM!Q$10*1000)</f>
        <v>0.17683540558582878</v>
      </c>
    </row>
    <row r="196" spans="1:17" x14ac:dyDescent="0.25">
      <c r="A196" s="129" t="s">
        <v>79</v>
      </c>
      <c r="B196" s="227">
        <f>IF(B$52=0,0,B$52/NMM!B$10*1000)</f>
        <v>0.2517314272151745</v>
      </c>
      <c r="C196" s="227">
        <f>IF(C$52=0,0,C$52/NMM!C$10*1000)</f>
        <v>0.24851892456383629</v>
      </c>
      <c r="D196" s="227">
        <f>IF(D$52=0,0,D$52/NMM!D$10*1000)</f>
        <v>0.24699771916142632</v>
      </c>
      <c r="E196" s="227">
        <f>IF(E$52=0,0,E$52/NMM!E$10*1000)</f>
        <v>0.20967320307326665</v>
      </c>
      <c r="F196" s="227">
        <f>IF(F$52=0,0,F$52/NMM!F$10*1000)</f>
        <v>0.20738555692286409</v>
      </c>
      <c r="G196" s="227">
        <f>IF(G$52=0,0,G$52/NMM!G$10*1000)</f>
        <v>0.19793197675451468</v>
      </c>
      <c r="H196" s="227">
        <f>IF(H$52=0,0,H$52/NMM!H$10*1000)</f>
        <v>0.19715787051662664</v>
      </c>
      <c r="I196" s="227">
        <f>IF(I$52=0,0,I$52/NMM!I$10*1000)</f>
        <v>0.20021397542923311</v>
      </c>
      <c r="J196" s="227">
        <f>IF(J$52=0,0,J$52/NMM!J$10*1000)</f>
        <v>0.20071301676036188</v>
      </c>
      <c r="K196" s="227">
        <f>IF(K$52=0,0,K$52/NMM!K$10*1000)</f>
        <v>0.19977384259201883</v>
      </c>
      <c r="L196" s="227">
        <f>IF(L$52=0,0,L$52/NMM!L$10*1000)</f>
        <v>0.20105729246839968</v>
      </c>
      <c r="M196" s="227">
        <f>IF(M$52=0,0,M$52/NMM!M$10*1000)</f>
        <v>0.2065701933020479</v>
      </c>
      <c r="N196" s="227">
        <f>IF(N$52=0,0,N$52/NMM!N$10*1000)</f>
        <v>0.20239848831933396</v>
      </c>
      <c r="O196" s="227">
        <f>IF(O$52=0,0,O$52/NMM!O$10*1000)</f>
        <v>0.20189446763533356</v>
      </c>
      <c r="P196" s="227">
        <f>IF(P$52=0,0,P$52/NMM!P$10*1000)</f>
        <v>0.19024784549790982</v>
      </c>
      <c r="Q196" s="227">
        <f>IF(Q$52=0,0,Q$52/NMM!Q$10*1000)</f>
        <v>0.18351673003763014</v>
      </c>
    </row>
    <row r="197" spans="1:17" x14ac:dyDescent="0.25">
      <c r="A197" s="127" t="s">
        <v>210</v>
      </c>
      <c r="B197" s="226">
        <f>IF(B$57=0,0,B$57/NMM!B$10*1000)</f>
        <v>1.3730604153659458</v>
      </c>
      <c r="C197" s="226">
        <f>IF(C$57=0,0,C$57/NMM!C$10*1000)</f>
        <v>1.3939274781780968</v>
      </c>
      <c r="D197" s="226">
        <f>IF(D$57=0,0,D$57/NMM!D$10*1000)</f>
        <v>1.7810137303071922</v>
      </c>
      <c r="E197" s="226">
        <f>IF(E$57=0,0,E$57/NMM!E$10*1000)</f>
        <v>1.2469382473494257</v>
      </c>
      <c r="F197" s="226">
        <f>IF(F$57=0,0,F$57/NMM!F$10*1000)</f>
        <v>1.4262710217963097</v>
      </c>
      <c r="G197" s="226">
        <f>IF(G$57=0,0,G$57/NMM!G$10*1000)</f>
        <v>1.3372309551202475</v>
      </c>
      <c r="H197" s="226">
        <f>IF(H$57=0,0,H$57/NMM!H$10*1000)</f>
        <v>1.412005865551305</v>
      </c>
      <c r="I197" s="226">
        <f>IF(I$57=0,0,I$57/NMM!I$10*1000)</f>
        <v>1.4844541527398125</v>
      </c>
      <c r="J197" s="226">
        <f>IF(J$57=0,0,J$57/NMM!J$10*1000)</f>
        <v>1.25837680956283</v>
      </c>
      <c r="K197" s="226">
        <f>IF(K$57=0,0,K$57/NMM!K$10*1000)</f>
        <v>1.2915568205187786</v>
      </c>
      <c r="L197" s="226">
        <f>IF(L$57=0,0,L$57/NMM!L$10*1000)</f>
        <v>1.1899861387927266</v>
      </c>
      <c r="M197" s="226">
        <f>IF(M$57=0,0,M$57/NMM!M$10*1000)</f>
        <v>0.90819965644077705</v>
      </c>
      <c r="N197" s="226">
        <f>IF(N$57=0,0,N$57/NMM!N$10*1000)</f>
        <v>1.1275211478379186</v>
      </c>
      <c r="O197" s="226">
        <f>IF(O$57=0,0,O$57/NMM!O$10*1000)</f>
        <v>1.0632617726492899</v>
      </c>
      <c r="P197" s="226">
        <f>IF(P$57=0,0,P$57/NMM!P$10*1000)</f>
        <v>1.0603544358657822</v>
      </c>
      <c r="Q197" s="226">
        <f>IF(Q$57=0,0,Q$57/NMM!Q$10*1000)</f>
        <v>1.0766611091340672</v>
      </c>
    </row>
    <row r="198" spans="1:17" x14ac:dyDescent="0.25">
      <c r="A198" s="127" t="s">
        <v>209</v>
      </c>
      <c r="B198" s="226">
        <f>IF(B$58=0,0,B$58/NMM!B$10*1000)</f>
        <v>5.7688772556126029</v>
      </c>
      <c r="C198" s="226">
        <f>IF(C$58=0,0,C$58/NMM!C$10*1000)</f>
        <v>5.6196646661422855</v>
      </c>
      <c r="D198" s="226">
        <f>IF(D$58=0,0,D$58/NMM!D$10*1000)</f>
        <v>4.8062591092828031</v>
      </c>
      <c r="E198" s="226">
        <f>IF(E$58=0,0,E$58/NMM!E$10*1000)</f>
        <v>4.6016645311148334</v>
      </c>
      <c r="F198" s="226">
        <f>IF(F$58=0,0,F$58/NMM!F$10*1000)</f>
        <v>4.1715472950498658</v>
      </c>
      <c r="G198" s="226">
        <f>IF(G$58=0,0,G$58/NMM!G$10*1000)</f>
        <v>4.0286947014304202</v>
      </c>
      <c r="H198" s="226">
        <f>IF(H$58=0,0,H$58/NMM!H$10*1000)</f>
        <v>3.8554022834150761</v>
      </c>
      <c r="I198" s="226">
        <f>IF(I$58=0,0,I$58/NMM!I$10*1000)</f>
        <v>3.8156050127110559</v>
      </c>
      <c r="J198" s="226">
        <f>IF(J$58=0,0,J$58/NMM!J$10*1000)</f>
        <v>4.2775670690242782</v>
      </c>
      <c r="K198" s="226">
        <f>IF(K$58=0,0,K$58/NMM!K$10*1000)</f>
        <v>4.1806228831898595</v>
      </c>
      <c r="L198" s="226">
        <f>IF(L$58=0,0,L$58/NMM!L$10*1000)</f>
        <v>4.4238215170022519</v>
      </c>
      <c r="M198" s="226">
        <f>IF(M$58=0,0,M$58/NMM!M$10*1000)</f>
        <v>5.1642316732377322</v>
      </c>
      <c r="N198" s="226">
        <f>IF(N$58=0,0,N$58/NMM!N$10*1000)</f>
        <v>4.5919612385280368</v>
      </c>
      <c r="O198" s="226">
        <f>IF(O$58=0,0,O$58/NMM!O$10*1000)</f>
        <v>4.7015296072826454</v>
      </c>
      <c r="P198" s="226">
        <f>IF(P$58=0,0,P$58/NMM!P$10*1000)</f>
        <v>4.3152627990536558</v>
      </c>
      <c r="Q198" s="226">
        <f>IF(Q$58=0,0,Q$58/NMM!Q$10*1000)</f>
        <v>4.0605478744749401</v>
      </c>
    </row>
    <row r="199" spans="1:17" x14ac:dyDescent="0.25">
      <c r="A199" s="127" t="s">
        <v>208</v>
      </c>
      <c r="B199" s="226">
        <f>IF(B$77=0,0,B$77/NMM!B$10*1000)</f>
        <v>22.681528686629854</v>
      </c>
      <c r="C199" s="226">
        <f>IF(C$77=0,0,C$77/NMM!C$10*1000)</f>
        <v>22.427786678676377</v>
      </c>
      <c r="D199" s="226">
        <f>IF(D$77=0,0,D$77/NMM!D$10*1000)</f>
        <v>22.658521598050189</v>
      </c>
      <c r="E199" s="226">
        <f>IF(E$77=0,0,E$77/NMM!E$10*1000)</f>
        <v>18.988071807762616</v>
      </c>
      <c r="F199" s="226">
        <f>IF(F$77=0,0,F$77/NMM!F$10*1000)</f>
        <v>18.960378622098727</v>
      </c>
      <c r="G199" s="226">
        <f>IF(G$77=0,0,G$77/NMM!G$10*1000)</f>
        <v>18.073730009038506</v>
      </c>
      <c r="H199" s="226">
        <f>IF(H$77=0,0,H$77/NMM!H$10*1000)</f>
        <v>18.077467226626332</v>
      </c>
      <c r="I199" s="226">
        <f>IF(I$77=0,0,I$77/NMM!I$10*1000)</f>
        <v>18.404715997437588</v>
      </c>
      <c r="J199" s="226">
        <f>IF(J$77=0,0,J$77/NMM!J$10*1000)</f>
        <v>18.236844064479179</v>
      </c>
      <c r="K199" s="226">
        <f>IF(K$77=0,0,K$77/NMM!K$10*1000)</f>
        <v>18.187852927879376</v>
      </c>
      <c r="L199" s="226">
        <f>IF(L$77=0,0,L$77/NMM!L$10*1000)</f>
        <v>18.202497970101344</v>
      </c>
      <c r="M199" s="226">
        <f>IF(M$77=0,0,M$77/NMM!M$10*1000)</f>
        <v>18.40912289211099</v>
      </c>
      <c r="N199" s="226">
        <f>IF(N$77=0,0,N$77/NMM!N$10*1000)</f>
        <v>18.25843043376522</v>
      </c>
      <c r="O199" s="226">
        <f>IF(O$77=0,0,O$77/NMM!O$10*1000)</f>
        <v>18.155798313202283</v>
      </c>
      <c r="P199" s="226">
        <f>IF(P$77=0,0,P$77/NMM!P$10*1000)</f>
        <v>17.162802819250501</v>
      </c>
      <c r="Q199" s="226">
        <f>IF(Q$77=0,0,Q$77/NMM!Q$10*1000)</f>
        <v>16.605637372046832</v>
      </c>
    </row>
    <row r="200" spans="1:17" x14ac:dyDescent="0.25">
      <c r="A200" s="72" t="s">
        <v>207</v>
      </c>
      <c r="B200" s="258">
        <f>IF(B$87=0,0,B$87/NMM!B$10*1000)</f>
        <v>4.0299549962935277</v>
      </c>
      <c r="C200" s="258">
        <f>IF(C$87=0,0,C$87/NMM!C$10*1000)</f>
        <v>3.9800177850901801</v>
      </c>
      <c r="D200" s="258">
        <f>IF(D$87=0,0,D$87/NMM!D$10*1000)</f>
        <v>3.9710269689181894</v>
      </c>
      <c r="E200" s="258">
        <f>IF(E$87=0,0,E$87/NMM!E$10*1000)</f>
        <v>3.3606600445190651</v>
      </c>
      <c r="F200" s="258">
        <f>IF(F$87=0,0,F$87/NMM!F$10*1000)</f>
        <v>3.3314897755477566</v>
      </c>
      <c r="G200" s="258">
        <f>IF(G$87=0,0,G$87/NMM!G$10*1000)</f>
        <v>3.1786918431377247</v>
      </c>
      <c r="H200" s="258">
        <f>IF(H$87=0,0,H$87/NMM!H$10*1000)</f>
        <v>3.1693685456965071</v>
      </c>
      <c r="I200" s="258">
        <f>IF(I$87=0,0,I$87/NMM!I$10*1000)</f>
        <v>3.2204607765716222</v>
      </c>
      <c r="J200" s="258">
        <f>IF(J$87=0,0,J$87/NMM!J$10*1000)</f>
        <v>3.2195602224777979</v>
      </c>
      <c r="K200" s="258">
        <f>IF(K$87=0,0,K$87/NMM!K$10*1000)</f>
        <v>3.206013231548503</v>
      </c>
      <c r="L200" s="258">
        <f>IF(L$87=0,0,L$87/NMM!L$10*1000)</f>
        <v>3.2223415287531343</v>
      </c>
      <c r="M200" s="258">
        <f>IF(M$87=0,0,M$87/NMM!M$10*1000)</f>
        <v>3.2984805175108245</v>
      </c>
      <c r="N200" s="258">
        <f>IF(N$87=0,0,N$87/NMM!N$10*1000)</f>
        <v>3.2411014375140303</v>
      </c>
      <c r="O200" s="258">
        <f>IF(O$87=0,0,O$87/NMM!O$10*1000)</f>
        <v>3.230642703599496</v>
      </c>
      <c r="P200" s="258">
        <f>IF(P$87=0,0,P$87/NMM!P$10*1000)</f>
        <v>3.0465478084543114</v>
      </c>
      <c r="Q200" s="258">
        <f>IF(Q$87=0,0,Q$87/NMM!Q$10*1000)</f>
        <v>2.9369056172422878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88.318040963609974</v>
      </c>
      <c r="C202" s="230">
        <f t="shared" si="45"/>
        <v>88.414443305039512</v>
      </c>
      <c r="D202" s="230">
        <f t="shared" si="45"/>
        <v>86.926930501468192</v>
      </c>
      <c r="E202" s="230">
        <f t="shared" si="45"/>
        <v>77.858942316535362</v>
      </c>
      <c r="F202" s="230">
        <f t="shared" si="45"/>
        <v>76.466525045422671</v>
      </c>
      <c r="G202" s="230">
        <f t="shared" si="45"/>
        <v>73.64186550493757</v>
      </c>
      <c r="H202" s="230">
        <f t="shared" si="45"/>
        <v>73.267450278876979</v>
      </c>
      <c r="I202" s="230">
        <f t="shared" si="45"/>
        <v>73.165178880768281</v>
      </c>
      <c r="J202" s="230">
        <f t="shared" si="45"/>
        <v>72.672348916815622</v>
      </c>
      <c r="K202" s="230">
        <f t="shared" si="45"/>
        <v>72.163186442834103</v>
      </c>
      <c r="L202" s="230">
        <f t="shared" si="45"/>
        <v>72.074318195607077</v>
      </c>
      <c r="M202" s="230">
        <f t="shared" si="45"/>
        <v>73.08079520584046</v>
      </c>
      <c r="N202" s="230">
        <f t="shared" si="45"/>
        <v>70.964099818198491</v>
      </c>
      <c r="O202" s="230">
        <f t="shared" si="45"/>
        <v>69.257882574064368</v>
      </c>
      <c r="P202" s="230">
        <f t="shared" si="45"/>
        <v>64.573605890467945</v>
      </c>
      <c r="Q202" s="230">
        <f t="shared" si="45"/>
        <v>61.466858208599469</v>
      </c>
    </row>
    <row r="203" spans="1:17" x14ac:dyDescent="0.25">
      <c r="A203" s="132" t="s">
        <v>83</v>
      </c>
      <c r="B203" s="229">
        <f>IF(B$98=0,0,B$98/NMM!B$11*1000)</f>
        <v>1.622766530543966</v>
      </c>
      <c r="C203" s="229">
        <f>IF(C$98=0,0,C$98/NMM!C$11*1000)</f>
        <v>1.6245378390040623</v>
      </c>
      <c r="D203" s="229">
        <f>IF(D$98=0,0,D$98/NMM!D$11*1000)</f>
        <v>1.5972060960775427</v>
      </c>
      <c r="E203" s="229">
        <f>IF(E$98=0,0,E$98/NMM!E$11*1000)</f>
        <v>1.4305897675751895</v>
      </c>
      <c r="F203" s="229">
        <f>IF(F$98=0,0,F$98/NMM!F$11*1000)</f>
        <v>1.4050053216402525</v>
      </c>
      <c r="G203" s="229">
        <f>IF(G$98=0,0,G$98/NMM!G$11*1000)</f>
        <v>1.353104680361654</v>
      </c>
      <c r="H203" s="229">
        <f>IF(H$98=0,0,H$98/NMM!H$11*1000)</f>
        <v>1.3462251290180323</v>
      </c>
      <c r="I203" s="229">
        <f>IF(I$98=0,0,I$98/NMM!I$11*1000)</f>
        <v>1.3443459817897654</v>
      </c>
      <c r="J203" s="229">
        <f>IF(J$98=0,0,J$98/NMM!J$11*1000)</f>
        <v>1.3352906635102186</v>
      </c>
      <c r="K203" s="229">
        <f>IF(K$98=0,0,K$98/NMM!K$11*1000)</f>
        <v>1.3259352496856907</v>
      </c>
      <c r="L203" s="229">
        <f>IF(L$98=0,0,L$98/NMM!L$11*1000)</f>
        <v>1.3243023735976949</v>
      </c>
      <c r="M203" s="229">
        <f>IF(M$98=0,0,M$98/NMM!M$11*1000)</f>
        <v>1.3427955057839225</v>
      </c>
      <c r="N203" s="229">
        <f>IF(N$98=0,0,N$98/NMM!N$11*1000)</f>
        <v>1.3039030847910531</v>
      </c>
      <c r="O203" s="229">
        <f>IF(O$98=0,0,O$98/NMM!O$11*1000)</f>
        <v>1.2725528396156802</v>
      </c>
      <c r="P203" s="229">
        <f>IF(P$98=0,0,P$98/NMM!P$11*1000)</f>
        <v>1.1864833645796584</v>
      </c>
      <c r="Q203" s="229">
        <f>IF(Q$98=0,0,Q$98/NMM!Q$11*1000)</f>
        <v>1.1293996011495062</v>
      </c>
    </row>
    <row r="204" spans="1:17" x14ac:dyDescent="0.25">
      <c r="A204" s="76" t="s">
        <v>82</v>
      </c>
      <c r="B204" s="228">
        <f>IF(B$99=0,0,B$99/NMM!B$11*1000)</f>
        <v>1.6676579575546846</v>
      </c>
      <c r="C204" s="228">
        <f>IF(C$99=0,0,C$99/NMM!C$11*1000)</f>
        <v>1.6694782666337566</v>
      </c>
      <c r="D204" s="228">
        <f>IF(D$99=0,0,D$99/NMM!D$11*1000)</f>
        <v>1.6413904316141557</v>
      </c>
      <c r="E204" s="228">
        <f>IF(E$99=0,0,E$99/NMM!E$11*1000)</f>
        <v>1.470164909731871</v>
      </c>
      <c r="F204" s="228">
        <f>IF(F$99=0,0,F$99/NMM!F$11*1000)</f>
        <v>1.4438727080811979</v>
      </c>
      <c r="G204" s="228">
        <f>IF(G$99=0,0,G$99/NMM!G$11*1000)</f>
        <v>1.3905363126100434</v>
      </c>
      <c r="H204" s="228">
        <f>IF(H$99=0,0,H$99/NMM!H$11*1000)</f>
        <v>1.3834664486914487</v>
      </c>
      <c r="I204" s="228">
        <f>IF(I$99=0,0,I$99/NMM!I$11*1000)</f>
        <v>1.3815353176447749</v>
      </c>
      <c r="J204" s="228">
        <f>IF(J$99=0,0,J$99/NMM!J$11*1000)</f>
        <v>1.3722294974279783</v>
      </c>
      <c r="K204" s="228">
        <f>IF(K$99=0,0,K$99/NMM!K$11*1000)</f>
        <v>1.3626152799684517</v>
      </c>
      <c r="L204" s="228">
        <f>IF(L$99=0,0,L$99/NMM!L$11*1000)</f>
        <v>1.3609372327875464</v>
      </c>
      <c r="M204" s="228">
        <f>IF(M$99=0,0,M$99/NMM!M$11*1000)</f>
        <v>1.3799419500219687</v>
      </c>
      <c r="N204" s="228">
        <f>IF(N$99=0,0,N$99/NMM!N$11*1000)</f>
        <v>1.3399736279395658</v>
      </c>
      <c r="O204" s="228">
        <f>IF(O$99=0,0,O$99/NMM!O$11*1000)</f>
        <v>1.3077561247720118</v>
      </c>
      <c r="P204" s="228">
        <f>IF(P$99=0,0,P$99/NMM!P$11*1000)</f>
        <v>1.2193056654824295</v>
      </c>
      <c r="Q204" s="228">
        <f>IF(Q$99=0,0,Q$99/NMM!Q$11*1000)</f>
        <v>1.1606427644799346</v>
      </c>
    </row>
    <row r="205" spans="1:17" x14ac:dyDescent="0.25">
      <c r="A205" s="76" t="s">
        <v>81</v>
      </c>
      <c r="B205" s="228">
        <f>IF(B$100=0,0,B$100/NMM!B$11*1000)</f>
        <v>3.2639574157861131</v>
      </c>
      <c r="C205" s="228">
        <f>IF(C$100=0,0,C$100/NMM!C$11*1000)</f>
        <v>3.2675201435569639</v>
      </c>
      <c r="D205" s="228">
        <f>IF(D$100=0,0,D$100/NMM!D$11*1000)</f>
        <v>3.2125463421306617</v>
      </c>
      <c r="E205" s="228">
        <f>IF(E$100=0,0,E$100/NMM!E$11*1000)</f>
        <v>2.8774219784158057</v>
      </c>
      <c r="F205" s="228">
        <f>IF(F$100=0,0,F$100/NMM!F$11*1000)</f>
        <v>2.8259626092050514</v>
      </c>
      <c r="G205" s="228">
        <f>IF(G$100=0,0,G$100/NMM!G$11*1000)</f>
        <v>2.7215720639252252</v>
      </c>
      <c r="H205" s="228">
        <f>IF(H$100=0,0,H$100/NMM!H$11*1000)</f>
        <v>2.7077348530864191</v>
      </c>
      <c r="I205" s="228">
        <f>IF(I$100=0,0,I$100/NMM!I$11*1000)</f>
        <v>2.7039552234135047</v>
      </c>
      <c r="J205" s="228">
        <f>IF(J$100=0,0,J$100/NMM!J$11*1000)</f>
        <v>2.6857417757643702</v>
      </c>
      <c r="K205" s="228">
        <f>IF(K$100=0,0,K$100/NMM!K$11*1000)</f>
        <v>2.6669247298396672</v>
      </c>
      <c r="L205" s="228">
        <f>IF(L$100=0,0,L$100/NMM!L$11*1000)</f>
        <v>2.6636404385284047</v>
      </c>
      <c r="M205" s="228">
        <f>IF(M$100=0,0,M$100/NMM!M$11*1000)</f>
        <v>2.7008366678098383</v>
      </c>
      <c r="N205" s="228">
        <f>IF(N$100=0,0,N$100/NMM!N$11*1000)</f>
        <v>2.6226102541340532</v>
      </c>
      <c r="O205" s="228">
        <f>IF(O$100=0,0,O$100/NMM!O$11*1000)</f>
        <v>2.5595538234640354</v>
      </c>
      <c r="P205" s="228">
        <f>IF(P$100=0,0,P$100/NMM!P$11*1000)</f>
        <v>2.3864376690271607</v>
      </c>
      <c r="Q205" s="228">
        <f>IF(Q$100=0,0,Q$100/NMM!Q$11*1000)</f>
        <v>2.2716220319888678</v>
      </c>
    </row>
    <row r="206" spans="1:17" x14ac:dyDescent="0.25">
      <c r="A206" s="76" t="s">
        <v>80</v>
      </c>
      <c r="B206" s="228">
        <f>IF(B$101=0,0,B$101/NMM!B$11*1000)</f>
        <v>1.2948439156085025</v>
      </c>
      <c r="C206" s="228">
        <f>IF(C$101=0,0,C$101/NMM!C$11*1000)</f>
        <v>1.2962572846539271</v>
      </c>
      <c r="D206" s="228">
        <f>IF(D$101=0,0,D$101/NMM!D$11*1000)</f>
        <v>1.2744486385145983</v>
      </c>
      <c r="E206" s="228">
        <f>IF(E$101=0,0,E$101/NMM!E$11*1000)</f>
        <v>1.1415015169530134</v>
      </c>
      <c r="F206" s="228">
        <f>IF(F$101=0,0,F$101/NMM!F$11*1000)</f>
        <v>1.121087080538699</v>
      </c>
      <c r="G206" s="228">
        <f>IF(G$101=0,0,G$101/NMM!G$11*1000)</f>
        <v>1.0796743274957545</v>
      </c>
      <c r="H206" s="228">
        <f>IF(H$101=0,0,H$101/NMM!H$11*1000)</f>
        <v>1.0741849702581374</v>
      </c>
      <c r="I206" s="228">
        <f>IF(I$101=0,0,I$101/NMM!I$11*1000)</f>
        <v>1.0726855541010649</v>
      </c>
      <c r="J206" s="228">
        <f>IF(J$101=0,0,J$101/NMM!J$11*1000)</f>
        <v>1.0654601008041944</v>
      </c>
      <c r="K206" s="228">
        <f>IF(K$101=0,0,K$101/NMM!K$11*1000)</f>
        <v>1.0579951941520778</v>
      </c>
      <c r="L206" s="228">
        <f>IF(L$101=0,0,L$101/NMM!L$11*1000)</f>
        <v>1.0566922835807249</v>
      </c>
      <c r="M206" s="228">
        <f>IF(M$101=0,0,M$101/NMM!M$11*1000)</f>
        <v>1.0714483925102414</v>
      </c>
      <c r="N206" s="228">
        <f>IF(N$101=0,0,N$101/NMM!N$11*1000)</f>
        <v>1.0404152070593311</v>
      </c>
      <c r="O206" s="228">
        <f>IF(O$101=0,0,O$101/NMM!O$11*1000)</f>
        <v>1.0154001026348152</v>
      </c>
      <c r="P206" s="228">
        <f>IF(P$101=0,0,P$101/NMM!P$11*1000)</f>
        <v>0.94672322646541807</v>
      </c>
      <c r="Q206" s="228">
        <f>IF(Q$101=0,0,Q$101/NMM!Q$11*1000)</f>
        <v>0.90117473728577557</v>
      </c>
    </row>
    <row r="207" spans="1:17" x14ac:dyDescent="0.25">
      <c r="A207" s="129" t="s">
        <v>79</v>
      </c>
      <c r="B207" s="227">
        <f>IF(B$102=0,0,B$102/NMM!B$11*1000)</f>
        <v>1.4648484322914102</v>
      </c>
      <c r="C207" s="227">
        <f>IF(C$102=0,0,C$102/NMM!C$11*1000)</f>
        <v>1.4664473674259715</v>
      </c>
      <c r="D207" s="227">
        <f>IF(D$102=0,0,D$102/NMM!D$11*1000)</f>
        <v>1.4417753890334402</v>
      </c>
      <c r="E207" s="227">
        <f>IF(E$102=0,0,E$102/NMM!E$11*1000)</f>
        <v>1.291373182057302</v>
      </c>
      <c r="F207" s="227">
        <f>IF(F$102=0,0,F$102/NMM!F$11*1000)</f>
        <v>1.2682784639857665</v>
      </c>
      <c r="G207" s="227">
        <f>IF(G$102=0,0,G$102/NMM!G$11*1000)</f>
        <v>1.2214284879843578</v>
      </c>
      <c r="H207" s="227">
        <f>IF(H$102=0,0,H$102/NMM!H$11*1000)</f>
        <v>1.2152184141315319</v>
      </c>
      <c r="I207" s="227">
        <f>IF(I$102=0,0,I$102/NMM!I$11*1000)</f>
        <v>1.2135221344637173</v>
      </c>
      <c r="J207" s="227">
        <f>IF(J$102=0,0,J$102/NMM!J$11*1000)</f>
        <v>1.205348026521494</v>
      </c>
      <c r="K207" s="227">
        <f>IF(K$102=0,0,K$102/NMM!K$11*1000)</f>
        <v>1.196903026568418</v>
      </c>
      <c r="L207" s="227">
        <f>IF(L$102=0,0,L$102/NMM!L$11*1000)</f>
        <v>1.1954290523813702</v>
      </c>
      <c r="M207" s="227">
        <f>IF(M$102=0,0,M$102/NMM!M$11*1000)</f>
        <v>1.2121225416672705</v>
      </c>
      <c r="N207" s="227">
        <f>IF(N$102=0,0,N$102/NMM!N$11*1000)</f>
        <v>1.1770149024307592</v>
      </c>
      <c r="O207" s="227">
        <f>IF(O$102=0,0,O$102/NMM!O$11*1000)</f>
        <v>1.1487154788028255</v>
      </c>
      <c r="P207" s="227">
        <f>IF(P$102=0,0,P$102/NMM!P$11*1000)</f>
        <v>1.0710217790613117</v>
      </c>
      <c r="Q207" s="227">
        <f>IF(Q$102=0,0,Q$102/NMM!Q$11*1000)</f>
        <v>1.0194930718837472</v>
      </c>
    </row>
    <row r="208" spans="1:17" x14ac:dyDescent="0.25">
      <c r="A208" s="127" t="s">
        <v>206</v>
      </c>
      <c r="B208" s="226">
        <f>IF(B$107=0,0,B$107/NMM!B$11*1000)</f>
        <v>66.684193719214775</v>
      </c>
      <c r="C208" s="226">
        <f>IF(C$107=0,0,C$107/NMM!C$11*1000)</f>
        <v>66.178891171707008</v>
      </c>
      <c r="D208" s="226">
        <f>IF(D$107=0,0,D$107/NMM!D$11*1000)</f>
        <v>59.172192243890976</v>
      </c>
      <c r="E208" s="226">
        <f>IF(E$107=0,0,E$107/NMM!E$11*1000)</f>
        <v>57.163736690562899</v>
      </c>
      <c r="F208" s="226">
        <f>IF(F$107=0,0,F$107/NMM!F$11*1000)</f>
        <v>53.130303834379262</v>
      </c>
      <c r="G208" s="226">
        <f>IF(G$107=0,0,G$107/NMM!G$11*1000)</f>
        <v>51.546014316723863</v>
      </c>
      <c r="H208" s="226">
        <f>IF(H$107=0,0,H$107/NMM!H$11*1000)</f>
        <v>50.025501351308236</v>
      </c>
      <c r="I208" s="226">
        <f>IF(I$107=0,0,I$107/NMM!I$11*1000)</f>
        <v>49.173602704499103</v>
      </c>
      <c r="J208" s="226">
        <f>IF(J$107=0,0,J$107/NMM!J$11*1000)</f>
        <v>52.363816196170291</v>
      </c>
      <c r="K208" s="226">
        <f>IF(K$107=0,0,K$107/NMM!K$11*1000)</f>
        <v>51.399603511288937</v>
      </c>
      <c r="L208" s="226">
        <f>IF(L$107=0,0,L$107/NMM!L$11*1000)</f>
        <v>53.003369982097489</v>
      </c>
      <c r="M208" s="226">
        <f>IF(M$107=0,0,M$107/NMM!M$11*1000)</f>
        <v>58.451772657563886</v>
      </c>
      <c r="N208" s="226">
        <f>IF(N$107=0,0,N$107/NMM!N$11*1000)</f>
        <v>53.231738364882595</v>
      </c>
      <c r="O208" s="226">
        <f>IF(O$107=0,0,O$107/NMM!O$11*1000)</f>
        <v>52.844138805285965</v>
      </c>
      <c r="P208" s="226">
        <f>IF(P$107=0,0,P$107/NMM!P$11*1000)</f>
        <v>48.430587397376023</v>
      </c>
      <c r="Q208" s="226">
        <f>IF(Q$107=0,0,Q$107/NMM!Q$11*1000)</f>
        <v>45.281969537550737</v>
      </c>
    </row>
    <row r="209" spans="1:17" x14ac:dyDescent="0.25">
      <c r="A209" s="127" t="s">
        <v>205</v>
      </c>
      <c r="B209" s="226">
        <f>IF(B$115=0,0,B$115/NMM!B$11*1000)</f>
        <v>3.4452095653557482</v>
      </c>
      <c r="C209" s="226">
        <f>IF(C$115=0,0,C$115/NMM!C$11*1000)</f>
        <v>3.7467809742463141</v>
      </c>
      <c r="D209" s="226">
        <f>IF(D$115=0,0,D$115/NMM!D$11*1000)</f>
        <v>6.7197445231089663</v>
      </c>
      <c r="E209" s="226">
        <f>IF(E$115=0,0,E$115/NMM!E$11*1000)</f>
        <v>3.873501447499875</v>
      </c>
      <c r="F209" s="226">
        <f>IF(F$115=0,0,F$115/NMM!F$11*1000)</f>
        <v>5.3554480698127751</v>
      </c>
      <c r="G209" s="226">
        <f>IF(G$115=0,0,G$115/NMM!G$11*1000)</f>
        <v>4.9627150700617255</v>
      </c>
      <c r="H209" s="226">
        <f>IF(H$115=0,0,H$115/NMM!H$11*1000)</f>
        <v>5.585784223257563</v>
      </c>
      <c r="I209" s="226">
        <f>IF(I$115=0,0,I$115/NMM!I$11*1000)</f>
        <v>5.9808804979914205</v>
      </c>
      <c r="J209" s="226">
        <f>IF(J$115=0,0,J$115/NMM!J$11*1000)</f>
        <v>4.1264795285046718</v>
      </c>
      <c r="K209" s="226">
        <f>IF(K$115=0,0,K$115/NMM!K$11*1000)</f>
        <v>4.4052942566271005</v>
      </c>
      <c r="L209" s="226">
        <f>IF(L$115=0,0,L$115/NMM!L$11*1000)</f>
        <v>3.5410595774626348</v>
      </c>
      <c r="M209" s="226">
        <f>IF(M$115=0,0,M$115/NMM!M$11*1000)</f>
        <v>1.1649981716497417</v>
      </c>
      <c r="N209" s="226">
        <f>IF(N$115=0,0,N$115/NMM!N$11*1000)</f>
        <v>2.9482605682333811</v>
      </c>
      <c r="O209" s="226">
        <f>IF(O$115=0,0,O$115/NMM!O$11*1000)</f>
        <v>2.4177092542755592</v>
      </c>
      <c r="P209" s="226">
        <f>IF(P$115=0,0,P$115/NMM!P$11*1000)</f>
        <v>2.6866262633305928</v>
      </c>
      <c r="Q209" s="226">
        <f>IF(Q$115=0,0,Q$115/NMM!Q$11*1000)</f>
        <v>2.9790486848085074</v>
      </c>
    </row>
    <row r="210" spans="1:17" x14ac:dyDescent="0.25">
      <c r="A210" s="127" t="s">
        <v>204</v>
      </c>
      <c r="B210" s="226">
        <f>IF(B$116=0,0,B$116/NMM!B$11*1000)</f>
        <v>5.8003764304757919</v>
      </c>
      <c r="C210" s="226">
        <f>IF(C$116=0,0,C$116/NMM!C$11*1000)</f>
        <v>5.8212487730994136</v>
      </c>
      <c r="D210" s="226">
        <f>IF(D$116=0,0,D$116/NMM!D$11*1000)</f>
        <v>5.8715471087852231</v>
      </c>
      <c r="E210" s="226">
        <f>IF(E$116=0,0,E$116/NMM!E$11*1000)</f>
        <v>5.1542976859702758</v>
      </c>
      <c r="F210" s="226">
        <f>IF(F$116=0,0,F$116/NMM!F$11*1000)</f>
        <v>5.1378594493313461</v>
      </c>
      <c r="G210" s="226">
        <f>IF(G$116=0,0,G$116/NMM!G$11*1000)</f>
        <v>4.9385514140275539</v>
      </c>
      <c r="H210" s="226">
        <f>IF(H$116=0,0,H$116/NMM!H$11*1000)</f>
        <v>4.9450966591419352</v>
      </c>
      <c r="I210" s="226">
        <f>IF(I$116=0,0,I$116/NMM!I$11*1000)</f>
        <v>4.9578657917341165</v>
      </c>
      <c r="J210" s="226">
        <f>IF(J$116=0,0,J$116/NMM!J$11*1000)</f>
        <v>4.8358937026774669</v>
      </c>
      <c r="K210" s="226">
        <f>IF(K$116=0,0,K$116/NMM!K$11*1000)</f>
        <v>4.8170372426364931</v>
      </c>
      <c r="L210" s="226">
        <f>IF(L$116=0,0,L$116/NMM!L$11*1000)</f>
        <v>4.7691725552814752</v>
      </c>
      <c r="M210" s="226">
        <f>IF(M$116=0,0,M$116/NMM!M$11*1000)</f>
        <v>4.7173424887461453</v>
      </c>
      <c r="N210" s="226">
        <f>IF(N$116=0,0,N$116/NMM!N$11*1000)</f>
        <v>4.6694282247656549</v>
      </c>
      <c r="O210" s="226">
        <f>IF(O$116=0,0,O$116/NMM!O$11*1000)</f>
        <v>4.5347155798599035</v>
      </c>
      <c r="P210" s="226">
        <f>IF(P$116=0,0,P$116/NMM!P$11*1000)</f>
        <v>4.2491232440195938</v>
      </c>
      <c r="Q210" s="226">
        <f>IF(Q$116=0,0,Q$116/NMM!Q$11*1000)</f>
        <v>4.0652797222386505</v>
      </c>
    </row>
    <row r="211" spans="1:17" x14ac:dyDescent="0.25">
      <c r="A211" s="72" t="s">
        <v>203</v>
      </c>
      <c r="B211" s="224">
        <f>IF(B$124=0,0,B$124/NMM!B$11*1000)</f>
        <v>3.0741869967789754</v>
      </c>
      <c r="C211" s="224">
        <f>IF(C$124=0,0,C$124/NMM!C$11*1000)</f>
        <v>3.3432814847120955</v>
      </c>
      <c r="D211" s="224">
        <f>IF(D$124=0,0,D$124/NMM!D$11*1000)</f>
        <v>5.9960797283126164</v>
      </c>
      <c r="E211" s="224">
        <f>IF(E$124=0,0,E$124/NMM!E$11*1000)</f>
        <v>3.4563551377691195</v>
      </c>
      <c r="F211" s="224">
        <f>IF(F$124=0,0,F$124/NMM!F$11*1000)</f>
        <v>4.7787075084483215</v>
      </c>
      <c r="G211" s="224">
        <f>IF(G$124=0,0,G$124/NMM!G$11*1000)</f>
        <v>4.4282688317473857</v>
      </c>
      <c r="H211" s="224">
        <f>IF(H$124=0,0,H$124/NMM!H$11*1000)</f>
        <v>4.9842382299836716</v>
      </c>
      <c r="I211" s="224">
        <f>IF(I$124=0,0,I$124/NMM!I$11*1000)</f>
        <v>5.3367856751308063</v>
      </c>
      <c r="J211" s="224">
        <f>IF(J$124=0,0,J$124/NMM!J$11*1000)</f>
        <v>3.6820894254349379</v>
      </c>
      <c r="K211" s="224">
        <f>IF(K$124=0,0,K$124/NMM!K$11*1000)</f>
        <v>3.9308779520672585</v>
      </c>
      <c r="L211" s="224">
        <f>IF(L$124=0,0,L$124/NMM!L$11*1000)</f>
        <v>3.1597146998897352</v>
      </c>
      <c r="M211" s="224">
        <f>IF(M$124=0,0,M$124/NMM!M$11*1000)</f>
        <v>1.0395368300874617</v>
      </c>
      <c r="N211" s="224">
        <f>IF(N$124=0,0,N$124/NMM!N$11*1000)</f>
        <v>2.6307555839620944</v>
      </c>
      <c r="O211" s="224">
        <f>IF(O$124=0,0,O$124/NMM!O$11*1000)</f>
        <v>2.157340565353576</v>
      </c>
      <c r="P211" s="224">
        <f>IF(P$124=0,0,P$124/NMM!P$11*1000)</f>
        <v>2.3972972811257596</v>
      </c>
      <c r="Q211" s="224">
        <f>IF(Q$124=0,0,Q$124/NMM!Q$11*1000)</f>
        <v>2.6582280572137451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1320.5437546684157</v>
      </c>
      <c r="C5" s="96">
        <v>1391.2070971306111</v>
      </c>
      <c r="D5" s="96">
        <v>1428.4806370570584</v>
      </c>
      <c r="E5" s="96">
        <v>1351.7121045046883</v>
      </c>
      <c r="F5" s="96">
        <v>1345.9239246321151</v>
      </c>
      <c r="G5" s="96">
        <v>1452.6920873792606</v>
      </c>
      <c r="H5" s="96">
        <v>1538.7749523190125</v>
      </c>
      <c r="I5" s="96">
        <v>1592.6503110357926</v>
      </c>
      <c r="J5" s="96">
        <v>1212.0005680535862</v>
      </c>
      <c r="K5" s="96">
        <v>846.09865717188541</v>
      </c>
      <c r="L5" s="96">
        <v>756.531668139423</v>
      </c>
      <c r="M5" s="96">
        <v>657.29321263361487</v>
      </c>
      <c r="N5" s="96">
        <v>463.0364759760144</v>
      </c>
      <c r="O5" s="96">
        <v>398.02412014125792</v>
      </c>
      <c r="P5" s="96">
        <v>398.30911517748569</v>
      </c>
      <c r="Q5" s="96">
        <v>388.40001878507627</v>
      </c>
    </row>
    <row r="6" spans="1:17" x14ac:dyDescent="0.25">
      <c r="A6" s="132" t="s">
        <v>83</v>
      </c>
      <c r="B6" s="160">
        <v>6.4430351747127368</v>
      </c>
      <c r="C6" s="160">
        <v>6.8267420546867719</v>
      </c>
      <c r="D6" s="160">
        <v>6.9739753553242076</v>
      </c>
      <c r="E6" s="160">
        <v>6.6459183548793828</v>
      </c>
      <c r="F6" s="160">
        <v>6.6317259086041149</v>
      </c>
      <c r="G6" s="160">
        <v>7.1217047655820886</v>
      </c>
      <c r="H6" s="160">
        <v>7.5437136660870898</v>
      </c>
      <c r="I6" s="160">
        <v>7.7932591933034772</v>
      </c>
      <c r="J6" s="160">
        <v>6.0090931779092562</v>
      </c>
      <c r="K6" s="160">
        <v>4.1928502651903319</v>
      </c>
      <c r="L6" s="160">
        <v>3.749539515614928</v>
      </c>
      <c r="M6" s="160">
        <v>3.2588558157360539</v>
      </c>
      <c r="N6" s="160">
        <v>2.2947926284065208</v>
      </c>
      <c r="O6" s="160">
        <v>1.9726943994232717</v>
      </c>
      <c r="P6" s="160">
        <v>1.9740622389890499</v>
      </c>
      <c r="Q6" s="160">
        <v>1.9248775236442517</v>
      </c>
    </row>
    <row r="7" spans="1:17" x14ac:dyDescent="0.25">
      <c r="A7" s="76" t="s">
        <v>82</v>
      </c>
      <c r="B7" s="159">
        <v>0.6701513752188738</v>
      </c>
      <c r="C7" s="159">
        <v>0.71006139997005913</v>
      </c>
      <c r="D7" s="159">
        <v>0.72537539348780988</v>
      </c>
      <c r="E7" s="159">
        <v>0.69125361019208564</v>
      </c>
      <c r="F7" s="159">
        <v>0.68977742899313454</v>
      </c>
      <c r="G7" s="159">
        <v>0.74074098823625201</v>
      </c>
      <c r="H7" s="159">
        <v>0.78463487323908221</v>
      </c>
      <c r="I7" s="159">
        <v>0.81059054067050151</v>
      </c>
      <c r="J7" s="159">
        <v>0.62501630796603336</v>
      </c>
      <c r="K7" s="159">
        <v>0.43610570097956947</v>
      </c>
      <c r="L7" s="159">
        <v>0.38999617333904835</v>
      </c>
      <c r="M7" s="159">
        <v>0.33895930215108783</v>
      </c>
      <c r="N7" s="159">
        <v>0.23868540122277532</v>
      </c>
      <c r="O7" s="159">
        <v>0.20518340018514916</v>
      </c>
      <c r="P7" s="159">
        <v>0.20532567157452211</v>
      </c>
      <c r="Q7" s="159">
        <v>0.20020988317134375</v>
      </c>
    </row>
    <row r="8" spans="1:17" x14ac:dyDescent="0.25">
      <c r="A8" s="76" t="s">
        <v>81</v>
      </c>
      <c r="B8" s="159">
        <v>15.621680759191968</v>
      </c>
      <c r="C8" s="159">
        <v>16.552010366515148</v>
      </c>
      <c r="D8" s="159">
        <v>16.908989888946937</v>
      </c>
      <c r="E8" s="159">
        <v>16.113588095723664</v>
      </c>
      <c r="F8" s="159">
        <v>16.079177315882763</v>
      </c>
      <c r="G8" s="159">
        <v>17.267172270885464</v>
      </c>
      <c r="H8" s="159">
        <v>18.29036834889239</v>
      </c>
      <c r="I8" s="159">
        <v>18.89541247101026</v>
      </c>
      <c r="J8" s="159">
        <v>14.569551885415873</v>
      </c>
      <c r="K8" s="159">
        <v>10.165918163999009</v>
      </c>
      <c r="L8" s="159">
        <v>9.0910739610424702</v>
      </c>
      <c r="M8" s="159">
        <v>7.9013700551362476</v>
      </c>
      <c r="N8" s="159">
        <v>5.5639177619594502</v>
      </c>
      <c r="O8" s="159">
        <v>4.7829635113873561</v>
      </c>
      <c r="P8" s="159">
        <v>4.7862799534751232</v>
      </c>
      <c r="Q8" s="159">
        <v>4.6670274737798785</v>
      </c>
    </row>
    <row r="9" spans="1:17" x14ac:dyDescent="0.25">
      <c r="A9" s="76" t="s">
        <v>80</v>
      </c>
      <c r="B9" s="159">
        <v>1.2785391700224749</v>
      </c>
      <c r="C9" s="159">
        <v>1.3546809669475219</v>
      </c>
      <c r="D9" s="159">
        <v>1.3838975608186013</v>
      </c>
      <c r="E9" s="159">
        <v>1.318798781486314</v>
      </c>
      <c r="F9" s="159">
        <v>1.3159824692996933</v>
      </c>
      <c r="G9" s="159">
        <v>1.4132126013945581</v>
      </c>
      <c r="H9" s="159">
        <v>1.4969549518183731</v>
      </c>
      <c r="I9" s="159">
        <v>1.5464741182668609</v>
      </c>
      <c r="J9" s="159">
        <v>1.1924288469547828</v>
      </c>
      <c r="K9" s="159">
        <v>0.8320183194287728</v>
      </c>
      <c r="L9" s="159">
        <v>0.7440488853880145</v>
      </c>
      <c r="M9" s="159">
        <v>0.64667888609809698</v>
      </c>
      <c r="N9" s="159">
        <v>0.45537269050023127</v>
      </c>
      <c r="O9" s="159">
        <v>0.39145635430417547</v>
      </c>
      <c r="P9" s="159">
        <v>0.39172778483586307</v>
      </c>
      <c r="Q9" s="159">
        <v>0.38196769763634936</v>
      </c>
    </row>
    <row r="10" spans="1:17" x14ac:dyDescent="0.25">
      <c r="A10" s="129" t="s">
        <v>79</v>
      </c>
      <c r="B10" s="158">
        <v>6.0621581305211034</v>
      </c>
      <c r="C10" s="158">
        <v>6.4231823557652525</v>
      </c>
      <c r="D10" s="158">
        <v>6.5617120279367995</v>
      </c>
      <c r="E10" s="158">
        <v>6.253047965333784</v>
      </c>
      <c r="F10" s="158">
        <v>6.2396944989555045</v>
      </c>
      <c r="G10" s="158">
        <v>6.7008385165518511</v>
      </c>
      <c r="H10" s="158">
        <v>7.0977705219856935</v>
      </c>
      <c r="I10" s="158">
        <v>7.332564280785471</v>
      </c>
      <c r="J10" s="158">
        <v>5.6538684141431279</v>
      </c>
      <c r="K10" s="158">
        <v>3.94499186112458</v>
      </c>
      <c r="L10" s="158">
        <v>3.5281000660950435</v>
      </c>
      <c r="M10" s="158">
        <v>3.0663864685037114</v>
      </c>
      <c r="N10" s="158">
        <v>2.1592846948426558</v>
      </c>
      <c r="O10" s="158">
        <v>1.8562212050091249</v>
      </c>
      <c r="P10" s="158">
        <v>1.857512222575078</v>
      </c>
      <c r="Q10" s="158">
        <v>1.8112306990008173</v>
      </c>
    </row>
    <row r="11" spans="1:17" x14ac:dyDescent="0.25">
      <c r="A11" s="92" t="s">
        <v>125</v>
      </c>
      <c r="B11" s="91">
        <v>0.99054922335889017</v>
      </c>
      <c r="C11" s="91">
        <v>1.049540140162738</v>
      </c>
      <c r="D11" s="91">
        <v>1.0721757191475259</v>
      </c>
      <c r="E11" s="91">
        <v>1.021740388872838</v>
      </c>
      <c r="F11" s="91">
        <v>1.0195584488004472</v>
      </c>
      <c r="G11" s="91">
        <v>1.0943254592177512</v>
      </c>
      <c r="H11" s="91">
        <v>1.1597670213739866</v>
      </c>
      <c r="I11" s="91">
        <v>1.1981320343646065</v>
      </c>
      <c r="J11" s="91">
        <v>0.92383518311842883</v>
      </c>
      <c r="K11" s="91">
        <v>0.64460684463507878</v>
      </c>
      <c r="L11" s="91">
        <v>0.57553237338791752</v>
      </c>
      <c r="M11" s="91">
        <v>0.50025240268547344</v>
      </c>
      <c r="N11" s="91">
        <v>0.35216199643873541</v>
      </c>
      <c r="O11" s="91">
        <v>0.30266847979419553</v>
      </c>
      <c r="P11" s="91">
        <v>0.30286131881590467</v>
      </c>
      <c r="Q11" s="91">
        <v>0.29531844422117842</v>
      </c>
    </row>
    <row r="12" spans="1:17" x14ac:dyDescent="0.25">
      <c r="A12" s="92" t="s">
        <v>26</v>
      </c>
      <c r="B12" s="91">
        <v>1.6483995000120517</v>
      </c>
      <c r="C12" s="91">
        <v>1.7465678650681344</v>
      </c>
      <c r="D12" s="91">
        <v>1.7842363384777482</v>
      </c>
      <c r="E12" s="91">
        <v>1.7003055541742449</v>
      </c>
      <c r="F12" s="91">
        <v>1.6966745292442678</v>
      </c>
      <c r="G12" s="91">
        <v>1.8210963143337153</v>
      </c>
      <c r="H12" s="91">
        <v>1.9299993711374483</v>
      </c>
      <c r="I12" s="91">
        <v>1.9938436170773399</v>
      </c>
      <c r="J12" s="91">
        <v>1.537378878337891</v>
      </c>
      <c r="K12" s="91">
        <v>1.0727075195695002</v>
      </c>
      <c r="L12" s="91">
        <v>0.95775884141969814</v>
      </c>
      <c r="M12" s="91">
        <v>0.83248342537722808</v>
      </c>
      <c r="N12" s="91">
        <v>0.58604221290932501</v>
      </c>
      <c r="O12" s="91">
        <v>0.50367872589951468</v>
      </c>
      <c r="P12" s="91">
        <v>0.50399963448181639</v>
      </c>
      <c r="Q12" s="91">
        <v>0.49144733479050101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3.5701490721012927E-3</v>
      </c>
      <c r="H13" s="91">
        <v>0</v>
      </c>
      <c r="I13" s="91">
        <v>0</v>
      </c>
      <c r="J13" s="91">
        <v>0</v>
      </c>
      <c r="K13" s="91">
        <v>0</v>
      </c>
      <c r="L13" s="91">
        <v>5.8437516831259364E-3</v>
      </c>
      <c r="M13" s="91">
        <v>4.8433379472391904E-3</v>
      </c>
      <c r="N13" s="91">
        <v>4.054384598767862E-3</v>
      </c>
      <c r="O13" s="91">
        <v>3.8910609148509086E-3</v>
      </c>
      <c r="P13" s="91">
        <v>4.0019042746481798E-3</v>
      </c>
      <c r="Q13" s="91">
        <v>3.8827494889538336E-3</v>
      </c>
    </row>
    <row r="14" spans="1:17" x14ac:dyDescent="0.25">
      <c r="A14" s="92" t="s">
        <v>21</v>
      </c>
      <c r="B14" s="157">
        <v>3.4232094071501611</v>
      </c>
      <c r="C14" s="157">
        <v>3.6270743505343805</v>
      </c>
      <c r="D14" s="157">
        <v>3.705299970311525</v>
      </c>
      <c r="E14" s="157">
        <v>3.5310020222867013</v>
      </c>
      <c r="F14" s="157">
        <v>3.5234615209107893</v>
      </c>
      <c r="G14" s="157">
        <v>3.7818465939282837</v>
      </c>
      <c r="H14" s="157">
        <v>4.0080041294742585</v>
      </c>
      <c r="I14" s="157">
        <v>4.140588629343525</v>
      </c>
      <c r="J14" s="157">
        <v>3.1926543526868074</v>
      </c>
      <c r="K14" s="157">
        <v>2.2276774969200011</v>
      </c>
      <c r="L14" s="157">
        <v>1.9889650996043016</v>
      </c>
      <c r="M14" s="157">
        <v>1.7288073024937707</v>
      </c>
      <c r="N14" s="157">
        <v>1.2170261008958274</v>
      </c>
      <c r="O14" s="157">
        <v>1.0459829384005637</v>
      </c>
      <c r="P14" s="157">
        <v>1.0466493650027087</v>
      </c>
      <c r="Q14" s="157">
        <v>1.0205821705001841</v>
      </c>
    </row>
    <row r="15" spans="1:17" x14ac:dyDescent="0.25">
      <c r="A15" s="156" t="s">
        <v>214</v>
      </c>
      <c r="B15" s="155">
        <v>47.041264311390464</v>
      </c>
      <c r="C15" s="155">
        <v>49.842747815593469</v>
      </c>
      <c r="D15" s="155">
        <v>50.917713328416838</v>
      </c>
      <c r="E15" s="155">
        <v>48.522535334092915</v>
      </c>
      <c r="F15" s="155">
        <v>48.418914820102813</v>
      </c>
      <c r="G15" s="155">
        <v>51.996300988745219</v>
      </c>
      <c r="H15" s="155">
        <v>55.077431495114084</v>
      </c>
      <c r="I15" s="155">
        <v>56.899389126136128</v>
      </c>
      <c r="J15" s="155">
        <v>43.873009038229519</v>
      </c>
      <c r="K15" s="155">
        <v>30.612432214712506</v>
      </c>
      <c r="L15" s="155">
        <v>27.375774711319785</v>
      </c>
      <c r="M15" s="155">
        <v>23.793242411964115</v>
      </c>
      <c r="N15" s="155">
        <v>16.754517652856759</v>
      </c>
      <c r="O15" s="155">
        <v>14.402845263530198</v>
      </c>
      <c r="P15" s="155">
        <v>14.412832001271735</v>
      </c>
      <c r="Q15" s="155">
        <v>14.053729321886109</v>
      </c>
    </row>
    <row r="16" spans="1:17" x14ac:dyDescent="0.25">
      <c r="A16" s="156" t="s">
        <v>213</v>
      </c>
      <c r="B16" s="204">
        <v>366.03573548707215</v>
      </c>
      <c r="C16" s="204">
        <v>387.83453468872426</v>
      </c>
      <c r="D16" s="204">
        <v>396.35276702825996</v>
      </c>
      <c r="E16" s="204">
        <v>377.56174645186024</v>
      </c>
      <c r="F16" s="204">
        <v>376.78265092786182</v>
      </c>
      <c r="G16" s="204">
        <v>404.59168250743727</v>
      </c>
      <c r="H16" s="204">
        <v>428.79032121889566</v>
      </c>
      <c r="I16" s="204">
        <v>442.74340948160477</v>
      </c>
      <c r="J16" s="204">
        <v>341.38302544412676</v>
      </c>
      <c r="K16" s="204">
        <v>238.62446991365076</v>
      </c>
      <c r="L16" s="204">
        <v>213.28561397509796</v>
      </c>
      <c r="M16" s="204">
        <v>185.13909252597747</v>
      </c>
      <c r="N16" s="204">
        <v>130.55908759793977</v>
      </c>
      <c r="O16" s="204">
        <v>112.21340775570891</v>
      </c>
      <c r="P16" s="204">
        <v>112.30022157788071</v>
      </c>
      <c r="Q16" s="204">
        <v>109.51717579222189</v>
      </c>
    </row>
    <row r="17" spans="1:17" x14ac:dyDescent="0.25">
      <c r="A17" s="152" t="s">
        <v>227</v>
      </c>
      <c r="B17" s="151">
        <v>337.23750266566759</v>
      </c>
      <c r="C17" s="151">
        <v>357.32125922592058</v>
      </c>
      <c r="D17" s="151">
        <v>365.0276567962872</v>
      </c>
      <c r="E17" s="151">
        <v>347.8566930250185</v>
      </c>
      <c r="F17" s="151">
        <v>347.11384047046892</v>
      </c>
      <c r="G17" s="151">
        <v>372.76002144038694</v>
      </c>
      <c r="H17" s="151">
        <v>394.84855950510979</v>
      </c>
      <c r="I17" s="151">
        <v>407.91012259111204</v>
      </c>
      <c r="J17" s="151">
        <v>314.52436959476461</v>
      </c>
      <c r="K17" s="151">
        <v>219.45966677838479</v>
      </c>
      <c r="L17" s="151">
        <v>196.25616004006875</v>
      </c>
      <c r="M17" s="151">
        <v>170.57308660359953</v>
      </c>
      <c r="N17" s="151">
        <v>120.11266649245046</v>
      </c>
      <c r="O17" s="151">
        <v>103.25359318152627</v>
      </c>
      <c r="P17" s="151">
        <v>103.32518782391172</v>
      </c>
      <c r="Q17" s="151">
        <v>100.75079080101463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337.23750266566759</v>
      </c>
      <c r="C22" s="208">
        <v>357.32125922592058</v>
      </c>
      <c r="D22" s="208">
        <v>365.0276567962872</v>
      </c>
      <c r="E22" s="208">
        <v>347.8566930250185</v>
      </c>
      <c r="F22" s="208">
        <v>347.11384047046892</v>
      </c>
      <c r="G22" s="208">
        <v>372.76002144038694</v>
      </c>
      <c r="H22" s="208">
        <v>394.84855950510979</v>
      </c>
      <c r="I22" s="208">
        <v>407.91012259111204</v>
      </c>
      <c r="J22" s="208">
        <v>314.52436959476461</v>
      </c>
      <c r="K22" s="208">
        <v>219.45966677838479</v>
      </c>
      <c r="L22" s="208">
        <v>196.25616004006875</v>
      </c>
      <c r="M22" s="208">
        <v>170.57308660359953</v>
      </c>
      <c r="N22" s="208">
        <v>120.11266649245046</v>
      </c>
      <c r="O22" s="208">
        <v>103.25359318152627</v>
      </c>
      <c r="P22" s="208">
        <v>103.32518782391172</v>
      </c>
      <c r="Q22" s="208">
        <v>100.75079080101463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28.79823282140454</v>
      </c>
      <c r="C25" s="264">
        <v>30.513275462803694</v>
      </c>
      <c r="D25" s="264">
        <v>31.325110231972783</v>
      </c>
      <c r="E25" s="264">
        <v>29.705053426841722</v>
      </c>
      <c r="F25" s="264">
        <v>29.668810457392905</v>
      </c>
      <c r="G25" s="264">
        <v>31.83166106705033</v>
      </c>
      <c r="H25" s="264">
        <v>33.941761713785873</v>
      </c>
      <c r="I25" s="264">
        <v>34.833286890492758</v>
      </c>
      <c r="J25" s="264">
        <v>26.858655849362172</v>
      </c>
      <c r="K25" s="264">
        <v>19.16480313526597</v>
      </c>
      <c r="L25" s="264">
        <v>17.029453935029217</v>
      </c>
      <c r="M25" s="264">
        <v>14.566005922377938</v>
      </c>
      <c r="N25" s="264">
        <v>10.446421105489316</v>
      </c>
      <c r="O25" s="264">
        <v>8.9598145741826478</v>
      </c>
      <c r="P25" s="264">
        <v>8.9750337539689831</v>
      </c>
      <c r="Q25" s="264">
        <v>8.7663849912072642</v>
      </c>
    </row>
    <row r="26" spans="1:17" x14ac:dyDescent="0.25">
      <c r="A26" s="150" t="s">
        <v>33</v>
      </c>
      <c r="B26" s="87">
        <v>28.79823282140454</v>
      </c>
      <c r="C26" s="87">
        <v>30.513275462803694</v>
      </c>
      <c r="D26" s="87">
        <v>26.357084546969258</v>
      </c>
      <c r="E26" s="87">
        <v>29.705053426841722</v>
      </c>
      <c r="F26" s="87">
        <v>28.790158429350573</v>
      </c>
      <c r="G26" s="87">
        <v>31.83166106705033</v>
      </c>
      <c r="H26" s="87">
        <v>26.708327381155666</v>
      </c>
      <c r="I26" s="87">
        <v>34.833286890492758</v>
      </c>
      <c r="J26" s="87">
        <v>26.858655849362172</v>
      </c>
      <c r="K26" s="87">
        <v>5.459529946390747</v>
      </c>
      <c r="L26" s="87">
        <v>8.2969342595863509</v>
      </c>
      <c r="M26" s="87">
        <v>14.566005922377938</v>
      </c>
      <c r="N26" s="87">
        <v>4.3246046113434797</v>
      </c>
      <c r="O26" s="87">
        <v>4.3545445447256377</v>
      </c>
      <c r="P26" s="87">
        <v>4.0755483833524657</v>
      </c>
      <c r="Q26" s="87">
        <v>3.5053058373252934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4.9680256850035258</v>
      </c>
      <c r="E30" s="87">
        <v>0</v>
      </c>
      <c r="F30" s="87">
        <v>0.87865202804233067</v>
      </c>
      <c r="G30" s="87">
        <v>0</v>
      </c>
      <c r="H30" s="87">
        <v>7.2334343326302095</v>
      </c>
      <c r="I30" s="87">
        <v>0</v>
      </c>
      <c r="J30" s="87">
        <v>0</v>
      </c>
      <c r="K30" s="87">
        <v>13.705273188875221</v>
      </c>
      <c r="L30" s="87">
        <v>8.7325196754428678</v>
      </c>
      <c r="M30" s="87">
        <v>0</v>
      </c>
      <c r="N30" s="87">
        <v>6.1218164941458362</v>
      </c>
      <c r="O30" s="87">
        <v>4.605270029457011</v>
      </c>
      <c r="P30" s="87">
        <v>4.8994853706165182</v>
      </c>
      <c r="Q30" s="87">
        <v>5.2610791538819699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830.94004933631447</v>
      </c>
      <c r="C36" s="204">
        <v>872.44565711253063</v>
      </c>
      <c r="D36" s="204">
        <v>898.37724582161331</v>
      </c>
      <c r="E36" s="204">
        <v>846.69138621741888</v>
      </c>
      <c r="F36" s="204">
        <v>841.95449218378326</v>
      </c>
      <c r="G36" s="204">
        <v>911.51641709741978</v>
      </c>
      <c r="H36" s="204">
        <v>965.30726126841409</v>
      </c>
      <c r="I36" s="204">
        <v>1000.4436143177408</v>
      </c>
      <c r="J36" s="204">
        <v>755.37194415019485</v>
      </c>
      <c r="K36" s="204">
        <v>527.061465445512</v>
      </c>
      <c r="L36" s="204">
        <v>471.33516983730141</v>
      </c>
      <c r="M36" s="204">
        <v>409.65386629171792</v>
      </c>
      <c r="N36" s="204">
        <v>288.46648201652266</v>
      </c>
      <c r="O36" s="204">
        <v>247.97718384273995</v>
      </c>
      <c r="P36" s="204">
        <v>248.14912786182856</v>
      </c>
      <c r="Q36" s="204">
        <v>241.96637233574413</v>
      </c>
    </row>
    <row r="37" spans="1:17" x14ac:dyDescent="0.25">
      <c r="A37" s="84" t="s">
        <v>33</v>
      </c>
      <c r="B37" s="83">
        <v>130.16968471730792</v>
      </c>
      <c r="C37" s="83">
        <v>69.147363798099931</v>
      </c>
      <c r="D37" s="83">
        <v>58.534414965280156</v>
      </c>
      <c r="E37" s="83">
        <v>41.25269359465387</v>
      </c>
      <c r="F37" s="83">
        <v>16.514071839818289</v>
      </c>
      <c r="G37" s="83">
        <v>12.545543802044907</v>
      </c>
      <c r="H37" s="83">
        <v>45.868430572941143</v>
      </c>
      <c r="I37" s="83">
        <v>111.9252332648758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1.6450129938544751E-14</v>
      </c>
      <c r="E39" s="208">
        <v>0</v>
      </c>
      <c r="F39" s="208">
        <v>0</v>
      </c>
      <c r="G39" s="208">
        <v>0</v>
      </c>
      <c r="H39" s="208">
        <v>5.0887380719964075E-14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32.016851765459684</v>
      </c>
      <c r="C40" s="208">
        <v>33.645904430601796</v>
      </c>
      <c r="D40" s="208">
        <v>62.266888961657408</v>
      </c>
      <c r="E40" s="208">
        <v>34.862023559321891</v>
      </c>
      <c r="F40" s="208">
        <v>6.8436923447996936</v>
      </c>
      <c r="G40" s="208">
        <v>8.1551891700995149</v>
      </c>
      <c r="H40" s="208">
        <v>57.583990841127658</v>
      </c>
      <c r="I40" s="208">
        <v>62.379420470214392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594.00010115935208</v>
      </c>
      <c r="C41" s="208">
        <v>694.84654593065454</v>
      </c>
      <c r="D41" s="208">
        <v>577.54828853657773</v>
      </c>
      <c r="E41" s="208">
        <v>695.18553780668026</v>
      </c>
      <c r="F41" s="208">
        <v>742.94559069936054</v>
      </c>
      <c r="G41" s="208">
        <v>689.46561408364175</v>
      </c>
      <c r="H41" s="208">
        <v>711.72547420169678</v>
      </c>
      <c r="I41" s="208">
        <v>730.52671026524933</v>
      </c>
      <c r="J41" s="208">
        <v>755.37194415019485</v>
      </c>
      <c r="K41" s="208">
        <v>527.061465445512</v>
      </c>
      <c r="L41" s="208">
        <v>471.33516983730141</v>
      </c>
      <c r="M41" s="208">
        <v>409.65386629171792</v>
      </c>
      <c r="N41" s="208">
        <v>288.46648201652266</v>
      </c>
      <c r="O41" s="208">
        <v>247.97718384273995</v>
      </c>
      <c r="P41" s="208">
        <v>248.14912786182856</v>
      </c>
      <c r="Q41" s="208">
        <v>241.96637233574413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124.99833985055348</v>
      </c>
      <c r="E42" s="208">
        <v>0</v>
      </c>
      <c r="F42" s="208">
        <v>0</v>
      </c>
      <c r="G42" s="208">
        <v>124.76983704884331</v>
      </c>
      <c r="H42" s="208">
        <v>70.841830006792875</v>
      </c>
      <c r="I42" s="208">
        <v>13.193488423991983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74.753411694194796</v>
      </c>
      <c r="C43" s="208">
        <v>74.805842953174349</v>
      </c>
      <c r="D43" s="208">
        <v>75.029313507544472</v>
      </c>
      <c r="E43" s="208">
        <v>75.391131256762861</v>
      </c>
      <c r="F43" s="208">
        <v>75.651137299804816</v>
      </c>
      <c r="G43" s="208">
        <v>76.580232992790215</v>
      </c>
      <c r="H43" s="208">
        <v>79.287535645855556</v>
      </c>
      <c r="I43" s="208">
        <v>82.418761893409183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46.451140923971586</v>
      </c>
      <c r="C44" s="242">
        <v>49.217480369878146</v>
      </c>
      <c r="D44" s="242">
        <v>50.278960652253915</v>
      </c>
      <c r="E44" s="242">
        <v>47.913829693701075</v>
      </c>
      <c r="F44" s="242">
        <v>47.811509078631993</v>
      </c>
      <c r="G44" s="242">
        <v>51.344017643008264</v>
      </c>
      <c r="H44" s="242">
        <v>54.38649597456606</v>
      </c>
      <c r="I44" s="242">
        <v>56.185597506274192</v>
      </c>
      <c r="J44" s="242">
        <v>43.322630788645988</v>
      </c>
      <c r="K44" s="242">
        <v>30.228405287287799</v>
      </c>
      <c r="L44" s="242">
        <v>27.032351014224375</v>
      </c>
      <c r="M44" s="242">
        <v>23.494760876330155</v>
      </c>
      <c r="N44" s="242">
        <v>16.544335531763572</v>
      </c>
      <c r="O44" s="242">
        <v>14.22216440896978</v>
      </c>
      <c r="P44" s="242">
        <v>14.232025865055062</v>
      </c>
      <c r="Q44" s="242">
        <v>13.877428057991478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1886.7526697443325</v>
      </c>
      <c r="C47" s="96">
        <v>2180.9070383869926</v>
      </c>
      <c r="D47" s="96">
        <v>1668.123198328821</v>
      </c>
      <c r="E47" s="96">
        <v>2512.5184462952989</v>
      </c>
      <c r="F47" s="96">
        <v>2241.9820886936386</v>
      </c>
      <c r="G47" s="96">
        <v>2574.151836661892</v>
      </c>
      <c r="H47" s="96">
        <v>1948.3064522748007</v>
      </c>
      <c r="I47" s="96">
        <v>1966.7322822957954</v>
      </c>
      <c r="J47" s="96">
        <v>2108.0654691197333</v>
      </c>
      <c r="K47" s="96">
        <v>1471.3244452687097</v>
      </c>
      <c r="L47" s="96">
        <v>1592.6554846215208</v>
      </c>
      <c r="M47" s="96">
        <v>1748.7752364003964</v>
      </c>
      <c r="N47" s="96">
        <v>1486.4829312788088</v>
      </c>
      <c r="O47" s="96">
        <v>1317.1269447628792</v>
      </c>
      <c r="P47" s="96">
        <v>1296.4393972984244</v>
      </c>
      <c r="Q47" s="96">
        <v>1319.3647455684345</v>
      </c>
    </row>
    <row r="48" spans="1:17" x14ac:dyDescent="0.25">
      <c r="A48" s="132" t="s">
        <v>83</v>
      </c>
      <c r="B48" s="160">
        <v>15.682520933176441</v>
      </c>
      <c r="C48" s="160">
        <v>18.094571409508436</v>
      </c>
      <c r="D48" s="160">
        <v>13.703184930032302</v>
      </c>
      <c r="E48" s="160">
        <v>20.792617408345958</v>
      </c>
      <c r="F48" s="160">
        <v>18.45743164995849</v>
      </c>
      <c r="G48" s="160">
        <v>21.205679849538715</v>
      </c>
      <c r="H48" s="160">
        <v>15.997958616600565</v>
      </c>
      <c r="I48" s="160">
        <v>16.153354530649871</v>
      </c>
      <c r="J48" s="160">
        <v>17.440277858887271</v>
      </c>
      <c r="K48" s="160">
        <v>12.34965652940393</v>
      </c>
      <c r="L48" s="160">
        <v>13.483193841217819</v>
      </c>
      <c r="M48" s="160">
        <v>14.914839317272152</v>
      </c>
      <c r="N48" s="160">
        <v>12.57000246674116</v>
      </c>
      <c r="O48" s="160">
        <v>11.066387289212479</v>
      </c>
      <c r="P48" s="160">
        <v>10.861425565554923</v>
      </c>
      <c r="Q48" s="160">
        <v>11.044979235075365</v>
      </c>
    </row>
    <row r="49" spans="1:17" x14ac:dyDescent="0.25">
      <c r="A49" s="76" t="s">
        <v>82</v>
      </c>
      <c r="B49" s="159">
        <v>4.2043280093890214</v>
      </c>
      <c r="C49" s="159">
        <v>4.8509747711509839</v>
      </c>
      <c r="D49" s="159">
        <v>3.6736876975749775</v>
      </c>
      <c r="E49" s="159">
        <v>5.5742940902749529</v>
      </c>
      <c r="F49" s="159">
        <v>4.948253995512828</v>
      </c>
      <c r="G49" s="159">
        <v>5.6850320257467581</v>
      </c>
      <c r="H49" s="159">
        <v>4.2888937174972916</v>
      </c>
      <c r="I49" s="159">
        <v>4.3305538177302827</v>
      </c>
      <c r="J49" s="159">
        <v>4.6755651725946894</v>
      </c>
      <c r="K49" s="159">
        <v>3.3108201847233456</v>
      </c>
      <c r="L49" s="159">
        <v>3.6147102729338876</v>
      </c>
      <c r="M49" s="159">
        <v>3.9985201973802105</v>
      </c>
      <c r="N49" s="159">
        <v>3.3698927407269013</v>
      </c>
      <c r="O49" s="159">
        <v>2.9667884545497527</v>
      </c>
      <c r="P49" s="159">
        <v>2.9118402533454977</v>
      </c>
      <c r="Q49" s="159">
        <v>2.9610491679887012</v>
      </c>
    </row>
    <row r="50" spans="1:17" x14ac:dyDescent="0.25">
      <c r="A50" s="76" t="s">
        <v>81</v>
      </c>
      <c r="B50" s="159">
        <v>31.869319660336476</v>
      </c>
      <c r="C50" s="159">
        <v>36.770981070172155</v>
      </c>
      <c r="D50" s="159">
        <v>27.847001305513366</v>
      </c>
      <c r="E50" s="159">
        <v>42.253829826544198</v>
      </c>
      <c r="F50" s="159">
        <v>37.508369468644844</v>
      </c>
      <c r="G50" s="159">
        <v>43.093236898541306</v>
      </c>
      <c r="H50" s="159">
        <v>32.510338053284563</v>
      </c>
      <c r="I50" s="159">
        <v>32.826126699755989</v>
      </c>
      <c r="J50" s="159">
        <v>35.441354895573518</v>
      </c>
      <c r="K50" s="159">
        <v>25.096421251912723</v>
      </c>
      <c r="L50" s="159">
        <v>27.399945225580286</v>
      </c>
      <c r="M50" s="159">
        <v>30.309271316140716</v>
      </c>
      <c r="N50" s="159">
        <v>25.54419843918885</v>
      </c>
      <c r="O50" s="159">
        <v>22.488618730863905</v>
      </c>
      <c r="P50" s="159">
        <v>22.072104656550906</v>
      </c>
      <c r="Q50" s="159">
        <v>22.445114237963271</v>
      </c>
    </row>
    <row r="51" spans="1:17" x14ac:dyDescent="0.25">
      <c r="A51" s="76" t="s">
        <v>80</v>
      </c>
      <c r="B51" s="159">
        <v>11.425313427762102</v>
      </c>
      <c r="C51" s="159">
        <v>13.182584010285344</v>
      </c>
      <c r="D51" s="159">
        <v>9.9832918094816794</v>
      </c>
      <c r="E51" s="159">
        <v>15.148213216877098</v>
      </c>
      <c r="F51" s="159">
        <v>13.446941507098536</v>
      </c>
      <c r="G51" s="159">
        <v>15.449144927790998</v>
      </c>
      <c r="H51" s="159">
        <v>11.655121786724571</v>
      </c>
      <c r="I51" s="159">
        <v>11.768333624985278</v>
      </c>
      <c r="J51" s="159">
        <v>12.705906254109317</v>
      </c>
      <c r="K51" s="159">
        <v>8.9971948499143259</v>
      </c>
      <c r="L51" s="159">
        <v>9.823019927701317</v>
      </c>
      <c r="M51" s="159">
        <v>10.866028150107397</v>
      </c>
      <c r="N51" s="159">
        <v>9.1577252523502022</v>
      </c>
      <c r="O51" s="159">
        <v>8.0622843630182768</v>
      </c>
      <c r="P51" s="159">
        <v>7.9129619458214355</v>
      </c>
      <c r="Q51" s="159">
        <v>8.0466877807189618</v>
      </c>
    </row>
    <row r="52" spans="1:17" x14ac:dyDescent="0.25">
      <c r="A52" s="129" t="s">
        <v>79</v>
      </c>
      <c r="B52" s="158">
        <v>18.689716453443992</v>
      </c>
      <c r="C52" s="158">
        <v>21.564288702773588</v>
      </c>
      <c r="D52" s="158">
        <v>16.330833667794543</v>
      </c>
      <c r="E52" s="158">
        <v>24.779697431477825</v>
      </c>
      <c r="F52" s="158">
        <v>21.996729063295806</v>
      </c>
      <c r="G52" s="158">
        <v>25.27245692404292</v>
      </c>
      <c r="H52" s="158">
        <v>19.065640763511791</v>
      </c>
      <c r="I52" s="158">
        <v>19.250834558819356</v>
      </c>
      <c r="J52" s="158">
        <v>20.784531354415329</v>
      </c>
      <c r="K52" s="158">
        <v>14.717759970828403</v>
      </c>
      <c r="L52" s="158">
        <v>16.069627730793908</v>
      </c>
      <c r="M52" s="158">
        <v>17.775850988424395</v>
      </c>
      <c r="N52" s="158">
        <v>14.981382816290232</v>
      </c>
      <c r="O52" s="158">
        <v>13.189424964552151</v>
      </c>
      <c r="P52" s="158">
        <v>12.945169687463675</v>
      </c>
      <c r="Q52" s="158">
        <v>13.163932636647637</v>
      </c>
    </row>
    <row r="53" spans="1:17" x14ac:dyDescent="0.25">
      <c r="A53" s="92" t="s">
        <v>125</v>
      </c>
      <c r="B53" s="91">
        <v>3.0538768074275615</v>
      </c>
      <c r="C53" s="91">
        <v>3.5235783968213843</v>
      </c>
      <c r="D53" s="91">
        <v>2.6684382456131295</v>
      </c>
      <c r="E53" s="91">
        <v>4.0489722500374157</v>
      </c>
      <c r="F53" s="91">
        <v>3.5942386227742005</v>
      </c>
      <c r="G53" s="91">
        <v>4.1272883924377277</v>
      </c>
      <c r="H53" s="91">
        <v>3.1153023798659651</v>
      </c>
      <c r="I53" s="91">
        <v>3.1455628194921128</v>
      </c>
      <c r="J53" s="91">
        <v>3.3961669998906565</v>
      </c>
      <c r="K53" s="91">
        <v>2.4048639766236937</v>
      </c>
      <c r="L53" s="91">
        <v>2.6214083541005113</v>
      </c>
      <c r="M53" s="91">
        <v>2.8999645863547774</v>
      </c>
      <c r="N53" s="91">
        <v>2.4433432490856322</v>
      </c>
      <c r="O53" s="91">
        <v>2.1506182520746426</v>
      </c>
      <c r="P53" s="91">
        <v>2.1106677609936733</v>
      </c>
      <c r="Q53" s="91">
        <v>2.14635943849217</v>
      </c>
    </row>
    <row r="54" spans="1:17" x14ac:dyDescent="0.25">
      <c r="A54" s="92" t="s">
        <v>26</v>
      </c>
      <c r="B54" s="91">
        <v>5.0820382104707367</v>
      </c>
      <c r="C54" s="91">
        <v>5.8636812089743264</v>
      </c>
      <c r="D54" s="91">
        <v>4.4406195736201433</v>
      </c>
      <c r="E54" s="91">
        <v>6.7380031957343194</v>
      </c>
      <c r="F54" s="91">
        <v>5.9812687840131478</v>
      </c>
      <c r="G54" s="91">
        <v>6.8683311864401082</v>
      </c>
      <c r="H54" s="91">
        <v>5.1842581511942001</v>
      </c>
      <c r="I54" s="91">
        <v>5.2346153594717899</v>
      </c>
      <c r="J54" s="91">
        <v>5.6516524899125216</v>
      </c>
      <c r="K54" s="91">
        <v>4.001998571278687</v>
      </c>
      <c r="L54" s="91">
        <v>4.3623558711943904</v>
      </c>
      <c r="M54" s="91">
        <v>4.8259087599808241</v>
      </c>
      <c r="N54" s="91">
        <v>4.0660329594658799</v>
      </c>
      <c r="O54" s="91">
        <v>3.5789014496578937</v>
      </c>
      <c r="P54" s="91">
        <v>3.5124187671519222</v>
      </c>
      <c r="Q54" s="91">
        <v>3.5718142438790763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1.3464947471010067E-2</v>
      </c>
      <c r="H55" s="91">
        <v>0</v>
      </c>
      <c r="I55" s="91">
        <v>0</v>
      </c>
      <c r="J55" s="91">
        <v>0</v>
      </c>
      <c r="K55" s="91">
        <v>0</v>
      </c>
      <c r="L55" s="91">
        <v>2.6616851092597208E-2</v>
      </c>
      <c r="M55" s="91">
        <v>2.8076843711978751E-2</v>
      </c>
      <c r="N55" s="91">
        <v>2.8129819057064489E-2</v>
      </c>
      <c r="O55" s="91">
        <v>2.7648028063915704E-2</v>
      </c>
      <c r="P55" s="91">
        <v>2.7889630699974053E-2</v>
      </c>
      <c r="Q55" s="91">
        <v>2.8219625885185628E-2</v>
      </c>
    </row>
    <row r="56" spans="1:17" x14ac:dyDescent="0.25">
      <c r="A56" s="92" t="s">
        <v>21</v>
      </c>
      <c r="B56" s="157">
        <v>10.553801435545694</v>
      </c>
      <c r="C56" s="157">
        <v>12.177029096977876</v>
      </c>
      <c r="D56" s="157">
        <v>9.221775848561272</v>
      </c>
      <c r="E56" s="157">
        <v>13.99272198570609</v>
      </c>
      <c r="F56" s="157">
        <v>12.421221656508457</v>
      </c>
      <c r="G56" s="157">
        <v>14.263372397694072</v>
      </c>
      <c r="H56" s="157">
        <v>10.766080232451625</v>
      </c>
      <c r="I56" s="157">
        <v>10.870656379855456</v>
      </c>
      <c r="J56" s="157">
        <v>11.736711864612149</v>
      </c>
      <c r="K56" s="157">
        <v>8.3108974229260237</v>
      </c>
      <c r="L56" s="157">
        <v>9.0592466544064081</v>
      </c>
      <c r="M56" s="157">
        <v>10.021900798376814</v>
      </c>
      <c r="N56" s="157">
        <v>8.4438767886816546</v>
      </c>
      <c r="O56" s="157">
        <v>7.4322572347556983</v>
      </c>
      <c r="P56" s="157">
        <v>7.2941935286181048</v>
      </c>
      <c r="Q56" s="157">
        <v>7.4175393283912054</v>
      </c>
    </row>
    <row r="57" spans="1:17" x14ac:dyDescent="0.25">
      <c r="A57" s="156" t="s">
        <v>210</v>
      </c>
      <c r="B57" s="204">
        <v>78.500009854409925</v>
      </c>
      <c r="C57" s="204">
        <v>93.138800636412157</v>
      </c>
      <c r="D57" s="204">
        <v>90.67706821945832</v>
      </c>
      <c r="E57" s="204">
        <v>113.47829595300358</v>
      </c>
      <c r="F57" s="204">
        <v>116.49209258911768</v>
      </c>
      <c r="G57" s="204">
        <v>131.47533509681699</v>
      </c>
      <c r="H57" s="204">
        <v>105.14498846521498</v>
      </c>
      <c r="I57" s="204">
        <v>109.90988451724886</v>
      </c>
      <c r="J57" s="204">
        <v>100.34371922802519</v>
      </c>
      <c r="K57" s="204">
        <v>73.27087867388596</v>
      </c>
      <c r="L57" s="204">
        <v>73.234627622077639</v>
      </c>
      <c r="M57" s="204">
        <v>60.177464158936822</v>
      </c>
      <c r="N57" s="204">
        <v>64.262027150829255</v>
      </c>
      <c r="O57" s="204">
        <v>53.483925263011514</v>
      </c>
      <c r="P57" s="204">
        <v>55.554567029041237</v>
      </c>
      <c r="Q57" s="204">
        <v>59.46615985405932</v>
      </c>
    </row>
    <row r="58" spans="1:17" x14ac:dyDescent="0.25">
      <c r="A58" s="156" t="s">
        <v>209</v>
      </c>
      <c r="B58" s="204">
        <v>240.05775228641221</v>
      </c>
      <c r="C58" s="204">
        <v>273.7646273621915</v>
      </c>
      <c r="D58" s="204">
        <v>177.56585861511519</v>
      </c>
      <c r="E58" s="204">
        <v>305.57787985813331</v>
      </c>
      <c r="F58" s="204">
        <v>247.65858166478094</v>
      </c>
      <c r="G58" s="204">
        <v>287.30946184728867</v>
      </c>
      <c r="H58" s="204">
        <v>209.74072236102046</v>
      </c>
      <c r="I58" s="204">
        <v>202.90295400420118</v>
      </c>
      <c r="J58" s="204">
        <v>246.06555019435638</v>
      </c>
      <c r="K58" s="204">
        <v>169.68501484076577</v>
      </c>
      <c r="L58" s="204">
        <v>195.29781887237266</v>
      </c>
      <c r="M58" s="204">
        <v>247.84219079394194</v>
      </c>
      <c r="N58" s="204">
        <v>189.62860294909012</v>
      </c>
      <c r="O58" s="204">
        <v>170.91966525441561</v>
      </c>
      <c r="P58" s="204">
        <v>165.02063436015044</v>
      </c>
      <c r="Q58" s="204">
        <v>163.39668305938744</v>
      </c>
    </row>
    <row r="59" spans="1:17" x14ac:dyDescent="0.25">
      <c r="A59" s="152" t="s">
        <v>225</v>
      </c>
      <c r="B59" s="151">
        <v>208.76714248582971</v>
      </c>
      <c r="C59" s="151">
        <v>237.47883720197979</v>
      </c>
      <c r="D59" s="151">
        <v>150.00000955197606</v>
      </c>
      <c r="E59" s="151">
        <v>263.77360239629115</v>
      </c>
      <c r="F59" s="151">
        <v>210.528908705258</v>
      </c>
      <c r="G59" s="151">
        <v>244.91796061834521</v>
      </c>
      <c r="H59" s="151">
        <v>177.55861909121384</v>
      </c>
      <c r="I59" s="151">
        <v>170.5975069181024</v>
      </c>
      <c r="J59" s="151">
        <v>211.15819305473303</v>
      </c>
      <c r="K59" s="151">
        <v>144.84197509421273</v>
      </c>
      <c r="L59" s="151">
        <v>168.17451226782688</v>
      </c>
      <c r="M59" s="151">
        <v>218.19704040093049</v>
      </c>
      <c r="N59" s="151">
        <v>164.34230691713134</v>
      </c>
      <c r="O59" s="151">
        <v>147.02242468089395</v>
      </c>
      <c r="P59" s="151">
        <v>140.16268207376152</v>
      </c>
      <c r="Q59" s="151">
        <v>137.0564173394678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11.904464255186596</v>
      </c>
      <c r="C61" s="208">
        <v>11.950585031138026</v>
      </c>
      <c r="D61" s="208">
        <v>11.951270497104783</v>
      </c>
      <c r="E61" s="208">
        <v>12.264357944523917</v>
      </c>
      <c r="F61" s="208">
        <v>12.734662447853585</v>
      </c>
      <c r="G61" s="208">
        <v>12.421331672970267</v>
      </c>
      <c r="H61" s="208">
        <v>11.471112990261995</v>
      </c>
      <c r="I61" s="208">
        <v>11.470652070734886</v>
      </c>
      <c r="J61" s="208">
        <v>11.472287030567015</v>
      </c>
      <c r="K61" s="208">
        <v>9.5601188892437232</v>
      </c>
      <c r="L61" s="208">
        <v>10.032622499793927</v>
      </c>
      <c r="M61" s="208">
        <v>7.6438624933089203</v>
      </c>
      <c r="N61" s="208">
        <v>7.1661981748416546</v>
      </c>
      <c r="O61" s="208">
        <v>5.2552162055356471</v>
      </c>
      <c r="P61" s="208">
        <v>15.765672010786945</v>
      </c>
      <c r="Q61" s="208">
        <v>13.85457431296264</v>
      </c>
    </row>
    <row r="62" spans="1:17" x14ac:dyDescent="0.25">
      <c r="A62" s="154" t="s">
        <v>125</v>
      </c>
      <c r="B62" s="208">
        <v>26.613515112965921</v>
      </c>
      <c r="C62" s="208">
        <v>28.897156269313175</v>
      </c>
      <c r="D62" s="208">
        <v>28.950843378028122</v>
      </c>
      <c r="E62" s="208">
        <v>32.503325209397183</v>
      </c>
      <c r="F62" s="208">
        <v>38.079016347400653</v>
      </c>
      <c r="G62" s="208">
        <v>50.315173922196387</v>
      </c>
      <c r="H62" s="208">
        <v>19.310301171524539</v>
      </c>
      <c r="I62" s="208">
        <v>59.348088810862187</v>
      </c>
      <c r="J62" s="208">
        <v>58.086774521428964</v>
      </c>
      <c r="K62" s="208">
        <v>57.659554493018348</v>
      </c>
      <c r="L62" s="208">
        <v>59.778359390909365</v>
      </c>
      <c r="M62" s="208">
        <v>43.615884204899487</v>
      </c>
      <c r="N62" s="208">
        <v>36.468757046107569</v>
      </c>
      <c r="O62" s="208">
        <v>58.684625127496226</v>
      </c>
      <c r="P62" s="208">
        <v>43.687624410416539</v>
      </c>
      <c r="Q62" s="208">
        <v>57.232363652190415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170.2491631176772</v>
      </c>
      <c r="C64" s="208">
        <v>196.6310959015286</v>
      </c>
      <c r="D64" s="208">
        <v>109.09789567684315</v>
      </c>
      <c r="E64" s="208">
        <v>219.00591924237006</v>
      </c>
      <c r="F64" s="208">
        <v>159.71522991000376</v>
      </c>
      <c r="G64" s="208">
        <v>182.18145502317856</v>
      </c>
      <c r="H64" s="208">
        <v>146.77720492942731</v>
      </c>
      <c r="I64" s="208">
        <v>99.778766036505317</v>
      </c>
      <c r="J64" s="208">
        <v>141.59913150273707</v>
      </c>
      <c r="K64" s="208">
        <v>77.622301711950669</v>
      </c>
      <c r="L64" s="208">
        <v>98.363530377123595</v>
      </c>
      <c r="M64" s="208">
        <v>166.93729370272209</v>
      </c>
      <c r="N64" s="208">
        <v>120.7073516961821</v>
      </c>
      <c r="O64" s="208">
        <v>83.082583347862069</v>
      </c>
      <c r="P64" s="208">
        <v>80.709385652558026</v>
      </c>
      <c r="Q64" s="208">
        <v>65.969479374314744</v>
      </c>
    </row>
    <row r="65" spans="1:17" x14ac:dyDescent="0.25">
      <c r="A65" s="152" t="s">
        <v>224</v>
      </c>
      <c r="B65" s="151">
        <v>31.290609800582491</v>
      </c>
      <c r="C65" s="151">
        <v>36.285790160211697</v>
      </c>
      <c r="D65" s="151">
        <v>27.565849063139122</v>
      </c>
      <c r="E65" s="151">
        <v>41.804277461842162</v>
      </c>
      <c r="F65" s="151">
        <v>37.129672959522942</v>
      </c>
      <c r="G65" s="151">
        <v>42.391501228943461</v>
      </c>
      <c r="H65" s="151">
        <v>32.182103269806603</v>
      </c>
      <c r="I65" s="151">
        <v>32.305447086098781</v>
      </c>
      <c r="J65" s="151">
        <v>34.907357139623343</v>
      </c>
      <c r="K65" s="151">
        <v>24.843039746553046</v>
      </c>
      <c r="L65" s="151">
        <v>27.123306604545778</v>
      </c>
      <c r="M65" s="151">
        <v>29.645150393011455</v>
      </c>
      <c r="N65" s="151">
        <v>25.286296031958791</v>
      </c>
      <c r="O65" s="151">
        <v>23.897240573521664</v>
      </c>
      <c r="P65" s="151">
        <v>24.857952286388919</v>
      </c>
      <c r="Q65" s="151">
        <v>25.798780659466633</v>
      </c>
    </row>
    <row r="66" spans="1:17" x14ac:dyDescent="0.25">
      <c r="A66" s="263" t="s">
        <v>33</v>
      </c>
      <c r="B66" s="87">
        <v>8.0455803729061905</v>
      </c>
      <c r="C66" s="87">
        <v>3.567692429132995</v>
      </c>
      <c r="D66" s="87">
        <v>0</v>
      </c>
      <c r="E66" s="87">
        <v>0.71843277836674935</v>
      </c>
      <c r="F66" s="87">
        <v>0</v>
      </c>
      <c r="G66" s="87">
        <v>8.3494825771188488</v>
      </c>
      <c r="H66" s="87">
        <v>0</v>
      </c>
      <c r="I66" s="87">
        <v>5.9260414752288231</v>
      </c>
      <c r="J66" s="87">
        <v>5.5162885791272771</v>
      </c>
      <c r="K66" s="87">
        <v>0</v>
      </c>
      <c r="L66" s="87">
        <v>0</v>
      </c>
      <c r="M66" s="87">
        <v>11.213180971312338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4.0842187746318009E-15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3.1606180684919051E-16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2.4889038689427135E-16</v>
      </c>
      <c r="O69" s="87">
        <v>0.96123018477684441</v>
      </c>
      <c r="P69" s="87">
        <v>1.4052805044979291</v>
      </c>
      <c r="Q69" s="87">
        <v>2.3129525781033147</v>
      </c>
    </row>
    <row r="70" spans="1:17" x14ac:dyDescent="0.25">
      <c r="A70" s="263" t="s">
        <v>29</v>
      </c>
      <c r="B70" s="87">
        <v>23.2450294276763</v>
      </c>
      <c r="C70" s="87">
        <v>32.7180977310787</v>
      </c>
      <c r="D70" s="87">
        <v>27.565849063139112</v>
      </c>
      <c r="E70" s="87">
        <v>41.085844683475415</v>
      </c>
      <c r="F70" s="87">
        <v>37.129672959522942</v>
      </c>
      <c r="G70" s="87">
        <v>34.042018651824613</v>
      </c>
      <c r="H70" s="87">
        <v>32.182103269806603</v>
      </c>
      <c r="I70" s="87">
        <v>26.379405610869959</v>
      </c>
      <c r="J70" s="87">
        <v>29.39106856049607</v>
      </c>
      <c r="K70" s="87">
        <v>24.843039746553046</v>
      </c>
      <c r="L70" s="87">
        <v>27.123306604545778</v>
      </c>
      <c r="M70" s="87">
        <v>18.431969421699115</v>
      </c>
      <c r="N70" s="87">
        <v>25.286296031958788</v>
      </c>
      <c r="O70" s="87">
        <v>12.473533133956932</v>
      </c>
      <c r="P70" s="87">
        <v>3.9709562779490577</v>
      </c>
      <c r="Q70" s="87">
        <v>0.72118788765017328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1.1826771389774582E-14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3.9536497623308796E-15</v>
      </c>
      <c r="O72" s="87">
        <v>10.462477254787885</v>
      </c>
      <c r="P72" s="87">
        <v>19.481715503941928</v>
      </c>
      <c r="Q72" s="87">
        <v>22.764640193713145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0.54148506045300326</v>
      </c>
    </row>
    <row r="77" spans="1:17" x14ac:dyDescent="0.25">
      <c r="A77" s="156" t="s">
        <v>208</v>
      </c>
      <c r="B77" s="204">
        <v>1292.4711244780231</v>
      </c>
      <c r="C77" s="204">
        <v>1495.2929399125956</v>
      </c>
      <c r="D77" s="204">
        <v>1153.9697550839264</v>
      </c>
      <c r="E77" s="204">
        <v>1725.7725067277913</v>
      </c>
      <c r="F77" s="204">
        <v>1547.8781479273071</v>
      </c>
      <c r="G77" s="204">
        <v>1776.817708129887</v>
      </c>
      <c r="H77" s="204">
        <v>1346.4912827855653</v>
      </c>
      <c r="I77" s="204">
        <v>1363.357621775373</v>
      </c>
      <c r="J77" s="204">
        <v>1452.0827198082134</v>
      </c>
      <c r="K77" s="204">
        <v>1008.6556521282699</v>
      </c>
      <c r="L77" s="204">
        <v>1085.7691167005382</v>
      </c>
      <c r="M77" s="204">
        <v>1181.7973207181631</v>
      </c>
      <c r="N77" s="204">
        <v>1011.2875360617273</v>
      </c>
      <c r="O77" s="204">
        <v>898.58876903422674</v>
      </c>
      <c r="P77" s="204">
        <v>884.63396239983285</v>
      </c>
      <c r="Q77" s="204">
        <v>901.53749715320009</v>
      </c>
    </row>
    <row r="78" spans="1:17" x14ac:dyDescent="0.25">
      <c r="A78" s="152" t="s">
        <v>222</v>
      </c>
      <c r="B78" s="261">
        <v>1213.0558967909744</v>
      </c>
      <c r="C78" s="261">
        <v>1401.0682503519513</v>
      </c>
      <c r="D78" s="261">
        <v>1062.2354988462787</v>
      </c>
      <c r="E78" s="261">
        <v>1610.9711872456664</v>
      </c>
      <c r="F78" s="261">
        <v>1430.0278944832203</v>
      </c>
      <c r="G78" s="261">
        <v>1643.8095251843129</v>
      </c>
      <c r="H78" s="261">
        <v>1240.1204273601497</v>
      </c>
      <c r="I78" s="261">
        <v>1252.1663172114261</v>
      </c>
      <c r="J78" s="261">
        <v>1350.5691107750647</v>
      </c>
      <c r="K78" s="261">
        <v>934.53052114410002</v>
      </c>
      <c r="L78" s="261">
        <v>1011.680659412825</v>
      </c>
      <c r="M78" s="261">
        <v>1120.9182580699601</v>
      </c>
      <c r="N78" s="261">
        <v>946.27628921883661</v>
      </c>
      <c r="O78" s="261">
        <v>844.48128407675142</v>
      </c>
      <c r="P78" s="261">
        <v>828.43169442752048</v>
      </c>
      <c r="Q78" s="261">
        <v>841.37803178188142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63.838868962815674</v>
      </c>
      <c r="K79" s="83">
        <v>4.4573429087249137</v>
      </c>
      <c r="L79" s="83">
        <v>4.1975185365602332</v>
      </c>
      <c r="M79" s="83">
        <v>75.381152337249191</v>
      </c>
      <c r="N79" s="83">
        <v>0.47198104589206935</v>
      </c>
      <c r="O79" s="83">
        <v>0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5.4969055676348796E-14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9.2220365528407955E-15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41.966426150166342</v>
      </c>
      <c r="C82" s="208">
        <v>25.318241890935564</v>
      </c>
      <c r="D82" s="208">
        <v>0</v>
      </c>
      <c r="E82" s="208">
        <v>13.152447912213562</v>
      </c>
      <c r="F82" s="208">
        <v>11.959366635917794</v>
      </c>
      <c r="G82" s="208">
        <v>0</v>
      </c>
      <c r="H82" s="208">
        <v>0</v>
      </c>
      <c r="I82" s="208">
        <v>0</v>
      </c>
      <c r="J82" s="208">
        <v>49.549094375828815</v>
      </c>
      <c r="K82" s="208">
        <v>26.034888143616541</v>
      </c>
      <c r="L82" s="208">
        <v>14.635616818052046</v>
      </c>
      <c r="M82" s="208">
        <v>45.926060274407945</v>
      </c>
      <c r="N82" s="208">
        <v>1.9942863428919597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42.365320906932347</v>
      </c>
      <c r="K83" s="208">
        <v>321.09330012303565</v>
      </c>
      <c r="L83" s="208">
        <v>485.49852297289669</v>
      </c>
      <c r="M83" s="208">
        <v>536.92439808083577</v>
      </c>
      <c r="N83" s="208">
        <v>425.83599112469216</v>
      </c>
      <c r="O83" s="208">
        <v>216.80442044116216</v>
      </c>
      <c r="P83" s="208">
        <v>218.31531256365912</v>
      </c>
      <c r="Q83" s="208">
        <v>243.85775685946547</v>
      </c>
    </row>
    <row r="84" spans="1:17" x14ac:dyDescent="0.25">
      <c r="A84" s="154" t="s">
        <v>26</v>
      </c>
      <c r="B84" s="208">
        <v>1171.089470640808</v>
      </c>
      <c r="C84" s="208">
        <v>1375.7500084610158</v>
      </c>
      <c r="D84" s="208">
        <v>1062.2354988462787</v>
      </c>
      <c r="E84" s="208">
        <v>1597.8187393334529</v>
      </c>
      <c r="F84" s="208">
        <v>1418.0685278473024</v>
      </c>
      <c r="G84" s="208">
        <v>1643.8095251843129</v>
      </c>
      <c r="H84" s="208">
        <v>1240.1204273601497</v>
      </c>
      <c r="I84" s="208">
        <v>1252.1663172114261</v>
      </c>
      <c r="J84" s="208">
        <v>1105.6148838806607</v>
      </c>
      <c r="K84" s="208">
        <v>503.38302819836929</v>
      </c>
      <c r="L84" s="208">
        <v>411.1536814666274</v>
      </c>
      <c r="M84" s="208">
        <v>339.32879922413372</v>
      </c>
      <c r="N84" s="208">
        <v>395.78511726030263</v>
      </c>
      <c r="O84" s="208">
        <v>519.2855378279811</v>
      </c>
      <c r="P84" s="208">
        <v>504.45212805545737</v>
      </c>
      <c r="Q84" s="208">
        <v>464.25641988635505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89.200942648827137</v>
      </c>
      <c r="K85" s="208">
        <v>79.561961770353577</v>
      </c>
      <c r="L85" s="208">
        <v>96.195319618688544</v>
      </c>
      <c r="M85" s="208">
        <v>123.35784815333344</v>
      </c>
      <c r="N85" s="208">
        <v>122.18891344505775</v>
      </c>
      <c r="O85" s="208">
        <v>108.39132580760815</v>
      </c>
      <c r="P85" s="208">
        <v>105.66425380840391</v>
      </c>
      <c r="Q85" s="208">
        <v>133.26385503606099</v>
      </c>
    </row>
    <row r="86" spans="1:17" x14ac:dyDescent="0.25">
      <c r="A86" s="152" t="s">
        <v>221</v>
      </c>
      <c r="B86" s="261">
        <v>79.415227687048542</v>
      </c>
      <c r="C86" s="261">
        <v>94.224689560644293</v>
      </c>
      <c r="D86" s="261">
        <v>91.734256237647799</v>
      </c>
      <c r="E86" s="261">
        <v>114.80131948212481</v>
      </c>
      <c r="F86" s="261">
        <v>117.85025344408683</v>
      </c>
      <c r="G86" s="261">
        <v>133.00818294557411</v>
      </c>
      <c r="H86" s="261">
        <v>106.37085542541566</v>
      </c>
      <c r="I86" s="261">
        <v>111.19130456394694</v>
      </c>
      <c r="J86" s="261">
        <v>101.51360903314871</v>
      </c>
      <c r="K86" s="261">
        <v>74.1251309841699</v>
      </c>
      <c r="L86" s="261">
        <v>74.08845728771314</v>
      </c>
      <c r="M86" s="261">
        <v>60.879062648202947</v>
      </c>
      <c r="N86" s="261">
        <v>65.01124684289077</v>
      </c>
      <c r="O86" s="261">
        <v>54.1074849574753</v>
      </c>
      <c r="P86" s="261">
        <v>56.202267972312391</v>
      </c>
      <c r="Q86" s="261">
        <v>60.15946537131866</v>
      </c>
    </row>
    <row r="87" spans="1:17" x14ac:dyDescent="0.25">
      <c r="A87" s="156" t="s">
        <v>207</v>
      </c>
      <c r="B87" s="204">
        <v>193.85258464137937</v>
      </c>
      <c r="C87" s="204">
        <v>224.24727051190303</v>
      </c>
      <c r="D87" s="204">
        <v>174.3725169999243</v>
      </c>
      <c r="E87" s="204">
        <v>259.14111178285145</v>
      </c>
      <c r="F87" s="204">
        <v>233.59554082792204</v>
      </c>
      <c r="G87" s="204">
        <v>267.84378096223918</v>
      </c>
      <c r="H87" s="204">
        <v>203.41150572538135</v>
      </c>
      <c r="I87" s="204">
        <v>206.23261876703179</v>
      </c>
      <c r="J87" s="204">
        <v>218.52584435355823</v>
      </c>
      <c r="K87" s="204">
        <v>155.24104683900575</v>
      </c>
      <c r="L87" s="204">
        <v>167.96342442830507</v>
      </c>
      <c r="M87" s="204">
        <v>181.09375076002965</v>
      </c>
      <c r="N87" s="204">
        <v>155.68156340186465</v>
      </c>
      <c r="O87" s="204">
        <v>136.36108140902869</v>
      </c>
      <c r="P87" s="204">
        <v>134.52673140066346</v>
      </c>
      <c r="Q87" s="204">
        <v>137.30264244339361</v>
      </c>
    </row>
    <row r="88" spans="1:17" x14ac:dyDescent="0.25">
      <c r="A88" s="152" t="s">
        <v>220</v>
      </c>
      <c r="B88" s="261">
        <v>114.84782860076922</v>
      </c>
      <c r="C88" s="261">
        <v>130.50959791998815</v>
      </c>
      <c r="D88" s="261">
        <v>83.112405486019597</v>
      </c>
      <c r="E88" s="261">
        <v>144.93316321954873</v>
      </c>
      <c r="F88" s="261">
        <v>116.35441725694977</v>
      </c>
      <c r="G88" s="261">
        <v>135.52307432862122</v>
      </c>
      <c r="H88" s="261">
        <v>97.590446874642652</v>
      </c>
      <c r="I88" s="261">
        <v>95.616026121482363</v>
      </c>
      <c r="J88" s="261">
        <v>117.53692635825357</v>
      </c>
      <c r="K88" s="261">
        <v>81.499044701074695</v>
      </c>
      <c r="L88" s="261">
        <v>94.257906432346047</v>
      </c>
      <c r="M88" s="261">
        <v>120.52935231171173</v>
      </c>
      <c r="N88" s="261">
        <v>91.00633868351872</v>
      </c>
      <c r="O88" s="261">
        <v>82.533260554798886</v>
      </c>
      <c r="P88" s="261">
        <v>78.614954788006628</v>
      </c>
      <c r="Q88" s="261">
        <v>77.454121906195795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114.84782860076922</v>
      </c>
      <c r="C93" s="208">
        <v>130.50959791998815</v>
      </c>
      <c r="D93" s="208">
        <v>83.112405486019597</v>
      </c>
      <c r="E93" s="208">
        <v>144.93316321954873</v>
      </c>
      <c r="F93" s="208">
        <v>116.35441725694977</v>
      </c>
      <c r="G93" s="208">
        <v>135.52307432862122</v>
      </c>
      <c r="H93" s="208">
        <v>97.590446874642652</v>
      </c>
      <c r="I93" s="208">
        <v>95.616026121482363</v>
      </c>
      <c r="J93" s="208">
        <v>117.53692635825357</v>
      </c>
      <c r="K93" s="208">
        <v>81.499044701074695</v>
      </c>
      <c r="L93" s="208">
        <v>94.257906432346047</v>
      </c>
      <c r="M93" s="208">
        <v>120.52935231171173</v>
      </c>
      <c r="N93" s="208">
        <v>91.00633868351872</v>
      </c>
      <c r="O93" s="208">
        <v>82.533260554798886</v>
      </c>
      <c r="P93" s="208">
        <v>78.614954788006628</v>
      </c>
      <c r="Q93" s="208">
        <v>77.454121906195795</v>
      </c>
    </row>
    <row r="94" spans="1:17" x14ac:dyDescent="0.25">
      <c r="A94" s="149" t="s">
        <v>219</v>
      </c>
      <c r="B94" s="262">
        <v>79.004756040610147</v>
      </c>
      <c r="C94" s="262">
        <v>93.737672591914858</v>
      </c>
      <c r="D94" s="262">
        <v>91.260111513904718</v>
      </c>
      <c r="E94" s="262">
        <v>114.20794856330274</v>
      </c>
      <c r="F94" s="262">
        <v>117.24112357097226</v>
      </c>
      <c r="G94" s="262">
        <v>132.32070663361796</v>
      </c>
      <c r="H94" s="262">
        <v>105.82105885073868</v>
      </c>
      <c r="I94" s="262">
        <v>110.61659264554945</v>
      </c>
      <c r="J94" s="262">
        <v>100.98891799530465</v>
      </c>
      <c r="K94" s="262">
        <v>73.742002137931053</v>
      </c>
      <c r="L94" s="262">
        <v>73.705517995959042</v>
      </c>
      <c r="M94" s="262">
        <v>60.564398448317903</v>
      </c>
      <c r="N94" s="262">
        <v>64.675224718345916</v>
      </c>
      <c r="O94" s="262">
        <v>53.827820854229799</v>
      </c>
      <c r="P94" s="262">
        <v>55.91177661265683</v>
      </c>
      <c r="Q94" s="262">
        <v>59.8485205371978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167.28053465971814</v>
      </c>
      <c r="C97" s="96">
        <v>179.09131384322524</v>
      </c>
      <c r="D97" s="96">
        <v>190.48743836271214</v>
      </c>
      <c r="E97" s="96">
        <v>165.24826630662201</v>
      </c>
      <c r="F97" s="96">
        <v>165.76555363008362</v>
      </c>
      <c r="G97" s="96">
        <v>161.08358500650877</v>
      </c>
      <c r="H97" s="96">
        <v>160.46807704102662</v>
      </c>
      <c r="I97" s="96">
        <v>161.29766602328422</v>
      </c>
      <c r="J97" s="96">
        <v>154.04560624698877</v>
      </c>
      <c r="K97" s="96">
        <v>135.382978686847</v>
      </c>
      <c r="L97" s="96">
        <v>143.22786556406928</v>
      </c>
      <c r="M97" s="96">
        <v>143.59906085541181</v>
      </c>
      <c r="N97" s="96">
        <v>139.61512354456332</v>
      </c>
      <c r="O97" s="96">
        <v>135.86082605313948</v>
      </c>
      <c r="P97" s="96">
        <v>128.32078163039517</v>
      </c>
      <c r="Q97" s="96">
        <v>129.53631985715913</v>
      </c>
    </row>
    <row r="98" spans="1:17" x14ac:dyDescent="0.25">
      <c r="A98" s="132" t="s">
        <v>83</v>
      </c>
      <c r="B98" s="160">
        <v>2.9365558529794256</v>
      </c>
      <c r="C98" s="160">
        <v>3.1356116044790343</v>
      </c>
      <c r="D98" s="160">
        <v>3.246498302285866</v>
      </c>
      <c r="E98" s="160">
        <v>2.8766608713514836</v>
      </c>
      <c r="F98" s="160">
        <v>2.8408704834104879</v>
      </c>
      <c r="G98" s="160">
        <v>2.7662324924500665</v>
      </c>
      <c r="H98" s="160">
        <v>2.7370935029442287</v>
      </c>
      <c r="I98" s="160">
        <v>2.7397535850428034</v>
      </c>
      <c r="J98" s="160">
        <v>2.6670664125775914</v>
      </c>
      <c r="K98" s="160">
        <v>2.3362496864729425</v>
      </c>
      <c r="L98" s="160">
        <v>2.4945248113995433</v>
      </c>
      <c r="M98" s="160">
        <v>2.5672506868303078</v>
      </c>
      <c r="N98" s="160">
        <v>2.446030826989178</v>
      </c>
      <c r="O98" s="160">
        <v>2.3926784158688768</v>
      </c>
      <c r="P98" s="160">
        <v>2.2480502796203119</v>
      </c>
      <c r="Q98" s="160">
        <v>2.25723218102778</v>
      </c>
    </row>
    <row r="99" spans="1:17" x14ac:dyDescent="0.25">
      <c r="A99" s="76" t="s">
        <v>82</v>
      </c>
      <c r="B99" s="159">
        <v>0.78790093081360235</v>
      </c>
      <c r="C99" s="159">
        <v>0.84130914769843246</v>
      </c>
      <c r="D99" s="159">
        <v>0.87106091704693855</v>
      </c>
      <c r="E99" s="159">
        <v>0.77183063821969899</v>
      </c>
      <c r="F99" s="159">
        <v>0.76222779686925102</v>
      </c>
      <c r="G99" s="159">
        <v>0.74220183942250006</v>
      </c>
      <c r="H99" s="159">
        <v>0.734383620357699</v>
      </c>
      <c r="I99" s="159">
        <v>0.73509734121520676</v>
      </c>
      <c r="J99" s="159">
        <v>0.71559480364710848</v>
      </c>
      <c r="K99" s="159">
        <v>0.62683408548739583</v>
      </c>
      <c r="L99" s="159">
        <v>0.66930054091945657</v>
      </c>
      <c r="M99" s="159">
        <v>0.68881346279628597</v>
      </c>
      <c r="N99" s="159">
        <v>0.656289225157483</v>
      </c>
      <c r="O99" s="159">
        <v>0.64197435546406789</v>
      </c>
      <c r="P99" s="159">
        <v>0.60316949396059483</v>
      </c>
      <c r="Q99" s="159">
        <v>0.60563307000946931</v>
      </c>
    </row>
    <row r="100" spans="1:17" x14ac:dyDescent="0.25">
      <c r="A100" s="76" t="s">
        <v>81</v>
      </c>
      <c r="B100" s="159">
        <v>8.4424094901428379</v>
      </c>
      <c r="C100" s="159">
        <v>9.0146819922383692</v>
      </c>
      <c r="D100" s="159">
        <v>9.3334741272305166</v>
      </c>
      <c r="E100" s="159">
        <v>8.2702152644499645</v>
      </c>
      <c r="F100" s="159">
        <v>8.1673201975972791</v>
      </c>
      <c r="G100" s="159">
        <v>7.9527407668774002</v>
      </c>
      <c r="H100" s="159">
        <v>7.868968043369466</v>
      </c>
      <c r="I100" s="159">
        <v>7.8766156085709857</v>
      </c>
      <c r="J100" s="159">
        <v>7.6676446557422357</v>
      </c>
      <c r="K100" s="159">
        <v>6.7165678134168241</v>
      </c>
      <c r="L100" s="159">
        <v>7.1715986330684061</v>
      </c>
      <c r="M100" s="159">
        <v>7.3806808544375961</v>
      </c>
      <c r="N100" s="159">
        <v>7.032181542197983</v>
      </c>
      <c r="O100" s="159">
        <v>6.8787967865472286</v>
      </c>
      <c r="P100" s="159">
        <v>6.4630001829281598</v>
      </c>
      <c r="Q100" s="159">
        <v>6.4893975598080544</v>
      </c>
    </row>
    <row r="101" spans="1:17" x14ac:dyDescent="0.25">
      <c r="A101" s="76" t="s">
        <v>80</v>
      </c>
      <c r="B101" s="159">
        <v>2.3348002588481909</v>
      </c>
      <c r="C101" s="159">
        <v>2.4930657383400825</v>
      </c>
      <c r="D101" s="159">
        <v>2.5812296635995096</v>
      </c>
      <c r="E101" s="159">
        <v>2.287178886870286</v>
      </c>
      <c r="F101" s="159">
        <v>2.2587226234063609</v>
      </c>
      <c r="G101" s="159">
        <v>2.1993793623417051</v>
      </c>
      <c r="H101" s="159">
        <v>2.1762115005175291</v>
      </c>
      <c r="I101" s="159">
        <v>2.1783264817006751</v>
      </c>
      <c r="J101" s="159">
        <v>2.1205342796846529</v>
      </c>
      <c r="K101" s="159">
        <v>1.8575081305457628</v>
      </c>
      <c r="L101" s="159">
        <v>1.9833497018112716</v>
      </c>
      <c r="M101" s="159">
        <v>2.0411726758263686</v>
      </c>
      <c r="N101" s="159">
        <v>1.9447930480227784</v>
      </c>
      <c r="O101" s="159">
        <v>1.9023735506488499</v>
      </c>
      <c r="P101" s="159">
        <v>1.7873824430874967</v>
      </c>
      <c r="Q101" s="159">
        <v>1.7946827999872723</v>
      </c>
    </row>
    <row r="102" spans="1:17" x14ac:dyDescent="0.25">
      <c r="A102" s="129" t="s">
        <v>79</v>
      </c>
      <c r="B102" s="158">
        <v>4.1605511932890664</v>
      </c>
      <c r="C102" s="158">
        <v>4.4425760162095891</v>
      </c>
      <c r="D102" s="158">
        <v>4.5996817570767394</v>
      </c>
      <c r="E102" s="158">
        <v>4.0756911907008888</v>
      </c>
      <c r="F102" s="158">
        <v>4.0249828954354996</v>
      </c>
      <c r="G102" s="158">
        <v>3.9193108588911501</v>
      </c>
      <c r="H102" s="158">
        <v>3.8779502961826169</v>
      </c>
      <c r="I102" s="158">
        <v>3.8817191357019625</v>
      </c>
      <c r="J102" s="158">
        <v>3.7787349878506236</v>
      </c>
      <c r="K102" s="158">
        <v>3.3100294724563888</v>
      </c>
      <c r="L102" s="158">
        <v>3.5344889940470514</v>
      </c>
      <c r="M102" s="158">
        <v>3.6375240107921609</v>
      </c>
      <c r="N102" s="158">
        <v>3.4658058679769272</v>
      </c>
      <c r="O102" s="158">
        <v>3.3902372877541196</v>
      </c>
      <c r="P102" s="158">
        <v>3.1853173388284688</v>
      </c>
      <c r="Q102" s="158">
        <v>3.1983261485024572</v>
      </c>
    </row>
    <row r="103" spans="1:17" x14ac:dyDescent="0.25">
      <c r="A103" s="92" t="s">
        <v>125</v>
      </c>
      <c r="B103" s="91">
        <v>0.67982897584084101</v>
      </c>
      <c r="C103" s="91">
        <v>0.7259114869362483</v>
      </c>
      <c r="D103" s="91">
        <v>0.75158237282384588</v>
      </c>
      <c r="E103" s="91">
        <v>0.66596295521779802</v>
      </c>
      <c r="F103" s="91">
        <v>0.65767728179728846</v>
      </c>
      <c r="G103" s="91">
        <v>0.640069395028524</v>
      </c>
      <c r="H103" s="91">
        <v>0.63365233492810136</v>
      </c>
      <c r="I103" s="91">
        <v>0.63426815869555719</v>
      </c>
      <c r="J103" s="91">
        <v>0.61744067490577825</v>
      </c>
      <c r="K103" s="91">
        <v>0.54085476700603197</v>
      </c>
      <c r="L103" s="91">
        <v>0.57657458727038635</v>
      </c>
      <c r="M103" s="91">
        <v>0.59342817512262835</v>
      </c>
      <c r="N103" s="91">
        <v>0.56524510948046935</v>
      </c>
      <c r="O103" s="91">
        <v>0.55279939872311268</v>
      </c>
      <c r="P103" s="91">
        <v>0.5193556189618912</v>
      </c>
      <c r="Q103" s="91">
        <v>0.52148227324587371</v>
      </c>
    </row>
    <row r="104" spans="1:17" x14ac:dyDescent="0.25">
      <c r="A104" s="92" t="s">
        <v>26</v>
      </c>
      <c r="B104" s="91">
        <v>1.1313216117314819</v>
      </c>
      <c r="C104" s="91">
        <v>1.2080087530240524</v>
      </c>
      <c r="D104" s="91">
        <v>1.2507283619683631</v>
      </c>
      <c r="E104" s="91">
        <v>1.1082467953334896</v>
      </c>
      <c r="F104" s="91">
        <v>1.0944583842161526</v>
      </c>
      <c r="G104" s="91">
        <v>1.0651566281181775</v>
      </c>
      <c r="H104" s="91">
        <v>1.054477826488093</v>
      </c>
      <c r="I104" s="91">
        <v>1.0555026353178127</v>
      </c>
      <c r="J104" s="91">
        <v>1.0274995687246418</v>
      </c>
      <c r="K104" s="91">
        <v>0.90005090760528328</v>
      </c>
      <c r="L104" s="91">
        <v>0.95949321746306315</v>
      </c>
      <c r="M104" s="91">
        <v>0.98753972452592231</v>
      </c>
      <c r="N104" s="91">
        <v>0.94063952994921163</v>
      </c>
      <c r="O104" s="91">
        <v>0.91992828924967862</v>
      </c>
      <c r="P104" s="91">
        <v>0.86427359936968207</v>
      </c>
      <c r="Q104" s="91">
        <v>0.8678126217380282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2.0881750831009565E-3</v>
      </c>
      <c r="H105" s="91">
        <v>0</v>
      </c>
      <c r="I105" s="91">
        <v>0</v>
      </c>
      <c r="J105" s="91">
        <v>0</v>
      </c>
      <c r="K105" s="91">
        <v>0</v>
      </c>
      <c r="L105" s="91">
        <v>5.8543339534055444E-3</v>
      </c>
      <c r="M105" s="91">
        <v>5.7454460670315387E-3</v>
      </c>
      <c r="N105" s="91">
        <v>6.5075763131220007E-3</v>
      </c>
      <c r="O105" s="91">
        <v>7.1067067690272195E-3</v>
      </c>
      <c r="P105" s="91">
        <v>6.8625847622670964E-3</v>
      </c>
      <c r="Q105" s="91">
        <v>6.8562769090962693E-3</v>
      </c>
    </row>
    <row r="106" spans="1:17" x14ac:dyDescent="0.25">
      <c r="A106" s="92" t="s">
        <v>21</v>
      </c>
      <c r="B106" s="157">
        <v>2.3494006057167436</v>
      </c>
      <c r="C106" s="157">
        <v>2.5086557762492885</v>
      </c>
      <c r="D106" s="157">
        <v>2.597371022284531</v>
      </c>
      <c r="E106" s="157">
        <v>2.3014814401496015</v>
      </c>
      <c r="F106" s="157">
        <v>2.2728472294220587</v>
      </c>
      <c r="G106" s="157">
        <v>2.2119966606613475</v>
      </c>
      <c r="H106" s="157">
        <v>2.1898201347664226</v>
      </c>
      <c r="I106" s="157">
        <v>2.1919483416885925</v>
      </c>
      <c r="J106" s="157">
        <v>2.1337947442202037</v>
      </c>
      <c r="K106" s="157">
        <v>1.8691237978450734</v>
      </c>
      <c r="L106" s="157">
        <v>1.9925668553601963</v>
      </c>
      <c r="M106" s="157">
        <v>2.0508106650765785</v>
      </c>
      <c r="N106" s="157">
        <v>1.9534136522341246</v>
      </c>
      <c r="O106" s="157">
        <v>1.9104028930123012</v>
      </c>
      <c r="P106" s="157">
        <v>1.7948255357346283</v>
      </c>
      <c r="Q106" s="157">
        <v>1.8021749766094588</v>
      </c>
    </row>
    <row r="107" spans="1:17" x14ac:dyDescent="0.25">
      <c r="A107" s="156" t="s">
        <v>206</v>
      </c>
      <c r="B107" s="204">
        <v>122.74178277119354</v>
      </c>
      <c r="C107" s="204">
        <v>130.11517158080329</v>
      </c>
      <c r="D107" s="204">
        <v>124.55301068369678</v>
      </c>
      <c r="E107" s="204">
        <v>117.46868630957603</v>
      </c>
      <c r="F107" s="204">
        <v>110.84142071624734</v>
      </c>
      <c r="G107" s="204">
        <v>108.58553537163738</v>
      </c>
      <c r="H107" s="204">
        <v>105.27083312509646</v>
      </c>
      <c r="I107" s="204">
        <v>104.02082635746163</v>
      </c>
      <c r="J107" s="204">
        <v>107.22884297338209</v>
      </c>
      <c r="K107" s="204">
        <v>93.035431854491947</v>
      </c>
      <c r="L107" s="204">
        <v>102.0026643619554</v>
      </c>
      <c r="M107" s="204">
        <v>112.61393385334893</v>
      </c>
      <c r="N107" s="204">
        <v>101.68271007627591</v>
      </c>
      <c r="O107" s="204">
        <v>100.88825919152372</v>
      </c>
      <c r="P107" s="204">
        <v>93.44050337593049</v>
      </c>
      <c r="Q107" s="204">
        <v>92.434116971538856</v>
      </c>
    </row>
    <row r="108" spans="1:17" x14ac:dyDescent="0.25">
      <c r="A108" s="152" t="s">
        <v>218</v>
      </c>
      <c r="B108" s="151">
        <v>113.19952562225643</v>
      </c>
      <c r="C108" s="151">
        <v>119.04628376653893</v>
      </c>
      <c r="D108" s="151">
        <v>103.64752648022198</v>
      </c>
      <c r="E108" s="151">
        <v>105.54719676530661</v>
      </c>
      <c r="F108" s="151">
        <v>94.267604234510372</v>
      </c>
      <c r="G108" s="151">
        <v>93.057022326133804</v>
      </c>
      <c r="H108" s="151">
        <v>87.888448965958304</v>
      </c>
      <c r="I108" s="151">
        <v>85.364813885504461</v>
      </c>
      <c r="J108" s="151">
        <v>94.613735329929526</v>
      </c>
      <c r="K108" s="151">
        <v>81.155194688695317</v>
      </c>
      <c r="L108" s="151">
        <v>91.793571547730934</v>
      </c>
      <c r="M108" s="151">
        <v>109.20485621936467</v>
      </c>
      <c r="N108" s="151">
        <v>93.217539276014264</v>
      </c>
      <c r="O108" s="151">
        <v>93.930557120987871</v>
      </c>
      <c r="P108" s="151">
        <v>85.649294083623175</v>
      </c>
      <c r="Q108" s="151">
        <v>83.321157225166331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113.19952562225643</v>
      </c>
      <c r="C113" s="208">
        <v>119.04628376653893</v>
      </c>
      <c r="D113" s="208">
        <v>103.64752648022198</v>
      </c>
      <c r="E113" s="208">
        <v>105.54719676530661</v>
      </c>
      <c r="F113" s="208">
        <v>94.267604234510372</v>
      </c>
      <c r="G113" s="208">
        <v>93.057022326133804</v>
      </c>
      <c r="H113" s="208">
        <v>87.888448965958304</v>
      </c>
      <c r="I113" s="208">
        <v>85.364813885504461</v>
      </c>
      <c r="J113" s="208">
        <v>94.613735329929526</v>
      </c>
      <c r="K113" s="208">
        <v>81.155194688695317</v>
      </c>
      <c r="L113" s="208">
        <v>91.793571547730934</v>
      </c>
      <c r="M113" s="208">
        <v>109.20485621936467</v>
      </c>
      <c r="N113" s="208">
        <v>93.217539276014264</v>
      </c>
      <c r="O113" s="208">
        <v>93.930557120987871</v>
      </c>
      <c r="P113" s="208">
        <v>85.649294083623175</v>
      </c>
      <c r="Q113" s="208">
        <v>83.321157225166331</v>
      </c>
    </row>
    <row r="114" spans="1:17" x14ac:dyDescent="0.25">
      <c r="A114" s="152" t="s">
        <v>217</v>
      </c>
      <c r="B114" s="151">
        <v>9.5422571489371126</v>
      </c>
      <c r="C114" s="151">
        <v>11.068887814264357</v>
      </c>
      <c r="D114" s="151">
        <v>20.905484203474799</v>
      </c>
      <c r="E114" s="151">
        <v>11.921489544269425</v>
      </c>
      <c r="F114" s="151">
        <v>16.573816481736962</v>
      </c>
      <c r="G114" s="151">
        <v>15.528513045503573</v>
      </c>
      <c r="H114" s="151">
        <v>17.382384159138155</v>
      </c>
      <c r="I114" s="151">
        <v>18.656012471957172</v>
      </c>
      <c r="J114" s="151">
        <v>12.615107643452561</v>
      </c>
      <c r="K114" s="151">
        <v>11.880237165796634</v>
      </c>
      <c r="L114" s="151">
        <v>10.209092814224469</v>
      </c>
      <c r="M114" s="151">
        <v>3.4090776339842521</v>
      </c>
      <c r="N114" s="151">
        <v>8.4651708002616424</v>
      </c>
      <c r="O114" s="151">
        <v>6.9577020705358494</v>
      </c>
      <c r="P114" s="151">
        <v>7.791209292307312</v>
      </c>
      <c r="Q114" s="151">
        <v>9.1129597463725318</v>
      </c>
    </row>
    <row r="115" spans="1:17" x14ac:dyDescent="0.25">
      <c r="A115" s="156" t="s">
        <v>205</v>
      </c>
      <c r="B115" s="204">
        <v>7.6243065548465649</v>
      </c>
      <c r="C115" s="204">
        <v>8.8440913507091246</v>
      </c>
      <c r="D115" s="204">
        <v>16.703576287770478</v>
      </c>
      <c r="E115" s="204">
        <v>9.5253239833337044</v>
      </c>
      <c r="F115" s="204">
        <v>13.242554216284827</v>
      </c>
      <c r="G115" s="204">
        <v>12.407352050142656</v>
      </c>
      <c r="H115" s="204">
        <v>13.88860344202107</v>
      </c>
      <c r="I115" s="204">
        <v>14.9062382156706</v>
      </c>
      <c r="J115" s="204">
        <v>10.079527976961277</v>
      </c>
      <c r="K115" s="204">
        <v>9.4923631466381497</v>
      </c>
      <c r="L115" s="204">
        <v>8.1571112628419034</v>
      </c>
      <c r="M115" s="204">
        <v>2.7238684249524887</v>
      </c>
      <c r="N115" s="204">
        <v>6.7637096981315015</v>
      </c>
      <c r="O115" s="204">
        <v>5.5592353753498287</v>
      </c>
      <c r="P115" s="204">
        <v>6.2252114096649356</v>
      </c>
      <c r="Q115" s="204">
        <v>7.2812959914898325</v>
      </c>
    </row>
    <row r="116" spans="1:17" x14ac:dyDescent="0.25">
      <c r="A116" s="156" t="s">
        <v>204</v>
      </c>
      <c r="B116" s="204">
        <v>11.260021681664437</v>
      </c>
      <c r="C116" s="204">
        <v>12.093943148378981</v>
      </c>
      <c r="D116" s="204">
        <v>13.280156746417511</v>
      </c>
      <c r="E116" s="204">
        <v>11.237061526122469</v>
      </c>
      <c r="F116" s="204">
        <v>11.482787458034618</v>
      </c>
      <c r="G116" s="204">
        <v>11.132123931580896</v>
      </c>
      <c r="H116" s="204">
        <v>11.176878388068673</v>
      </c>
      <c r="I116" s="204">
        <v>11.288667412950637</v>
      </c>
      <c r="J116" s="204">
        <v>10.543785354340267</v>
      </c>
      <c r="K116" s="204">
        <v>9.3026050474719923</v>
      </c>
      <c r="L116" s="204">
        <v>9.733989322103703</v>
      </c>
      <c r="M116" s="204">
        <v>9.4477734505524609</v>
      </c>
      <c r="N116" s="204">
        <v>9.4206455622943821</v>
      </c>
      <c r="O116" s="204">
        <v>9.1089295876320548</v>
      </c>
      <c r="P116" s="204">
        <v>8.6590429674255862</v>
      </c>
      <c r="Q116" s="204">
        <v>8.7980021443094305</v>
      </c>
    </row>
    <row r="117" spans="1:17" x14ac:dyDescent="0.25">
      <c r="A117" s="152" t="s">
        <v>216</v>
      </c>
      <c r="B117" s="151">
        <v>8.9307832178787461</v>
      </c>
      <c r="C117" s="151">
        <v>9.3920583798276454</v>
      </c>
      <c r="D117" s="151">
        <v>8.1771861231387639</v>
      </c>
      <c r="E117" s="151">
        <v>8.3270590436150353</v>
      </c>
      <c r="F117" s="151">
        <v>7.4371648932217411</v>
      </c>
      <c r="G117" s="151">
        <v>7.3416570319319332</v>
      </c>
      <c r="H117" s="151">
        <v>6.9338866992234918</v>
      </c>
      <c r="I117" s="151">
        <v>6.7347865908027567</v>
      </c>
      <c r="J117" s="151">
        <v>7.4644726205391727</v>
      </c>
      <c r="K117" s="151">
        <v>6.4026721559598281</v>
      </c>
      <c r="L117" s="151">
        <v>7.2419781247426593</v>
      </c>
      <c r="M117" s="151">
        <v>8.6156270697569983</v>
      </c>
      <c r="N117" s="151">
        <v>7.3543208843138483</v>
      </c>
      <c r="O117" s="151">
        <v>7.4105738391644502</v>
      </c>
      <c r="P117" s="151">
        <v>6.7572304214214052</v>
      </c>
      <c r="Q117" s="151">
        <v>6.5735539839969688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8.9307832178787461</v>
      </c>
      <c r="C122" s="208">
        <v>9.3920583798276454</v>
      </c>
      <c r="D122" s="208">
        <v>8.1771861231387639</v>
      </c>
      <c r="E122" s="208">
        <v>8.3270590436150353</v>
      </c>
      <c r="F122" s="208">
        <v>7.4371648932217411</v>
      </c>
      <c r="G122" s="208">
        <v>7.3416570319319332</v>
      </c>
      <c r="H122" s="208">
        <v>6.9338866992234918</v>
      </c>
      <c r="I122" s="208">
        <v>6.7347865908027567</v>
      </c>
      <c r="J122" s="208">
        <v>7.4644726205391727</v>
      </c>
      <c r="K122" s="208">
        <v>6.4026721559598281</v>
      </c>
      <c r="L122" s="208">
        <v>7.2419781247426593</v>
      </c>
      <c r="M122" s="208">
        <v>8.6156270697569983</v>
      </c>
      <c r="N122" s="208">
        <v>7.3543208843138483</v>
      </c>
      <c r="O122" s="208">
        <v>7.4105738391644502</v>
      </c>
      <c r="P122" s="208">
        <v>6.7572304214214052</v>
      </c>
      <c r="Q122" s="208">
        <v>6.5735539839969688</v>
      </c>
    </row>
    <row r="123" spans="1:17" x14ac:dyDescent="0.25">
      <c r="A123" s="152" t="s">
        <v>215</v>
      </c>
      <c r="B123" s="261">
        <v>2.3292384637856913</v>
      </c>
      <c r="C123" s="261">
        <v>2.7018847685513356</v>
      </c>
      <c r="D123" s="261">
        <v>5.1029706232787468</v>
      </c>
      <c r="E123" s="261">
        <v>2.9100024825074335</v>
      </c>
      <c r="F123" s="261">
        <v>4.0456225648128772</v>
      </c>
      <c r="G123" s="261">
        <v>3.7904668996489628</v>
      </c>
      <c r="H123" s="261">
        <v>4.2429916888451817</v>
      </c>
      <c r="I123" s="261">
        <v>4.5538808221478799</v>
      </c>
      <c r="J123" s="261">
        <v>3.0793127338010944</v>
      </c>
      <c r="K123" s="261">
        <v>2.8999328915121652</v>
      </c>
      <c r="L123" s="261">
        <v>2.4920111973610428</v>
      </c>
      <c r="M123" s="261">
        <v>0.83214638079546177</v>
      </c>
      <c r="N123" s="261">
        <v>2.0663246779805338</v>
      </c>
      <c r="O123" s="261">
        <v>1.6983557484676055</v>
      </c>
      <c r="P123" s="261">
        <v>1.901812546004181</v>
      </c>
      <c r="Q123" s="261">
        <v>2.2244481603124622</v>
      </c>
    </row>
    <row r="124" spans="1:17" x14ac:dyDescent="0.25">
      <c r="A124" s="243" t="s">
        <v>203</v>
      </c>
      <c r="B124" s="242">
        <v>6.9922059259404818</v>
      </c>
      <c r="C124" s="242">
        <v>8.1108632643682785</v>
      </c>
      <c r="D124" s="242">
        <v>15.318749877587793</v>
      </c>
      <c r="E124" s="242">
        <v>8.7356176359974906</v>
      </c>
      <c r="F124" s="242">
        <v>12.144667242797961</v>
      </c>
      <c r="G124" s="242">
        <v>11.378708333165015</v>
      </c>
      <c r="H124" s="242">
        <v>12.737155122468891</v>
      </c>
      <c r="I124" s="242">
        <v>13.6704218849697</v>
      </c>
      <c r="J124" s="242">
        <v>9.2438748028029476</v>
      </c>
      <c r="K124" s="242">
        <v>8.7053894498655833</v>
      </c>
      <c r="L124" s="242">
        <v>7.4808379359225308</v>
      </c>
      <c r="M124" s="242">
        <v>2.4980434358752306</v>
      </c>
      <c r="N124" s="242">
        <v>6.2029576975171796</v>
      </c>
      <c r="O124" s="242">
        <v>5.0983415023507401</v>
      </c>
      <c r="P124" s="242">
        <v>5.7091041389491233</v>
      </c>
      <c r="Q124" s="242">
        <v>6.6776329904859733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1.0000000000000002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1.0000000000000002</v>
      </c>
      <c r="H129" s="77">
        <f t="shared" si="0"/>
        <v>1</v>
      </c>
      <c r="I129" s="77">
        <f t="shared" si="0"/>
        <v>0.99999999999999989</v>
      </c>
      <c r="J129" s="77">
        <f t="shared" si="0"/>
        <v>0.99999999999999989</v>
      </c>
      <c r="K129" s="77">
        <f t="shared" si="0"/>
        <v>0.99999999999999989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4.8790773890945872E-3</v>
      </c>
      <c r="C130" s="240">
        <f t="shared" si="1"/>
        <v>4.90706385035488E-3</v>
      </c>
      <c r="D130" s="240">
        <f t="shared" si="1"/>
        <v>4.8820930255603062E-3</v>
      </c>
      <c r="E130" s="240">
        <f t="shared" si="1"/>
        <v>4.9166670422875775E-3</v>
      </c>
      <c r="F130" s="240">
        <f t="shared" si="1"/>
        <v>4.9272665321086267E-3</v>
      </c>
      <c r="G130" s="240">
        <f t="shared" si="1"/>
        <v>4.9024186387839766E-3</v>
      </c>
      <c r="H130" s="240">
        <f t="shared" si="1"/>
        <v>4.9024151678049655E-3</v>
      </c>
      <c r="I130" s="240">
        <f t="shared" si="1"/>
        <v>4.8932644782739973E-3</v>
      </c>
      <c r="J130" s="240">
        <f t="shared" si="1"/>
        <v>4.9579953477741079E-3</v>
      </c>
      <c r="K130" s="240">
        <f t="shared" si="1"/>
        <v>4.9555098919611597E-3</v>
      </c>
      <c r="L130" s="240">
        <f t="shared" si="1"/>
        <v>4.9562228172633704E-3</v>
      </c>
      <c r="M130" s="240">
        <f t="shared" si="1"/>
        <v>4.9579940171276182E-3</v>
      </c>
      <c r="N130" s="240">
        <f t="shared" si="1"/>
        <v>4.9559651290309852E-3</v>
      </c>
      <c r="O130" s="240">
        <f t="shared" si="1"/>
        <v>4.9562182279887122E-3</v>
      </c>
      <c r="P130" s="240">
        <f t="shared" si="1"/>
        <v>4.9561061089686883E-3</v>
      </c>
      <c r="Q130" s="240">
        <f t="shared" si="1"/>
        <v>4.9559151146936365E-3</v>
      </c>
    </row>
    <row r="131" spans="1:17" x14ac:dyDescent="0.25">
      <c r="A131" s="76" t="s">
        <v>82</v>
      </c>
      <c r="B131" s="239">
        <f t="shared" ref="B131:Q131" si="2">IF(B$7=0,0,B$7/B$5)</f>
        <v>5.074813862469454E-4</v>
      </c>
      <c r="C131" s="239">
        <f t="shared" si="2"/>
        <v>5.103923071083904E-4</v>
      </c>
      <c r="D131" s="239">
        <f t="shared" si="2"/>
        <v>5.0779504787843756E-4</v>
      </c>
      <c r="E131" s="239">
        <f t="shared" si="2"/>
        <v>5.1139115192386599E-4</v>
      </c>
      <c r="F131" s="239">
        <f t="shared" si="2"/>
        <v>5.124936234279907E-4</v>
      </c>
      <c r="G131" s="239">
        <f t="shared" si="2"/>
        <v>5.0990915051557213E-4</v>
      </c>
      <c r="H131" s="239">
        <f t="shared" si="2"/>
        <v>5.0990878949296471E-4</v>
      </c>
      <c r="I131" s="239">
        <f t="shared" si="2"/>
        <v>5.0895701024497185E-4</v>
      </c>
      <c r="J131" s="239">
        <f t="shared" si="2"/>
        <v>5.1568978137508557E-4</v>
      </c>
      <c r="K131" s="239">
        <f t="shared" si="2"/>
        <v>5.1543126476204107E-4</v>
      </c>
      <c r="L131" s="239">
        <f t="shared" si="2"/>
        <v>5.1550541737160308E-4</v>
      </c>
      <c r="M131" s="239">
        <f t="shared" si="2"/>
        <v>5.1568964297221318E-4</v>
      </c>
      <c r="N131" s="239">
        <f t="shared" si="2"/>
        <v>5.1547861476714289E-4</v>
      </c>
      <c r="O131" s="239">
        <f t="shared" si="2"/>
        <v>5.1550494003310655E-4</v>
      </c>
      <c r="P131" s="239">
        <f t="shared" si="2"/>
        <v>5.1549327833742755E-4</v>
      </c>
      <c r="Q131" s="239">
        <f t="shared" si="2"/>
        <v>5.1547341268830173E-4</v>
      </c>
    </row>
    <row r="132" spans="1:17" x14ac:dyDescent="0.25">
      <c r="A132" s="76" t="s">
        <v>81</v>
      </c>
      <c r="B132" s="239">
        <f t="shared" ref="B132:Q132" si="3">IF(B$8=0,0,B$8/B$5)</f>
        <v>1.1829733550263559E-2</v>
      </c>
      <c r="C132" s="239">
        <f t="shared" si="3"/>
        <v>1.1897589079766742E-2</v>
      </c>
      <c r="D132" s="239">
        <f t="shared" si="3"/>
        <v>1.1837045214545344E-2</v>
      </c>
      <c r="E132" s="239">
        <f t="shared" si="3"/>
        <v>1.1920872826413144E-2</v>
      </c>
      <c r="F132" s="239">
        <f t="shared" si="3"/>
        <v>1.1946572181096881E-2</v>
      </c>
      <c r="G132" s="239">
        <f t="shared" si="3"/>
        <v>1.1886326373565115E-2</v>
      </c>
      <c r="H132" s="239">
        <f t="shared" si="3"/>
        <v>1.1886317957884529E-2</v>
      </c>
      <c r="I132" s="239">
        <f t="shared" si="3"/>
        <v>1.186413134137492E-2</v>
      </c>
      <c r="J132" s="239">
        <f t="shared" si="3"/>
        <v>1.2021076779538035E-2</v>
      </c>
      <c r="K132" s="239">
        <f t="shared" si="3"/>
        <v>1.2015050582846862E-2</v>
      </c>
      <c r="L132" s="239">
        <f t="shared" si="3"/>
        <v>1.201677913021224E-2</v>
      </c>
      <c r="M132" s="239">
        <f t="shared" si="3"/>
        <v>1.2021073553273689E-2</v>
      </c>
      <c r="N132" s="239">
        <f t="shared" si="3"/>
        <v>1.2016154343416489E-2</v>
      </c>
      <c r="O132" s="239">
        <f t="shared" si="3"/>
        <v>1.201676800312979E-2</v>
      </c>
      <c r="P132" s="239">
        <f t="shared" si="3"/>
        <v>1.2016496161134467E-2</v>
      </c>
      <c r="Q132" s="239">
        <f t="shared" si="3"/>
        <v>1.2016033079448457E-2</v>
      </c>
    </row>
    <row r="133" spans="1:17" x14ac:dyDescent="0.25">
      <c r="A133" s="76" t="s">
        <v>80</v>
      </c>
      <c r="B133" s="239">
        <f t="shared" ref="B133:Q133" si="4">IF(B$9=0,0,B$9/B$5)</f>
        <v>9.6819144803233874E-4</v>
      </c>
      <c r="C133" s="239">
        <f t="shared" si="4"/>
        <v>9.7374500873491441E-4</v>
      </c>
      <c r="D133" s="239">
        <f t="shared" si="4"/>
        <v>9.6878986310216511E-4</v>
      </c>
      <c r="E133" s="239">
        <f t="shared" si="4"/>
        <v>9.7565064120629823E-4</v>
      </c>
      <c r="F133" s="239">
        <f t="shared" si="4"/>
        <v>9.777539764436495E-4</v>
      </c>
      <c r="G133" s="239">
        <f t="shared" si="4"/>
        <v>9.728232250125863E-4</v>
      </c>
      <c r="H133" s="239">
        <f t="shared" si="4"/>
        <v>9.7282253624052402E-4</v>
      </c>
      <c r="I133" s="239">
        <f t="shared" si="4"/>
        <v>9.7100669717076768E-4</v>
      </c>
      <c r="J133" s="239">
        <f t="shared" si="4"/>
        <v>9.8385172283356709E-4</v>
      </c>
      <c r="K133" s="239">
        <f t="shared" si="4"/>
        <v>9.8335851543580443E-4</v>
      </c>
      <c r="L133" s="239">
        <f t="shared" si="4"/>
        <v>9.834999864815864E-4</v>
      </c>
      <c r="M133" s="239">
        <f t="shared" si="4"/>
        <v>9.8385145878353308E-4</v>
      </c>
      <c r="N133" s="239">
        <f t="shared" si="4"/>
        <v>9.8344885149786749E-4</v>
      </c>
      <c r="O133" s="239">
        <f t="shared" si="4"/>
        <v>9.8349907579783967E-4</v>
      </c>
      <c r="P133" s="239">
        <f t="shared" si="4"/>
        <v>9.834768271906357E-4</v>
      </c>
      <c r="Q133" s="239">
        <f t="shared" si="4"/>
        <v>9.8343892678263165E-4</v>
      </c>
    </row>
    <row r="134" spans="1:17" x14ac:dyDescent="0.25">
      <c r="A134" s="129" t="s">
        <v>79</v>
      </c>
      <c r="B134" s="238">
        <f t="shared" ref="B134:Q134" si="5">IF(B$10=0,0,B$10/B$5)</f>
        <v>4.5906529860067317E-3</v>
      </c>
      <c r="C134" s="238">
        <f t="shared" si="5"/>
        <v>4.6169850405544778E-3</v>
      </c>
      <c r="D134" s="238">
        <f t="shared" si="5"/>
        <v>4.5934903545176318E-3</v>
      </c>
      <c r="E134" s="238">
        <f t="shared" si="5"/>
        <v>4.6260205442379358E-3</v>
      </c>
      <c r="F134" s="238">
        <f t="shared" si="5"/>
        <v>4.6359934501209021E-3</v>
      </c>
      <c r="G134" s="238">
        <f t="shared" si="5"/>
        <v>4.612703941026172E-3</v>
      </c>
      <c r="H134" s="238">
        <f t="shared" si="5"/>
        <v>4.6126111627233018E-3</v>
      </c>
      <c r="I134" s="238">
        <f t="shared" si="5"/>
        <v>4.6040014119713953E-3</v>
      </c>
      <c r="J134" s="238">
        <f t="shared" si="5"/>
        <v>4.6649057460616252E-3</v>
      </c>
      <c r="K134" s="238">
        <f t="shared" si="5"/>
        <v>4.6625672168194359E-3</v>
      </c>
      <c r="L134" s="238">
        <f t="shared" si="5"/>
        <v>4.6635193405345212E-3</v>
      </c>
      <c r="M134" s="238">
        <f t="shared" si="5"/>
        <v>4.6651728780485084E-3</v>
      </c>
      <c r="N134" s="238">
        <f t="shared" si="5"/>
        <v>4.6633144619788189E-3</v>
      </c>
      <c r="O134" s="238">
        <f t="shared" si="5"/>
        <v>4.6635897451399577E-3</v>
      </c>
      <c r="P134" s="238">
        <f t="shared" si="5"/>
        <v>4.6634941350698804E-3</v>
      </c>
      <c r="Q134" s="238">
        <f t="shared" si="5"/>
        <v>4.6633125937181634E-3</v>
      </c>
    </row>
    <row r="135" spans="1:17" x14ac:dyDescent="0.25">
      <c r="A135" s="127" t="s">
        <v>214</v>
      </c>
      <c r="B135" s="236">
        <f t="shared" ref="B135:Q135" si="6">IF(B$15=0,0,B$15/B$5)</f>
        <v>3.5622647220199359E-2</v>
      </c>
      <c r="C135" s="236">
        <f t="shared" si="6"/>
        <v>3.5826979260237389E-2</v>
      </c>
      <c r="D135" s="236">
        <f t="shared" si="6"/>
        <v>3.5644664693052476E-2</v>
      </c>
      <c r="E135" s="236">
        <f t="shared" si="6"/>
        <v>3.5897093154960806E-2</v>
      </c>
      <c r="F135" s="236">
        <f t="shared" si="6"/>
        <v>3.597448112332001E-2</v>
      </c>
      <c r="G135" s="236">
        <f t="shared" si="6"/>
        <v>3.5793064091475514E-2</v>
      </c>
      <c r="H135" s="236">
        <f t="shared" si="6"/>
        <v>3.5793038749499774E-2</v>
      </c>
      <c r="I135" s="236">
        <f t="shared" si="6"/>
        <v>3.5726228621480109E-2</v>
      </c>
      <c r="J135" s="236">
        <f t="shared" si="6"/>
        <v>3.6198835375702364E-2</v>
      </c>
      <c r="K135" s="236">
        <f t="shared" si="6"/>
        <v>3.6180688806475167E-2</v>
      </c>
      <c r="L135" s="236">
        <f t="shared" si="6"/>
        <v>3.6185893947633982E-2</v>
      </c>
      <c r="M135" s="236">
        <f t="shared" si="6"/>
        <v>3.6198825660515112E-2</v>
      </c>
      <c r="N135" s="236">
        <f t="shared" si="6"/>
        <v>3.6184012539272725E-2</v>
      </c>
      <c r="O135" s="236">
        <f t="shared" si="6"/>
        <v>3.6185860440866392E-2</v>
      </c>
      <c r="P135" s="236">
        <f t="shared" si="6"/>
        <v>3.6185041848337832E-2</v>
      </c>
      <c r="Q135" s="236">
        <f t="shared" si="6"/>
        <v>3.6183647379437522E-2</v>
      </c>
    </row>
    <row r="136" spans="1:17" x14ac:dyDescent="0.25">
      <c r="A136" s="127" t="s">
        <v>213</v>
      </c>
      <c r="B136" s="237">
        <f t="shared" ref="B136:Q136" si="7">IF(B$16=0,0,B$16/B$5)</f>
        <v>0.27718561705589417</v>
      </c>
      <c r="C136" s="237">
        <f t="shared" si="7"/>
        <v>0.27877555792278502</v>
      </c>
      <c r="D136" s="237">
        <f t="shared" si="7"/>
        <v>0.27746457091978649</v>
      </c>
      <c r="E136" s="237">
        <f t="shared" si="7"/>
        <v>0.27932112555151767</v>
      </c>
      <c r="F136" s="237">
        <f t="shared" si="7"/>
        <v>0.27994349757238235</v>
      </c>
      <c r="G136" s="237">
        <f t="shared" si="7"/>
        <v>0.2785116584735749</v>
      </c>
      <c r="H136" s="237">
        <f t="shared" si="7"/>
        <v>0.27865694107685257</v>
      </c>
      <c r="I136" s="237">
        <f t="shared" si="7"/>
        <v>0.27799160080134799</v>
      </c>
      <c r="J136" s="237">
        <f t="shared" si="7"/>
        <v>0.28166903089193368</v>
      </c>
      <c r="K136" s="237">
        <f t="shared" si="7"/>
        <v>0.28202913205330149</v>
      </c>
      <c r="L136" s="237">
        <f t="shared" si="7"/>
        <v>0.28192555970544125</v>
      </c>
      <c r="M136" s="237">
        <f t="shared" si="7"/>
        <v>0.28166895529648012</v>
      </c>
      <c r="N136" s="237">
        <f t="shared" si="7"/>
        <v>0.28196285686292849</v>
      </c>
      <c r="O136" s="237">
        <f t="shared" si="7"/>
        <v>0.28192614989233472</v>
      </c>
      <c r="P136" s="237">
        <f t="shared" si="7"/>
        <v>0.28194238419032908</v>
      </c>
      <c r="Q136" s="237">
        <f t="shared" si="7"/>
        <v>0.28197005791810725</v>
      </c>
    </row>
    <row r="137" spans="1:17" x14ac:dyDescent="0.25">
      <c r="A137" s="142" t="s">
        <v>227</v>
      </c>
      <c r="B137" s="235">
        <f t="shared" ref="B137:Q137" si="8">IF(B$17=0,0,B$17/B$5)</f>
        <v>0.25537775743776614</v>
      </c>
      <c r="C137" s="235">
        <f t="shared" si="8"/>
        <v>0.25684260809400838</v>
      </c>
      <c r="D137" s="235">
        <f t="shared" si="8"/>
        <v>0.25553560008227594</v>
      </c>
      <c r="E137" s="235">
        <f t="shared" si="8"/>
        <v>0.25734525263608898</v>
      </c>
      <c r="F137" s="235">
        <f t="shared" si="8"/>
        <v>0.25790004480776763</v>
      </c>
      <c r="G137" s="235">
        <f t="shared" si="8"/>
        <v>0.25659947120168275</v>
      </c>
      <c r="H137" s="235">
        <f t="shared" si="8"/>
        <v>0.25659928952577038</v>
      </c>
      <c r="I137" s="235">
        <f t="shared" si="8"/>
        <v>0.25612032959440073</v>
      </c>
      <c r="J137" s="235">
        <f t="shared" si="8"/>
        <v>0.25950843414197022</v>
      </c>
      <c r="K137" s="235">
        <f t="shared" si="8"/>
        <v>0.25937834189683795</v>
      </c>
      <c r="L137" s="235">
        <f t="shared" si="8"/>
        <v>0.25941565740761596</v>
      </c>
      <c r="M137" s="235">
        <f t="shared" si="8"/>
        <v>0.25950836449406567</v>
      </c>
      <c r="N137" s="235">
        <f t="shared" si="8"/>
        <v>0.25940216964391455</v>
      </c>
      <c r="O137" s="235">
        <f t="shared" si="8"/>
        <v>0.25941541719854011</v>
      </c>
      <c r="P137" s="235">
        <f t="shared" si="8"/>
        <v>0.25940954873169358</v>
      </c>
      <c r="Q137" s="235">
        <f t="shared" si="8"/>
        <v>0.2593995518233117</v>
      </c>
    </row>
    <row r="138" spans="1:17" x14ac:dyDescent="0.25">
      <c r="A138" s="142" t="s">
        <v>226</v>
      </c>
      <c r="B138" s="235">
        <f t="shared" ref="B138:Q138" si="9">IF(B$25=0,0,B$25/B$5)</f>
        <v>2.1807859618128051E-2</v>
      </c>
      <c r="C138" s="235">
        <f t="shared" si="9"/>
        <v>2.1932949828776648E-2</v>
      </c>
      <c r="D138" s="235">
        <f t="shared" si="9"/>
        <v>2.1928970837510591E-2</v>
      </c>
      <c r="E138" s="235">
        <f t="shared" si="9"/>
        <v>2.1975872915428709E-2</v>
      </c>
      <c r="F138" s="235">
        <f t="shared" si="9"/>
        <v>2.2043452764614731E-2</v>
      </c>
      <c r="G138" s="235">
        <f t="shared" si="9"/>
        <v>2.1912187271892189E-2</v>
      </c>
      <c r="H138" s="235">
        <f t="shared" si="9"/>
        <v>2.2057651551082177E-2</v>
      </c>
      <c r="I138" s="235">
        <f t="shared" si="9"/>
        <v>2.187127120694728E-2</v>
      </c>
      <c r="J138" s="235">
        <f t="shared" si="9"/>
        <v>2.2160596749963461E-2</v>
      </c>
      <c r="K138" s="235">
        <f t="shared" si="9"/>
        <v>2.2650790156463551E-2</v>
      </c>
      <c r="L138" s="235">
        <f t="shared" si="9"/>
        <v>2.2509902297825315E-2</v>
      </c>
      <c r="M138" s="235">
        <f t="shared" si="9"/>
        <v>2.2160590802414462E-2</v>
      </c>
      <c r="N138" s="235">
        <f t="shared" si="9"/>
        <v>2.2560687219013924E-2</v>
      </c>
      <c r="O138" s="235">
        <f t="shared" si="9"/>
        <v>2.2510732693794607E-2</v>
      </c>
      <c r="P138" s="235">
        <f t="shared" si="9"/>
        <v>2.2532835458635506E-2</v>
      </c>
      <c r="Q138" s="235">
        <f t="shared" si="9"/>
        <v>2.2570506094795537E-2</v>
      </c>
    </row>
    <row r="139" spans="1:17" x14ac:dyDescent="0.25">
      <c r="A139" s="127" t="s">
        <v>212</v>
      </c>
      <c r="B139" s="237">
        <f t="shared" ref="B139:Q139" si="10">IF(B$36=0,0,B$36/B$5)</f>
        <v>0.62924083083105475</v>
      </c>
      <c r="C139" s="237">
        <f t="shared" si="10"/>
        <v>0.62711415066237441</v>
      </c>
      <c r="D139" s="237">
        <f t="shared" si="10"/>
        <v>0.62890404148035295</v>
      </c>
      <c r="E139" s="237">
        <f t="shared" si="10"/>
        <v>0.62638440788963301</v>
      </c>
      <c r="F139" s="237">
        <f t="shared" si="10"/>
        <v>0.62555875319172805</v>
      </c>
      <c r="G139" s="237">
        <f t="shared" si="10"/>
        <v>0.62746704894761796</v>
      </c>
      <c r="H139" s="237">
        <f t="shared" si="10"/>
        <v>0.62732192242513873</v>
      </c>
      <c r="I139" s="237">
        <f t="shared" si="10"/>
        <v>0.62816275951190714</v>
      </c>
      <c r="J139" s="237">
        <f t="shared" si="10"/>
        <v>0.62324388623289617</v>
      </c>
      <c r="K139" s="237">
        <f t="shared" si="10"/>
        <v>0.62293145247060611</v>
      </c>
      <c r="L139" s="237">
        <f t="shared" si="10"/>
        <v>0.62302107061358059</v>
      </c>
      <c r="M139" s="237">
        <f t="shared" si="10"/>
        <v>0.62324371896422603</v>
      </c>
      <c r="N139" s="237">
        <f t="shared" si="10"/>
        <v>0.6229886779620909</v>
      </c>
      <c r="O139" s="237">
        <f t="shared" si="10"/>
        <v>0.6230204937196604</v>
      </c>
      <c r="P139" s="237">
        <f t="shared" si="10"/>
        <v>0.62300639981902961</v>
      </c>
      <c r="Q139" s="237">
        <f t="shared" si="10"/>
        <v>0.62298239091908447</v>
      </c>
    </row>
    <row r="140" spans="1:17" x14ac:dyDescent="0.25">
      <c r="A140" s="72" t="s">
        <v>211</v>
      </c>
      <c r="B140" s="234">
        <f t="shared" ref="B140:Q140" si="11">IF(B$44=0,0,B$44/B$5)</f>
        <v>3.5175768133207615E-2</v>
      </c>
      <c r="C140" s="234">
        <f t="shared" si="11"/>
        <v>3.5377536868083877E-2</v>
      </c>
      <c r="D140" s="234">
        <f t="shared" si="11"/>
        <v>3.5197509401204155E-2</v>
      </c>
      <c r="E140" s="234">
        <f t="shared" si="11"/>
        <v>3.5446771197819728E-2</v>
      </c>
      <c r="F140" s="234">
        <f t="shared" si="11"/>
        <v>3.5523188349371557E-2</v>
      </c>
      <c r="G140" s="234">
        <f t="shared" si="11"/>
        <v>3.5344047158428323E-2</v>
      </c>
      <c r="H140" s="234">
        <f t="shared" si="11"/>
        <v>3.5344022134362683E-2</v>
      </c>
      <c r="I140" s="234">
        <f t="shared" si="11"/>
        <v>3.5278050126228554E-2</v>
      </c>
      <c r="J140" s="234">
        <f t="shared" si="11"/>
        <v>3.5744728121885304E-2</v>
      </c>
      <c r="K140" s="234">
        <f t="shared" si="11"/>
        <v>3.5726809197791788E-2</v>
      </c>
      <c r="L140" s="234">
        <f t="shared" si="11"/>
        <v>3.5731949041480866E-2</v>
      </c>
      <c r="M140" s="234">
        <f t="shared" si="11"/>
        <v>3.5744718528573166E-2</v>
      </c>
      <c r="N140" s="234">
        <f t="shared" si="11"/>
        <v>3.5730091235016609E-2</v>
      </c>
      <c r="O140" s="234">
        <f t="shared" si="11"/>
        <v>3.5731915955049064E-2</v>
      </c>
      <c r="P140" s="234">
        <f t="shared" si="11"/>
        <v>3.5731107631602407E-2</v>
      </c>
      <c r="Q140" s="234">
        <f t="shared" si="11"/>
        <v>3.5729730656039557E-2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1</v>
      </c>
      <c r="D143" s="77">
        <f t="shared" si="12"/>
        <v>1</v>
      </c>
      <c r="E143" s="77">
        <f t="shared" si="12"/>
        <v>1.0000000000000004</v>
      </c>
      <c r="F143" s="77">
        <f t="shared" si="12"/>
        <v>0.99999999999999989</v>
      </c>
      <c r="G143" s="77">
        <f t="shared" si="12"/>
        <v>1</v>
      </c>
      <c r="H143" s="77">
        <f t="shared" si="12"/>
        <v>1.0000000000000002</v>
      </c>
      <c r="I143" s="77">
        <f t="shared" si="12"/>
        <v>1</v>
      </c>
      <c r="J143" s="77">
        <f t="shared" si="12"/>
        <v>1</v>
      </c>
      <c r="K143" s="77">
        <f t="shared" si="12"/>
        <v>1.0000000000000004</v>
      </c>
      <c r="L143" s="77">
        <f t="shared" si="12"/>
        <v>1</v>
      </c>
      <c r="M143" s="77">
        <f t="shared" si="12"/>
        <v>0.99999999999999989</v>
      </c>
      <c r="N143" s="77">
        <f t="shared" si="12"/>
        <v>1</v>
      </c>
      <c r="O143" s="77">
        <f t="shared" si="12"/>
        <v>0.99999999999999978</v>
      </c>
      <c r="P143" s="77">
        <f t="shared" si="12"/>
        <v>1</v>
      </c>
      <c r="Q143" s="77">
        <f t="shared" si="12"/>
        <v>0.99999999999999978</v>
      </c>
    </row>
    <row r="144" spans="1:17" x14ac:dyDescent="0.25">
      <c r="A144" s="132" t="s">
        <v>83</v>
      </c>
      <c r="B144" s="240">
        <f t="shared" ref="B144:Q144" si="13">IF(B$48=0,0,B$48/B$47)</f>
        <v>8.3119113515294652E-3</v>
      </c>
      <c r="C144" s="240">
        <f t="shared" si="13"/>
        <v>8.2968100386760415E-3</v>
      </c>
      <c r="D144" s="240">
        <f t="shared" si="13"/>
        <v>8.2147319477126092E-3</v>
      </c>
      <c r="E144" s="240">
        <f t="shared" si="13"/>
        <v>8.2756078623042999E-3</v>
      </c>
      <c r="F144" s="240">
        <f t="shared" si="13"/>
        <v>8.2326401013815831E-3</v>
      </c>
      <c r="G144" s="240">
        <f t="shared" si="13"/>
        <v>8.2379289160494171E-3</v>
      </c>
      <c r="H144" s="240">
        <f t="shared" si="13"/>
        <v>8.2112126651952989E-3</v>
      </c>
      <c r="I144" s="240">
        <f t="shared" si="13"/>
        <v>8.213296072912284E-3</v>
      </c>
      <c r="J144" s="240">
        <f t="shared" si="13"/>
        <v>8.2731196513407251E-3</v>
      </c>
      <c r="K144" s="240">
        <f t="shared" si="13"/>
        <v>8.3935644304125572E-3</v>
      </c>
      <c r="L144" s="240">
        <f t="shared" si="13"/>
        <v>8.4658571620854772E-3</v>
      </c>
      <c r="M144" s="240">
        <f t="shared" si="13"/>
        <v>8.5287342860436519E-3</v>
      </c>
      <c r="N144" s="240">
        <f t="shared" si="13"/>
        <v>8.4562037022028174E-3</v>
      </c>
      <c r="O144" s="240">
        <f t="shared" si="13"/>
        <v>8.4019139789177615E-3</v>
      </c>
      <c r="P144" s="240">
        <f t="shared" si="13"/>
        <v>8.3778891540849682E-3</v>
      </c>
      <c r="Q144" s="240">
        <f t="shared" si="13"/>
        <v>8.3714372937233154E-3</v>
      </c>
    </row>
    <row r="145" spans="1:17" x14ac:dyDescent="0.25">
      <c r="A145" s="76" t="s">
        <v>82</v>
      </c>
      <c r="B145" s="239">
        <f t="shared" ref="B145:Q145" si="14">IF(B$49=0,0,B$49/B$47)</f>
        <v>2.2283408296216883E-3</v>
      </c>
      <c r="C145" s="239">
        <f t="shared" si="14"/>
        <v>2.2242923177224392E-3</v>
      </c>
      <c r="D145" s="239">
        <f t="shared" si="14"/>
        <v>2.2022879972267008E-3</v>
      </c>
      <c r="E145" s="239">
        <f t="shared" si="14"/>
        <v>2.2186082249442719E-3</v>
      </c>
      <c r="F145" s="239">
        <f t="shared" si="14"/>
        <v>2.2070889952542322E-3</v>
      </c>
      <c r="G145" s="239">
        <f t="shared" si="14"/>
        <v>2.2085068739064718E-3</v>
      </c>
      <c r="H145" s="239">
        <f t="shared" si="14"/>
        <v>2.2013445125584181E-3</v>
      </c>
      <c r="I145" s="239">
        <f t="shared" si="14"/>
        <v>2.2019030534624487E-3</v>
      </c>
      <c r="J145" s="239">
        <f t="shared" si="14"/>
        <v>2.2179411603127624E-3</v>
      </c>
      <c r="K145" s="239">
        <f t="shared" si="14"/>
        <v>2.2502312086024553E-3</v>
      </c>
      <c r="L145" s="239">
        <f t="shared" si="14"/>
        <v>2.2696121715192466E-3</v>
      </c>
      <c r="M145" s="239">
        <f t="shared" si="14"/>
        <v>2.2864689035799663E-3</v>
      </c>
      <c r="N145" s="239">
        <f t="shared" si="14"/>
        <v>2.2670241748607304E-3</v>
      </c>
      <c r="O145" s="239">
        <f t="shared" si="14"/>
        <v>2.2524696395789397E-3</v>
      </c>
      <c r="P145" s="239">
        <f t="shared" si="14"/>
        <v>2.2460288227998271E-3</v>
      </c>
      <c r="Q145" s="239">
        <f t="shared" si="14"/>
        <v>2.2442991431554163E-3</v>
      </c>
    </row>
    <row r="146" spans="1:17" x14ac:dyDescent="0.25">
      <c r="A146" s="76" t="s">
        <v>81</v>
      </c>
      <c r="B146" s="239">
        <f t="shared" ref="B146:Q146" si="15">IF(B$50=0,0,B$50/B$47)</f>
        <v>1.6891095569328111E-2</v>
      </c>
      <c r="C146" s="239">
        <f t="shared" si="15"/>
        <v>1.6860407354807806E-2</v>
      </c>
      <c r="D146" s="239">
        <f t="shared" si="15"/>
        <v>1.669361191871882E-2</v>
      </c>
      <c r="E146" s="239">
        <f t="shared" si="15"/>
        <v>1.6817321237520604E-2</v>
      </c>
      <c r="F146" s="239">
        <f t="shared" si="15"/>
        <v>1.6730004069970193E-2</v>
      </c>
      <c r="G146" s="239">
        <f t="shared" si="15"/>
        <v>1.6740751763277391E-2</v>
      </c>
      <c r="H146" s="239">
        <f t="shared" si="15"/>
        <v>1.6686460189733597E-2</v>
      </c>
      <c r="I146" s="239">
        <f t="shared" si="15"/>
        <v>1.6690693997984094E-2</v>
      </c>
      <c r="J146" s="239">
        <f t="shared" si="15"/>
        <v>1.6812264806165055E-2</v>
      </c>
      <c r="K146" s="239">
        <f t="shared" si="15"/>
        <v>1.7057027314821331E-2</v>
      </c>
      <c r="L146" s="239">
        <f t="shared" si="15"/>
        <v>1.7203937380149491E-2</v>
      </c>
      <c r="M146" s="239">
        <f t="shared" si="15"/>
        <v>1.7331713467379613E-2</v>
      </c>
      <c r="N146" s="239">
        <f t="shared" si="15"/>
        <v>1.7184320049483105E-2</v>
      </c>
      <c r="O146" s="239">
        <f t="shared" si="15"/>
        <v>1.7073994894935888E-2</v>
      </c>
      <c r="P146" s="239">
        <f t="shared" si="15"/>
        <v>1.7025172717325388E-2</v>
      </c>
      <c r="Q146" s="239">
        <f t="shared" si="15"/>
        <v>1.7012061534426574E-2</v>
      </c>
    </row>
    <row r="147" spans="1:17" x14ac:dyDescent="0.25">
      <c r="A147" s="76" t="s">
        <v>80</v>
      </c>
      <c r="B147" s="239">
        <f t="shared" ref="B147:Q147" si="16">IF(B$51=0,0,B$51/B$47)</f>
        <v>6.0555437980698915E-3</v>
      </c>
      <c r="C147" s="239">
        <f t="shared" si="16"/>
        <v>6.0445419168509056E-3</v>
      </c>
      <c r="D147" s="239">
        <f t="shared" si="16"/>
        <v>5.9847449034239556E-3</v>
      </c>
      <c r="E147" s="239">
        <f t="shared" si="16"/>
        <v>6.0290953243400435E-3</v>
      </c>
      <c r="F147" s="239">
        <f t="shared" si="16"/>
        <v>5.9977916750145934E-3</v>
      </c>
      <c r="G147" s="239">
        <f t="shared" si="16"/>
        <v>6.0016447778096635E-3</v>
      </c>
      <c r="H147" s="239">
        <f t="shared" si="16"/>
        <v>5.9821809721547154E-3</v>
      </c>
      <c r="I147" s="239">
        <f t="shared" si="16"/>
        <v>5.9836988139778382E-3</v>
      </c>
      <c r="J147" s="239">
        <f t="shared" si="16"/>
        <v>6.027282567943648E-3</v>
      </c>
      <c r="K147" s="239">
        <f t="shared" si="16"/>
        <v>6.1150311740189684E-3</v>
      </c>
      <c r="L147" s="239">
        <f t="shared" si="16"/>
        <v>6.1676991807400596E-3</v>
      </c>
      <c r="M147" s="239">
        <f t="shared" si="16"/>
        <v>6.2135075588521946E-3</v>
      </c>
      <c r="N147" s="239">
        <f t="shared" si="16"/>
        <v>6.1606662677733464E-3</v>
      </c>
      <c r="O147" s="239">
        <f t="shared" si="16"/>
        <v>6.1211141379160835E-3</v>
      </c>
      <c r="P147" s="239">
        <f t="shared" si="16"/>
        <v>6.103611138562128E-3</v>
      </c>
      <c r="Q147" s="239">
        <f t="shared" si="16"/>
        <v>6.0989107127097974E-3</v>
      </c>
    </row>
    <row r="148" spans="1:17" x14ac:dyDescent="0.25">
      <c r="A148" s="129" t="s">
        <v>79</v>
      </c>
      <c r="B148" s="238">
        <f t="shared" ref="B148:Q148" si="17">IF(B$52=0,0,B$52/B$47)</f>
        <v>9.9057585835967427E-3</v>
      </c>
      <c r="C148" s="238">
        <f t="shared" si="17"/>
        <v>9.8877615245455946E-3</v>
      </c>
      <c r="D148" s="238">
        <f t="shared" si="17"/>
        <v>9.7899445821239654E-3</v>
      </c>
      <c r="E148" s="238">
        <f t="shared" si="17"/>
        <v>9.8624937333357358E-3</v>
      </c>
      <c r="F148" s="238">
        <f t="shared" si="17"/>
        <v>9.8112867066270336E-3</v>
      </c>
      <c r="G148" s="238">
        <f t="shared" si="17"/>
        <v>9.8177801962201772E-3</v>
      </c>
      <c r="H148" s="238">
        <f t="shared" si="17"/>
        <v>9.7857504609971183E-3</v>
      </c>
      <c r="I148" s="238">
        <f t="shared" si="17"/>
        <v>9.7882333717264122E-3</v>
      </c>
      <c r="J148" s="238">
        <f t="shared" si="17"/>
        <v>9.8595283964754386E-3</v>
      </c>
      <c r="K148" s="238">
        <f t="shared" si="17"/>
        <v>1.0003069015916799E-2</v>
      </c>
      <c r="L148" s="238">
        <f t="shared" si="17"/>
        <v>1.0089832914877193E-2</v>
      </c>
      <c r="M148" s="238">
        <f t="shared" si="17"/>
        <v>1.016474308328693E-2</v>
      </c>
      <c r="N148" s="238">
        <f t="shared" si="17"/>
        <v>1.0078408908067228E-2</v>
      </c>
      <c r="O148" s="238">
        <f t="shared" si="17"/>
        <v>1.0013784181544192E-2</v>
      </c>
      <c r="P148" s="238">
        <f t="shared" si="17"/>
        <v>9.9851714738377825E-3</v>
      </c>
      <c r="Q148" s="238">
        <f t="shared" si="17"/>
        <v>9.9774779346374718E-3</v>
      </c>
    </row>
    <row r="149" spans="1:17" x14ac:dyDescent="0.25">
      <c r="A149" s="127" t="s">
        <v>210</v>
      </c>
      <c r="B149" s="237">
        <f t="shared" ref="B149:Q149" si="18">IF(B$57=0,0,B$57/B$47)</f>
        <v>4.1605882484346608E-2</v>
      </c>
      <c r="C149" s="237">
        <f t="shared" si="18"/>
        <v>4.2706451488779634E-2</v>
      </c>
      <c r="D149" s="237">
        <f t="shared" si="18"/>
        <v>5.4358735799790746E-2</v>
      </c>
      <c r="E149" s="237">
        <f t="shared" si="18"/>
        <v>4.5165159332591964E-2</v>
      </c>
      <c r="F149" s="237">
        <f t="shared" si="18"/>
        <v>5.1959421610274975E-2</v>
      </c>
      <c r="G149" s="237">
        <f t="shared" si="18"/>
        <v>5.1075205908331943E-2</v>
      </c>
      <c r="H149" s="237">
        <f t="shared" si="18"/>
        <v>5.3967376817158283E-2</v>
      </c>
      <c r="I149" s="237">
        <f t="shared" si="18"/>
        <v>5.5884517433633339E-2</v>
      </c>
      <c r="J149" s="237">
        <f t="shared" si="18"/>
        <v>4.7599906500971151E-2</v>
      </c>
      <c r="K149" s="237">
        <f t="shared" si="18"/>
        <v>4.9799266850694114E-2</v>
      </c>
      <c r="L149" s="237">
        <f t="shared" si="18"/>
        <v>4.5982717749834728E-2</v>
      </c>
      <c r="M149" s="237">
        <f t="shared" si="18"/>
        <v>3.4411205571965628E-2</v>
      </c>
      <c r="N149" s="237">
        <f t="shared" si="18"/>
        <v>4.323092165985732E-2</v>
      </c>
      <c r="O149" s="237">
        <f t="shared" si="18"/>
        <v>4.060650757747588E-2</v>
      </c>
      <c r="P149" s="237">
        <f t="shared" si="18"/>
        <v>4.2851649791581625E-2</v>
      </c>
      <c r="Q149" s="237">
        <f t="shared" si="18"/>
        <v>4.5071812062432326E-2</v>
      </c>
    </row>
    <row r="150" spans="1:17" x14ac:dyDescent="0.25">
      <c r="A150" s="127" t="s">
        <v>209</v>
      </c>
      <c r="B150" s="237">
        <f t="shared" ref="B150:Q150" si="19">IF(B$58=0,0,B$58/B$47)</f>
        <v>0.12723329143026554</v>
      </c>
      <c r="C150" s="237">
        <f t="shared" si="19"/>
        <v>0.12552787557816719</v>
      </c>
      <c r="D150" s="237">
        <f t="shared" si="19"/>
        <v>0.10644648955964783</v>
      </c>
      <c r="E150" s="237">
        <f t="shared" si="19"/>
        <v>0.12162214383289684</v>
      </c>
      <c r="F150" s="237">
        <f t="shared" si="19"/>
        <v>0.11046412141904621</v>
      </c>
      <c r="G150" s="237">
        <f t="shared" si="19"/>
        <v>0.11161325363769752</v>
      </c>
      <c r="H150" s="237">
        <f t="shared" si="19"/>
        <v>0.10765283978612898</v>
      </c>
      <c r="I150" s="237">
        <f t="shared" si="19"/>
        <v>0.10316755149173104</v>
      </c>
      <c r="J150" s="237">
        <f t="shared" si="19"/>
        <v>0.11672576293235626</v>
      </c>
      <c r="K150" s="237">
        <f t="shared" si="19"/>
        <v>0.11532807423027353</v>
      </c>
      <c r="L150" s="237">
        <f t="shared" si="19"/>
        <v>0.12262402054816224</v>
      </c>
      <c r="M150" s="237">
        <f t="shared" si="19"/>
        <v>0.14172329618761623</v>
      </c>
      <c r="N150" s="237">
        <f t="shared" si="19"/>
        <v>0.12756863799704329</v>
      </c>
      <c r="O150" s="237">
        <f t="shared" si="19"/>
        <v>0.12976704024924951</v>
      </c>
      <c r="P150" s="237">
        <f t="shared" si="19"/>
        <v>0.12728758066441628</v>
      </c>
      <c r="Q150" s="237">
        <f t="shared" si="19"/>
        <v>0.12384496676011279</v>
      </c>
    </row>
    <row r="151" spans="1:17" x14ac:dyDescent="0.25">
      <c r="A151" s="142" t="s">
        <v>225</v>
      </c>
      <c r="B151" s="235">
        <f t="shared" ref="B151:Q151" si="20">IF(B$59=0,0,B$59/B$47)</f>
        <v>0.11064891855386591</v>
      </c>
      <c r="C151" s="235">
        <f t="shared" si="20"/>
        <v>0.10888994029640992</v>
      </c>
      <c r="D151" s="235">
        <f t="shared" si="20"/>
        <v>8.9921421692504999E-2</v>
      </c>
      <c r="E151" s="235">
        <f t="shared" si="20"/>
        <v>0.10498374759605231</v>
      </c>
      <c r="F151" s="235">
        <f t="shared" si="20"/>
        <v>9.3903028827464582E-2</v>
      </c>
      <c r="G151" s="235">
        <f t="shared" si="20"/>
        <v>9.5145110373889161E-2</v>
      </c>
      <c r="H151" s="235">
        <f t="shared" si="20"/>
        <v>9.1134851441825399E-2</v>
      </c>
      <c r="I151" s="235">
        <f t="shared" si="20"/>
        <v>8.6741601006803754E-2</v>
      </c>
      <c r="J151" s="235">
        <f t="shared" si="20"/>
        <v>0.10016680987754452</v>
      </c>
      <c r="K151" s="235">
        <f t="shared" si="20"/>
        <v>9.8443260125240475E-2</v>
      </c>
      <c r="L151" s="235">
        <f t="shared" si="20"/>
        <v>0.10559377962886426</v>
      </c>
      <c r="M151" s="235">
        <f t="shared" si="20"/>
        <v>0.12477134617371291</v>
      </c>
      <c r="N151" s="235">
        <f t="shared" si="20"/>
        <v>0.1105578163455594</v>
      </c>
      <c r="O151" s="235">
        <f t="shared" si="20"/>
        <v>0.11162357984207985</v>
      </c>
      <c r="P151" s="235">
        <f t="shared" si="20"/>
        <v>0.10811356270554449</v>
      </c>
      <c r="Q151" s="235">
        <f t="shared" si="20"/>
        <v>0.10388061208988761</v>
      </c>
    </row>
    <row r="152" spans="1:17" x14ac:dyDescent="0.25">
      <c r="A152" s="142" t="s">
        <v>224</v>
      </c>
      <c r="B152" s="235">
        <f t="shared" ref="B152:Q152" si="21">IF(B$65=0,0,B$65/B$47)</f>
        <v>1.6584372876399626E-2</v>
      </c>
      <c r="C152" s="235">
        <f t="shared" si="21"/>
        <v>1.663793528175727E-2</v>
      </c>
      <c r="D152" s="235">
        <f t="shared" si="21"/>
        <v>1.6525067867142827E-2</v>
      </c>
      <c r="E152" s="235">
        <f t="shared" si="21"/>
        <v>1.663839623684453E-2</v>
      </c>
      <c r="F152" s="235">
        <f t="shared" si="21"/>
        <v>1.6561092591581637E-2</v>
      </c>
      <c r="G152" s="235">
        <f t="shared" si="21"/>
        <v>1.6468143263808362E-2</v>
      </c>
      <c r="H152" s="235">
        <f t="shared" si="21"/>
        <v>1.6517988344303573E-2</v>
      </c>
      <c r="I152" s="235">
        <f t="shared" si="21"/>
        <v>1.6425950484927291E-2</v>
      </c>
      <c r="J152" s="235">
        <f t="shared" si="21"/>
        <v>1.6558953054811736E-2</v>
      </c>
      <c r="K152" s="235">
        <f t="shared" si="21"/>
        <v>1.6884814105033057E-2</v>
      </c>
      <c r="L152" s="235">
        <f t="shared" si="21"/>
        <v>1.703024091929798E-2</v>
      </c>
      <c r="M152" s="235">
        <f t="shared" si="21"/>
        <v>1.6951950013903306E-2</v>
      </c>
      <c r="N152" s="235">
        <f t="shared" si="21"/>
        <v>1.7010821651483883E-2</v>
      </c>
      <c r="O152" s="235">
        <f t="shared" si="21"/>
        <v>1.814346040716968E-2</v>
      </c>
      <c r="P152" s="235">
        <f t="shared" si="21"/>
        <v>1.9174017958871796E-2</v>
      </c>
      <c r="Q152" s="235">
        <f t="shared" si="21"/>
        <v>1.9553941202477332E-2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4.1041346774785172E-4</v>
      </c>
    </row>
    <row r="154" spans="1:17" x14ac:dyDescent="0.25">
      <c r="A154" s="127" t="s">
        <v>208</v>
      </c>
      <c r="B154" s="237">
        <f t="shared" ref="B154:Q154" si="23">IF(B$77=0,0,B$77/B$47)</f>
        <v>0.68502413973165943</v>
      </c>
      <c r="C154" s="237">
        <f t="shared" si="23"/>
        <v>0.68562892117516394</v>
      </c>
      <c r="D154" s="237">
        <f t="shared" si="23"/>
        <v>0.69177729572972191</v>
      </c>
      <c r="E154" s="237">
        <f t="shared" si="23"/>
        <v>0.68686958667803533</v>
      </c>
      <c r="F154" s="237">
        <f t="shared" si="23"/>
        <v>0.69040611686118636</v>
      </c>
      <c r="G154" s="237">
        <f t="shared" si="23"/>
        <v>0.69025365280473439</v>
      </c>
      <c r="H154" s="237">
        <f t="shared" si="23"/>
        <v>0.69110856827139855</v>
      </c>
      <c r="I154" s="237">
        <f t="shared" si="23"/>
        <v>0.69320956087826335</v>
      </c>
      <c r="J154" s="237">
        <f t="shared" si="23"/>
        <v>0.68882240190318222</v>
      </c>
      <c r="K154" s="237">
        <f t="shared" si="23"/>
        <v>0.68554264518051822</v>
      </c>
      <c r="L154" s="237">
        <f t="shared" si="23"/>
        <v>0.68173508155692619</v>
      </c>
      <c r="M154" s="237">
        <f t="shared" si="23"/>
        <v>0.67578571340632876</v>
      </c>
      <c r="N154" s="237">
        <f t="shared" si="23"/>
        <v>0.68032233319472102</v>
      </c>
      <c r="O154" s="237">
        <f t="shared" si="23"/>
        <v>0.6822339886122355</v>
      </c>
      <c r="P154" s="237">
        <f t="shared" si="23"/>
        <v>0.6823565870053554</v>
      </c>
      <c r="Q154" s="237">
        <f t="shared" si="23"/>
        <v>0.68331179848585544</v>
      </c>
    </row>
    <row r="155" spans="1:17" x14ac:dyDescent="0.25">
      <c r="A155" s="142" t="s">
        <v>222</v>
      </c>
      <c r="B155" s="259">
        <f t="shared" ref="B155:Q155" si="24">IF(B$78=0,0,B$78/B$47)</f>
        <v>0.64293318156817636</v>
      </c>
      <c r="C155" s="259">
        <f t="shared" si="24"/>
        <v>0.6424245626664522</v>
      </c>
      <c r="D155" s="259">
        <f t="shared" si="24"/>
        <v>0.63678480097300971</v>
      </c>
      <c r="E155" s="259">
        <f t="shared" si="24"/>
        <v>0.64117785468243582</v>
      </c>
      <c r="F155" s="259">
        <f t="shared" si="24"/>
        <v>0.63784090947687766</v>
      </c>
      <c r="G155" s="259">
        <f t="shared" si="24"/>
        <v>0.6385829700379958</v>
      </c>
      <c r="H155" s="259">
        <f t="shared" si="24"/>
        <v>0.6365119952829863</v>
      </c>
      <c r="I155" s="259">
        <f t="shared" si="24"/>
        <v>0.63667349566752118</v>
      </c>
      <c r="J155" s="259">
        <f t="shared" si="24"/>
        <v>0.6406675364494363</v>
      </c>
      <c r="K155" s="259">
        <f t="shared" si="24"/>
        <v>0.63516277742087379</v>
      </c>
      <c r="L155" s="259">
        <f t="shared" si="24"/>
        <v>0.63521625937403603</v>
      </c>
      <c r="M155" s="259">
        <f t="shared" si="24"/>
        <v>0.64097331363017807</v>
      </c>
      <c r="N155" s="259">
        <f t="shared" si="24"/>
        <v>0.63658738980928831</v>
      </c>
      <c r="O155" s="259">
        <f t="shared" si="24"/>
        <v>0.64115405689220206</v>
      </c>
      <c r="P155" s="259">
        <f t="shared" si="24"/>
        <v>0.63900533735232179</v>
      </c>
      <c r="Q155" s="259">
        <f t="shared" si="24"/>
        <v>0.63771450207984937</v>
      </c>
    </row>
    <row r="156" spans="1:17" x14ac:dyDescent="0.25">
      <c r="A156" s="142" t="s">
        <v>221</v>
      </c>
      <c r="B156" s="259">
        <f t="shared" ref="B156:Q156" si="25">IF(B$86=0,0,B$86/B$47)</f>
        <v>4.2090958163482996E-2</v>
      </c>
      <c r="C156" s="259">
        <f t="shared" si="25"/>
        <v>4.3204358508711696E-2</v>
      </c>
      <c r="D156" s="259">
        <f t="shared" si="25"/>
        <v>5.4992494756712272E-2</v>
      </c>
      <c r="E156" s="259">
        <f t="shared" si="25"/>
        <v>4.5691731995599484E-2</v>
      </c>
      <c r="F156" s="259">
        <f t="shared" si="25"/>
        <v>5.2565207384308761E-2</v>
      </c>
      <c r="G156" s="259">
        <f t="shared" si="25"/>
        <v>5.1670682766738585E-2</v>
      </c>
      <c r="H156" s="259">
        <f t="shared" si="25"/>
        <v>5.4596572988412237E-2</v>
      </c>
      <c r="I156" s="259">
        <f t="shared" si="25"/>
        <v>5.6536065210742212E-2</v>
      </c>
      <c r="J156" s="259">
        <f t="shared" si="25"/>
        <v>4.8154865453746004E-2</v>
      </c>
      <c r="K156" s="259">
        <f t="shared" si="25"/>
        <v>5.0379867759644502E-2</v>
      </c>
      <c r="L156" s="259">
        <f t="shared" si="25"/>
        <v>4.6518822182890072E-2</v>
      </c>
      <c r="M156" s="259">
        <f t="shared" si="25"/>
        <v>3.4812399776150645E-2</v>
      </c>
      <c r="N156" s="259">
        <f t="shared" si="25"/>
        <v>4.3734943385432712E-2</v>
      </c>
      <c r="O156" s="259">
        <f t="shared" si="25"/>
        <v>4.1079931720033415E-2</v>
      </c>
      <c r="P156" s="259">
        <f t="shared" si="25"/>
        <v>4.3351249653033587E-2</v>
      </c>
      <c r="Q156" s="259">
        <f t="shared" si="25"/>
        <v>4.5597296406006044E-2</v>
      </c>
    </row>
    <row r="157" spans="1:17" x14ac:dyDescent="0.25">
      <c r="A157" s="127" t="s">
        <v>207</v>
      </c>
      <c r="B157" s="237">
        <f t="shared" ref="B157:Q157" si="26">IF(B$87=0,0,B$87/B$47)</f>
        <v>0.1027440362215826</v>
      </c>
      <c r="C157" s="237">
        <f t="shared" si="26"/>
        <v>0.10282293860528653</v>
      </c>
      <c r="D157" s="237">
        <f t="shared" si="26"/>
        <v>0.10453215756163349</v>
      </c>
      <c r="E157" s="237">
        <f t="shared" si="26"/>
        <v>0.1031399837740313</v>
      </c>
      <c r="F157" s="237">
        <f t="shared" si="26"/>
        <v>0.10419152856124458</v>
      </c>
      <c r="G157" s="237">
        <f t="shared" si="26"/>
        <v>0.10405127512197321</v>
      </c>
      <c r="H157" s="237">
        <f t="shared" si="26"/>
        <v>0.10440426632467519</v>
      </c>
      <c r="I157" s="237">
        <f t="shared" si="26"/>
        <v>0.1048605448863093</v>
      </c>
      <c r="J157" s="237">
        <f t="shared" si="26"/>
        <v>0.1036617920812527</v>
      </c>
      <c r="K157" s="237">
        <f t="shared" si="26"/>
        <v>0.10551109059474227</v>
      </c>
      <c r="L157" s="237">
        <f t="shared" si="26"/>
        <v>0.10546124133570542</v>
      </c>
      <c r="M157" s="237">
        <f t="shared" si="26"/>
        <v>0.10355461753494705</v>
      </c>
      <c r="N157" s="237">
        <f t="shared" si="26"/>
        <v>0.1047314840459911</v>
      </c>
      <c r="O157" s="237">
        <f t="shared" si="26"/>
        <v>0.10352918672814609</v>
      </c>
      <c r="P157" s="237">
        <f t="shared" si="26"/>
        <v>0.1037663092320366</v>
      </c>
      <c r="Q157" s="237">
        <f t="shared" si="26"/>
        <v>0.10406723607294675</v>
      </c>
    </row>
    <row r="158" spans="1:17" x14ac:dyDescent="0.25">
      <c r="A158" s="142" t="s">
        <v>220</v>
      </c>
      <c r="B158" s="259">
        <f t="shared" ref="B158:Q158" si="27">IF(B$88=0,0,B$88/B$47)</f>
        <v>6.0870632617857572E-2</v>
      </c>
      <c r="C158" s="259">
        <f t="shared" si="27"/>
        <v>5.9841889462887682E-2</v>
      </c>
      <c r="D158" s="259">
        <f t="shared" si="27"/>
        <v>4.9823901237800811E-2</v>
      </c>
      <c r="E158" s="259">
        <f t="shared" si="27"/>
        <v>5.768441757442707E-2</v>
      </c>
      <c r="F158" s="259">
        <f t="shared" si="27"/>
        <v>5.1898013745840105E-2</v>
      </c>
      <c r="G158" s="259">
        <f t="shared" si="27"/>
        <v>5.2647661415483868E-2</v>
      </c>
      <c r="H158" s="259">
        <f t="shared" si="27"/>
        <v>5.0089885377476495E-2</v>
      </c>
      <c r="I158" s="259">
        <f t="shared" si="27"/>
        <v>4.8616696325271262E-2</v>
      </c>
      <c r="J158" s="259">
        <f t="shared" si="27"/>
        <v>5.5755823564309678E-2</v>
      </c>
      <c r="K158" s="259">
        <f t="shared" si="27"/>
        <v>5.5391620089741953E-2</v>
      </c>
      <c r="L158" s="259">
        <f t="shared" si="27"/>
        <v>5.9182859910689049E-2</v>
      </c>
      <c r="M158" s="259">
        <f t="shared" si="27"/>
        <v>6.8922151802540479E-2</v>
      </c>
      <c r="N158" s="259">
        <f t="shared" si="27"/>
        <v>6.1222592448624172E-2</v>
      </c>
      <c r="O158" s="259">
        <f t="shared" si="27"/>
        <v>6.2661583898928772E-2</v>
      </c>
      <c r="P158" s="259">
        <f t="shared" si="27"/>
        <v>6.0639128178168467E-2</v>
      </c>
      <c r="Q158" s="259">
        <f t="shared" si="27"/>
        <v>5.8705617355893115E-2</v>
      </c>
    </row>
    <row r="159" spans="1:17" x14ac:dyDescent="0.25">
      <c r="A159" s="140" t="s">
        <v>219</v>
      </c>
      <c r="B159" s="260">
        <f t="shared" ref="B159:Q159" si="28">IF(B$94=0,0,B$94/B$47)</f>
        <v>4.1873403603725025E-2</v>
      </c>
      <c r="C159" s="260">
        <f t="shared" si="28"/>
        <v>4.298104914239885E-2</v>
      </c>
      <c r="D159" s="260">
        <f t="shared" si="28"/>
        <v>5.470825632383268E-2</v>
      </c>
      <c r="E159" s="260">
        <f t="shared" si="28"/>
        <v>4.5455566199604232E-2</v>
      </c>
      <c r="F159" s="260">
        <f t="shared" si="28"/>
        <v>5.2293514815404479E-2</v>
      </c>
      <c r="G159" s="260">
        <f t="shared" si="28"/>
        <v>5.1403613706489347E-2</v>
      </c>
      <c r="H159" s="260">
        <f t="shared" si="28"/>
        <v>5.4314380947198676E-2</v>
      </c>
      <c r="I159" s="260">
        <f t="shared" si="28"/>
        <v>5.6243848561038048E-2</v>
      </c>
      <c r="J159" s="260">
        <f t="shared" si="28"/>
        <v>4.7905968516943016E-2</v>
      </c>
      <c r="K159" s="260">
        <f t="shared" si="28"/>
        <v>5.0119470505000319E-2</v>
      </c>
      <c r="L159" s="260">
        <f t="shared" si="28"/>
        <v>4.6278381425016377E-2</v>
      </c>
      <c r="M159" s="260">
        <f t="shared" si="28"/>
        <v>3.463246573240656E-2</v>
      </c>
      <c r="N159" s="260">
        <f t="shared" si="28"/>
        <v>4.3508891597366921E-2</v>
      </c>
      <c r="O159" s="260">
        <f t="shared" si="28"/>
        <v>4.0867602829217316E-2</v>
      </c>
      <c r="P159" s="260">
        <f t="shared" si="28"/>
        <v>4.3127181053868133E-2</v>
      </c>
      <c r="Q159" s="260">
        <f t="shared" si="28"/>
        <v>4.5361618717053631E-2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0.99999999999999956</v>
      </c>
      <c r="D162" s="77">
        <f t="shared" si="29"/>
        <v>1</v>
      </c>
      <c r="E162" s="77">
        <f t="shared" si="29"/>
        <v>1.0000000000000002</v>
      </c>
      <c r="F162" s="77">
        <f t="shared" si="29"/>
        <v>0.99999999999999978</v>
      </c>
      <c r="G162" s="77">
        <f t="shared" si="29"/>
        <v>1</v>
      </c>
      <c r="H162" s="77">
        <f t="shared" si="29"/>
        <v>1.0000000000000002</v>
      </c>
      <c r="I162" s="77">
        <f t="shared" si="29"/>
        <v>0.99999999999999989</v>
      </c>
      <c r="J162" s="77">
        <f t="shared" si="29"/>
        <v>1</v>
      </c>
      <c r="K162" s="77">
        <f t="shared" si="29"/>
        <v>1.0000000000000002</v>
      </c>
      <c r="L162" s="77">
        <f t="shared" si="29"/>
        <v>1</v>
      </c>
      <c r="M162" s="77">
        <f t="shared" si="29"/>
        <v>1</v>
      </c>
      <c r="N162" s="77">
        <f t="shared" si="29"/>
        <v>1</v>
      </c>
      <c r="O162" s="77">
        <f t="shared" si="29"/>
        <v>1</v>
      </c>
      <c r="P162" s="77">
        <f t="shared" si="29"/>
        <v>1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1.7554677589672725E-2</v>
      </c>
      <c r="C163" s="240">
        <f t="shared" si="30"/>
        <v>1.750845162275105E-2</v>
      </c>
      <c r="D163" s="240">
        <f t="shared" si="30"/>
        <v>1.7043109667442338E-2</v>
      </c>
      <c r="E163" s="240">
        <f t="shared" si="30"/>
        <v>1.7408115290079788E-2</v>
      </c>
      <c r="F163" s="240">
        <f t="shared" si="30"/>
        <v>1.7137881913332074E-2</v>
      </c>
      <c r="G163" s="240">
        <f t="shared" si="30"/>
        <v>1.7172652895317012E-2</v>
      </c>
      <c r="H163" s="240">
        <f t="shared" si="30"/>
        <v>1.7056934646536834E-2</v>
      </c>
      <c r="I163" s="240">
        <f t="shared" si="30"/>
        <v>1.6985698879531864E-2</v>
      </c>
      <c r="J163" s="240">
        <f t="shared" si="30"/>
        <v>1.7313485775773151E-2</v>
      </c>
      <c r="K163" s="240">
        <f t="shared" si="30"/>
        <v>1.7256598348872925E-2</v>
      </c>
      <c r="L163" s="240">
        <f t="shared" si="30"/>
        <v>1.7416476895577852E-2</v>
      </c>
      <c r="M163" s="240">
        <f t="shared" si="30"/>
        <v>1.7877907219847642E-2</v>
      </c>
      <c r="N163" s="240">
        <f t="shared" si="30"/>
        <v>1.7519812788823245E-2</v>
      </c>
      <c r="O163" s="240">
        <f t="shared" si="30"/>
        <v>1.7611245900514577E-2</v>
      </c>
      <c r="P163" s="240">
        <f t="shared" si="30"/>
        <v>1.7518988359153036E-2</v>
      </c>
      <c r="Q163" s="240">
        <f t="shared" si="30"/>
        <v>1.742547714430092E-2</v>
      </c>
    </row>
    <row r="164" spans="1:17" x14ac:dyDescent="0.25">
      <c r="A164" s="76" t="s">
        <v>82</v>
      </c>
      <c r="B164" s="239">
        <f t="shared" ref="B164:Q164" si="31">IF(B$99=0,0,B$99/B$97)</f>
        <v>4.7100574637470487E-3</v>
      </c>
      <c r="C164" s="239">
        <f t="shared" si="31"/>
        <v>4.6976546748375867E-3</v>
      </c>
      <c r="D164" s="239">
        <f t="shared" si="31"/>
        <v>4.5727997842478652E-3</v>
      </c>
      <c r="E164" s="239">
        <f t="shared" si="31"/>
        <v>4.6707336510723157E-3</v>
      </c>
      <c r="F164" s="239">
        <f t="shared" si="31"/>
        <v>4.5982279199586352E-3</v>
      </c>
      <c r="G164" s="239">
        <f t="shared" si="31"/>
        <v>4.6075572467083508E-3</v>
      </c>
      <c r="H164" s="239">
        <f t="shared" si="31"/>
        <v>4.5765091343989888E-3</v>
      </c>
      <c r="I164" s="239">
        <f t="shared" si="31"/>
        <v>4.5573960202814796E-3</v>
      </c>
      <c r="J164" s="239">
        <f t="shared" si="31"/>
        <v>4.6453438113629852E-3</v>
      </c>
      <c r="K164" s="239">
        <f t="shared" si="31"/>
        <v>4.6300804692539629E-3</v>
      </c>
      <c r="L164" s="239">
        <f t="shared" si="31"/>
        <v>4.6729771353051569E-3</v>
      </c>
      <c r="M164" s="239">
        <f t="shared" si="31"/>
        <v>4.7967825046561002E-3</v>
      </c>
      <c r="N164" s="239">
        <f t="shared" si="31"/>
        <v>4.7007029646613041E-3</v>
      </c>
      <c r="O164" s="239">
        <f t="shared" si="31"/>
        <v>4.725235184518688E-3</v>
      </c>
      <c r="P164" s="239">
        <f t="shared" si="31"/>
        <v>4.7004817637248779E-3</v>
      </c>
      <c r="Q164" s="239">
        <f t="shared" si="31"/>
        <v>4.6753919725163288E-3</v>
      </c>
    </row>
    <row r="165" spans="1:17" x14ac:dyDescent="0.25">
      <c r="A165" s="76" t="s">
        <v>81</v>
      </c>
      <c r="B165" s="239">
        <f t="shared" ref="B165:Q165" si="32">IF(B$100=0,0,B$100/B$97)</f>
        <v>5.0468570699611748E-2</v>
      </c>
      <c r="C165" s="239">
        <f t="shared" si="32"/>
        <v>5.0335674013368019E-2</v>
      </c>
      <c r="D165" s="239">
        <f t="shared" si="32"/>
        <v>4.8997845776362445E-2</v>
      </c>
      <c r="E165" s="239">
        <f t="shared" si="32"/>
        <v>5.0047213500590604E-2</v>
      </c>
      <c r="F165" s="239">
        <f t="shared" si="32"/>
        <v>4.9270309896971565E-2</v>
      </c>
      <c r="G165" s="239">
        <f t="shared" si="32"/>
        <v>4.9370274237167375E-2</v>
      </c>
      <c r="H165" s="239">
        <f t="shared" si="32"/>
        <v>4.9037591703411633E-2</v>
      </c>
      <c r="I165" s="239">
        <f t="shared" si="32"/>
        <v>4.8832793448071045E-2</v>
      </c>
      <c r="J165" s="239">
        <f t="shared" si="32"/>
        <v>4.9775159724116572E-2</v>
      </c>
      <c r="K165" s="239">
        <f t="shared" si="32"/>
        <v>4.9611612025119121E-2</v>
      </c>
      <c r="L165" s="239">
        <f t="shared" si="32"/>
        <v>5.0071252579410794E-2</v>
      </c>
      <c r="M165" s="239">
        <f t="shared" si="32"/>
        <v>5.1397835128386506E-2</v>
      </c>
      <c r="N165" s="239">
        <f t="shared" si="32"/>
        <v>5.0368336636205484E-2</v>
      </c>
      <c r="O165" s="239">
        <f t="shared" si="32"/>
        <v>5.0631200960435149E-2</v>
      </c>
      <c r="P165" s="239">
        <f t="shared" si="32"/>
        <v>5.036596645384895E-2</v>
      </c>
      <c r="Q165" s="239">
        <f t="shared" si="32"/>
        <v>5.0097127716488873E-2</v>
      </c>
    </row>
    <row r="166" spans="1:17" x14ac:dyDescent="0.25">
      <c r="A166" s="76" t="s">
        <v>80</v>
      </c>
      <c r="B166" s="239">
        <f t="shared" ref="B166:Q166" si="33">IF(B$101=0,0,B$101/B$97)</f>
        <v>1.3957393570014819E-2</v>
      </c>
      <c r="C166" s="239">
        <f t="shared" si="33"/>
        <v>1.3920640174221333E-2</v>
      </c>
      <c r="D166" s="239">
        <f t="shared" si="33"/>
        <v>1.3550655548658922E-2</v>
      </c>
      <c r="E166" s="239">
        <f t="shared" si="33"/>
        <v>1.384086464560162E-2</v>
      </c>
      <c r="F166" s="239">
        <f t="shared" si="33"/>
        <v>1.3626007176658935E-2</v>
      </c>
      <c r="G166" s="239">
        <f t="shared" si="33"/>
        <v>1.3653652929644176E-2</v>
      </c>
      <c r="H166" s="239">
        <f t="shared" si="33"/>
        <v>1.3561647529191371E-2</v>
      </c>
      <c r="I166" s="239">
        <f t="shared" si="33"/>
        <v>1.350500931232459E-2</v>
      </c>
      <c r="J166" s="239">
        <f t="shared" si="33"/>
        <v>1.3765626500795471E-2</v>
      </c>
      <c r="K166" s="239">
        <f t="shared" si="33"/>
        <v>1.3720396378944698E-2</v>
      </c>
      <c r="L166" s="239">
        <f t="shared" si="33"/>
        <v>1.384751280067126E-2</v>
      </c>
      <c r="M166" s="239">
        <f t="shared" si="33"/>
        <v>1.4214387362056645E-2</v>
      </c>
      <c r="N166" s="239">
        <f t="shared" si="33"/>
        <v>1.3929673223417132E-2</v>
      </c>
      <c r="O166" s="239">
        <f t="shared" si="33"/>
        <v>1.4002369968697021E-2</v>
      </c>
      <c r="P166" s="239">
        <f t="shared" si="33"/>
        <v>1.3929017734911628E-2</v>
      </c>
      <c r="Q166" s="239">
        <f t="shared" si="33"/>
        <v>1.3854668728942471E-2</v>
      </c>
    </row>
    <row r="167" spans="1:17" x14ac:dyDescent="0.25">
      <c r="A167" s="129" t="s">
        <v>79</v>
      </c>
      <c r="B167" s="238">
        <f t="shared" ref="B167:Q167" si="34">IF(B$102=0,0,B$102/B$97)</f>
        <v>2.4871699518132548E-2</v>
      </c>
      <c r="C167" s="238">
        <f t="shared" si="34"/>
        <v>2.4806205956468531E-2</v>
      </c>
      <c r="D167" s="238">
        <f t="shared" si="34"/>
        <v>2.414690331610405E-2</v>
      </c>
      <c r="E167" s="238">
        <f t="shared" si="34"/>
        <v>2.4664048112543274E-2</v>
      </c>
      <c r="F167" s="238">
        <f t="shared" si="34"/>
        <v>2.4281177888245135E-2</v>
      </c>
      <c r="G167" s="238">
        <f t="shared" si="34"/>
        <v>2.4330914032815856E-2</v>
      </c>
      <c r="H167" s="238">
        <f t="shared" si="34"/>
        <v>2.4166490729437405E-2</v>
      </c>
      <c r="I167" s="238">
        <f t="shared" si="34"/>
        <v>2.4065562952049254E-2</v>
      </c>
      <c r="J167" s="238">
        <f t="shared" si="34"/>
        <v>2.4529975764397947E-2</v>
      </c>
      <c r="K167" s="238">
        <f t="shared" si="34"/>
        <v>2.4449376905148354E-2</v>
      </c>
      <c r="L167" s="238">
        <f t="shared" si="34"/>
        <v>2.467738369295177E-2</v>
      </c>
      <c r="M167" s="238">
        <f t="shared" si="34"/>
        <v>2.5331112815944811E-2</v>
      </c>
      <c r="N167" s="238">
        <f t="shared" si="34"/>
        <v>2.4824000294428616E-2</v>
      </c>
      <c r="O167" s="238">
        <f t="shared" si="34"/>
        <v>2.4953751469375656E-2</v>
      </c>
      <c r="P167" s="238">
        <f t="shared" si="34"/>
        <v>2.4823082421701576E-2</v>
      </c>
      <c r="Q167" s="238">
        <f t="shared" si="34"/>
        <v>2.4690574442976922E-2</v>
      </c>
    </row>
    <row r="168" spans="1:17" x14ac:dyDescent="0.25">
      <c r="A168" s="127" t="s">
        <v>206</v>
      </c>
      <c r="B168" s="237">
        <f t="shared" ref="B168:Q168" si="35">IF(B$107=0,0,B$107/B$97)</f>
        <v>0.73374814960314849</v>
      </c>
      <c r="C168" s="237">
        <f t="shared" si="35"/>
        <v>0.7265297729330682</v>
      </c>
      <c r="D168" s="237">
        <f t="shared" si="35"/>
        <v>0.65386469446101803</v>
      </c>
      <c r="E168" s="237">
        <f t="shared" si="35"/>
        <v>0.71086183797904501</v>
      </c>
      <c r="F168" s="237">
        <f t="shared" si="35"/>
        <v>0.6686637741614101</v>
      </c>
      <c r="G168" s="237">
        <f t="shared" si="35"/>
        <v>0.67409435522092365</v>
      </c>
      <c r="H168" s="237">
        <f t="shared" si="35"/>
        <v>0.6560235223494455</v>
      </c>
      <c r="I168" s="237">
        <f t="shared" si="35"/>
        <v>0.64489976155293927</v>
      </c>
      <c r="J168" s="237">
        <f t="shared" si="35"/>
        <v>0.69608504640798974</v>
      </c>
      <c r="K168" s="237">
        <f t="shared" si="35"/>
        <v>0.68720183849471406</v>
      </c>
      <c r="L168" s="237">
        <f t="shared" si="35"/>
        <v>0.71217052603724762</v>
      </c>
      <c r="M168" s="237">
        <f t="shared" si="35"/>
        <v>0.78422472391193809</v>
      </c>
      <c r="N168" s="237">
        <f t="shared" si="35"/>
        <v>0.72830727427476816</v>
      </c>
      <c r="O168" s="237">
        <f t="shared" si="35"/>
        <v>0.74258535092421063</v>
      </c>
      <c r="P168" s="237">
        <f t="shared" si="35"/>
        <v>0.72817903841225795</v>
      </c>
      <c r="Q168" s="237">
        <f t="shared" si="35"/>
        <v>0.71357683369009395</v>
      </c>
    </row>
    <row r="169" spans="1:17" x14ac:dyDescent="0.25">
      <c r="A169" s="142" t="s">
        <v>218</v>
      </c>
      <c r="B169" s="235">
        <f t="shared" ref="B169:Q169" si="36">IF(B$108=0,0,B$108/B$97)</f>
        <v>0.67670470956185524</v>
      </c>
      <c r="C169" s="235">
        <f t="shared" si="36"/>
        <v>0.66472394004966018</v>
      </c>
      <c r="D169" s="235">
        <f t="shared" si="36"/>
        <v>0.54411738312562119</v>
      </c>
      <c r="E169" s="235">
        <f t="shared" si="36"/>
        <v>0.63871893560118398</v>
      </c>
      <c r="F169" s="235">
        <f t="shared" si="36"/>
        <v>0.56868029678152876</v>
      </c>
      <c r="G169" s="235">
        <f t="shared" si="36"/>
        <v>0.57769401098425843</v>
      </c>
      <c r="H169" s="235">
        <f t="shared" si="36"/>
        <v>0.54770051829989841</v>
      </c>
      <c r="I169" s="235">
        <f t="shared" si="36"/>
        <v>0.52923775024234743</v>
      </c>
      <c r="J169" s="235">
        <f t="shared" si="36"/>
        <v>0.61419301488048128</v>
      </c>
      <c r="K169" s="235">
        <f t="shared" si="36"/>
        <v>0.59944902583665693</v>
      </c>
      <c r="L169" s="235">
        <f t="shared" si="36"/>
        <v>0.64089184870711813</v>
      </c>
      <c r="M169" s="235">
        <f t="shared" si="36"/>
        <v>0.76048447370642447</v>
      </c>
      <c r="N169" s="235">
        <f t="shared" si="36"/>
        <v>0.66767508353964566</v>
      </c>
      <c r="O169" s="235">
        <f t="shared" si="36"/>
        <v>0.69137336971768926</v>
      </c>
      <c r="P169" s="235">
        <f t="shared" si="36"/>
        <v>0.66746237823208165</v>
      </c>
      <c r="Q169" s="235">
        <f t="shared" si="36"/>
        <v>0.64322621884769715</v>
      </c>
    </row>
    <row r="170" spans="1:17" x14ac:dyDescent="0.25">
      <c r="A170" s="142" t="s">
        <v>217</v>
      </c>
      <c r="B170" s="235">
        <f t="shared" ref="B170:Q170" si="37">IF(B$114=0,0,B$114/B$97)</f>
        <v>5.7043440041293268E-2</v>
      </c>
      <c r="C170" s="235">
        <f t="shared" si="37"/>
        <v>6.1805832883408025E-2</v>
      </c>
      <c r="D170" s="235">
        <f t="shared" si="37"/>
        <v>0.10974731133539692</v>
      </c>
      <c r="E170" s="235">
        <f t="shared" si="37"/>
        <v>7.2142902377861098E-2</v>
      </c>
      <c r="F170" s="235">
        <f t="shared" si="37"/>
        <v>9.998347737988128E-2</v>
      </c>
      <c r="G170" s="235">
        <f t="shared" si="37"/>
        <v>9.6400344236665242E-2</v>
      </c>
      <c r="H170" s="235">
        <f t="shared" si="37"/>
        <v>0.10832300404954706</v>
      </c>
      <c r="I170" s="235">
        <f t="shared" si="37"/>
        <v>0.11566201131059188</v>
      </c>
      <c r="J170" s="235">
        <f t="shared" si="37"/>
        <v>8.1892031527508471E-2</v>
      </c>
      <c r="K170" s="235">
        <f t="shared" si="37"/>
        <v>8.7752812658057192E-2</v>
      </c>
      <c r="L170" s="235">
        <f t="shared" si="37"/>
        <v>7.1278677330129561E-2</v>
      </c>
      <c r="M170" s="235">
        <f t="shared" si="37"/>
        <v>2.3740250205513614E-2</v>
      </c>
      <c r="N170" s="235">
        <f t="shared" si="37"/>
        <v>6.063219073512241E-2</v>
      </c>
      <c r="O170" s="235">
        <f t="shared" si="37"/>
        <v>5.121198120652138E-2</v>
      </c>
      <c r="P170" s="235">
        <f t="shared" si="37"/>
        <v>6.0716660180176289E-2</v>
      </c>
      <c r="Q170" s="235">
        <f t="shared" si="37"/>
        <v>7.0350614842396908E-2</v>
      </c>
    </row>
    <row r="171" spans="1:17" x14ac:dyDescent="0.25">
      <c r="A171" s="127" t="s">
        <v>205</v>
      </c>
      <c r="B171" s="237">
        <f t="shared" ref="B171:Q171" si="38">IF(B$115=0,0,B$115/B$97)</f>
        <v>4.5577966201243436E-2</v>
      </c>
      <c r="C171" s="237">
        <f t="shared" si="38"/>
        <v>4.938313958906547E-2</v>
      </c>
      <c r="D171" s="237">
        <f t="shared" si="38"/>
        <v>8.7688597375984237E-2</v>
      </c>
      <c r="E171" s="237">
        <f t="shared" si="38"/>
        <v>5.7642504797352875E-2</v>
      </c>
      <c r="F171" s="237">
        <f t="shared" si="38"/>
        <v>7.9887249952040273E-2</v>
      </c>
      <c r="G171" s="237">
        <f t="shared" si="38"/>
        <v>7.7024310389176662E-2</v>
      </c>
      <c r="H171" s="237">
        <f t="shared" si="38"/>
        <v>8.6550569422416609E-2</v>
      </c>
      <c r="I171" s="237">
        <f t="shared" si="38"/>
        <v>9.2414469366957866E-2</v>
      </c>
      <c r="J171" s="237">
        <f t="shared" si="38"/>
        <v>6.5432103015001172E-2</v>
      </c>
      <c r="K171" s="237">
        <f t="shared" si="38"/>
        <v>7.0114893605604869E-2</v>
      </c>
      <c r="L171" s="237">
        <f t="shared" si="38"/>
        <v>5.6951985081373925E-2</v>
      </c>
      <c r="M171" s="237">
        <f t="shared" si="38"/>
        <v>1.8968567125206476E-2</v>
      </c>
      <c r="N171" s="237">
        <f t="shared" si="38"/>
        <v>4.8445394212415775E-2</v>
      </c>
      <c r="O171" s="237">
        <f t="shared" si="38"/>
        <v>4.0918604257384944E-2</v>
      </c>
      <c r="P171" s="237">
        <f t="shared" si="38"/>
        <v>4.8512885680477943E-2</v>
      </c>
      <c r="Q171" s="237">
        <f t="shared" si="38"/>
        <v>5.6210458962544126E-2</v>
      </c>
    </row>
    <row r="172" spans="1:17" x14ac:dyDescent="0.25">
      <c r="A172" s="127" t="s">
        <v>204</v>
      </c>
      <c r="B172" s="237">
        <f t="shared" ref="B172:Q172" si="39">IF(B$116=0,0,B$116/B$97)</f>
        <v>6.73122052399555E-2</v>
      </c>
      <c r="C172" s="237">
        <f t="shared" si="39"/>
        <v>6.7529479173768864E-2</v>
      </c>
      <c r="D172" s="237">
        <f t="shared" si="39"/>
        <v>6.9716706049300817E-2</v>
      </c>
      <c r="E172" s="237">
        <f t="shared" si="39"/>
        <v>6.8001085743748982E-2</v>
      </c>
      <c r="F172" s="237">
        <f t="shared" si="39"/>
        <v>6.9271252118272952E-2</v>
      </c>
      <c r="G172" s="237">
        <f t="shared" si="39"/>
        <v>6.9107748819540418E-2</v>
      </c>
      <c r="H172" s="237">
        <f t="shared" si="39"/>
        <v>6.965172509178319E-2</v>
      </c>
      <c r="I172" s="237">
        <f t="shared" si="39"/>
        <v>6.9986551518489148E-2</v>
      </c>
      <c r="J172" s="237">
        <f t="shared" si="39"/>
        <v>6.8445868799626178E-2</v>
      </c>
      <c r="K172" s="237">
        <f t="shared" si="39"/>
        <v>6.8713254337458146E-2</v>
      </c>
      <c r="L172" s="237">
        <f t="shared" si="39"/>
        <v>6.7961560997705825E-2</v>
      </c>
      <c r="M172" s="237">
        <f t="shared" si="39"/>
        <v>6.5792724508590708E-2</v>
      </c>
      <c r="N172" s="237">
        <f t="shared" si="39"/>
        <v>6.7475824417312757E-2</v>
      </c>
      <c r="O172" s="237">
        <f t="shared" si="39"/>
        <v>6.704603418257786E-2</v>
      </c>
      <c r="P172" s="237">
        <f t="shared" si="39"/>
        <v>6.7479661964391674E-2</v>
      </c>
      <c r="Q172" s="237">
        <f t="shared" si="39"/>
        <v>6.7919191729478398E-2</v>
      </c>
    </row>
    <row r="173" spans="1:17" x14ac:dyDescent="0.25">
      <c r="A173" s="142" t="s">
        <v>216</v>
      </c>
      <c r="B173" s="235">
        <f t="shared" ref="B173:Q173" si="40">IF(B$117=0,0,B$117/B$97)</f>
        <v>5.3388059979875925E-2</v>
      </c>
      <c r="C173" s="235">
        <f t="shared" si="40"/>
        <v>5.2442847049798076E-2</v>
      </c>
      <c r="D173" s="235">
        <f t="shared" si="40"/>
        <v>4.292769220597302E-2</v>
      </c>
      <c r="E173" s="235">
        <f t="shared" si="40"/>
        <v>5.0391203670264131E-2</v>
      </c>
      <c r="F173" s="235">
        <f t="shared" si="40"/>
        <v>4.4865563021725542E-2</v>
      </c>
      <c r="G173" s="235">
        <f t="shared" si="40"/>
        <v>4.5576692570104424E-2</v>
      </c>
      <c r="H173" s="235">
        <f t="shared" si="40"/>
        <v>4.3210380700522237E-2</v>
      </c>
      <c r="I173" s="235">
        <f t="shared" si="40"/>
        <v>4.1753775840938409E-2</v>
      </c>
      <c r="J173" s="235">
        <f t="shared" si="40"/>
        <v>4.8456251381626701E-2</v>
      </c>
      <c r="K173" s="235">
        <f t="shared" si="40"/>
        <v>4.7293036525439321E-2</v>
      </c>
      <c r="L173" s="235">
        <f t="shared" si="40"/>
        <v>5.0562633857747098E-2</v>
      </c>
      <c r="M173" s="235">
        <f t="shared" si="40"/>
        <v>5.9997795378564284E-2</v>
      </c>
      <c r="N173" s="235">
        <f t="shared" si="40"/>
        <v>5.2675675081621409E-2</v>
      </c>
      <c r="O173" s="235">
        <f t="shared" si="40"/>
        <v>5.4545331825569351E-2</v>
      </c>
      <c r="P173" s="235">
        <f t="shared" si="40"/>
        <v>5.2658893871800019E-2</v>
      </c>
      <c r="Q173" s="235">
        <f t="shared" si="40"/>
        <v>5.0746802064823876E-2</v>
      </c>
    </row>
    <row r="174" spans="1:17" x14ac:dyDescent="0.25">
      <c r="A174" s="142" t="s">
        <v>215</v>
      </c>
      <c r="B174" s="259">
        <f t="shared" ref="B174:Q174" si="41">IF(B$123=0,0,B$123/B$97)</f>
        <v>1.3924145260079575E-2</v>
      </c>
      <c r="C174" s="259">
        <f t="shared" si="41"/>
        <v>1.5086632123970786E-2</v>
      </c>
      <c r="D174" s="259">
        <f t="shared" si="41"/>
        <v>2.67890138433278E-2</v>
      </c>
      <c r="E174" s="259">
        <f t="shared" si="41"/>
        <v>1.760988207348485E-2</v>
      </c>
      <c r="F174" s="259">
        <f t="shared" si="41"/>
        <v>2.4405689096547414E-2</v>
      </c>
      <c r="G174" s="259">
        <f t="shared" si="41"/>
        <v>2.3531056249435998E-2</v>
      </c>
      <c r="H174" s="259">
        <f t="shared" si="41"/>
        <v>2.6441344391260967E-2</v>
      </c>
      <c r="I174" s="259">
        <f t="shared" si="41"/>
        <v>2.8232775677550732E-2</v>
      </c>
      <c r="J174" s="259">
        <f t="shared" si="41"/>
        <v>1.998961741799947E-2</v>
      </c>
      <c r="K174" s="259">
        <f t="shared" si="41"/>
        <v>2.1420217812018826E-2</v>
      </c>
      <c r="L174" s="259">
        <f t="shared" si="41"/>
        <v>1.7398927139958713E-2</v>
      </c>
      <c r="M174" s="259">
        <f t="shared" si="41"/>
        <v>5.7949291300264149E-3</v>
      </c>
      <c r="N174" s="259">
        <f t="shared" si="41"/>
        <v>1.4800149335691345E-2</v>
      </c>
      <c r="O174" s="259">
        <f t="shared" si="41"/>
        <v>1.2500702357008522E-2</v>
      </c>
      <c r="P174" s="259">
        <f t="shared" si="41"/>
        <v>1.4820768092591646E-2</v>
      </c>
      <c r="Q174" s="259">
        <f t="shared" si="41"/>
        <v>1.7172389664654526E-2</v>
      </c>
    </row>
    <row r="175" spans="1:17" x14ac:dyDescent="0.25">
      <c r="A175" s="72" t="s">
        <v>203</v>
      </c>
      <c r="B175" s="234">
        <f t="shared" ref="B175:Q175" si="42">IF(B$124=0,0,B$124/B$97)</f>
        <v>4.1799280114473682E-2</v>
      </c>
      <c r="C175" s="234">
        <f t="shared" si="42"/>
        <v>4.5288981862450617E-2</v>
      </c>
      <c r="D175" s="234">
        <f t="shared" si="42"/>
        <v>8.0418688020881243E-2</v>
      </c>
      <c r="E175" s="234">
        <f t="shared" si="42"/>
        <v>5.2863596279965494E-2</v>
      </c>
      <c r="F175" s="234">
        <f t="shared" si="42"/>
        <v>7.3264118973110415E-2</v>
      </c>
      <c r="G175" s="234">
        <f t="shared" si="42"/>
        <v>7.0638534228706445E-2</v>
      </c>
      <c r="H175" s="234">
        <f t="shared" si="42"/>
        <v>7.9375009393378618E-2</v>
      </c>
      <c r="I175" s="234">
        <f t="shared" si="42"/>
        <v>8.4752756949355357E-2</v>
      </c>
      <c r="J175" s="234">
        <f t="shared" si="42"/>
        <v>6.0007390200936962E-2</v>
      </c>
      <c r="K175" s="234">
        <f t="shared" si="42"/>
        <v>6.4301949434883779E-2</v>
      </c>
      <c r="L175" s="234">
        <f t="shared" si="42"/>
        <v>5.2230324779755734E-2</v>
      </c>
      <c r="M175" s="234">
        <f t="shared" si="42"/>
        <v>1.7395959423373117E-2</v>
      </c>
      <c r="N175" s="234">
        <f t="shared" si="42"/>
        <v>4.4428981187967627E-2</v>
      </c>
      <c r="O175" s="234">
        <f t="shared" si="42"/>
        <v>3.752620715228551E-2</v>
      </c>
      <c r="P175" s="234">
        <f t="shared" si="42"/>
        <v>4.4490877209532327E-2</v>
      </c>
      <c r="Q175" s="234">
        <f t="shared" si="42"/>
        <v>5.1550275612657973E-2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0.49090845898454116</v>
      </c>
      <c r="C180" s="253">
        <f>IF(C$5=0,0,C$5/NMM_fec!C$5)</f>
        <v>0.48853876742753272</v>
      </c>
      <c r="D180" s="253">
        <f>IF(D$5=0,0,D$5/NMM_fec!D$5)</f>
        <v>0.49250504241674559</v>
      </c>
      <c r="E180" s="253">
        <f>IF(E$5=0,0,E$5/NMM_fec!E$5)</f>
        <v>0.4913960390968114</v>
      </c>
      <c r="F180" s="253">
        <f>IF(F$5=0,0,F$5/NMM_fec!F$5)</f>
        <v>0.49201960229830549</v>
      </c>
      <c r="G180" s="253">
        <f>IF(G$5=0,0,G$5/NMM_fec!G$5)</f>
        <v>0.50050889522615838</v>
      </c>
      <c r="H180" s="253">
        <f>IF(H$5=0,0,H$5/NMM_fec!H$5)</f>
        <v>0.50573866092155451</v>
      </c>
      <c r="I180" s="253">
        <f>IF(I$5=0,0,I$5/NMM_fec!I$5)</f>
        <v>0.50897777418010881</v>
      </c>
      <c r="J180" s="253">
        <f>IF(J$5=0,0,J$5/NMM_fec!J$5)</f>
        <v>0.502332634044247</v>
      </c>
      <c r="K180" s="253">
        <f>IF(K$5=0,0,K$5/NMM_fec!K$5)</f>
        <v>0.50258458098664838</v>
      </c>
      <c r="L180" s="253">
        <f>IF(L$5=0,0,L$5/NMM_fec!L$5)</f>
        <v>0.50251228696809891</v>
      </c>
      <c r="M180" s="253">
        <f>IF(M$5=0,0,M$5/NMM_fec!M$5)</f>
        <v>0.50233276886231126</v>
      </c>
      <c r="N180" s="253">
        <f>IF(N$5=0,0,N$5/NMM_fec!N$5)</f>
        <v>0.50253841538095279</v>
      </c>
      <c r="O180" s="253">
        <f>IF(O$5=0,0,O$5/NMM_fec!O$5)</f>
        <v>0.50251275227587955</v>
      </c>
      <c r="P180" s="253">
        <f>IF(P$5=0,0,P$5/NMM_fec!P$5)</f>
        <v>0.50252412032089222</v>
      </c>
      <c r="Q180" s="253">
        <f>IF(Q$5=0,0,Q$5/NMM_fec!Q$5)</f>
        <v>0.50254348692177953</v>
      </c>
    </row>
    <row r="181" spans="1:17" x14ac:dyDescent="0.25">
      <c r="A181" s="132" t="s">
        <v>83</v>
      </c>
      <c r="B181" s="252">
        <f>IF(B$6=0,0,B$6/NMM_fec!B$6)</f>
        <v>0.40553242093021336</v>
      </c>
      <c r="C181" s="252">
        <f>IF(C$6=0,0,C$6/NMM_fec!C$6)</f>
        <v>0.40588976422375544</v>
      </c>
      <c r="D181" s="252">
        <f>IF(D$6=0,0,D$6/NMM_fec!D$6)</f>
        <v>0.40710280025022672</v>
      </c>
      <c r="E181" s="252">
        <f>IF(E$6=0,0,E$6/NMM_fec!E$6)</f>
        <v>0.40906263191136927</v>
      </c>
      <c r="F181" s="252">
        <f>IF(F$6=0,0,F$6/NMM_fec!F$6)</f>
        <v>0.41046470494341275</v>
      </c>
      <c r="G181" s="252">
        <f>IF(G$6=0,0,G$6/NMM_fec!G$6)</f>
        <v>0.41544118952352949</v>
      </c>
      <c r="H181" s="252">
        <f>IF(H$6=0,0,H$6/NMM_fec!H$6)</f>
        <v>0.41978179434630936</v>
      </c>
      <c r="I181" s="252">
        <f>IF(I$6=0,0,I$6/NMM_fec!I$6)</f>
        <v>0.42168180861762927</v>
      </c>
      <c r="J181" s="252">
        <f>IF(J$6=0,0,J$6/NMM_fec!J$6)</f>
        <v>0.42168180861762927</v>
      </c>
      <c r="K181" s="252">
        <f>IF(K$6=0,0,K$6/NMM_fec!K$6)</f>
        <v>0.42168180861762927</v>
      </c>
      <c r="L181" s="252">
        <f>IF(L$6=0,0,L$6/NMM_fec!L$6)</f>
        <v>0.42168180861762927</v>
      </c>
      <c r="M181" s="252">
        <f>IF(M$6=0,0,M$6/NMM_fec!M$6)</f>
        <v>0.42168180861762927</v>
      </c>
      <c r="N181" s="252">
        <f>IF(N$6=0,0,N$6/NMM_fec!N$6)</f>
        <v>0.42168180861762927</v>
      </c>
      <c r="O181" s="252">
        <f>IF(O$6=0,0,O$6/NMM_fec!O$6)</f>
        <v>0.42168180861762927</v>
      </c>
      <c r="P181" s="252">
        <f>IF(P$6=0,0,P$6/NMM_fec!P$6)</f>
        <v>0.42168180861762927</v>
      </c>
      <c r="Q181" s="252">
        <f>IF(Q$6=0,0,Q$6/NMM_fec!Q$6)</f>
        <v>0.42168180861762927</v>
      </c>
    </row>
    <row r="182" spans="1:17" x14ac:dyDescent="0.25">
      <c r="A182" s="76" t="s">
        <v>82</v>
      </c>
      <c r="B182" s="251">
        <f>IF(B$7=0,0,B$7/NMM_fec!B$7)</f>
        <v>0.10545034374825468</v>
      </c>
      <c r="C182" s="251">
        <f>IF(C$7=0,0,C$7/NMM_fec!C$7)</f>
        <v>0.10554326350311354</v>
      </c>
      <c r="D182" s="251">
        <f>IF(D$7=0,0,D$7/NMM_fec!D$7)</f>
        <v>0.10585868850828821</v>
      </c>
      <c r="E182" s="251">
        <f>IF(E$7=0,0,E$7/NMM_fec!E$7)</f>
        <v>0.10636830231889835</v>
      </c>
      <c r="F182" s="251">
        <f>IF(F$7=0,0,F$7/NMM_fec!F$7)</f>
        <v>0.10673288249931893</v>
      </c>
      <c r="G182" s="251">
        <f>IF(G$7=0,0,G$7/NMM_fec!G$7)</f>
        <v>0.10802691469636864</v>
      </c>
      <c r="H182" s="251">
        <f>IF(H$7=0,0,H$7/NMM_fec!H$7)</f>
        <v>0.1091555994747337</v>
      </c>
      <c r="I182" s="251">
        <f>IF(I$7=0,0,I$7/NMM_fec!I$7)</f>
        <v>0.10964965900658985</v>
      </c>
      <c r="J182" s="251">
        <f>IF(J$7=0,0,J$7/NMM_fec!J$7)</f>
        <v>0.10964965900658985</v>
      </c>
      <c r="K182" s="251">
        <f>IF(K$7=0,0,K$7/NMM_fec!K$7)</f>
        <v>0.10964965900658985</v>
      </c>
      <c r="L182" s="251">
        <f>IF(L$7=0,0,L$7/NMM_fec!L$7)</f>
        <v>0.10964965900658985</v>
      </c>
      <c r="M182" s="251">
        <f>IF(M$7=0,0,M$7/NMM_fec!M$7)</f>
        <v>0.10964965900658984</v>
      </c>
      <c r="N182" s="251">
        <f>IF(N$7=0,0,N$7/NMM_fec!N$7)</f>
        <v>0.10964965900658984</v>
      </c>
      <c r="O182" s="251">
        <f>IF(O$7=0,0,O$7/NMM_fec!O$7)</f>
        <v>0.10964965900658985</v>
      </c>
      <c r="P182" s="251">
        <f>IF(P$7=0,0,P$7/NMM_fec!P$7)</f>
        <v>0.10964965900658985</v>
      </c>
      <c r="Q182" s="251">
        <f>IF(Q$7=0,0,Q$7/NMM_fec!Q$7)</f>
        <v>0.10964965900658985</v>
      </c>
    </row>
    <row r="183" spans="1:17" x14ac:dyDescent="0.25">
      <c r="A183" s="76" t="s">
        <v>81</v>
      </c>
      <c r="B183" s="251">
        <f>IF(B$8=0,0,B$8/NMM_fec!B$8)</f>
        <v>0.57838086311882853</v>
      </c>
      <c r="C183" s="251">
        <f>IF(C$8=0,0,C$8/NMM_fec!C$8)</f>
        <v>0.57889051539786074</v>
      </c>
      <c r="D183" s="251">
        <f>IF(D$8=0,0,D$8/NMM_fec!D$8)</f>
        <v>0.58062057885955742</v>
      </c>
      <c r="E183" s="251">
        <f>IF(E$8=0,0,E$8/NMM_fec!E$8)</f>
        <v>0.58341574163628218</v>
      </c>
      <c r="F183" s="251">
        <f>IF(F$8=0,0,F$8/NMM_fec!F$8)</f>
        <v>0.58541541458121915</v>
      </c>
      <c r="G183" s="251">
        <f>IF(G$8=0,0,G$8/NMM_fec!G$8)</f>
        <v>0.59251300603924162</v>
      </c>
      <c r="H183" s="251">
        <f>IF(H$8=0,0,H$8/NMM_fec!H$8)</f>
        <v>0.59870368928498197</v>
      </c>
      <c r="I183" s="251">
        <f>IF(I$8=0,0,I$8/NMM_fec!I$8)</f>
        <v>0.60141353894795924</v>
      </c>
      <c r="J183" s="251">
        <f>IF(J$8=0,0,J$8/NMM_fec!J$8)</f>
        <v>0.60141353894795924</v>
      </c>
      <c r="K183" s="251">
        <f>IF(K$8=0,0,K$8/NMM_fec!K$8)</f>
        <v>0.60141353894795924</v>
      </c>
      <c r="L183" s="251">
        <f>IF(L$8=0,0,L$8/NMM_fec!L$8)</f>
        <v>0.60141353894795924</v>
      </c>
      <c r="M183" s="251">
        <f>IF(M$8=0,0,M$8/NMM_fec!M$8)</f>
        <v>0.60141353894795924</v>
      </c>
      <c r="N183" s="251">
        <f>IF(N$8=0,0,N$8/NMM_fec!N$8)</f>
        <v>0.60141353894795924</v>
      </c>
      <c r="O183" s="251">
        <f>IF(O$8=0,0,O$8/NMM_fec!O$8)</f>
        <v>0.60141353894795924</v>
      </c>
      <c r="P183" s="251">
        <f>IF(P$8=0,0,P$8/NMM_fec!P$8)</f>
        <v>0.60141353894795924</v>
      </c>
      <c r="Q183" s="251">
        <f>IF(Q$8=0,0,Q$8/NMM_fec!Q$8)</f>
        <v>0.60141353894795924</v>
      </c>
    </row>
    <row r="184" spans="1:17" x14ac:dyDescent="0.25">
      <c r="A184" s="76" t="s">
        <v>80</v>
      </c>
      <c r="B184" s="251">
        <f>IF(B$9=0,0,B$9/NMM_fec!B$9)</f>
        <v>0.40236400299990355</v>
      </c>
      <c r="C184" s="251">
        <f>IF(C$9=0,0,C$9/NMM_fec!C$9)</f>
        <v>0.40271855437635062</v>
      </c>
      <c r="D184" s="251">
        <f>IF(D$9=0,0,D$9/NMM_fec!D$9)</f>
        <v>0.40392211297291014</v>
      </c>
      <c r="E184" s="251">
        <f>IF(E$9=0,0,E$9/NMM_fec!E$9)</f>
        <v>0.40586663250250637</v>
      </c>
      <c r="F184" s="251">
        <f>IF(F$9=0,0,F$9/NMM_fec!F$9)</f>
        <v>0.40725775116171786</v>
      </c>
      <c r="G184" s="251">
        <f>IF(G$9=0,0,G$9/NMM_fec!G$9)</f>
        <v>0.41219535455216944</v>
      </c>
      <c r="H184" s="251">
        <f>IF(H$9=0,0,H$9/NMM_fec!H$9)</f>
        <v>0.41650204630304904</v>
      </c>
      <c r="I184" s="251">
        <f>IF(I$9=0,0,I$9/NMM_fec!I$9)</f>
        <v>0.41838721579507543</v>
      </c>
      <c r="J184" s="251">
        <f>IF(J$9=0,0,J$9/NMM_fec!J$9)</f>
        <v>0.41838721579507537</v>
      </c>
      <c r="K184" s="251">
        <f>IF(K$9=0,0,K$9/NMM_fec!K$9)</f>
        <v>0.41838721579507543</v>
      </c>
      <c r="L184" s="251">
        <f>IF(L$9=0,0,L$9/NMM_fec!L$9)</f>
        <v>0.41838721579507548</v>
      </c>
      <c r="M184" s="251">
        <f>IF(M$9=0,0,M$9/NMM_fec!M$9)</f>
        <v>0.41838721579507548</v>
      </c>
      <c r="N184" s="251">
        <f>IF(N$9=0,0,N$9/NMM_fec!N$9)</f>
        <v>0.41838721579507543</v>
      </c>
      <c r="O184" s="251">
        <f>IF(O$9=0,0,O$9/NMM_fec!O$9)</f>
        <v>0.41838721579507543</v>
      </c>
      <c r="P184" s="251">
        <f>IF(P$9=0,0,P$9/NMM_fec!P$9)</f>
        <v>0.41838721579507543</v>
      </c>
      <c r="Q184" s="251">
        <f>IF(Q$9=0,0,Q$9/NMM_fec!Q$9)</f>
        <v>0.41838721579507543</v>
      </c>
    </row>
    <row r="185" spans="1:17" x14ac:dyDescent="0.25">
      <c r="A185" s="129" t="s">
        <v>79</v>
      </c>
      <c r="B185" s="250">
        <f>IF(B$10=0,0,B$10/NMM_fec!B$10)</f>
        <v>0.63593259906981847</v>
      </c>
      <c r="C185" s="250">
        <f>IF(C$10=0,0,C$10/NMM_fec!C$10)</f>
        <v>0.63649296425320134</v>
      </c>
      <c r="D185" s="250">
        <f>IF(D$10=0,0,D$10/NMM_fec!D$10)</f>
        <v>0.6383951775246085</v>
      </c>
      <c r="E185" s="250">
        <f>IF(E$10=0,0,E$10/NMM_fec!E$10)</f>
        <v>0.64146847272293284</v>
      </c>
      <c r="F185" s="250">
        <f>IF(F$10=0,0,F$10/NMM_fec!F$10)</f>
        <v>0.64366712294504802</v>
      </c>
      <c r="G185" s="250">
        <f>IF(G$10=0,0,G$10/NMM_fec!G$10)</f>
        <v>0.65148360206650857</v>
      </c>
      <c r="H185" s="250">
        <f>IF(H$10=0,0,H$10/NMM_fec!H$10)</f>
        <v>0.65827764623233276</v>
      </c>
      <c r="I185" s="250">
        <f>IF(I$10=0,0,I$10/NMM_fec!I$10)</f>
        <v>0.66125713924317187</v>
      </c>
      <c r="J185" s="250">
        <f>IF(J$10=0,0,J$10/NMM_fec!J$10)</f>
        <v>0.66125713924317209</v>
      </c>
      <c r="K185" s="250">
        <f>IF(K$10=0,0,K$10/NMM_fec!K$10)</f>
        <v>0.66125713924317198</v>
      </c>
      <c r="L185" s="250">
        <f>IF(L$10=0,0,L$10/NMM_fec!L$10)</f>
        <v>0.66129703423548036</v>
      </c>
      <c r="M185" s="250">
        <f>IF(M$10=0,0,M$10/NMM_fec!M$10)</f>
        <v>0.66129518306985968</v>
      </c>
      <c r="N185" s="250">
        <f>IF(N$10=0,0,N$10/NMM_fec!N$10)</f>
        <v>0.66130236502305073</v>
      </c>
      <c r="O185" s="250">
        <f>IF(O$10=0,0,O$10/NMM_fec!O$10)</f>
        <v>0.66130763010520022</v>
      </c>
      <c r="P185" s="250">
        <f>IF(P$10=0,0,P$10/NMM_fec!P$10)</f>
        <v>0.66130903243957628</v>
      </c>
      <c r="Q185" s="250">
        <f>IF(Q$10=0,0,Q$10/NMM_fec!Q$10)</f>
        <v>0.66130877384556264</v>
      </c>
    </row>
    <row r="186" spans="1:17" x14ac:dyDescent="0.25">
      <c r="A186" s="127" t="s">
        <v>214</v>
      </c>
      <c r="B186" s="248">
        <f>IF(B$15=0,0,B$15/NMM_fec!B$15)</f>
        <v>0.56615239112785853</v>
      </c>
      <c r="C186" s="248">
        <f>IF(C$15=0,0,C$15/NMM_fec!C$15)</f>
        <v>0.56665126803547616</v>
      </c>
      <c r="D186" s="248">
        <f>IF(D$15=0,0,D$15/NMM_fec!D$15)</f>
        <v>0.56834475346713575</v>
      </c>
      <c r="E186" s="248">
        <f>IF(E$15=0,0,E$15/NMM_fec!E$15)</f>
        <v>0.5710808192510225</v>
      </c>
      <c r="F186" s="248">
        <f>IF(F$15=0,0,F$15/NMM_fec!F$15)</f>
        <v>0.57303821392197518</v>
      </c>
      <c r="G186" s="248">
        <f>IF(G$15=0,0,G$15/NMM_fec!G$15)</f>
        <v>0.57998574388266566</v>
      </c>
      <c r="H186" s="248">
        <f>IF(H$15=0,0,H$15/NMM_fec!H$15)</f>
        <v>0.5860455400235538</v>
      </c>
      <c r="I186" s="248">
        <f>IF(I$15=0,0,I$15/NMM_fec!I$15)</f>
        <v>0.58869809643425308</v>
      </c>
      <c r="J186" s="248">
        <f>IF(J$15=0,0,J$15/NMM_fec!J$15)</f>
        <v>0.58869809643425308</v>
      </c>
      <c r="K186" s="248">
        <f>IF(K$15=0,0,K$15/NMM_fec!K$15)</f>
        <v>0.58869809643425308</v>
      </c>
      <c r="L186" s="248">
        <f>IF(L$15=0,0,L$15/NMM_fec!L$15)</f>
        <v>0.58869809643425308</v>
      </c>
      <c r="M186" s="248">
        <f>IF(M$15=0,0,M$15/NMM_fec!M$15)</f>
        <v>0.58869809643425308</v>
      </c>
      <c r="N186" s="248">
        <f>IF(N$15=0,0,N$15/NMM_fec!N$15)</f>
        <v>0.58869809643425308</v>
      </c>
      <c r="O186" s="248">
        <f>IF(O$15=0,0,O$15/NMM_fec!O$15)</f>
        <v>0.58869809643425308</v>
      </c>
      <c r="P186" s="248">
        <f>IF(P$15=0,0,P$15/NMM_fec!P$15)</f>
        <v>0.58869809643425308</v>
      </c>
      <c r="Q186" s="248">
        <f>IF(Q$15=0,0,Q$15/NMM_fec!Q$15)</f>
        <v>0.58869809643425308</v>
      </c>
    </row>
    <row r="187" spans="1:17" x14ac:dyDescent="0.25">
      <c r="A187" s="127" t="s">
        <v>213</v>
      </c>
      <c r="B187" s="249">
        <f>IF(B$16=0,0,B$16/NMM_fec!B$16)</f>
        <v>0.38962921971735226</v>
      </c>
      <c r="C187" s="249">
        <f>IF(C$16=0,0,C$16/NMM_fec!C$16)</f>
        <v>0.38997254957570143</v>
      </c>
      <c r="D187" s="249">
        <f>IF(D$16=0,0,D$16/NMM_fec!D$16)</f>
        <v>0.39128980235082605</v>
      </c>
      <c r="E187" s="249">
        <f>IF(E$16=0,0,E$16/NMM_fec!E$16)</f>
        <v>0.39302099132187734</v>
      </c>
      <c r="F187" s="249">
        <f>IF(F$16=0,0,F$16/NMM_fec!F$16)</f>
        <v>0.3943965449708951</v>
      </c>
      <c r="G187" s="249">
        <f>IF(G$16=0,0,G$16/NMM_fec!G$16)</f>
        <v>0.39914940990712239</v>
      </c>
      <c r="H187" s="249">
        <f>IF(H$16=0,0,H$16/NMM_fec!H$16)</f>
        <v>0.40353046839153461</v>
      </c>
      <c r="I187" s="249">
        <f>IF(I$16=0,0,I$16/NMM_fec!I$16)</f>
        <v>0.40514529931741866</v>
      </c>
      <c r="J187" s="249">
        <f>IF(J$16=0,0,J$16/NMM_fec!J$16)</f>
        <v>0.40514529931741872</v>
      </c>
      <c r="K187" s="249">
        <f>IF(K$16=0,0,K$16/NMM_fec!K$16)</f>
        <v>0.40586672135372159</v>
      </c>
      <c r="L187" s="249">
        <f>IF(L$16=0,0,L$16/NMM_fec!L$16)</f>
        <v>0.40565931065492367</v>
      </c>
      <c r="M187" s="249">
        <f>IF(M$16=0,0,M$16/NMM_fec!M$16)</f>
        <v>0.40514529931741866</v>
      </c>
      <c r="N187" s="249">
        <f>IF(N$16=0,0,N$16/NMM_fec!N$16)</f>
        <v>0.40573407236559622</v>
      </c>
      <c r="O187" s="249">
        <f>IF(O$16=0,0,O$16/NMM_fec!O$16)</f>
        <v>0.40566053549407</v>
      </c>
      <c r="P187" s="249">
        <f>IF(P$16=0,0,P$16/NMM_fec!P$16)</f>
        <v>0.40569307239637953</v>
      </c>
      <c r="Q187" s="249">
        <f>IF(Q$16=0,0,Q$16/NMM_fec!Q$16)</f>
        <v>0.40574852912715881</v>
      </c>
    </row>
    <row r="188" spans="1:17" x14ac:dyDescent="0.25">
      <c r="A188" s="127" t="s">
        <v>212</v>
      </c>
      <c r="B188" s="249">
        <f>IF(B$36=0,0,B$36/NMM_fec!B$36)</f>
        <v>0.54388976951485035</v>
      </c>
      <c r="C188" s="249">
        <f>IF(C$36=0,0,C$36/NMM_fec!C$36)</f>
        <v>0.53943498782257837</v>
      </c>
      <c r="D188" s="249">
        <f>IF(D$36=0,0,D$36/NMM_fec!D$36)</f>
        <v>0.54536661069909342</v>
      </c>
      <c r="E188" s="249">
        <f>IF(E$36=0,0,E$36/NMM_fec!E$36)</f>
        <v>0.54195854554828149</v>
      </c>
      <c r="F188" s="249">
        <f>IF(F$36=0,0,F$36/NMM_fec!F$36)</f>
        <v>0.5419309935482387</v>
      </c>
      <c r="G188" s="249">
        <f>IF(G$36=0,0,G$36/NMM_fec!G$36)</f>
        <v>0.55296316571699267</v>
      </c>
      <c r="H188" s="249">
        <f>IF(H$36=0,0,H$36/NMM_fec!H$36)</f>
        <v>0.55861178974548353</v>
      </c>
      <c r="I188" s="249">
        <f>IF(I$36=0,0,I$36/NMM_fec!I$36)</f>
        <v>0.56294307671844968</v>
      </c>
      <c r="J188" s="249">
        <f>IF(J$36=0,0,J$36/NMM_fec!J$36)</f>
        <v>0.55124275987851246</v>
      </c>
      <c r="K188" s="249">
        <f>IF(K$36=0,0,K$36/NMM_fec!K$36)</f>
        <v>0.55124275987851257</v>
      </c>
      <c r="L188" s="249">
        <f>IF(L$36=0,0,L$36/NMM_fec!L$36)</f>
        <v>0.55124275987851257</v>
      </c>
      <c r="M188" s="249">
        <f>IF(M$36=0,0,M$36/NMM_fec!M$36)</f>
        <v>0.55124275987851257</v>
      </c>
      <c r="N188" s="249">
        <f>IF(N$36=0,0,N$36/NMM_fec!N$36)</f>
        <v>0.55124275987851257</v>
      </c>
      <c r="O188" s="249">
        <f>IF(O$36=0,0,O$36/NMM_fec!O$36)</f>
        <v>0.55124275987851257</v>
      </c>
      <c r="P188" s="249">
        <f>IF(P$36=0,0,P$36/NMM_fec!P$36)</f>
        <v>0.55124275987851257</v>
      </c>
      <c r="Q188" s="249">
        <f>IF(Q$36=0,0,Q$36/NMM_fec!Q$36)</f>
        <v>0.55124275987851257</v>
      </c>
    </row>
    <row r="189" spans="1:17" x14ac:dyDescent="0.25">
      <c r="A189" s="72" t="s">
        <v>211</v>
      </c>
      <c r="B189" s="247">
        <f>IF(B$44=0,0,B$44/NMM_fec!B$44)</f>
        <v>0.59760530174607296</v>
      </c>
      <c r="C189" s="247">
        <f>IF(C$44=0,0,C$44/NMM_fec!C$44)</f>
        <v>0.59813189403744704</v>
      </c>
      <c r="D189" s="247">
        <f>IF(D$44=0,0,D$44/NMM_fec!D$44)</f>
        <v>0.59991946199308788</v>
      </c>
      <c r="E189" s="247">
        <f>IF(E$44=0,0,E$44/NMM_fec!E$44)</f>
        <v>0.60280753143163501</v>
      </c>
      <c r="F189" s="247">
        <f>IF(F$44=0,0,F$44/NMM_fec!F$44)</f>
        <v>0.60487367025097383</v>
      </c>
      <c r="G189" s="247">
        <f>IF(G$44=0,0,G$44/NMM_fec!G$44)</f>
        <v>0.61220717409836922</v>
      </c>
      <c r="H189" s="247">
        <f>IF(H$44=0,0,H$44/NMM_fec!H$44)</f>
        <v>0.61860362558041793</v>
      </c>
      <c r="I189" s="247">
        <f>IF(I$44=0,0,I$44/NMM_fec!I$44)</f>
        <v>0.6214035462361559</v>
      </c>
      <c r="J189" s="247">
        <f>IF(J$44=0,0,J$44/NMM_fec!J$44)</f>
        <v>0.6214035462361559</v>
      </c>
      <c r="K189" s="247">
        <f>IF(K$44=0,0,K$44/NMM_fec!K$44)</f>
        <v>0.62140354623615612</v>
      </c>
      <c r="L189" s="247">
        <f>IF(L$44=0,0,L$44/NMM_fec!L$44)</f>
        <v>0.6214035462361559</v>
      </c>
      <c r="M189" s="247">
        <f>IF(M$44=0,0,M$44/NMM_fec!M$44)</f>
        <v>0.62140354623615601</v>
      </c>
      <c r="N189" s="247">
        <f>IF(N$44=0,0,N$44/NMM_fec!N$44)</f>
        <v>0.62140354623615601</v>
      </c>
      <c r="O189" s="247">
        <f>IF(O$44=0,0,O$44/NMM_fec!O$44)</f>
        <v>0.62140354623615601</v>
      </c>
      <c r="P189" s="247">
        <f>IF(P$44=0,0,P$44/NMM_fec!P$44)</f>
        <v>0.62140354623615601</v>
      </c>
      <c r="Q189" s="247">
        <f>IF(Q$44=0,0,Q$44/NMM_fec!Q$44)</f>
        <v>0.6214035462361559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0.57349009899306402</v>
      </c>
      <c r="C191" s="253">
        <f>IF(C$47=0,0,C$47/NMM_fec!C$47)</f>
        <v>0.57623313095625506</v>
      </c>
      <c r="D191" s="253">
        <f>IF(D$47=0,0,D$47/NMM_fec!D$47)</f>
        <v>0.5819906061410588</v>
      </c>
      <c r="E191" s="253">
        <f>IF(E$47=0,0,E$47/NMM_fec!E$47)</f>
        <v>0.59277570267787294</v>
      </c>
      <c r="F191" s="253">
        <f>IF(F$47=0,0,F$47/NMM_fec!F$47)</f>
        <v>0.59586951515598496</v>
      </c>
      <c r="G191" s="253">
        <f>IF(G$47=0,0,G$47/NMM_fec!G$47)</f>
        <v>0.60376582185860772</v>
      </c>
      <c r="H191" s="253">
        <f>IF(H$47=0,0,H$47/NMM_fec!H$47)</f>
        <v>0.60573025266945346</v>
      </c>
      <c r="I191" s="253">
        <f>IF(I$47=0,0,I$47/NMM_fec!I$47)</f>
        <v>0.60557660143472136</v>
      </c>
      <c r="J191" s="253">
        <f>IF(J$47=0,0,J$47/NMM_fec!J$47)</f>
        <v>0.60119762943417898</v>
      </c>
      <c r="K191" s="253">
        <f>IF(K$47=0,0,K$47/NMM_fec!K$47)</f>
        <v>0.59257064905462287</v>
      </c>
      <c r="L191" s="253">
        <f>IF(L$47=0,0,L$47/NMM_fec!L$47)</f>
        <v>0.58751049387964471</v>
      </c>
      <c r="M191" s="253">
        <f>IF(M$47=0,0,M$47/NMM_fec!M$47)</f>
        <v>0.58317913955303025</v>
      </c>
      <c r="N191" s="253">
        <f>IF(N$47=0,0,N$47/NMM_fec!N$47)</f>
        <v>0.58818118597541691</v>
      </c>
      <c r="O191" s="253">
        <f>IF(O$47=0,0,O$47/NMM_fec!O$47)</f>
        <v>0.59198177164056498</v>
      </c>
      <c r="P191" s="253">
        <f>IF(P$47=0,0,P$47/NMM_fec!P$47)</f>
        <v>0.5936793661188754</v>
      </c>
      <c r="Q191" s="253">
        <f>IF(Q$47=0,0,Q$47/NMM_fec!Q$47)</f>
        <v>0.59413691435526539</v>
      </c>
    </row>
    <row r="192" spans="1:17" x14ac:dyDescent="0.25">
      <c r="A192" s="132" t="s">
        <v>83</v>
      </c>
      <c r="B192" s="252">
        <f>IF(B$48=0,0,B$48/NMM_fec!B$48)</f>
        <v>0.5105224927198645</v>
      </c>
      <c r="C192" s="252">
        <f>IF(C$48=0,0,C$48/NMM_fec!C$48)</f>
        <v>0.51203237949460367</v>
      </c>
      <c r="D192" s="252">
        <f>IF(D$48=0,0,D$48/NMM_fec!D$48)</f>
        <v>0.51203237949460356</v>
      </c>
      <c r="E192" s="252">
        <f>IF(E$48=0,0,E$48/NMM_fec!E$48)</f>
        <v>0.52538582526635502</v>
      </c>
      <c r="F192" s="252">
        <f>IF(F$48=0,0,F$48/NMM_fec!F$48)</f>
        <v>0.52538582526635502</v>
      </c>
      <c r="G192" s="252">
        <f>IF(G$48=0,0,G$48/NMM_fec!G$48)</f>
        <v>0.53269009177362381</v>
      </c>
      <c r="H192" s="252">
        <f>IF(H$48=0,0,H$48/NMM_fec!H$48)</f>
        <v>0.53269009177362392</v>
      </c>
      <c r="I192" s="252">
        <f>IF(I$48=0,0,I$48/NMM_fec!I$48)</f>
        <v>0.53269009177362392</v>
      </c>
      <c r="J192" s="252">
        <f>IF(J$48=0,0,J$48/NMM_fec!J$48)</f>
        <v>0.53269009177362392</v>
      </c>
      <c r="K192" s="252">
        <f>IF(K$48=0,0,K$48/NMM_fec!K$48)</f>
        <v>0.53269009177362392</v>
      </c>
      <c r="L192" s="252">
        <f>IF(L$48=0,0,L$48/NMM_fec!L$48)</f>
        <v>0.53269009177362392</v>
      </c>
      <c r="M192" s="252">
        <f>IF(M$48=0,0,M$48/NMM_fec!M$48)</f>
        <v>0.53269009177362381</v>
      </c>
      <c r="N192" s="252">
        <f>IF(N$48=0,0,N$48/NMM_fec!N$48)</f>
        <v>0.53269009177362392</v>
      </c>
      <c r="O192" s="252">
        <f>IF(O$48=0,0,O$48/NMM_fec!O$48)</f>
        <v>0.53269009177362381</v>
      </c>
      <c r="P192" s="252">
        <f>IF(P$48=0,0,P$48/NMM_fec!P$48)</f>
        <v>0.53269009177362392</v>
      </c>
      <c r="Q192" s="252">
        <f>IF(Q$48=0,0,Q$48/NMM_fec!Q$48)</f>
        <v>0.53269009177362392</v>
      </c>
    </row>
    <row r="193" spans="1:17" x14ac:dyDescent="0.25">
      <c r="A193" s="76" t="s">
        <v>82</v>
      </c>
      <c r="B193" s="251">
        <f>IF(B$49=0,0,B$49/NMM_fec!B$49)</f>
        <v>0.13318173183092691</v>
      </c>
      <c r="C193" s="251">
        <f>IF(C$49=0,0,C$49/NMM_fec!C$49)</f>
        <v>0.13357562110788521</v>
      </c>
      <c r="D193" s="251">
        <f>IF(D$49=0,0,D$49/NMM_fec!D$49)</f>
        <v>0.13357562110788518</v>
      </c>
      <c r="E193" s="251">
        <f>IF(E$49=0,0,E$49/NMM_fec!E$49)</f>
        <v>0.13705917973488596</v>
      </c>
      <c r="F193" s="251">
        <f>IF(F$49=0,0,F$49/NMM_fec!F$49)</f>
        <v>0.13705917973488596</v>
      </c>
      <c r="G193" s="251">
        <f>IF(G$49=0,0,G$49/NMM_fec!G$49)</f>
        <v>0.13896466847840838</v>
      </c>
      <c r="H193" s="251">
        <f>IF(H$49=0,0,H$49/NMM_fec!H$49)</f>
        <v>0.13896466847840838</v>
      </c>
      <c r="I193" s="251">
        <f>IF(I$49=0,0,I$49/NMM_fec!I$49)</f>
        <v>0.13896466847840838</v>
      </c>
      <c r="J193" s="251">
        <f>IF(J$49=0,0,J$49/NMM_fec!J$49)</f>
        <v>0.13896466847840838</v>
      </c>
      <c r="K193" s="251">
        <f>IF(K$49=0,0,K$49/NMM_fec!K$49)</f>
        <v>0.13896466847840838</v>
      </c>
      <c r="L193" s="251">
        <f>IF(L$49=0,0,L$49/NMM_fec!L$49)</f>
        <v>0.13896466847840838</v>
      </c>
      <c r="M193" s="251">
        <f>IF(M$49=0,0,M$49/NMM_fec!M$49)</f>
        <v>0.13896466847840835</v>
      </c>
      <c r="N193" s="251">
        <f>IF(N$49=0,0,N$49/NMM_fec!N$49)</f>
        <v>0.13896466847840838</v>
      </c>
      <c r="O193" s="251">
        <f>IF(O$49=0,0,O$49/NMM_fec!O$49)</f>
        <v>0.13896466847840838</v>
      </c>
      <c r="P193" s="251">
        <f>IF(P$49=0,0,P$49/NMM_fec!P$49)</f>
        <v>0.13896466847840838</v>
      </c>
      <c r="Q193" s="251">
        <f>IF(Q$49=0,0,Q$49/NMM_fec!Q$49)</f>
        <v>0.13896466847840838</v>
      </c>
    </row>
    <row r="194" spans="1:17" x14ac:dyDescent="0.25">
      <c r="A194" s="76" t="s">
        <v>81</v>
      </c>
      <c r="B194" s="251">
        <f>IF(B$50=0,0,B$50/NMM_fec!B$50)</f>
        <v>0.72838111759259638</v>
      </c>
      <c r="C194" s="251">
        <f>IF(C$50=0,0,C$50/NMM_fec!C$50)</f>
        <v>0.73053532829262591</v>
      </c>
      <c r="D194" s="251">
        <f>IF(D$50=0,0,D$50/NMM_fec!D$50)</f>
        <v>0.7305353282926258</v>
      </c>
      <c r="E194" s="251">
        <f>IF(E$50=0,0,E$50/NMM_fec!E$50)</f>
        <v>0.7495871779048181</v>
      </c>
      <c r="F194" s="251">
        <f>IF(F$50=0,0,F$50/NMM_fec!F$50)</f>
        <v>0.7495871779048181</v>
      </c>
      <c r="G194" s="251">
        <f>IF(G$50=0,0,G$50/NMM_fec!G$50)</f>
        <v>0.76000844215394914</v>
      </c>
      <c r="H194" s="251">
        <f>IF(H$50=0,0,H$50/NMM_fec!H$50)</f>
        <v>0.76000844215394903</v>
      </c>
      <c r="I194" s="251">
        <f>IF(I$50=0,0,I$50/NMM_fec!I$50)</f>
        <v>0.76000844215394914</v>
      </c>
      <c r="J194" s="251">
        <f>IF(J$50=0,0,J$50/NMM_fec!J$50)</f>
        <v>0.76000844215394903</v>
      </c>
      <c r="K194" s="251">
        <f>IF(K$50=0,0,K$50/NMM_fec!K$50)</f>
        <v>0.76000844215394892</v>
      </c>
      <c r="L194" s="251">
        <f>IF(L$50=0,0,L$50/NMM_fec!L$50)</f>
        <v>0.76000844215394903</v>
      </c>
      <c r="M194" s="251">
        <f>IF(M$50=0,0,M$50/NMM_fec!M$50)</f>
        <v>0.76000844215394903</v>
      </c>
      <c r="N194" s="251">
        <f>IF(N$50=0,0,N$50/NMM_fec!N$50)</f>
        <v>0.76000844215394903</v>
      </c>
      <c r="O194" s="251">
        <f>IF(O$50=0,0,O$50/NMM_fec!O$50)</f>
        <v>0.76000844215394903</v>
      </c>
      <c r="P194" s="251">
        <f>IF(P$50=0,0,P$50/NMM_fec!P$50)</f>
        <v>0.76000844215394903</v>
      </c>
      <c r="Q194" s="251">
        <f>IF(Q$50=0,0,Q$50/NMM_fec!Q$50)</f>
        <v>0.76000844215394903</v>
      </c>
    </row>
    <row r="195" spans="1:17" x14ac:dyDescent="0.25">
      <c r="A195" s="76" t="s">
        <v>80</v>
      </c>
      <c r="B195" s="251">
        <f>IF(B$51=0,0,B$51/NMM_fec!B$51)</f>
        <v>0.50812970025904969</v>
      </c>
      <c r="C195" s="251">
        <f>IF(C$51=0,0,C$51/NMM_fec!C$51)</f>
        <v>0.50963251027273948</v>
      </c>
      <c r="D195" s="251">
        <f>IF(D$51=0,0,D$51/NMM_fec!D$51)</f>
        <v>0.50963251027273948</v>
      </c>
      <c r="E195" s="251">
        <f>IF(E$51=0,0,E$51/NMM_fec!E$51)</f>
        <v>0.52292336913632487</v>
      </c>
      <c r="F195" s="251">
        <f>IF(F$51=0,0,F$51/NMM_fec!F$51)</f>
        <v>0.52292336913632487</v>
      </c>
      <c r="G195" s="251">
        <f>IF(G$51=0,0,G$51/NMM_fec!G$51)</f>
        <v>0.5301934009250856</v>
      </c>
      <c r="H195" s="251">
        <f>IF(H$51=0,0,H$51/NMM_fec!H$51)</f>
        <v>0.5301934009250856</v>
      </c>
      <c r="I195" s="251">
        <f>IF(I$51=0,0,I$51/NMM_fec!I$51)</f>
        <v>0.5301934009250856</v>
      </c>
      <c r="J195" s="251">
        <f>IF(J$51=0,0,J$51/NMM_fec!J$51)</f>
        <v>0.5301934009250856</v>
      </c>
      <c r="K195" s="251">
        <f>IF(K$51=0,0,K$51/NMM_fec!K$51)</f>
        <v>0.5301934009250856</v>
      </c>
      <c r="L195" s="251">
        <f>IF(L$51=0,0,L$51/NMM_fec!L$51)</f>
        <v>0.5301934009250856</v>
      </c>
      <c r="M195" s="251">
        <f>IF(M$51=0,0,M$51/NMM_fec!M$51)</f>
        <v>0.5301934009250856</v>
      </c>
      <c r="N195" s="251">
        <f>IF(N$51=0,0,N$51/NMM_fec!N$51)</f>
        <v>0.5301934009250856</v>
      </c>
      <c r="O195" s="251">
        <f>IF(O$51=0,0,O$51/NMM_fec!O$51)</f>
        <v>0.5301934009250856</v>
      </c>
      <c r="P195" s="251">
        <f>IF(P$51=0,0,P$51/NMM_fec!P$51)</f>
        <v>0.53019340092508549</v>
      </c>
      <c r="Q195" s="251">
        <f>IF(Q$51=0,0,Q$51/NMM_fec!Q$51)</f>
        <v>0.5301934009250856</v>
      </c>
    </row>
    <row r="196" spans="1:17" x14ac:dyDescent="0.25">
      <c r="A196" s="129" t="s">
        <v>79</v>
      </c>
      <c r="B196" s="250">
        <f>IF(B$52=0,0,B$52/NMM_fec!B$52)</f>
        <v>0.80094506657743503</v>
      </c>
      <c r="C196" s="250">
        <f>IF(C$52=0,0,C$52/NMM_fec!C$52)</f>
        <v>0.80331388750219967</v>
      </c>
      <c r="D196" s="250">
        <f>IF(D$52=0,0,D$52/NMM_fec!D$52)</f>
        <v>0.80331388750219956</v>
      </c>
      <c r="E196" s="250">
        <f>IF(E$52=0,0,E$52/NMM_fec!E$52)</f>
        <v>0.82426375095623228</v>
      </c>
      <c r="F196" s="250">
        <f>IF(F$52=0,0,F$52/NMM_fec!F$52)</f>
        <v>0.82426375095623228</v>
      </c>
      <c r="G196" s="250">
        <f>IF(G$52=0,0,G$52/NMM_fec!G$52)</f>
        <v>0.83573943713003851</v>
      </c>
      <c r="H196" s="250">
        <f>IF(H$52=0,0,H$52/NMM_fec!H$52)</f>
        <v>0.83572321906467095</v>
      </c>
      <c r="I196" s="250">
        <f>IF(I$52=0,0,I$52/NMM_fec!I$52)</f>
        <v>0.83572321906467095</v>
      </c>
      <c r="J196" s="250">
        <f>IF(J$52=0,0,J$52/NMM_fec!J$52)</f>
        <v>0.83572321906467095</v>
      </c>
      <c r="K196" s="250">
        <f>IF(K$52=0,0,K$52/NMM_fec!K$52)</f>
        <v>0.83572321906467084</v>
      </c>
      <c r="L196" s="250">
        <f>IF(L$52=0,0,L$52/NMM_fec!L$52)</f>
        <v>0.83577363995152121</v>
      </c>
      <c r="M196" s="250">
        <f>IF(M$52=0,0,M$52/NMM_fec!M$52)</f>
        <v>0.83577130037437364</v>
      </c>
      <c r="N196" s="250">
        <f>IF(N$52=0,0,N$52/NMM_fec!N$52)</f>
        <v>0.83578037721405329</v>
      </c>
      <c r="O196" s="250">
        <f>IF(O$52=0,0,O$52/NMM_fec!O$52)</f>
        <v>0.83578703143544697</v>
      </c>
      <c r="P196" s="250">
        <f>IF(P$52=0,0,P$52/NMM_fec!P$52)</f>
        <v>0.8357888037617166</v>
      </c>
      <c r="Q196" s="250">
        <f>IF(Q$52=0,0,Q$52/NMM_fec!Q$52)</f>
        <v>0.83578847694025982</v>
      </c>
    </row>
    <row r="197" spans="1:17" x14ac:dyDescent="0.25">
      <c r="A197" s="127" t="s">
        <v>210</v>
      </c>
      <c r="B197" s="249">
        <f>IF(B$57=0,0,B$57/NMM_fec!B$57)</f>
        <v>0.61676187573723962</v>
      </c>
      <c r="C197" s="249">
        <f>IF(C$57=0,0,C$57/NMM_fec!C$57)</f>
        <v>0.61858596892141582</v>
      </c>
      <c r="D197" s="249">
        <f>IF(D$57=0,0,D$57/NMM_fec!D$57)</f>
        <v>0.61858596892141582</v>
      </c>
      <c r="E197" s="249">
        <f>IF(E$57=0,0,E$57/NMM_fec!E$57)</f>
        <v>0.63471825766321688</v>
      </c>
      <c r="F197" s="249">
        <f>IF(F$57=0,0,F$57/NMM_fec!F$57)</f>
        <v>0.63471825766321688</v>
      </c>
      <c r="G197" s="249">
        <f>IF(G$57=0,0,G$57/NMM_fec!G$57)</f>
        <v>0.64354253705570186</v>
      </c>
      <c r="H197" s="249">
        <f>IF(H$57=0,0,H$57/NMM_fec!H$57)</f>
        <v>0.64354253705570175</v>
      </c>
      <c r="I197" s="249">
        <f>IF(I$57=0,0,I$57/NMM_fec!I$57)</f>
        <v>0.64354253705570175</v>
      </c>
      <c r="J197" s="249">
        <f>IF(J$57=0,0,J$57/NMM_fec!J$57)</f>
        <v>0.64354253705570186</v>
      </c>
      <c r="K197" s="249">
        <f>IF(K$57=0,0,K$57/NMM_fec!K$57)</f>
        <v>0.64354253705570175</v>
      </c>
      <c r="L197" s="249">
        <f>IF(L$57=0,0,L$57/NMM_fec!L$57)</f>
        <v>0.64354253705570175</v>
      </c>
      <c r="M197" s="249">
        <f>IF(M$57=0,0,M$57/NMM_fec!M$57)</f>
        <v>0.64354253705570186</v>
      </c>
      <c r="N197" s="249">
        <f>IF(N$57=0,0,N$57/NMM_fec!N$57)</f>
        <v>0.64354253705570175</v>
      </c>
      <c r="O197" s="249">
        <f>IF(O$57=0,0,O$57/NMM_fec!O$57)</f>
        <v>0.64354253705570175</v>
      </c>
      <c r="P197" s="249">
        <f>IF(P$57=0,0,P$57/NMM_fec!P$57)</f>
        <v>0.64354253705570175</v>
      </c>
      <c r="Q197" s="249">
        <f>IF(Q$57=0,0,Q$57/NMM_fec!Q$57)</f>
        <v>0.64354253705570175</v>
      </c>
    </row>
    <row r="198" spans="1:17" x14ac:dyDescent="0.25">
      <c r="A198" s="127" t="s">
        <v>209</v>
      </c>
      <c r="B198" s="249">
        <f>IF(B$58=0,0,B$58/NMM_fec!B$58)</f>
        <v>0.44891270097506158</v>
      </c>
      <c r="C198" s="249">
        <f>IF(C$58=0,0,C$58/NMM_fec!C$58)</f>
        <v>0.45099999258621981</v>
      </c>
      <c r="D198" s="249">
        <f>IF(D$58=0,0,D$58/NMM_fec!D$58)</f>
        <v>0.44887161997738678</v>
      </c>
      <c r="E198" s="249">
        <f>IF(E$58=0,0,E$58/NMM_fec!E$58)</f>
        <v>0.46314831707393928</v>
      </c>
      <c r="F198" s="249">
        <f>IF(F$58=0,0,F$58/NMM_fec!F$58)</f>
        <v>0.46136305312459236</v>
      </c>
      <c r="G198" s="249">
        <f>IF(G$58=0,0,G$58/NMM_fec!G$58)</f>
        <v>0.46679367697153984</v>
      </c>
      <c r="H198" s="249">
        <f>IF(H$58=0,0,H$58/NMM_fec!H$58)</f>
        <v>0.47015194875280353</v>
      </c>
      <c r="I198" s="249">
        <f>IF(I$58=0,0,I$58/NMM_fec!I$58)</f>
        <v>0.46220246245467467</v>
      </c>
      <c r="J198" s="249">
        <f>IF(J$58=0,0,J$58/NMM_fec!J$58)</f>
        <v>0.46424983529169778</v>
      </c>
      <c r="K198" s="249">
        <f>IF(K$58=0,0,K$58/NMM_fec!K$58)</f>
        <v>0.46042815551145927</v>
      </c>
      <c r="L198" s="249">
        <f>IF(L$58=0,0,L$58/NMM_fec!L$58)</f>
        <v>0.46163898737424763</v>
      </c>
      <c r="M198" s="249">
        <f>IF(M$58=0,0,M$58/NMM_fec!M$58)</f>
        <v>0.46611623635159122</v>
      </c>
      <c r="N198" s="249">
        <f>IF(N$58=0,0,N$58/NMM_fec!N$58)</f>
        <v>0.46628684727184599</v>
      </c>
      <c r="O198" s="249">
        <f>IF(O$58=0,0,O$58/NMM_fec!O$58)</f>
        <v>0.46510075367684861</v>
      </c>
      <c r="P198" s="249">
        <f>IF(P$58=0,0,P$58/NMM_fec!P$58)</f>
        <v>0.46972054007084457</v>
      </c>
      <c r="Q198" s="249">
        <f>IF(Q$58=0,0,Q$58/NMM_fec!Q$58)</f>
        <v>0.46886195176288331</v>
      </c>
    </row>
    <row r="199" spans="1:17" x14ac:dyDescent="0.25">
      <c r="A199" s="127" t="s">
        <v>208</v>
      </c>
      <c r="B199" s="249">
        <f>IF(B$77=0,0,B$77/NMM_fec!B$77)</f>
        <v>0.61473223012847844</v>
      </c>
      <c r="C199" s="249">
        <f>IF(C$77=0,0,C$77/NMM_fec!C$77)</f>
        <v>0.61723347165872922</v>
      </c>
      <c r="D199" s="249">
        <f>IF(D$77=0,0,D$77/NMM_fec!D$77)</f>
        <v>0.61877494290865731</v>
      </c>
      <c r="E199" s="249">
        <f>IF(E$77=0,0,E$77/NMM_fec!E$77)</f>
        <v>0.63389279015975286</v>
      </c>
      <c r="F199" s="249">
        <f>IF(F$77=0,0,F$77/NMM_fec!F$77)</f>
        <v>0.6344192707331846</v>
      </c>
      <c r="G199" s="249">
        <f>IF(G$77=0,0,G$77/NMM_fec!G$77)</f>
        <v>0.64347914598327238</v>
      </c>
      <c r="H199" s="249">
        <f>IF(H$77=0,0,H$77/NMM_fec!H$77)</f>
        <v>0.6437113173139295</v>
      </c>
      <c r="I199" s="249">
        <f>IF(I$77=0,0,I$77/NMM_fec!I$77)</f>
        <v>0.64385484169629603</v>
      </c>
      <c r="J199" s="249">
        <f>IF(J$77=0,0,J$77/NMM_fec!J$77)</f>
        <v>0.64259810864454958</v>
      </c>
      <c r="K199" s="249">
        <f>IF(K$77=0,0,K$77/NMM_fec!K$77)</f>
        <v>0.62910171423885652</v>
      </c>
      <c r="L199" s="249">
        <f>IF(L$77=0,0,L$77/NMM_fec!L$77)</f>
        <v>0.62374801508044275</v>
      </c>
      <c r="M199" s="249">
        <f>IF(M$77=0,0,M$77/NMM_fec!M$77)</f>
        <v>0.62349735122936256</v>
      </c>
      <c r="N199" s="249">
        <f>IF(N$77=0,0,N$77/NMM_fec!N$77)</f>
        <v>0.62540125270792335</v>
      </c>
      <c r="O199" s="249">
        <f>IF(O$77=0,0,O$77/NMM_fec!O$77)</f>
        <v>0.63319841878169736</v>
      </c>
      <c r="P199" s="249">
        <f>IF(P$77=0,0,P$77/NMM_fec!P$77)</f>
        <v>0.63311695506239962</v>
      </c>
      <c r="Q199" s="249">
        <f>IF(Q$77=0,0,Q$77/NMM_fec!Q$77)</f>
        <v>0.6325788032589551</v>
      </c>
    </row>
    <row r="200" spans="1:17" x14ac:dyDescent="0.25">
      <c r="A200" s="72" t="s">
        <v>207</v>
      </c>
      <c r="B200" s="265">
        <f>IF(B$87=0,0,B$87/NMM_fec!B$87)</f>
        <v>0.51893009222348763</v>
      </c>
      <c r="C200" s="265">
        <f>IF(C$87=0,0,C$87/NMM_fec!C$87)</f>
        <v>0.52161702268003218</v>
      </c>
      <c r="D200" s="265">
        <f>IF(D$87=0,0,D$87/NMM_fec!D$87)</f>
        <v>0.53351306891594263</v>
      </c>
      <c r="E200" s="265">
        <f>IF(E$87=0,0,E$87/NMM_fec!E$87)</f>
        <v>0.53780503856142636</v>
      </c>
      <c r="F200" s="265">
        <f>IF(F$87=0,0,F$87/NMM_fec!F$87)</f>
        <v>0.54489480350258779</v>
      </c>
      <c r="G200" s="265">
        <f>IF(G$87=0,0,G$87/NMM_fec!G$87)</f>
        <v>0.55153430806987735</v>
      </c>
      <c r="H200" s="265">
        <f>IF(H$87=0,0,H$87/NMM_fec!H$87)</f>
        <v>0.55466141157138227</v>
      </c>
      <c r="I200" s="265">
        <f>IF(I$87=0,0,I$87/NMM_fec!I$87)</f>
        <v>0.55660440394196431</v>
      </c>
      <c r="J200" s="265">
        <f>IF(J$87=0,0,J$87/NMM_fec!J$87)</f>
        <v>0.54777729148071619</v>
      </c>
      <c r="K200" s="265">
        <f>IF(K$87=0,0,K$87/NMM_fec!K$87)</f>
        <v>0.54928865358918955</v>
      </c>
      <c r="L200" s="265">
        <f>IF(L$87=0,0,L$87/NMM_fec!L$87)</f>
        <v>0.54506191202696574</v>
      </c>
      <c r="M200" s="265">
        <f>IF(M$87=0,0,M$87/NMM_fec!M$87)</f>
        <v>0.53322959974596662</v>
      </c>
      <c r="N200" s="265">
        <f>IF(N$87=0,0,N$87/NMM_fec!N$87)</f>
        <v>0.5423655473774095</v>
      </c>
      <c r="O200" s="265">
        <f>IF(O$87=0,0,O$87/NMM_fec!O$87)</f>
        <v>0.5400024029392938</v>
      </c>
      <c r="P200" s="265">
        <f>IF(P$87=0,0,P$87/NMM_fec!P$87)</f>
        <v>0.54238683686601652</v>
      </c>
      <c r="Q200" s="265">
        <f>IF(Q$87=0,0,Q$87/NMM_fec!Q$87)</f>
        <v>0.54472247668440776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0.4306661676631674</v>
      </c>
      <c r="C202" s="253">
        <f>IF(C$97=0,0,C$97/NMM_fec!C$97)</f>
        <v>0.43180321624117046</v>
      </c>
      <c r="D202" s="253">
        <f>IF(D$97=0,0,D$97/NMM_fec!D$97)</f>
        <v>0.4452156148564006</v>
      </c>
      <c r="E202" s="253">
        <f>IF(E$97=0,0,E$97/NMM_fec!E$97)</f>
        <v>0.43634986489984962</v>
      </c>
      <c r="F202" s="253">
        <f>IF(F$97=0,0,F$97/NMM_fec!F$97)</f>
        <v>0.44449837575208218</v>
      </c>
      <c r="G202" s="253">
        <f>IF(G$97=0,0,G$97/NMM_fec!G$97)</f>
        <v>0.44540652074334364</v>
      </c>
      <c r="H202" s="253">
        <f>IF(H$97=0,0,H$97/NMM_fec!H$97)</f>
        <v>0.44963430706424962</v>
      </c>
      <c r="I202" s="253">
        <f>IF(I$97=0,0,I$97/NMM_fec!I$97)</f>
        <v>0.4534283704960238</v>
      </c>
      <c r="J202" s="253">
        <f>IF(J$97=0,0,J$97/NMM_fec!J$97)</f>
        <v>0.44532098938813314</v>
      </c>
      <c r="K202" s="253">
        <f>IF(K$97=0,0,K$97/NMM_fec!K$97)</f>
        <v>0.44678901713721775</v>
      </c>
      <c r="L202" s="253">
        <f>IF(L$97=0,0,L$97/NMM_fec!L$97)</f>
        <v>0.44268761481734004</v>
      </c>
      <c r="M202" s="253">
        <f>IF(M$97=0,0,M$97/NMM_fec!M$97)</f>
        <v>0.43472027965199855</v>
      </c>
      <c r="N202" s="253">
        <f>IF(N$97=0,0,N$97/NMM_fec!N$97)</f>
        <v>0.44441043195596791</v>
      </c>
      <c r="O202" s="253">
        <f>IF(O$97=0,0,O$97/NMM_fec!O$97)</f>
        <v>0.44532710392751895</v>
      </c>
      <c r="P202" s="253">
        <f>IF(P$97=0,0,P$97/NMM_fec!P$97)</f>
        <v>0.45173942589907023</v>
      </c>
      <c r="Q202" s="253">
        <f>IF(Q$97=0,0,Q$97/NMM_fec!Q$97)</f>
        <v>0.46357617503974019</v>
      </c>
    </row>
    <row r="203" spans="1:17" x14ac:dyDescent="0.25">
      <c r="A203" s="132" t="s">
        <v>83</v>
      </c>
      <c r="B203" s="252">
        <f>IF(B$98=0,0,B$98/NMM_fec!B$98)</f>
        <v>0.41145940965058642</v>
      </c>
      <c r="C203" s="252">
        <f>IF(C$98=0,0,C$98/NMM_fec!C$98)</f>
        <v>0.41145940965058642</v>
      </c>
      <c r="D203" s="252">
        <f>IF(D$98=0,0,D$98/NMM_fec!D$98)</f>
        <v>0.41296439728141654</v>
      </c>
      <c r="E203" s="252">
        <f>IF(E$98=0,0,E$98/NMM_fec!E$98)</f>
        <v>0.41340905553360718</v>
      </c>
      <c r="F203" s="252">
        <f>IF(F$98=0,0,F$98/NMM_fec!F$98)</f>
        <v>0.41459180148293245</v>
      </c>
      <c r="G203" s="252">
        <f>IF(G$98=0,0,G$98/NMM_fec!G$98)</f>
        <v>0.41628172725838575</v>
      </c>
      <c r="H203" s="252">
        <f>IF(H$98=0,0,H$98/NMM_fec!H$98)</f>
        <v>0.41740131335335634</v>
      </c>
      <c r="I203" s="252">
        <f>IF(I$98=0,0,I$98/NMM_fec!I$98)</f>
        <v>0.41916546691817508</v>
      </c>
      <c r="J203" s="252">
        <f>IF(J$98=0,0,J$98/NMM_fec!J$98)</f>
        <v>0.41961505848943881</v>
      </c>
      <c r="K203" s="252">
        <f>IF(K$98=0,0,K$98/NMM_fec!K$98)</f>
        <v>0.41961505848943881</v>
      </c>
      <c r="L203" s="252">
        <f>IF(L$98=0,0,L$98/NMM_fec!L$98)</f>
        <v>0.41961505848943881</v>
      </c>
      <c r="M203" s="252">
        <f>IF(M$98=0,0,M$98/NMM_fec!M$98)</f>
        <v>0.42298012856308936</v>
      </c>
      <c r="N203" s="252">
        <f>IF(N$98=0,0,N$98/NMM_fec!N$98)</f>
        <v>0.4237474437276697</v>
      </c>
      <c r="O203" s="252">
        <f>IF(O$98=0,0,O$98/NMM_fec!O$98)</f>
        <v>0.42683752670829012</v>
      </c>
      <c r="P203" s="252">
        <f>IF(P$98=0,0,P$98/NMM_fec!P$98)</f>
        <v>0.43071540490806798</v>
      </c>
      <c r="Q203" s="252">
        <f>IF(Q$98=0,0,Q$98/NMM_fec!Q$98)</f>
        <v>0.43964199698779316</v>
      </c>
    </row>
    <row r="204" spans="1:17" x14ac:dyDescent="0.25">
      <c r="A204" s="76" t="s">
        <v>82</v>
      </c>
      <c r="B204" s="251">
        <f>IF(B$99=0,0,B$99/NMM_fec!B$99)</f>
        <v>0.10742600081380151</v>
      </c>
      <c r="C204" s="251">
        <f>IF(C$99=0,0,C$99/NMM_fec!C$99)</f>
        <v>0.10742600081380149</v>
      </c>
      <c r="D204" s="251">
        <f>IF(D$99=0,0,D$99/NMM_fec!D$99)</f>
        <v>0.10781893095141</v>
      </c>
      <c r="E204" s="251">
        <f>IF(E$99=0,0,E$99/NMM_fec!E$99)</f>
        <v>0.10793502468177886</v>
      </c>
      <c r="F204" s="251">
        <f>IF(F$99=0,0,F$99/NMM_fec!F$99)</f>
        <v>0.10824382225532962</v>
      </c>
      <c r="G204" s="251">
        <f>IF(G$99=0,0,G$99/NMM_fec!G$99)</f>
        <v>0.10868503702274318</v>
      </c>
      <c r="H204" s="251">
        <f>IF(H$99=0,0,H$99/NMM_fec!H$99)</f>
        <v>0.10897734448716981</v>
      </c>
      <c r="I204" s="251">
        <f>IF(I$99=0,0,I$99/NMM_fec!I$99)</f>
        <v>0.10943793903877048</v>
      </c>
      <c r="J204" s="251">
        <f>IF(J$99=0,0,J$99/NMM_fec!J$99)</f>
        <v>0.10955532078619841</v>
      </c>
      <c r="K204" s="251">
        <f>IF(K$99=0,0,K$99/NMM_fec!K$99)</f>
        <v>0.10955532078619841</v>
      </c>
      <c r="L204" s="251">
        <f>IF(L$99=0,0,L$99/NMM_fec!L$99)</f>
        <v>0.1095553207861984</v>
      </c>
      <c r="M204" s="251">
        <f>IF(M$99=0,0,M$99/NMM_fec!M$99)</f>
        <v>0.11043389109469487</v>
      </c>
      <c r="N204" s="251">
        <f>IF(N$99=0,0,N$99/NMM_fec!N$99)</f>
        <v>0.11063422579979894</v>
      </c>
      <c r="O204" s="251">
        <f>IF(O$99=0,0,O$99/NMM_fec!O$99)</f>
        <v>0.11144100102234819</v>
      </c>
      <c r="P204" s="251">
        <f>IF(P$99=0,0,P$99/NMM_fec!P$99)</f>
        <v>0.11245345799106581</v>
      </c>
      <c r="Q204" s="251">
        <f>IF(Q$99=0,0,Q$99/NMM_fec!Q$99)</f>
        <v>0.11478405990593114</v>
      </c>
    </row>
    <row r="205" spans="1:17" x14ac:dyDescent="0.25">
      <c r="A205" s="76" t="s">
        <v>81</v>
      </c>
      <c r="B205" s="251">
        <f>IF(B$100=0,0,B$100/NMM_fec!B$100)</f>
        <v>0.58812102346877093</v>
      </c>
      <c r="C205" s="251">
        <f>IF(C$100=0,0,C$100/NMM_fec!C$100)</f>
        <v>0.58812102346877093</v>
      </c>
      <c r="D205" s="251">
        <f>IF(D$100=0,0,D$100/NMM_fec!D$100)</f>
        <v>0.59027218308498508</v>
      </c>
      <c r="E205" s="251">
        <f>IF(E$100=0,0,E$100/NMM_fec!E$100)</f>
        <v>0.59090775699638087</v>
      </c>
      <c r="F205" s="251">
        <f>IF(F$100=0,0,F$100/NMM_fec!F$100)</f>
        <v>0.59259831927763085</v>
      </c>
      <c r="G205" s="251">
        <f>IF(G$100=0,0,G$100/NMM_fec!G$100)</f>
        <v>0.59501382091238475</v>
      </c>
      <c r="H205" s="251">
        <f>IF(H$100=0,0,H$100/NMM_fec!H$100)</f>
        <v>0.59661410542306037</v>
      </c>
      <c r="I205" s="251">
        <f>IF(I$100=0,0,I$100/NMM_fec!I$100)</f>
        <v>0.59913570482208334</v>
      </c>
      <c r="J205" s="251">
        <f>IF(J$100=0,0,J$100/NMM_fec!J$100)</f>
        <v>0.59977833019127613</v>
      </c>
      <c r="K205" s="251">
        <f>IF(K$100=0,0,K$100/NMM_fec!K$100)</f>
        <v>0.59977833019127602</v>
      </c>
      <c r="L205" s="251">
        <f>IF(L$100=0,0,L$100/NMM_fec!L$100)</f>
        <v>0.59977833019127602</v>
      </c>
      <c r="M205" s="251">
        <f>IF(M$100=0,0,M$100/NMM_fec!M$100)</f>
        <v>0.60458820550179615</v>
      </c>
      <c r="N205" s="251">
        <f>IF(N$100=0,0,N$100/NMM_fec!N$100)</f>
        <v>0.60568497025995127</v>
      </c>
      <c r="O205" s="251">
        <f>IF(O$100=0,0,O$100/NMM_fec!O$100)</f>
        <v>0.61010179175568302</v>
      </c>
      <c r="P205" s="251">
        <f>IF(P$100=0,0,P$100/NMM_fec!P$100)</f>
        <v>0.61564465125105217</v>
      </c>
      <c r="Q205" s="251">
        <f>IF(Q$100=0,0,Q$100/NMM_fec!Q$100)</f>
        <v>0.62840390853593076</v>
      </c>
    </row>
    <row r="206" spans="1:17" x14ac:dyDescent="0.25">
      <c r="A206" s="76" t="s">
        <v>80</v>
      </c>
      <c r="B206" s="251">
        <f>IF(B$101=0,0,B$101/NMM_fec!B$101)</f>
        <v>0.40999360936514517</v>
      </c>
      <c r="C206" s="251">
        <f>IF(C$101=0,0,C$101/NMM_fec!C$101)</f>
        <v>0.40999360936514528</v>
      </c>
      <c r="D206" s="251">
        <f>IF(D$101=0,0,D$101/NMM_fec!D$101)</f>
        <v>0.41149323556481809</v>
      </c>
      <c r="E206" s="251">
        <f>IF(E$101=0,0,E$101/NMM_fec!E$101)</f>
        <v>0.41193630974777201</v>
      </c>
      <c r="F206" s="251">
        <f>IF(F$101=0,0,F$101/NMM_fec!F$101)</f>
        <v>0.4131148422332428</v>
      </c>
      <c r="G206" s="251">
        <f>IF(G$101=0,0,G$101/NMM_fec!G$101)</f>
        <v>0.41479874774612346</v>
      </c>
      <c r="H206" s="251">
        <f>IF(H$101=0,0,H$101/NMM_fec!H$101)</f>
        <v>0.41591434538055816</v>
      </c>
      <c r="I206" s="251">
        <f>IF(I$101=0,0,I$101/NMM_fec!I$101)</f>
        <v>0.41767221425060935</v>
      </c>
      <c r="J206" s="251">
        <f>IF(J$101=0,0,J$101/NMM_fec!J$101)</f>
        <v>0.41812020417797324</v>
      </c>
      <c r="K206" s="251">
        <f>IF(K$101=0,0,K$101/NMM_fec!K$101)</f>
        <v>0.41812020417797324</v>
      </c>
      <c r="L206" s="251">
        <f>IF(L$101=0,0,L$101/NMM_fec!L$101)</f>
        <v>0.41812020417797319</v>
      </c>
      <c r="M206" s="251">
        <f>IF(M$101=0,0,M$101/NMM_fec!M$101)</f>
        <v>0.42147328638463422</v>
      </c>
      <c r="N206" s="251">
        <f>IF(N$101=0,0,N$101/NMM_fec!N$101)</f>
        <v>0.42223786803343905</v>
      </c>
      <c r="O206" s="251">
        <f>IF(O$101=0,0,O$101/NMM_fec!O$101)</f>
        <v>0.4253169427726417</v>
      </c>
      <c r="P206" s="251">
        <f>IF(P$101=0,0,P$101/NMM_fec!P$101)</f>
        <v>0.42918100625621963</v>
      </c>
      <c r="Q206" s="251">
        <f>IF(Q$101=0,0,Q$101/NMM_fec!Q$101)</f>
        <v>0.43807579786933354</v>
      </c>
    </row>
    <row r="207" spans="1:17" x14ac:dyDescent="0.25">
      <c r="A207" s="129" t="s">
        <v>79</v>
      </c>
      <c r="B207" s="250">
        <f>IF(B$102=0,0,B$102/NMM_fec!B$102)</f>
        <v>0.6458073069313679</v>
      </c>
      <c r="C207" s="250">
        <f>IF(C$102=0,0,C$102/NMM_fec!C$102)</f>
        <v>0.64580730693136779</v>
      </c>
      <c r="D207" s="250">
        <f>IF(D$102=0,0,D$102/NMM_fec!D$102)</f>
        <v>0.64816946462185965</v>
      </c>
      <c r="E207" s="250">
        <f>IF(E$102=0,0,E$102/NMM_fec!E$102)</f>
        <v>0.6488673792681573</v>
      </c>
      <c r="F207" s="250">
        <f>IF(F$102=0,0,F$102/NMM_fec!F$102)</f>
        <v>0.65072376159507106</v>
      </c>
      <c r="G207" s="250">
        <f>IF(G$102=0,0,G$102/NMM_fec!G$102)</f>
        <v>0.65338886891997683</v>
      </c>
      <c r="H207" s="250">
        <f>IF(H$102=0,0,H$102/NMM_fec!H$102)</f>
        <v>0.65513343908032029</v>
      </c>
      <c r="I207" s="250">
        <f>IF(I$102=0,0,I$102/NMM_fec!I$102)</f>
        <v>0.65790237141237351</v>
      </c>
      <c r="J207" s="250">
        <f>IF(J$102=0,0,J$102/NMM_fec!J$102)</f>
        <v>0.65860802916389594</v>
      </c>
      <c r="K207" s="250">
        <f>IF(K$102=0,0,K$102/NMM_fec!K$102)</f>
        <v>0.65860802916389594</v>
      </c>
      <c r="L207" s="250">
        <f>IF(L$102=0,0,L$102/NMM_fec!L$102)</f>
        <v>0.65864776432998873</v>
      </c>
      <c r="M207" s="250">
        <f>IF(M$102=0,0,M$102/NMM_fec!M$102)</f>
        <v>0.6639278799182744</v>
      </c>
      <c r="N207" s="250">
        <f>IF(N$102=0,0,N$102/NMM_fec!N$102)</f>
        <v>0.6651395145697202</v>
      </c>
      <c r="O207" s="250">
        <f>IF(O$102=0,0,O$102/NMM_fec!O$102)</f>
        <v>0.66999522921478383</v>
      </c>
      <c r="P207" s="250">
        <f>IF(P$102=0,0,P$102/NMM_fec!P$102)</f>
        <v>0.67608366257074493</v>
      </c>
      <c r="Q207" s="250">
        <f>IF(Q$102=0,0,Q$102/NMM_fec!Q$102)</f>
        <v>0.69009525066348576</v>
      </c>
    </row>
    <row r="208" spans="1:17" x14ac:dyDescent="0.25">
      <c r="A208" s="127" t="s">
        <v>206</v>
      </c>
      <c r="B208" s="249">
        <f>IF(B$107=0,0,B$107/NMM_fec!B$107)</f>
        <v>0.41851815050362012</v>
      </c>
      <c r="C208" s="249">
        <f>IF(C$107=0,0,C$107/NMM_fec!C$107)</f>
        <v>0.41912447220200866</v>
      </c>
      <c r="D208" s="249">
        <f>IF(D$107=0,0,D$107/NMM_fec!D$107)</f>
        <v>0.4276563852764273</v>
      </c>
      <c r="E208" s="249">
        <f>IF(E$107=0,0,E$107/NMM_fec!E$107)</f>
        <v>0.4224817326343579</v>
      </c>
      <c r="F208" s="249">
        <f>IF(F$107=0,0,F$107/NMM_fec!F$107)</f>
        <v>0.42776675442829853</v>
      </c>
      <c r="G208" s="249">
        <f>IF(G$107=0,0,G$107/NMM_fec!G$107)</f>
        <v>0.42895027715106537</v>
      </c>
      <c r="H208" s="249">
        <f>IF(H$107=0,0,H$107/NMM_fec!H$107)</f>
        <v>0.4320146562308444</v>
      </c>
      <c r="I208" s="249">
        <f>IF(I$107=0,0,I$107/NMM_fec!I$107)</f>
        <v>0.43508420475310683</v>
      </c>
      <c r="J208" s="249">
        <f>IF(J$107=0,0,J$107/NMM_fec!J$107)</f>
        <v>0.43020294332937503</v>
      </c>
      <c r="K208" s="249">
        <f>IF(K$107=0,0,K$107/NMM_fec!K$107)</f>
        <v>0.43106497246259246</v>
      </c>
      <c r="L208" s="249">
        <f>IF(L$107=0,0,L$107/NMM_fec!L$107)</f>
        <v>0.42870488018506409</v>
      </c>
      <c r="M208" s="249">
        <f>IF(M$107=0,0,M$107/NMM_fec!M$107)</f>
        <v>0.42624177168513333</v>
      </c>
      <c r="N208" s="249">
        <f>IF(N$107=0,0,N$107/NMM_fec!N$107)</f>
        <v>0.43148623103744804</v>
      </c>
      <c r="O208" s="249">
        <f>IF(O$107=0,0,O$107/NMM_fec!O$107)</f>
        <v>0.43340896563565473</v>
      </c>
      <c r="P208" s="249">
        <f>IF(P$107=0,0,P$107/NMM_fec!P$107)</f>
        <v>0.43859277268629099</v>
      </c>
      <c r="Q208" s="249">
        <f>IF(Q$107=0,0,Q$107/NMM_fec!Q$107)</f>
        <v>0.44903227429154008</v>
      </c>
    </row>
    <row r="209" spans="1:17" x14ac:dyDescent="0.25">
      <c r="A209" s="127" t="s">
        <v>205</v>
      </c>
      <c r="B209" s="249">
        <f>IF(B$115=0,0,B$115/NMM_fec!B$115)</f>
        <v>0.50318707891364012</v>
      </c>
      <c r="C209" s="249">
        <f>IF(C$115=0,0,C$115/NMM_fec!C$115)</f>
        <v>0.50318707891364012</v>
      </c>
      <c r="D209" s="249">
        <f>IF(D$115=0,0,D$115/NMM_fec!D$115)</f>
        <v>0.50502757717907465</v>
      </c>
      <c r="E209" s="249">
        <f>IF(E$115=0,0,E$115/NMM_fec!E$115)</f>
        <v>0.50557136420104276</v>
      </c>
      <c r="F209" s="249">
        <f>IF(F$115=0,0,F$115/NMM_fec!F$115)</f>
        <v>0.50701778264567943</v>
      </c>
      <c r="G209" s="249">
        <f>IF(G$115=0,0,G$115/NMM_fec!G$115)</f>
        <v>0.50908444777615558</v>
      </c>
      <c r="H209" s="249">
        <f>IF(H$115=0,0,H$115/NMM_fec!H$115)</f>
        <v>0.5104536259830631</v>
      </c>
      <c r="I209" s="249">
        <f>IF(I$115=0,0,I$115/NMM_fec!I$115)</f>
        <v>0.51261106668855105</v>
      </c>
      <c r="J209" s="249">
        <f>IF(J$115=0,0,J$115/NMM_fec!J$115)</f>
        <v>0.5131608868266796</v>
      </c>
      <c r="K209" s="249">
        <f>IF(K$115=0,0,K$115/NMM_fec!K$115)</f>
        <v>0.5131608868266796</v>
      </c>
      <c r="L209" s="249">
        <f>IF(L$115=0,0,L$115/NMM_fec!L$115)</f>
        <v>0.5131608868266796</v>
      </c>
      <c r="M209" s="249">
        <f>IF(M$115=0,0,M$115/NMM_fec!M$115)</f>
        <v>0.51727614033889813</v>
      </c>
      <c r="N209" s="249">
        <f>IF(N$115=0,0,N$115/NMM_fec!N$115)</f>
        <v>0.51821451498100235</v>
      </c>
      <c r="O209" s="249">
        <f>IF(O$115=0,0,O$115/NMM_fec!O$115)</f>
        <v>0.52199347784380223</v>
      </c>
      <c r="P209" s="249">
        <f>IF(P$115=0,0,P$115/NMM_fec!P$115)</f>
        <v>0.52673586107277304</v>
      </c>
      <c r="Q209" s="249">
        <f>IF(Q$115=0,0,Q$115/NMM_fec!Q$115)</f>
        <v>0.53765248052027803</v>
      </c>
    </row>
    <row r="210" spans="1:17" x14ac:dyDescent="0.25">
      <c r="A210" s="127" t="s">
        <v>204</v>
      </c>
      <c r="B210" s="249">
        <f>IF(B$116=0,0,B$116/NMM_fec!B$116)</f>
        <v>0.44139542007129645</v>
      </c>
      <c r="C210" s="249">
        <f>IF(C$116=0,0,C$116/NMM_fec!C$116)</f>
        <v>0.44288026711095013</v>
      </c>
      <c r="D210" s="249">
        <f>IF(D$116=0,0,D$116/NMM_fec!D$116)</f>
        <v>0.45952489238793481</v>
      </c>
      <c r="E210" s="249">
        <f>IF(E$116=0,0,E$116/NMM_fec!E$116)</f>
        <v>0.44821841439533716</v>
      </c>
      <c r="F210" s="249">
        <f>IF(F$116=0,0,F$116/NMM_fec!F$116)</f>
        <v>0.45826042242094739</v>
      </c>
      <c r="G210" s="249">
        <f>IF(G$116=0,0,G$116/NMM_fec!G$116)</f>
        <v>0.45899559647042726</v>
      </c>
      <c r="H210" s="249">
        <f>IF(H$116=0,0,H$116/NMM_fec!H$116)</f>
        <v>0.46401028931236832</v>
      </c>
      <c r="I210" s="249">
        <f>IF(I$116=0,0,I$116/NMM_fec!I$116)</f>
        <v>0.46830948849537174</v>
      </c>
      <c r="J210" s="249">
        <f>IF(J$116=0,0,J$116/NMM_fec!J$116)</f>
        <v>0.4580499682132716</v>
      </c>
      <c r="K210" s="249">
        <f>IF(K$116=0,0,K$116/NMM_fec!K$116)</f>
        <v>0.45991619666728778</v>
      </c>
      <c r="L210" s="249">
        <f>IF(L$116=0,0,L$116/NMM_fec!L$116)</f>
        <v>0.45467201472856267</v>
      </c>
      <c r="M210" s="249">
        <f>IF(M$116=0,0,M$116/NMM_fec!M$116)</f>
        <v>0.44309171321627872</v>
      </c>
      <c r="N210" s="249">
        <f>IF(N$116=0,0,N$116/NMM_fec!N$116)</f>
        <v>0.45572981098106774</v>
      </c>
      <c r="O210" s="249">
        <f>IF(O$116=0,0,O$116/NMM_fec!O$116)</f>
        <v>0.45600686326817913</v>
      </c>
      <c r="P210" s="249">
        <f>IF(P$116=0,0,P$116/NMM_fec!P$116)</f>
        <v>0.46325125538291123</v>
      </c>
      <c r="Q210" s="249">
        <f>IF(Q$116=0,0,Q$116/NMM_fec!Q$116)</f>
        <v>0.47606274711508739</v>
      </c>
    </row>
    <row r="211" spans="1:17" x14ac:dyDescent="0.25">
      <c r="A211" s="72" t="s">
        <v>203</v>
      </c>
      <c r="B211" s="247">
        <f>IF(B$124=0,0,B$124/NMM_fec!B$124)</f>
        <v>0.51716449777235229</v>
      </c>
      <c r="C211" s="247">
        <f>IF(C$124=0,0,C$124/NMM_fec!C$124)</f>
        <v>0.51716449777235218</v>
      </c>
      <c r="D211" s="247">
        <f>IF(D$124=0,0,D$124/NMM_fec!D$124)</f>
        <v>0.5190561209896043</v>
      </c>
      <c r="E211" s="247">
        <f>IF(E$124=0,0,E$124/NMM_fec!E$124)</f>
        <v>0.51961501320662717</v>
      </c>
      <c r="F211" s="247">
        <f>IF(F$124=0,0,F$124/NMM_fec!F$124)</f>
        <v>0.52110160994139265</v>
      </c>
      <c r="G211" s="247">
        <f>IF(G$124=0,0,G$124/NMM_fec!G$124)</f>
        <v>0.52322568243660428</v>
      </c>
      <c r="H211" s="247">
        <f>IF(H$124=0,0,H$124/NMM_fec!H$124)</f>
        <v>0.52463289337148145</v>
      </c>
      <c r="I211" s="247">
        <f>IF(I$124=0,0,I$124/NMM_fec!I$124)</f>
        <v>0.52685026298545512</v>
      </c>
      <c r="J211" s="247">
        <f>IF(J$124=0,0,J$124/NMM_fec!J$124)</f>
        <v>0.52741535590519839</v>
      </c>
      <c r="K211" s="247">
        <f>IF(K$124=0,0,K$124/NMM_fec!K$124)</f>
        <v>0.52741535590519839</v>
      </c>
      <c r="L211" s="247">
        <f>IF(L$124=0,0,L$124/NMM_fec!L$124)</f>
        <v>0.52741535590519839</v>
      </c>
      <c r="M211" s="247">
        <f>IF(M$124=0,0,M$124/NMM_fec!M$124)</f>
        <v>0.53164492201497859</v>
      </c>
      <c r="N211" s="247">
        <f>IF(N$124=0,0,N$124/NMM_fec!N$124)</f>
        <v>0.53260936261936342</v>
      </c>
      <c r="O211" s="247">
        <f>IF(O$124=0,0,O$124/NMM_fec!O$124)</f>
        <v>0.53649329667279666</v>
      </c>
      <c r="P211" s="247">
        <f>IF(P$124=0,0,P$124/NMM_fec!P$124)</f>
        <v>0.54136741276923883</v>
      </c>
      <c r="Q211" s="247">
        <f>IF(Q$124=0,0,Q$124/NMM_fec!Q$124)</f>
        <v>0.5525872716458412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25684.866382428663</v>
      </c>
      <c r="C5" s="96">
        <v>26564.437897116826</v>
      </c>
      <c r="D5" s="96">
        <v>26916.844235025732</v>
      </c>
      <c r="E5" s="96">
        <v>27353.638460934388</v>
      </c>
      <c r="F5" s="96">
        <v>27660.941068793123</v>
      </c>
      <c r="G5" s="96">
        <v>28375.447546664938</v>
      </c>
      <c r="H5" s="96">
        <v>28995.105835190014</v>
      </c>
      <c r="I5" s="96">
        <v>29652.858306479022</v>
      </c>
      <c r="J5" s="96">
        <v>25133.342018448464</v>
      </c>
      <c r="K5" s="96">
        <v>19170.017991600675</v>
      </c>
      <c r="L5" s="96">
        <v>18412.596595112896</v>
      </c>
      <c r="M5" s="96">
        <v>15905.050264715474</v>
      </c>
      <c r="N5" s="96">
        <v>13519.96680531721</v>
      </c>
      <c r="O5" s="96">
        <v>12030.219954810162</v>
      </c>
      <c r="P5" s="96">
        <v>13235.744166774042</v>
      </c>
      <c r="Q5" s="96">
        <v>13484.322875074336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12.631999571045839</v>
      </c>
      <c r="C10" s="158">
        <v>13.372499009882063</v>
      </c>
      <c r="D10" s="158">
        <v>13.62020044064462</v>
      </c>
      <c r="E10" s="158">
        <v>12.91731866627153</v>
      </c>
      <c r="F10" s="158">
        <v>12.845704568461723</v>
      </c>
      <c r="G10" s="158">
        <v>13.622555022998633</v>
      </c>
      <c r="H10" s="158">
        <v>14.287912316362146</v>
      </c>
      <c r="I10" s="158">
        <v>14.694047345207842</v>
      </c>
      <c r="J10" s="158">
        <v>11.330035029995653</v>
      </c>
      <c r="K10" s="158">
        <v>7.8954814516477434</v>
      </c>
      <c r="L10" s="158">
        <v>7.049196384604727</v>
      </c>
      <c r="M10" s="158">
        <v>6.1279415963403601</v>
      </c>
      <c r="N10" s="158">
        <v>4.3134429267247363</v>
      </c>
      <c r="O10" s="158">
        <v>3.7076025418089849</v>
      </c>
      <c r="P10" s="158">
        <v>3.7098250201209559</v>
      </c>
      <c r="Q10" s="158">
        <v>3.6170813929115342</v>
      </c>
    </row>
    <row r="11" spans="1:17" x14ac:dyDescent="0.25">
      <c r="A11" s="92" t="s">
        <v>125</v>
      </c>
      <c r="B11" s="91">
        <v>5.9148888986698047</v>
      </c>
      <c r="C11" s="91">
        <v>6.2616251287978573</v>
      </c>
      <c r="D11" s="91">
        <v>6.3776104432971019</v>
      </c>
      <c r="E11" s="91">
        <v>6.0484885508418342</v>
      </c>
      <c r="F11" s="91">
        <v>6.0149555040948721</v>
      </c>
      <c r="G11" s="91">
        <v>6.378712968114999</v>
      </c>
      <c r="H11" s="91">
        <v>6.6902641557183884</v>
      </c>
      <c r="I11" s="91">
        <v>6.8804354393674636</v>
      </c>
      <c r="J11" s="91">
        <v>5.3052486301591024</v>
      </c>
      <c r="K11" s="91">
        <v>3.7017420877475287</v>
      </c>
      <c r="L11" s="91">
        <v>3.3050725836418495</v>
      </c>
      <c r="M11" s="91">
        <v>2.8727671586639385</v>
      </c>
      <c r="N11" s="91">
        <v>2.0223379487390587</v>
      </c>
      <c r="O11" s="91">
        <v>1.7381147277811038</v>
      </c>
      <c r="P11" s="91">
        <v>1.7392221319744687</v>
      </c>
      <c r="Q11" s="91">
        <v>1.6959061532778623</v>
      </c>
    </row>
    <row r="12" spans="1:17" x14ac:dyDescent="0.25">
      <c r="A12" s="92" t="s">
        <v>26</v>
      </c>
      <c r="B12" s="91">
        <v>6.7171106723760348</v>
      </c>
      <c r="C12" s="91">
        <v>7.1108738810842063</v>
      </c>
      <c r="D12" s="91">
        <v>7.242589997347519</v>
      </c>
      <c r="E12" s="91">
        <v>6.8688301154296951</v>
      </c>
      <c r="F12" s="91">
        <v>6.8307490643668505</v>
      </c>
      <c r="G12" s="91">
        <v>7.2438420548836326</v>
      </c>
      <c r="H12" s="91">
        <v>7.5976481606437574</v>
      </c>
      <c r="I12" s="91">
        <v>7.8136119058403795</v>
      </c>
      <c r="J12" s="91">
        <v>6.0247863998365512</v>
      </c>
      <c r="K12" s="91">
        <v>4.1937393639002147</v>
      </c>
      <c r="L12" s="91">
        <v>3.7441238009628774</v>
      </c>
      <c r="M12" s="91">
        <v>3.2551744376764216</v>
      </c>
      <c r="N12" s="91">
        <v>2.291104977985678</v>
      </c>
      <c r="O12" s="91">
        <v>1.9694878140278811</v>
      </c>
      <c r="P12" s="91">
        <v>1.9706028881464874</v>
      </c>
      <c r="Q12" s="91">
        <v>1.9211752396336719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3827.782425948958</v>
      </c>
      <c r="C16" s="204">
        <v>4052.1705540881749</v>
      </c>
      <c r="D16" s="204">
        <v>4120.1583322448205</v>
      </c>
      <c r="E16" s="204">
        <v>3914.2405842436974</v>
      </c>
      <c r="F16" s="204">
        <v>3891.2994782460041</v>
      </c>
      <c r="G16" s="204">
        <v>4130.0635554561622</v>
      </c>
      <c r="H16" s="204">
        <v>4319.5766217709261</v>
      </c>
      <c r="I16" s="204">
        <v>4452.629678912489</v>
      </c>
      <c r="J16" s="204">
        <v>3433.2576350469917</v>
      </c>
      <c r="K16" s="204">
        <v>2376.7253357894137</v>
      </c>
      <c r="L16" s="204">
        <v>2130.2759133580607</v>
      </c>
      <c r="M16" s="204">
        <v>1861.9267965463487</v>
      </c>
      <c r="N16" s="204">
        <v>1302.7029585794523</v>
      </c>
      <c r="O16" s="204">
        <v>1119.0416146748059</v>
      </c>
      <c r="P16" s="204">
        <v>1119.4307294308931</v>
      </c>
      <c r="Q16" s="204">
        <v>1092.5370835294079</v>
      </c>
    </row>
    <row r="17" spans="1:17" x14ac:dyDescent="0.25">
      <c r="A17" s="152" t="s">
        <v>227</v>
      </c>
      <c r="B17" s="151">
        <v>3594.2323684177986</v>
      </c>
      <c r="C17" s="151">
        <v>3804.9295772714891</v>
      </c>
      <c r="D17" s="151">
        <v>3875.409036611471</v>
      </c>
      <c r="E17" s="151">
        <v>3675.4153293275222</v>
      </c>
      <c r="F17" s="151">
        <v>3655.0386892765659</v>
      </c>
      <c r="G17" s="151">
        <v>3878.0699796339941</v>
      </c>
      <c r="H17" s="151">
        <v>4065.395714728671</v>
      </c>
      <c r="I17" s="151">
        <v>4180.9549069543746</v>
      </c>
      <c r="J17" s="151">
        <v>3223.7792925088233</v>
      </c>
      <c r="K17" s="151">
        <v>2249.3949521704089</v>
      </c>
      <c r="L17" s="151">
        <v>2011.5660531475792</v>
      </c>
      <c r="M17" s="151">
        <v>1748.3223483143149</v>
      </c>
      <c r="N17" s="151">
        <v>1231.1183629595155</v>
      </c>
      <c r="O17" s="151">
        <v>1056.6014491920689</v>
      </c>
      <c r="P17" s="151">
        <v>1057.3471814966915</v>
      </c>
      <c r="Q17" s="151">
        <v>1032.6650157718204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3594.2323684177986</v>
      </c>
      <c r="C22" s="208">
        <v>3804.9295772714891</v>
      </c>
      <c r="D22" s="208">
        <v>3875.409036611471</v>
      </c>
      <c r="E22" s="208">
        <v>3675.4153293275222</v>
      </c>
      <c r="F22" s="208">
        <v>3655.0386892765659</v>
      </c>
      <c r="G22" s="208">
        <v>3878.0699796339941</v>
      </c>
      <c r="H22" s="208">
        <v>4065.395714728671</v>
      </c>
      <c r="I22" s="208">
        <v>4180.9549069543746</v>
      </c>
      <c r="J22" s="208">
        <v>3223.7792925088233</v>
      </c>
      <c r="K22" s="208">
        <v>2249.3949521704089</v>
      </c>
      <c r="L22" s="208">
        <v>2011.5660531475792</v>
      </c>
      <c r="M22" s="208">
        <v>1748.3223483143149</v>
      </c>
      <c r="N22" s="208">
        <v>1231.1183629595155</v>
      </c>
      <c r="O22" s="208">
        <v>1056.6014491920689</v>
      </c>
      <c r="P22" s="208">
        <v>1057.3471814966915</v>
      </c>
      <c r="Q22" s="208">
        <v>1032.6650157718204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233.55005753115955</v>
      </c>
      <c r="C25" s="264">
        <v>247.24097681668582</v>
      </c>
      <c r="D25" s="264">
        <v>244.74929563334953</v>
      </c>
      <c r="E25" s="264">
        <v>238.82525491617508</v>
      </c>
      <c r="F25" s="264">
        <v>236.26078896943832</v>
      </c>
      <c r="G25" s="264">
        <v>251.99357582216825</v>
      </c>
      <c r="H25" s="264">
        <v>254.18090704225534</v>
      </c>
      <c r="I25" s="264">
        <v>271.67477195811415</v>
      </c>
      <c r="J25" s="264">
        <v>209.47834253816853</v>
      </c>
      <c r="K25" s="264">
        <v>127.33038361900483</v>
      </c>
      <c r="L25" s="264">
        <v>118.70986021048171</v>
      </c>
      <c r="M25" s="264">
        <v>113.60444823203382</v>
      </c>
      <c r="N25" s="264">
        <v>71.58459561993692</v>
      </c>
      <c r="O25" s="264">
        <v>62.440165482737072</v>
      </c>
      <c r="P25" s="264">
        <v>62.083547934201491</v>
      </c>
      <c r="Q25" s="264">
        <v>59.872067757587615</v>
      </c>
    </row>
    <row r="26" spans="1:17" x14ac:dyDescent="0.25">
      <c r="A26" s="150" t="s">
        <v>33</v>
      </c>
      <c r="B26" s="87">
        <v>233.55005753115955</v>
      </c>
      <c r="C26" s="87">
        <v>247.24097681668582</v>
      </c>
      <c r="D26" s="87">
        <v>212.92811059939754</v>
      </c>
      <c r="E26" s="87">
        <v>238.82525491617508</v>
      </c>
      <c r="F26" s="87">
        <v>230.67894486441654</v>
      </c>
      <c r="G26" s="87">
        <v>251.99357582216825</v>
      </c>
      <c r="H26" s="87">
        <v>209.2487208724377</v>
      </c>
      <c r="I26" s="87">
        <v>271.67477195811415</v>
      </c>
      <c r="J26" s="87">
        <v>209.47834253816853</v>
      </c>
      <c r="K26" s="87">
        <v>42.580436289204279</v>
      </c>
      <c r="L26" s="87">
        <v>64.710164447323578</v>
      </c>
      <c r="M26" s="87">
        <v>113.60444823203382</v>
      </c>
      <c r="N26" s="87">
        <v>33.728828843780946</v>
      </c>
      <c r="O26" s="87">
        <v>33.96233895150089</v>
      </c>
      <c r="P26" s="87">
        <v>31.786368054567443</v>
      </c>
      <c r="Q26" s="87">
        <v>27.338883263948109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31.821185033951991</v>
      </c>
      <c r="E30" s="87">
        <v>0</v>
      </c>
      <c r="F30" s="87">
        <v>5.5818441050217986</v>
      </c>
      <c r="G30" s="87">
        <v>0</v>
      </c>
      <c r="H30" s="87">
        <v>44.932186169817633</v>
      </c>
      <c r="I30" s="87">
        <v>0</v>
      </c>
      <c r="J30" s="87">
        <v>0</v>
      </c>
      <c r="K30" s="87">
        <v>84.749947329800563</v>
      </c>
      <c r="L30" s="87">
        <v>53.999695763158137</v>
      </c>
      <c r="M30" s="87">
        <v>0</v>
      </c>
      <c r="N30" s="87">
        <v>37.855766776155981</v>
      </c>
      <c r="O30" s="87">
        <v>28.477826531236186</v>
      </c>
      <c r="P30" s="87">
        <v>30.297179879634044</v>
      </c>
      <c r="Q30" s="87">
        <v>32.53318449363951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5632.9701069086586</v>
      </c>
      <c r="C36" s="204">
        <v>6008.5840840187684</v>
      </c>
      <c r="D36" s="204">
        <v>5708.3786423402671</v>
      </c>
      <c r="E36" s="204">
        <v>5788.1079580244195</v>
      </c>
      <c r="F36" s="204">
        <v>5801.4998359786568</v>
      </c>
      <c r="G36" s="204">
        <v>5815.6805561857818</v>
      </c>
      <c r="H36" s="204">
        <v>6209.0114111027215</v>
      </c>
      <c r="I36" s="204">
        <v>6541.1026402213274</v>
      </c>
      <c r="J36" s="204">
        <v>5593.7722883714769</v>
      </c>
      <c r="K36" s="204">
        <v>3903.0597343596155</v>
      </c>
      <c r="L36" s="204">
        <v>3490.38858537023</v>
      </c>
      <c r="M36" s="204">
        <v>3033.618686572785</v>
      </c>
      <c r="N36" s="204">
        <v>2136.1871138110323</v>
      </c>
      <c r="O36" s="204">
        <v>1833.3723775935448</v>
      </c>
      <c r="P36" s="204">
        <v>1834.6663423230273</v>
      </c>
      <c r="Q36" s="204">
        <v>1791.8388401520178</v>
      </c>
    </row>
    <row r="37" spans="1:17" x14ac:dyDescent="0.25">
      <c r="A37" s="84" t="s">
        <v>33</v>
      </c>
      <c r="B37" s="83">
        <v>865.00078403064799</v>
      </c>
      <c r="C37" s="83">
        <v>459.09203349120924</v>
      </c>
      <c r="D37" s="83">
        <v>387.47119382596247</v>
      </c>
      <c r="E37" s="83">
        <v>271.76575532621871</v>
      </c>
      <c r="F37" s="83">
        <v>108.42029361367146</v>
      </c>
      <c r="G37" s="83">
        <v>81.378965818409327</v>
      </c>
      <c r="H37" s="83">
        <v>294.45742471662635</v>
      </c>
      <c r="I37" s="83">
        <v>715.27882870647124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8.8176045665022688E-14</v>
      </c>
      <c r="E39" s="208">
        <v>0</v>
      </c>
      <c r="F39" s="208">
        <v>0</v>
      </c>
      <c r="G39" s="208">
        <v>0</v>
      </c>
      <c r="H39" s="208">
        <v>2.6452813699506805E-13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194.03696866779973</v>
      </c>
      <c r="C40" s="208">
        <v>203.73026210784761</v>
      </c>
      <c r="D40" s="208">
        <v>375.91054982260624</v>
      </c>
      <c r="E40" s="208">
        <v>209.45668221902127</v>
      </c>
      <c r="F40" s="208">
        <v>40.977560027050906</v>
      </c>
      <c r="G40" s="208">
        <v>48.245401248849845</v>
      </c>
      <c r="H40" s="208">
        <v>337.13946781132375</v>
      </c>
      <c r="I40" s="208">
        <v>363.56988768892478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4573.9323542102111</v>
      </c>
      <c r="C41" s="208">
        <v>5345.7617884197116</v>
      </c>
      <c r="D41" s="208">
        <v>4430.0947024535299</v>
      </c>
      <c r="E41" s="208">
        <v>5306.8855204791798</v>
      </c>
      <c r="F41" s="208">
        <v>5652.1019823379347</v>
      </c>
      <c r="G41" s="208">
        <v>5182.4110535417176</v>
      </c>
      <c r="H41" s="208">
        <v>5294.4117000772312</v>
      </c>
      <c r="I41" s="208">
        <v>5409.7853374660244</v>
      </c>
      <c r="J41" s="208">
        <v>5593.7722883714769</v>
      </c>
      <c r="K41" s="208">
        <v>3903.0597343596155</v>
      </c>
      <c r="L41" s="208">
        <v>3490.38858537023</v>
      </c>
      <c r="M41" s="208">
        <v>3033.618686572785</v>
      </c>
      <c r="N41" s="208">
        <v>2136.1871138110323</v>
      </c>
      <c r="O41" s="208">
        <v>1833.3723775935448</v>
      </c>
      <c r="P41" s="208">
        <v>1834.6663423230273</v>
      </c>
      <c r="Q41" s="208">
        <v>1791.8388401520178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514.90219623816802</v>
      </c>
      <c r="E42" s="208">
        <v>0</v>
      </c>
      <c r="F42" s="208">
        <v>0</v>
      </c>
      <c r="G42" s="208">
        <v>503.64513557680488</v>
      </c>
      <c r="H42" s="208">
        <v>283.00281849753969</v>
      </c>
      <c r="I42" s="208">
        <v>52.468586359906624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16211.481850000002</v>
      </c>
      <c r="C45" s="176">
        <v>16490.31076</v>
      </c>
      <c r="D45" s="176">
        <v>17074.68706</v>
      </c>
      <c r="E45" s="176">
        <v>17638.372599999999</v>
      </c>
      <c r="F45" s="176">
        <v>17955.296050000001</v>
      </c>
      <c r="G45" s="176">
        <v>18416.080879999998</v>
      </c>
      <c r="H45" s="176">
        <v>18452.229890000002</v>
      </c>
      <c r="I45" s="176">
        <v>18644.431939999999</v>
      </c>
      <c r="J45" s="176">
        <v>16094.982059999998</v>
      </c>
      <c r="K45" s="176">
        <v>12882.337439999999</v>
      </c>
      <c r="L45" s="176">
        <v>12784.882900000001</v>
      </c>
      <c r="M45" s="176">
        <v>11003.376839999999</v>
      </c>
      <c r="N45" s="176">
        <v>10076.763290000001</v>
      </c>
      <c r="O45" s="176">
        <v>9074.0983600000018</v>
      </c>
      <c r="P45" s="176">
        <v>10277.93727</v>
      </c>
      <c r="Q45" s="176">
        <v>10596.32987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8789.2216484184864</v>
      </c>
      <c r="C47" s="96">
        <v>9770.7102200381159</v>
      </c>
      <c r="D47" s="96">
        <v>7773.57397032876</v>
      </c>
      <c r="E47" s="96">
        <v>10751.973804288798</v>
      </c>
      <c r="F47" s="96">
        <v>9796.4333658101241</v>
      </c>
      <c r="G47" s="96">
        <v>10926.698866553392</v>
      </c>
      <c r="H47" s="96">
        <v>8937.9933291219859</v>
      </c>
      <c r="I47" s="96">
        <v>8698.2772308029853</v>
      </c>
      <c r="J47" s="96">
        <v>8902.8776684115837</v>
      </c>
      <c r="K47" s="96">
        <v>6736.920072645602</v>
      </c>
      <c r="L47" s="96">
        <v>7580.320786341269</v>
      </c>
      <c r="M47" s="96">
        <v>8838.4061389890703</v>
      </c>
      <c r="N47" s="96">
        <v>6986.9288444576996</v>
      </c>
      <c r="O47" s="96">
        <v>5689.4263516985675</v>
      </c>
      <c r="P47" s="96">
        <v>5639.5956405925554</v>
      </c>
      <c r="Q47" s="96">
        <v>5756.741123562435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30.921169525387821</v>
      </c>
      <c r="C52" s="158">
        <v>35.571795946545542</v>
      </c>
      <c r="D52" s="158">
        <v>26.938847409933167</v>
      </c>
      <c r="E52" s="158">
        <v>39.836917658505428</v>
      </c>
      <c r="F52" s="158">
        <v>35.362896858370078</v>
      </c>
      <c r="G52" s="158">
        <v>40.050641473426865</v>
      </c>
      <c r="H52" s="158">
        <v>30.23046776327438</v>
      </c>
      <c r="I52" s="158">
        <v>30.524110926305035</v>
      </c>
      <c r="J52" s="158">
        <v>32.955939581475867</v>
      </c>
      <c r="K52" s="158">
        <v>23.306771983602815</v>
      </c>
      <c r="L52" s="158">
        <v>25.404604428111682</v>
      </c>
      <c r="M52" s="158">
        <v>28.107746900538338</v>
      </c>
      <c r="N52" s="158">
        <v>23.679577903791149</v>
      </c>
      <c r="O52" s="158">
        <v>20.844774850759741</v>
      </c>
      <c r="P52" s="158">
        <v>20.456785852534342</v>
      </c>
      <c r="Q52" s="158">
        <v>20.80070561878351</v>
      </c>
    </row>
    <row r="53" spans="1:17" x14ac:dyDescent="0.25">
      <c r="A53" s="92" t="s">
        <v>125</v>
      </c>
      <c r="B53" s="91">
        <v>14.478727720892497</v>
      </c>
      <c r="C53" s="91">
        <v>16.656367011936965</v>
      </c>
      <c r="D53" s="91">
        <v>12.614019545504252</v>
      </c>
      <c r="E53" s="91">
        <v>18.653495093176947</v>
      </c>
      <c r="F53" s="91">
        <v>16.558550756431107</v>
      </c>
      <c r="G53" s="91">
        <v>18.753570509832109</v>
      </c>
      <c r="H53" s="91">
        <v>14.155309075883928</v>
      </c>
      <c r="I53" s="91">
        <v>14.292806443217712</v>
      </c>
      <c r="J53" s="91">
        <v>15.43150156706074</v>
      </c>
      <c r="K53" s="91">
        <v>10.927219487449019</v>
      </c>
      <c r="L53" s="91">
        <v>11.911153699305883</v>
      </c>
      <c r="M53" s="91">
        <v>13.176857339522819</v>
      </c>
      <c r="N53" s="91">
        <v>11.102061582468163</v>
      </c>
      <c r="O53" s="91">
        <v>9.771977917489858</v>
      </c>
      <c r="P53" s="91">
        <v>9.5904509001963394</v>
      </c>
      <c r="Q53" s="91">
        <v>9.752626722900823</v>
      </c>
    </row>
    <row r="54" spans="1:17" x14ac:dyDescent="0.25">
      <c r="A54" s="92" t="s">
        <v>26</v>
      </c>
      <c r="B54" s="91">
        <v>16.442441804495324</v>
      </c>
      <c r="C54" s="91">
        <v>18.915428934608578</v>
      </c>
      <c r="D54" s="91">
        <v>14.324827864428917</v>
      </c>
      <c r="E54" s="91">
        <v>21.183422565328481</v>
      </c>
      <c r="F54" s="91">
        <v>18.804346101938968</v>
      </c>
      <c r="G54" s="91">
        <v>21.297070963594759</v>
      </c>
      <c r="H54" s="91">
        <v>16.075158687390452</v>
      </c>
      <c r="I54" s="91">
        <v>16.231304483087321</v>
      </c>
      <c r="J54" s="91">
        <v>17.524438014415129</v>
      </c>
      <c r="K54" s="91">
        <v>12.379552496153796</v>
      </c>
      <c r="L54" s="91">
        <v>13.493450728805801</v>
      </c>
      <c r="M54" s="91">
        <v>14.930889561015521</v>
      </c>
      <c r="N54" s="91">
        <v>12.577516321322985</v>
      </c>
      <c r="O54" s="91">
        <v>11.072796933269885</v>
      </c>
      <c r="P54" s="91">
        <v>10.866334952338002</v>
      </c>
      <c r="Q54" s="91">
        <v>11.048078895882687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1382.8684824838981</v>
      </c>
      <c r="C58" s="204">
        <v>1558.4305735712953</v>
      </c>
      <c r="D58" s="204">
        <v>1040.2646883175246</v>
      </c>
      <c r="E58" s="204">
        <v>1691.0047511033447</v>
      </c>
      <c r="F58" s="204">
        <v>1402.7903117946416</v>
      </c>
      <c r="G58" s="204">
        <v>1628.6903317532428</v>
      </c>
      <c r="H58" s="204">
        <v>1145.7432388087043</v>
      </c>
      <c r="I58" s="204">
        <v>1207.6621043995688</v>
      </c>
      <c r="J58" s="204">
        <v>1423.2646423147214</v>
      </c>
      <c r="K58" s="204">
        <v>1014.8510279534078</v>
      </c>
      <c r="L58" s="204">
        <v>1150.6295435278246</v>
      </c>
      <c r="M58" s="204">
        <v>1397.1421958672001</v>
      </c>
      <c r="N58" s="204">
        <v>1066.3563457927473</v>
      </c>
      <c r="O58" s="204">
        <v>990.67790820380196</v>
      </c>
      <c r="P58" s="204">
        <v>919.30933302756102</v>
      </c>
      <c r="Q58" s="204">
        <v>928.07976057318103</v>
      </c>
    </row>
    <row r="59" spans="1:17" x14ac:dyDescent="0.25">
      <c r="A59" s="152" t="s">
        <v>225</v>
      </c>
      <c r="B59" s="151">
        <v>1159.7322044944317</v>
      </c>
      <c r="C59" s="151">
        <v>1310.4661355699282</v>
      </c>
      <c r="D59" s="151">
        <v>856.6069374242187</v>
      </c>
      <c r="E59" s="151">
        <v>1418.3436197064602</v>
      </c>
      <c r="F59" s="151">
        <v>1161.7009287468197</v>
      </c>
      <c r="G59" s="151">
        <v>1343.2396380235266</v>
      </c>
      <c r="H59" s="151">
        <v>939.64460239086156</v>
      </c>
      <c r="I59" s="151">
        <v>990.85859586589459</v>
      </c>
      <c r="J59" s="151">
        <v>1190.4837068272227</v>
      </c>
      <c r="K59" s="151">
        <v>855.7527684856193</v>
      </c>
      <c r="L59" s="151">
        <v>976.92814000319572</v>
      </c>
      <c r="M59" s="151">
        <v>1188.5295915171637</v>
      </c>
      <c r="N59" s="151">
        <v>904.41941182193261</v>
      </c>
      <c r="O59" s="151">
        <v>864.15972038781001</v>
      </c>
      <c r="P59" s="151">
        <v>809.17641777328276</v>
      </c>
      <c r="Q59" s="151">
        <v>820.78449652108679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75.46784093317504</v>
      </c>
      <c r="C61" s="208">
        <v>75.536819031636014</v>
      </c>
      <c r="D61" s="208">
        <v>75.541151699747942</v>
      </c>
      <c r="E61" s="208">
        <v>75.549817035972012</v>
      </c>
      <c r="F61" s="208">
        <v>78.446945392668013</v>
      </c>
      <c r="G61" s="208">
        <v>75.467591634161849</v>
      </c>
      <c r="H61" s="208">
        <v>69.694401013559784</v>
      </c>
      <c r="I61" s="208">
        <v>69.691600630512013</v>
      </c>
      <c r="J61" s="208">
        <v>69.701534064720022</v>
      </c>
      <c r="K61" s="208">
        <v>58.083880803011972</v>
      </c>
      <c r="L61" s="208">
        <v>60.954644620088509</v>
      </c>
      <c r="M61" s="208">
        <v>46.441388760918613</v>
      </c>
      <c r="N61" s="208">
        <v>43.539270318759847</v>
      </c>
      <c r="O61" s="208">
        <v>31.928823816179175</v>
      </c>
      <c r="P61" s="208">
        <v>95.786613583251395</v>
      </c>
      <c r="Q61" s="208">
        <v>84.175463955370688</v>
      </c>
    </row>
    <row r="62" spans="1:17" x14ac:dyDescent="0.25">
      <c r="A62" s="154" t="s">
        <v>125</v>
      </c>
      <c r="B62" s="208">
        <v>198.12676969579337</v>
      </c>
      <c r="C62" s="208">
        <v>214.49317656202257</v>
      </c>
      <c r="D62" s="208">
        <v>214.89167662138405</v>
      </c>
      <c r="E62" s="208">
        <v>235.12848283304388</v>
      </c>
      <c r="F62" s="208">
        <v>275.46293444925487</v>
      </c>
      <c r="G62" s="208">
        <v>358.98818827991857</v>
      </c>
      <c r="H62" s="208">
        <v>137.77493929414956</v>
      </c>
      <c r="I62" s="208">
        <v>423.43613703953378</v>
      </c>
      <c r="J62" s="208">
        <v>414.43692474792215</v>
      </c>
      <c r="K62" s="208">
        <v>411.38879965879545</v>
      </c>
      <c r="L62" s="208">
        <v>426.50602717327621</v>
      </c>
      <c r="M62" s="208">
        <v>311.19016452482714</v>
      </c>
      <c r="N62" s="208">
        <v>260.19691477260784</v>
      </c>
      <c r="O62" s="208">
        <v>418.70246313731559</v>
      </c>
      <c r="P62" s="208">
        <v>311.70201580939624</v>
      </c>
      <c r="Q62" s="208">
        <v>408.34088281693505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886.13759386546315</v>
      </c>
      <c r="C64" s="208">
        <v>1020.4361399762695</v>
      </c>
      <c r="D64" s="208">
        <v>566.17410910308672</v>
      </c>
      <c r="E64" s="208">
        <v>1107.6653198374445</v>
      </c>
      <c r="F64" s="208">
        <v>807.79104890489691</v>
      </c>
      <c r="G64" s="208">
        <v>908.7838581094461</v>
      </c>
      <c r="H64" s="208">
        <v>732.17526208315223</v>
      </c>
      <c r="I64" s="208">
        <v>497.73085819584873</v>
      </c>
      <c r="J64" s="208">
        <v>706.34524801458065</v>
      </c>
      <c r="K64" s="208">
        <v>386.28008802381186</v>
      </c>
      <c r="L64" s="208">
        <v>489.467468209831</v>
      </c>
      <c r="M64" s="208">
        <v>830.89803823141801</v>
      </c>
      <c r="N64" s="208">
        <v>600.68322673056491</v>
      </c>
      <c r="O64" s="208">
        <v>413.52843343431528</v>
      </c>
      <c r="P64" s="208">
        <v>401.68778838063508</v>
      </c>
      <c r="Q64" s="208">
        <v>328.26814974878107</v>
      </c>
    </row>
    <row r="65" spans="1:17" x14ac:dyDescent="0.25">
      <c r="A65" s="152" t="s">
        <v>224</v>
      </c>
      <c r="B65" s="151">
        <v>223.13627798946646</v>
      </c>
      <c r="C65" s="151">
        <v>247.96443800136717</v>
      </c>
      <c r="D65" s="151">
        <v>183.65775089330592</v>
      </c>
      <c r="E65" s="151">
        <v>272.6611313968844</v>
      </c>
      <c r="F65" s="151">
        <v>241.08938304782191</v>
      </c>
      <c r="G65" s="151">
        <v>285.45069372971625</v>
      </c>
      <c r="H65" s="151">
        <v>206.09863641784276</v>
      </c>
      <c r="I65" s="151">
        <v>216.80350853367412</v>
      </c>
      <c r="J65" s="151">
        <v>232.78093548749877</v>
      </c>
      <c r="K65" s="151">
        <v>159.09825946778841</v>
      </c>
      <c r="L65" s="151">
        <v>173.70140352462883</v>
      </c>
      <c r="M65" s="151">
        <v>208.61260435003655</v>
      </c>
      <c r="N65" s="151">
        <v>161.93693397081478</v>
      </c>
      <c r="O65" s="151">
        <v>126.51818781599194</v>
      </c>
      <c r="P65" s="151">
        <v>110.13291525427829</v>
      </c>
      <c r="Q65" s="151">
        <v>107.29526405209421</v>
      </c>
    </row>
    <row r="66" spans="1:17" x14ac:dyDescent="0.25">
      <c r="A66" s="263" t="s">
        <v>33</v>
      </c>
      <c r="B66" s="87">
        <v>67.807998284315659</v>
      </c>
      <c r="C66" s="87">
        <v>29.979777741712947</v>
      </c>
      <c r="D66" s="87">
        <v>0</v>
      </c>
      <c r="E66" s="87">
        <v>5.8836416641821963</v>
      </c>
      <c r="F66" s="87">
        <v>0</v>
      </c>
      <c r="G66" s="87">
        <v>67.440902193366384</v>
      </c>
      <c r="H66" s="87">
        <v>0</v>
      </c>
      <c r="I66" s="87">
        <v>47.866149768366768</v>
      </c>
      <c r="J66" s="87">
        <v>44.556471026696926</v>
      </c>
      <c r="K66" s="87">
        <v>0</v>
      </c>
      <c r="L66" s="87">
        <v>0</v>
      </c>
      <c r="M66" s="87">
        <v>90.571725155182435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1.8771621057567248E-14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1.8219168791576705E-15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1.379073681025945E-15</v>
      </c>
      <c r="O69" s="87">
        <v>5.3260684985658759</v>
      </c>
      <c r="P69" s="87">
        <v>7.7865014490704771</v>
      </c>
      <c r="Q69" s="87">
        <v>12.815810468720052</v>
      </c>
    </row>
    <row r="70" spans="1:17" x14ac:dyDescent="0.25">
      <c r="A70" s="263" t="s">
        <v>29</v>
      </c>
      <c r="B70" s="87">
        <v>155.32827970515081</v>
      </c>
      <c r="C70" s="87">
        <v>217.98466025965422</v>
      </c>
      <c r="D70" s="87">
        <v>183.65775089330586</v>
      </c>
      <c r="E70" s="87">
        <v>266.77748973270218</v>
      </c>
      <c r="F70" s="87">
        <v>241.08938304782191</v>
      </c>
      <c r="G70" s="87">
        <v>218.00979153634989</v>
      </c>
      <c r="H70" s="87">
        <v>206.09863641784276</v>
      </c>
      <c r="I70" s="87">
        <v>168.93735876530735</v>
      </c>
      <c r="J70" s="87">
        <v>188.22446446080184</v>
      </c>
      <c r="K70" s="87">
        <v>159.09825946778841</v>
      </c>
      <c r="L70" s="87">
        <v>173.70140352462883</v>
      </c>
      <c r="M70" s="87">
        <v>118.04087919485411</v>
      </c>
      <c r="N70" s="87">
        <v>161.93693397081475</v>
      </c>
      <c r="O70" s="87">
        <v>79.882229842734375</v>
      </c>
      <c r="P70" s="87">
        <v>25.430552729846209</v>
      </c>
      <c r="Q70" s="87">
        <v>4.6185868897268723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4.8688226510594938E-14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1.5607527167411752E-14</v>
      </c>
      <c r="O72" s="87">
        <v>41.309889474691687</v>
      </c>
      <c r="P72" s="87">
        <v>76.91586107536159</v>
      </c>
      <c r="Q72" s="87">
        <v>89.860866693647296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4725.1203075360618</v>
      </c>
      <c r="C77" s="204">
        <v>5400.1770015170632</v>
      </c>
      <c r="D77" s="204">
        <v>4060.0464427130628</v>
      </c>
      <c r="E77" s="204">
        <v>6023.7187629310774</v>
      </c>
      <c r="F77" s="204">
        <v>5347.6312435862765</v>
      </c>
      <c r="G77" s="204">
        <v>6039.2706050888173</v>
      </c>
      <c r="H77" s="204">
        <v>4556.1378791052939</v>
      </c>
      <c r="I77" s="204">
        <v>4600.3938512093582</v>
      </c>
      <c r="J77" s="204">
        <v>4995.4978547994924</v>
      </c>
      <c r="K77" s="204">
        <v>4208.1641440050416</v>
      </c>
      <c r="L77" s="204">
        <v>4931.8679606499381</v>
      </c>
      <c r="M77" s="204">
        <v>5609.4966822432471</v>
      </c>
      <c r="N77" s="204">
        <v>4377.3872511445188</v>
      </c>
      <c r="O77" s="204">
        <v>3384.4243538099818</v>
      </c>
      <c r="P77" s="204">
        <v>3340.2546546414501</v>
      </c>
      <c r="Q77" s="204">
        <v>3369.7524104124523</v>
      </c>
    </row>
    <row r="78" spans="1:17" x14ac:dyDescent="0.25">
      <c r="A78" s="152" t="s">
        <v>222</v>
      </c>
      <c r="B78" s="261">
        <v>4725.1203075360618</v>
      </c>
      <c r="C78" s="261">
        <v>5400.1770015170632</v>
      </c>
      <c r="D78" s="261">
        <v>4060.0464427130628</v>
      </c>
      <c r="E78" s="261">
        <v>6023.7187629310774</v>
      </c>
      <c r="F78" s="261">
        <v>5347.6312435862765</v>
      </c>
      <c r="G78" s="261">
        <v>6039.2706050888173</v>
      </c>
      <c r="H78" s="261">
        <v>4556.1378791052939</v>
      </c>
      <c r="I78" s="261">
        <v>4600.3938512093582</v>
      </c>
      <c r="J78" s="261">
        <v>4995.4978547994924</v>
      </c>
      <c r="K78" s="261">
        <v>4208.1641440050416</v>
      </c>
      <c r="L78" s="261">
        <v>4931.8679606499381</v>
      </c>
      <c r="M78" s="261">
        <v>5609.4966822432471</v>
      </c>
      <c r="N78" s="261">
        <v>4377.3872511445188</v>
      </c>
      <c r="O78" s="261">
        <v>3384.4243538099818</v>
      </c>
      <c r="P78" s="261">
        <v>3340.2546546414501</v>
      </c>
      <c r="Q78" s="261">
        <v>3369.7524104124523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376.89972501347859</v>
      </c>
      <c r="K79" s="83">
        <v>26.315806402643723</v>
      </c>
      <c r="L79" s="83">
        <v>24.781823485783029</v>
      </c>
      <c r="M79" s="83">
        <v>445.04446975175944</v>
      </c>
      <c r="N79" s="83">
        <v>2.7865394437346707</v>
      </c>
      <c r="O79" s="83">
        <v>0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2.2525945269080697E-13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4.4088022832511344E-14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235.77707115799078</v>
      </c>
      <c r="C82" s="208">
        <v>141.82427843325829</v>
      </c>
      <c r="D82" s="208">
        <v>0</v>
      </c>
      <c r="E82" s="208">
        <v>71.803018589364612</v>
      </c>
      <c r="F82" s="208">
        <v>65.289642704337439</v>
      </c>
      <c r="G82" s="208">
        <v>0</v>
      </c>
      <c r="H82" s="208">
        <v>0</v>
      </c>
      <c r="I82" s="208">
        <v>0</v>
      </c>
      <c r="J82" s="208">
        <v>266.79369726837427</v>
      </c>
      <c r="K82" s="208">
        <v>140.18306799149912</v>
      </c>
      <c r="L82" s="208">
        <v>78.804474065142585</v>
      </c>
      <c r="M82" s="208">
        <v>247.28571885981202</v>
      </c>
      <c r="N82" s="208">
        <v>10.738097911463001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289.83291667520086</v>
      </c>
      <c r="K83" s="208">
        <v>2196.6883693378768</v>
      </c>
      <c r="L83" s="208">
        <v>3321.4301212034798</v>
      </c>
      <c r="M83" s="208">
        <v>3673.2488034660687</v>
      </c>
      <c r="N83" s="208">
        <v>2913.2621845134836</v>
      </c>
      <c r="O83" s="208">
        <v>1480.8135068339548</v>
      </c>
      <c r="P83" s="208">
        <v>1491.1516474738855</v>
      </c>
      <c r="Q83" s="208">
        <v>1668.2985850553446</v>
      </c>
    </row>
    <row r="84" spans="1:17" x14ac:dyDescent="0.25">
      <c r="A84" s="154" t="s">
        <v>26</v>
      </c>
      <c r="B84" s="208">
        <v>4489.3432363780712</v>
      </c>
      <c r="C84" s="208">
        <v>5258.3527230838054</v>
      </c>
      <c r="D84" s="208">
        <v>4060.0464427130628</v>
      </c>
      <c r="E84" s="208">
        <v>5951.9157443417125</v>
      </c>
      <c r="F84" s="208">
        <v>5282.3416008819386</v>
      </c>
      <c r="G84" s="208">
        <v>6039.2706050888173</v>
      </c>
      <c r="H84" s="208">
        <v>4556.1378791052939</v>
      </c>
      <c r="I84" s="208">
        <v>4600.3938512093582</v>
      </c>
      <c r="J84" s="208">
        <v>4061.9715158424383</v>
      </c>
      <c r="K84" s="208">
        <v>1844.9769002730218</v>
      </c>
      <c r="L84" s="208">
        <v>1506.8515418955324</v>
      </c>
      <c r="M84" s="208">
        <v>1243.9176901656062</v>
      </c>
      <c r="N84" s="208">
        <v>1450.6004292758373</v>
      </c>
      <c r="O84" s="208">
        <v>1903.610846976027</v>
      </c>
      <c r="P84" s="208">
        <v>1849.1030071675646</v>
      </c>
      <c r="Q84" s="208">
        <v>1701.4538253571079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564.56685887313915</v>
      </c>
      <c r="C87" s="204">
        <v>639.66486900321274</v>
      </c>
      <c r="D87" s="204">
        <v>407.35767188823979</v>
      </c>
      <c r="E87" s="204">
        <v>692.30408259587057</v>
      </c>
      <c r="F87" s="204">
        <v>555.79162357083453</v>
      </c>
      <c r="G87" s="204">
        <v>638.47823823790213</v>
      </c>
      <c r="H87" s="204">
        <v>459.76950344471533</v>
      </c>
      <c r="I87" s="204">
        <v>450.46758426775415</v>
      </c>
      <c r="J87" s="204">
        <v>553.74164171589359</v>
      </c>
      <c r="K87" s="204">
        <v>383.04053870354983</v>
      </c>
      <c r="L87" s="204">
        <v>442.9798077353953</v>
      </c>
      <c r="M87" s="204">
        <v>566.58308397808332</v>
      </c>
      <c r="N87" s="204">
        <v>427.72027961664418</v>
      </c>
      <c r="O87" s="204">
        <v>387.97237483402563</v>
      </c>
      <c r="P87" s="204">
        <v>369.52699707101073</v>
      </c>
      <c r="Q87" s="204">
        <v>364.00440695801689</v>
      </c>
    </row>
    <row r="88" spans="1:17" x14ac:dyDescent="0.25">
      <c r="A88" s="152" t="s">
        <v>220</v>
      </c>
      <c r="B88" s="261">
        <v>564.56685887313915</v>
      </c>
      <c r="C88" s="261">
        <v>639.66486900321274</v>
      </c>
      <c r="D88" s="261">
        <v>407.35767188823979</v>
      </c>
      <c r="E88" s="261">
        <v>692.30408259587057</v>
      </c>
      <c r="F88" s="261">
        <v>555.79162357083453</v>
      </c>
      <c r="G88" s="261">
        <v>638.47823823790213</v>
      </c>
      <c r="H88" s="261">
        <v>459.76950344471533</v>
      </c>
      <c r="I88" s="261">
        <v>450.46758426775415</v>
      </c>
      <c r="J88" s="261">
        <v>553.74164171589359</v>
      </c>
      <c r="K88" s="261">
        <v>383.04053870354983</v>
      </c>
      <c r="L88" s="261">
        <v>442.9798077353953</v>
      </c>
      <c r="M88" s="261">
        <v>566.58308397808332</v>
      </c>
      <c r="N88" s="261">
        <v>427.72027961664418</v>
      </c>
      <c r="O88" s="261">
        <v>387.97237483402563</v>
      </c>
      <c r="P88" s="261">
        <v>369.52699707101073</v>
      </c>
      <c r="Q88" s="261">
        <v>364.00440695801689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564.56685887313915</v>
      </c>
      <c r="C93" s="208">
        <v>639.66486900321274</v>
      </c>
      <c r="D93" s="208">
        <v>407.35767188823979</v>
      </c>
      <c r="E93" s="208">
        <v>692.30408259587057</v>
      </c>
      <c r="F93" s="208">
        <v>555.79162357083453</v>
      </c>
      <c r="G93" s="208">
        <v>638.47823823790213</v>
      </c>
      <c r="H93" s="208">
        <v>459.76950344471533</v>
      </c>
      <c r="I93" s="208">
        <v>450.46758426775415</v>
      </c>
      <c r="J93" s="208">
        <v>553.74164171589359</v>
      </c>
      <c r="K93" s="208">
        <v>383.04053870354983</v>
      </c>
      <c r="L93" s="208">
        <v>442.9798077353953</v>
      </c>
      <c r="M93" s="208">
        <v>566.58308397808332</v>
      </c>
      <c r="N93" s="208">
        <v>427.72027961664418</v>
      </c>
      <c r="O93" s="208">
        <v>387.97237483402563</v>
      </c>
      <c r="P93" s="208">
        <v>369.52699707101073</v>
      </c>
      <c r="Q93" s="208">
        <v>364.00440695801689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2085.7448299999996</v>
      </c>
      <c r="C95" s="176">
        <v>2136.8659799999982</v>
      </c>
      <c r="D95" s="176">
        <v>2238.96632</v>
      </c>
      <c r="E95" s="176">
        <v>2305.1092900000003</v>
      </c>
      <c r="F95" s="176">
        <v>2454.8572900000008</v>
      </c>
      <c r="G95" s="176">
        <v>2580.2090500000031</v>
      </c>
      <c r="H95" s="176">
        <v>2746.1122399999967</v>
      </c>
      <c r="I95" s="176">
        <v>2409.2295800000002</v>
      </c>
      <c r="J95" s="176">
        <v>1897.4175900000009</v>
      </c>
      <c r="K95" s="176">
        <v>1107.5575900000003</v>
      </c>
      <c r="L95" s="176">
        <v>1029.4388700000002</v>
      </c>
      <c r="M95" s="176">
        <v>1237.0764300000019</v>
      </c>
      <c r="N95" s="176">
        <v>1091.7853899999993</v>
      </c>
      <c r="O95" s="176">
        <v>905.50693999999862</v>
      </c>
      <c r="P95" s="176">
        <v>990.04786999999988</v>
      </c>
      <c r="Q95" s="176">
        <v>1074.1038400000002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1247.5734826729561</v>
      </c>
      <c r="C97" s="96">
        <v>1319.7970651731307</v>
      </c>
      <c r="D97" s="96">
        <v>1245.519031115572</v>
      </c>
      <c r="E97" s="96">
        <v>1223.4309070582735</v>
      </c>
      <c r="F97" s="96">
        <v>1154.2749348801365</v>
      </c>
      <c r="G97" s="96">
        <v>1133.0169175728902</v>
      </c>
      <c r="H97" s="96">
        <v>1110.448670232041</v>
      </c>
      <c r="I97" s="96">
        <v>1082.3779086261511</v>
      </c>
      <c r="J97" s="96">
        <v>1090.8641775880433</v>
      </c>
      <c r="K97" s="96">
        <v>933.26137188867892</v>
      </c>
      <c r="L97" s="96">
        <v>1029.2337317030704</v>
      </c>
      <c r="M97" s="96">
        <v>1131.4685944570522</v>
      </c>
      <c r="N97" s="96">
        <v>1025.2908786664402</v>
      </c>
      <c r="O97" s="96">
        <v>1035.3964938774418</v>
      </c>
      <c r="P97" s="96">
        <v>978.17664224121768</v>
      </c>
      <c r="Q97" s="96">
        <v>955.22378300590049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8.5369717736094675</v>
      </c>
      <c r="C102" s="158">
        <v>9.1156542223708747</v>
      </c>
      <c r="D102" s="158">
        <v>9.4036216482263377</v>
      </c>
      <c r="E102" s="158">
        <v>8.3234094511479508</v>
      </c>
      <c r="F102" s="158">
        <v>8.1964029963928375</v>
      </c>
      <c r="G102" s="158">
        <v>7.9445789794462396</v>
      </c>
      <c r="H102" s="158">
        <v>7.8438341281769652</v>
      </c>
      <c r="I102" s="158">
        <v>7.8184126162077279</v>
      </c>
      <c r="J102" s="158">
        <v>7.6028311204683447</v>
      </c>
      <c r="K102" s="158">
        <v>6.6513181193983844</v>
      </c>
      <c r="L102" s="158">
        <v>7.0903667891461044</v>
      </c>
      <c r="M102" s="158">
        <v>7.2404915267628853</v>
      </c>
      <c r="N102" s="158">
        <v>6.8834428182365741</v>
      </c>
      <c r="O102" s="158">
        <v>6.6838294736612394</v>
      </c>
      <c r="P102" s="158">
        <v>6.2226942772614695</v>
      </c>
      <c r="Q102" s="158">
        <v>6.1207199053291186</v>
      </c>
    </row>
    <row r="103" spans="1:17" x14ac:dyDescent="0.25">
      <c r="A103" s="92" t="s">
        <v>125</v>
      </c>
      <c r="B103" s="91">
        <v>3.9974066883062345</v>
      </c>
      <c r="C103" s="91">
        <v>4.2683726880106274</v>
      </c>
      <c r="D103" s="91">
        <v>4.4032124115865496</v>
      </c>
      <c r="E103" s="91">
        <v>3.8974068899214105</v>
      </c>
      <c r="F103" s="91">
        <v>3.8379365689270721</v>
      </c>
      <c r="G103" s="91">
        <v>3.7200208681008933</v>
      </c>
      <c r="H103" s="91">
        <v>3.6728474495918682</v>
      </c>
      <c r="I103" s="91">
        <v>3.6609439169730971</v>
      </c>
      <c r="J103" s="91">
        <v>3.5599986478780683</v>
      </c>
      <c r="K103" s="91">
        <v>3.1184246802880371</v>
      </c>
      <c r="L103" s="91">
        <v>3.3243756598909839</v>
      </c>
      <c r="M103" s="91">
        <v>3.3943284125114634</v>
      </c>
      <c r="N103" s="91">
        <v>3.2272706201923298</v>
      </c>
      <c r="O103" s="91">
        <v>3.1333624128113304</v>
      </c>
      <c r="P103" s="91">
        <v>2.9172932817114794</v>
      </c>
      <c r="Q103" s="91">
        <v>2.8697630554513269</v>
      </c>
    </row>
    <row r="104" spans="1:17" x14ac:dyDescent="0.25">
      <c r="A104" s="92" t="s">
        <v>26</v>
      </c>
      <c r="B104" s="91">
        <v>4.5395650853032334</v>
      </c>
      <c r="C104" s="91">
        <v>4.8472815343602473</v>
      </c>
      <c r="D104" s="91">
        <v>5.0004092366397872</v>
      </c>
      <c r="E104" s="91">
        <v>4.4260025612265403</v>
      </c>
      <c r="F104" s="91">
        <v>4.3584664274657658</v>
      </c>
      <c r="G104" s="91">
        <v>4.2245581113453463</v>
      </c>
      <c r="H104" s="91">
        <v>4.1709866785850966</v>
      </c>
      <c r="I104" s="91">
        <v>4.1574686992346308</v>
      </c>
      <c r="J104" s="91">
        <v>4.042832472590276</v>
      </c>
      <c r="K104" s="91">
        <v>3.5328934391103468</v>
      </c>
      <c r="L104" s="91">
        <v>3.76599112925512</v>
      </c>
      <c r="M104" s="91">
        <v>3.8461631142514219</v>
      </c>
      <c r="N104" s="91">
        <v>3.6561721980442443</v>
      </c>
      <c r="O104" s="91">
        <v>3.5504670608499085</v>
      </c>
      <c r="P104" s="91">
        <v>3.3054009955499906</v>
      </c>
      <c r="Q104" s="91">
        <v>3.2509568498777917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645.04582741412435</v>
      </c>
      <c r="C107" s="204">
        <v>678.36245947717839</v>
      </c>
      <c r="D107" s="204">
        <v>588.46317769769325</v>
      </c>
      <c r="E107" s="204">
        <v>598.60409012861976</v>
      </c>
      <c r="F107" s="204">
        <v>533.10741374685699</v>
      </c>
      <c r="G107" s="204">
        <v>524.12486775622392</v>
      </c>
      <c r="H107" s="204">
        <v>493.68615843635416</v>
      </c>
      <c r="I107" s="204">
        <v>477.49229042407103</v>
      </c>
      <c r="J107" s="204">
        <v>528.65955446163593</v>
      </c>
      <c r="K107" s="204">
        <v>452.37394974594531</v>
      </c>
      <c r="L107" s="204">
        <v>511.64348846900737</v>
      </c>
      <c r="M107" s="204">
        <v>603.99434894220769</v>
      </c>
      <c r="N107" s="204">
        <v>514.53965421692715</v>
      </c>
      <c r="O107" s="204">
        <v>514.82094997553054</v>
      </c>
      <c r="P107" s="204">
        <v>465.17299491181547</v>
      </c>
      <c r="Q107" s="204">
        <v>443.25978934884807</v>
      </c>
    </row>
    <row r="108" spans="1:17" x14ac:dyDescent="0.25">
      <c r="A108" s="152" t="s">
        <v>218</v>
      </c>
      <c r="B108" s="151">
        <v>645.04582741412435</v>
      </c>
      <c r="C108" s="151">
        <v>678.36245947717839</v>
      </c>
      <c r="D108" s="151">
        <v>588.46317769769325</v>
      </c>
      <c r="E108" s="151">
        <v>598.60409012861976</v>
      </c>
      <c r="F108" s="151">
        <v>533.10741374685699</v>
      </c>
      <c r="G108" s="151">
        <v>524.12486775622392</v>
      </c>
      <c r="H108" s="151">
        <v>493.68615843635416</v>
      </c>
      <c r="I108" s="151">
        <v>477.49229042407103</v>
      </c>
      <c r="J108" s="151">
        <v>528.65955446163593</v>
      </c>
      <c r="K108" s="151">
        <v>452.37394974594531</v>
      </c>
      <c r="L108" s="151">
        <v>511.64348846900737</v>
      </c>
      <c r="M108" s="151">
        <v>603.99434894220769</v>
      </c>
      <c r="N108" s="151">
        <v>514.53965421692715</v>
      </c>
      <c r="O108" s="151">
        <v>514.82094997553054</v>
      </c>
      <c r="P108" s="151">
        <v>465.17299491181547</v>
      </c>
      <c r="Q108" s="151">
        <v>443.25978934884807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645.04582741412435</v>
      </c>
      <c r="C113" s="208">
        <v>678.36245947717839</v>
      </c>
      <c r="D113" s="208">
        <v>588.46317769769325</v>
      </c>
      <c r="E113" s="208">
        <v>598.60409012861976</v>
      </c>
      <c r="F113" s="208">
        <v>533.10741374685699</v>
      </c>
      <c r="G113" s="208">
        <v>524.12486775622392</v>
      </c>
      <c r="H113" s="208">
        <v>493.68615843635416</v>
      </c>
      <c r="I113" s="208">
        <v>477.49229042407103</v>
      </c>
      <c r="J113" s="208">
        <v>528.65955446163593</v>
      </c>
      <c r="K113" s="208">
        <v>452.37394974594531</v>
      </c>
      <c r="L113" s="208">
        <v>511.64348846900737</v>
      </c>
      <c r="M113" s="208">
        <v>603.99434894220769</v>
      </c>
      <c r="N113" s="208">
        <v>514.53965421692715</v>
      </c>
      <c r="O113" s="208">
        <v>514.82094997553054</v>
      </c>
      <c r="P113" s="208">
        <v>465.17299491181547</v>
      </c>
      <c r="Q113" s="208">
        <v>443.25978934884807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49.514943485222247</v>
      </c>
      <c r="C116" s="204">
        <v>52.072391473581497</v>
      </c>
      <c r="D116" s="204">
        <v>45.171551769652545</v>
      </c>
      <c r="E116" s="204">
        <v>45.949987478505719</v>
      </c>
      <c r="F116" s="204">
        <v>40.922338136886623</v>
      </c>
      <c r="G116" s="204">
        <v>40.232820837220046</v>
      </c>
      <c r="H116" s="204">
        <v>37.896287667509817</v>
      </c>
      <c r="I116" s="204">
        <v>36.653215585872189</v>
      </c>
      <c r="J116" s="204">
        <v>40.580912005938941</v>
      </c>
      <c r="K116" s="204">
        <v>34.725084023335199</v>
      </c>
      <c r="L116" s="204">
        <v>39.274726444916958</v>
      </c>
      <c r="M116" s="204">
        <v>46.363753988081626</v>
      </c>
      <c r="N116" s="204">
        <v>39.497041631276616</v>
      </c>
      <c r="O116" s="204">
        <v>39.518634428250003</v>
      </c>
      <c r="P116" s="204">
        <v>35.707563052140692</v>
      </c>
      <c r="Q116" s="204">
        <v>34.025463751723372</v>
      </c>
    </row>
    <row r="117" spans="1:17" x14ac:dyDescent="0.25">
      <c r="A117" s="152" t="s">
        <v>216</v>
      </c>
      <c r="B117" s="151">
        <v>49.514943485222247</v>
      </c>
      <c r="C117" s="151">
        <v>52.072391473581497</v>
      </c>
      <c r="D117" s="151">
        <v>45.171551769652545</v>
      </c>
      <c r="E117" s="151">
        <v>45.949987478505719</v>
      </c>
      <c r="F117" s="151">
        <v>40.922338136886623</v>
      </c>
      <c r="G117" s="151">
        <v>40.232820837220046</v>
      </c>
      <c r="H117" s="151">
        <v>37.896287667509817</v>
      </c>
      <c r="I117" s="151">
        <v>36.653215585872189</v>
      </c>
      <c r="J117" s="151">
        <v>40.580912005938941</v>
      </c>
      <c r="K117" s="151">
        <v>34.725084023335199</v>
      </c>
      <c r="L117" s="151">
        <v>39.274726444916958</v>
      </c>
      <c r="M117" s="151">
        <v>46.363753988081626</v>
      </c>
      <c r="N117" s="151">
        <v>39.497041631276616</v>
      </c>
      <c r="O117" s="151">
        <v>39.518634428250003</v>
      </c>
      <c r="P117" s="151">
        <v>35.707563052140692</v>
      </c>
      <c r="Q117" s="151">
        <v>34.025463751723372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49.514943485222247</v>
      </c>
      <c r="C122" s="208">
        <v>52.072391473581497</v>
      </c>
      <c r="D122" s="208">
        <v>45.171551769652545</v>
      </c>
      <c r="E122" s="208">
        <v>45.949987478505719</v>
      </c>
      <c r="F122" s="208">
        <v>40.922338136886623</v>
      </c>
      <c r="G122" s="208">
        <v>40.232820837220046</v>
      </c>
      <c r="H122" s="208">
        <v>37.896287667509817</v>
      </c>
      <c r="I122" s="208">
        <v>36.653215585872189</v>
      </c>
      <c r="J122" s="208">
        <v>40.580912005938941</v>
      </c>
      <c r="K122" s="208">
        <v>34.725084023335199</v>
      </c>
      <c r="L122" s="208">
        <v>39.274726444916958</v>
      </c>
      <c r="M122" s="208">
        <v>46.363753988081626</v>
      </c>
      <c r="N122" s="208">
        <v>39.497041631276616</v>
      </c>
      <c r="O122" s="208">
        <v>39.518634428250003</v>
      </c>
      <c r="P122" s="208">
        <v>35.707563052140692</v>
      </c>
      <c r="Q122" s="208">
        <v>34.025463751723372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544.47573999999997</v>
      </c>
      <c r="C125" s="176">
        <v>580.24656000000004</v>
      </c>
      <c r="D125" s="176">
        <v>602.48068000000001</v>
      </c>
      <c r="E125" s="176">
        <v>570.55341999999996</v>
      </c>
      <c r="F125" s="176">
        <v>572.04877999999997</v>
      </c>
      <c r="G125" s="176">
        <v>560.71465000000001</v>
      </c>
      <c r="H125" s="176">
        <v>571.02238999999997</v>
      </c>
      <c r="I125" s="176">
        <v>560.41399000000001</v>
      </c>
      <c r="J125" s="176">
        <v>514.02088000000003</v>
      </c>
      <c r="K125" s="176">
        <v>439.51101999999997</v>
      </c>
      <c r="L125" s="176">
        <v>471.22515000000004</v>
      </c>
      <c r="M125" s="176">
        <v>473.86999999999995</v>
      </c>
      <c r="N125" s="176">
        <v>464.37074000000001</v>
      </c>
      <c r="O125" s="176">
        <v>474.37308000000002</v>
      </c>
      <c r="P125" s="176">
        <v>471.07339000000007</v>
      </c>
      <c r="Q125" s="176">
        <v>471.81781000000001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1</v>
      </c>
      <c r="C129" s="77">
        <f t="shared" si="0"/>
        <v>1</v>
      </c>
      <c r="D129" s="77">
        <f t="shared" si="0"/>
        <v>1</v>
      </c>
      <c r="E129" s="77">
        <f t="shared" si="0"/>
        <v>0.99999999999999989</v>
      </c>
      <c r="F129" s="77">
        <f t="shared" si="0"/>
        <v>1</v>
      </c>
      <c r="G129" s="77">
        <f t="shared" si="0"/>
        <v>1</v>
      </c>
      <c r="H129" s="77">
        <f t="shared" si="0"/>
        <v>0.99999999999999989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4.9180709694824601E-4</v>
      </c>
      <c r="C134" s="238">
        <f t="shared" si="5"/>
        <v>5.0339853083559689E-4</v>
      </c>
      <c r="D134" s="238">
        <f t="shared" si="5"/>
        <v>5.060103005285158E-4</v>
      </c>
      <c r="E134" s="238">
        <f t="shared" si="5"/>
        <v>4.7223402052051105E-4</v>
      </c>
      <c r="F134" s="238">
        <f t="shared" si="5"/>
        <v>4.6439868175541415E-4</v>
      </c>
      <c r="G134" s="238">
        <f t="shared" si="5"/>
        <v>4.8008247272913015E-4</v>
      </c>
      <c r="H134" s="238">
        <f t="shared" si="5"/>
        <v>4.9276979354983316E-4</v>
      </c>
      <c r="I134" s="238">
        <f t="shared" si="5"/>
        <v>4.955356139140643E-4</v>
      </c>
      <c r="J134" s="238">
        <f t="shared" si="5"/>
        <v>4.5079699395644005E-4</v>
      </c>
      <c r="K134" s="238">
        <f t="shared" si="5"/>
        <v>4.1186614718395891E-4</v>
      </c>
      <c r="L134" s="238">
        <f t="shared" si="5"/>
        <v>3.8284640344945901E-4</v>
      </c>
      <c r="M134" s="238">
        <f t="shared" si="5"/>
        <v>3.8528275575053537E-4</v>
      </c>
      <c r="N134" s="238">
        <f t="shared" si="5"/>
        <v>3.1904241991395426E-4</v>
      </c>
      <c r="O134" s="238">
        <f t="shared" si="5"/>
        <v>3.0819075259937682E-4</v>
      </c>
      <c r="P134" s="238">
        <f t="shared" si="5"/>
        <v>2.8028835956453473E-4</v>
      </c>
      <c r="Q134" s="238">
        <f t="shared" si="5"/>
        <v>2.6824345771174615E-4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0.14902870698083878</v>
      </c>
      <c r="C136" s="237">
        <f t="shared" si="7"/>
        <v>0.15254117439947704</v>
      </c>
      <c r="D136" s="237">
        <f t="shared" si="7"/>
        <v>0.1530698879953927</v>
      </c>
      <c r="E136" s="237">
        <f t="shared" si="7"/>
        <v>0.14309762080952754</v>
      </c>
      <c r="F136" s="237">
        <f t="shared" si="7"/>
        <v>0.14067849205015445</v>
      </c>
      <c r="G136" s="237">
        <f t="shared" si="7"/>
        <v>0.14555060492575675</v>
      </c>
      <c r="H136" s="237">
        <f t="shared" si="7"/>
        <v>0.1489760598331204</v>
      </c>
      <c r="I136" s="237">
        <f t="shared" si="7"/>
        <v>0.15015853220259742</v>
      </c>
      <c r="J136" s="237">
        <f t="shared" si="7"/>
        <v>0.13660171546334346</v>
      </c>
      <c r="K136" s="237">
        <f t="shared" si="7"/>
        <v>0.12398138263776141</v>
      </c>
      <c r="L136" s="237">
        <f t="shared" si="7"/>
        <v>0.11569665920576798</v>
      </c>
      <c r="M136" s="237">
        <f t="shared" si="7"/>
        <v>0.11706513123551306</v>
      </c>
      <c r="N136" s="237">
        <f t="shared" si="7"/>
        <v>9.6354005696753481E-2</v>
      </c>
      <c r="O136" s="237">
        <f t="shared" si="7"/>
        <v>9.3019214850462356E-2</v>
      </c>
      <c r="P136" s="237">
        <f t="shared" si="7"/>
        <v>8.4576334758798277E-2</v>
      </c>
      <c r="Q136" s="237">
        <f t="shared" si="7"/>
        <v>8.1022762036420379E-2</v>
      </c>
    </row>
    <row r="137" spans="1:17" x14ac:dyDescent="0.25">
      <c r="A137" s="142" t="s">
        <v>227</v>
      </c>
      <c r="B137" s="235">
        <f t="shared" ref="B137:Q137" si="8">IF(B$17=0,0,B$17/B$5)</f>
        <v>0.13993580168579961</v>
      </c>
      <c r="C137" s="235">
        <f t="shared" si="8"/>
        <v>0.14323395782014486</v>
      </c>
      <c r="D137" s="235">
        <f t="shared" si="8"/>
        <v>0.14397709489170235</v>
      </c>
      <c r="E137" s="235">
        <f t="shared" si="8"/>
        <v>0.1343665975031671</v>
      </c>
      <c r="F137" s="235">
        <f t="shared" si="8"/>
        <v>0.13213717784172407</v>
      </c>
      <c r="G137" s="235">
        <f t="shared" si="8"/>
        <v>0.13666991413109172</v>
      </c>
      <c r="H137" s="235">
        <f t="shared" si="8"/>
        <v>0.14020972152461292</v>
      </c>
      <c r="I137" s="235">
        <f t="shared" si="8"/>
        <v>0.14099669123771633</v>
      </c>
      <c r="J137" s="235">
        <f t="shared" si="8"/>
        <v>0.12826703627963579</v>
      </c>
      <c r="K137" s="235">
        <f t="shared" si="8"/>
        <v>0.11733921966875457</v>
      </c>
      <c r="L137" s="235">
        <f t="shared" si="8"/>
        <v>0.10924945011185942</v>
      </c>
      <c r="M137" s="235">
        <f t="shared" si="8"/>
        <v>0.10992246608568582</v>
      </c>
      <c r="N137" s="235">
        <f t="shared" si="8"/>
        <v>9.1059274086038006E-2</v>
      </c>
      <c r="O137" s="235">
        <f t="shared" si="8"/>
        <v>8.7828938553163982E-2</v>
      </c>
      <c r="P137" s="235">
        <f t="shared" si="8"/>
        <v>7.9885737301493911E-2</v>
      </c>
      <c r="Q137" s="235">
        <f t="shared" si="8"/>
        <v>7.6582637877997822E-2</v>
      </c>
    </row>
    <row r="138" spans="1:17" x14ac:dyDescent="0.25">
      <c r="A138" s="142" t="s">
        <v>226</v>
      </c>
      <c r="B138" s="235">
        <f t="shared" ref="B138:Q138" si="9">IF(B$25=0,0,B$25/B$5)</f>
        <v>9.0929052950391859E-3</v>
      </c>
      <c r="C138" s="235">
        <f t="shared" si="9"/>
        <v>9.3072165793321813E-3</v>
      </c>
      <c r="D138" s="235">
        <f t="shared" si="9"/>
        <v>9.0927931036903567E-3</v>
      </c>
      <c r="E138" s="235">
        <f t="shared" si="9"/>
        <v>8.7310233063604258E-3</v>
      </c>
      <c r="F138" s="235">
        <f t="shared" si="9"/>
        <v>8.541314208430387E-3</v>
      </c>
      <c r="G138" s="235">
        <f t="shared" si="9"/>
        <v>8.8806907946650492E-3</v>
      </c>
      <c r="H138" s="235">
        <f t="shared" si="9"/>
        <v>8.7663383085074924E-3</v>
      </c>
      <c r="I138" s="235">
        <f t="shared" si="9"/>
        <v>9.1618409648810944E-3</v>
      </c>
      <c r="J138" s="235">
        <f t="shared" si="9"/>
        <v>8.3346791837077029E-3</v>
      </c>
      <c r="K138" s="235">
        <f t="shared" si="9"/>
        <v>6.6421629690068375E-3</v>
      </c>
      <c r="L138" s="235">
        <f t="shared" si="9"/>
        <v>6.447209093908563E-3</v>
      </c>
      <c r="M138" s="235">
        <f t="shared" si="9"/>
        <v>7.1426651498272455E-3</v>
      </c>
      <c r="N138" s="235">
        <f t="shared" si="9"/>
        <v>5.2947316107154734E-3</v>
      </c>
      <c r="O138" s="235">
        <f t="shared" si="9"/>
        <v>5.1902762972983714E-3</v>
      </c>
      <c r="P138" s="235">
        <f t="shared" si="9"/>
        <v>4.6905974573043718E-3</v>
      </c>
      <c r="Q138" s="235">
        <f t="shared" si="9"/>
        <v>4.4401241584225678E-3</v>
      </c>
    </row>
    <row r="139" spans="1:17" x14ac:dyDescent="0.25">
      <c r="A139" s="127" t="s">
        <v>212</v>
      </c>
      <c r="B139" s="237">
        <f t="shared" ref="B139:Q139" si="10">IF(B$36=0,0,B$36/B$5)</f>
        <v>0.21931085889402344</v>
      </c>
      <c r="C139" s="237">
        <f t="shared" si="10"/>
        <v>0.22618901658261364</v>
      </c>
      <c r="D139" s="237">
        <f t="shared" si="10"/>
        <v>0.2120745876632967</v>
      </c>
      <c r="E139" s="237">
        <f t="shared" si="10"/>
        <v>0.21160285372239654</v>
      </c>
      <c r="F139" s="237">
        <f t="shared" si="10"/>
        <v>0.20973616991375132</v>
      </c>
      <c r="G139" s="237">
        <f t="shared" si="10"/>
        <v>0.20495467240196247</v>
      </c>
      <c r="H139" s="237">
        <f t="shared" si="10"/>
        <v>0.21413998094696149</v>
      </c>
      <c r="I139" s="237">
        <f t="shared" si="10"/>
        <v>0.22058927920591467</v>
      </c>
      <c r="J139" s="237">
        <f t="shared" si="10"/>
        <v>0.22256380724320374</v>
      </c>
      <c r="K139" s="237">
        <f t="shared" si="10"/>
        <v>0.20360229896861534</v>
      </c>
      <c r="L139" s="237">
        <f t="shared" si="10"/>
        <v>0.18956525590185661</v>
      </c>
      <c r="M139" s="237">
        <f t="shared" si="10"/>
        <v>0.19073304617607592</v>
      </c>
      <c r="N139" s="237">
        <f t="shared" si="10"/>
        <v>0.1580023933912989</v>
      </c>
      <c r="O139" s="237">
        <f t="shared" si="10"/>
        <v>0.15239724497809282</v>
      </c>
      <c r="P139" s="237">
        <f t="shared" si="10"/>
        <v>0.138614521345058</v>
      </c>
      <c r="Q139" s="237">
        <f t="shared" si="10"/>
        <v>0.13288311595269034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0.63116862702818954</v>
      </c>
      <c r="C141" s="209">
        <f t="shared" si="12"/>
        <v>0.62076641048707371</v>
      </c>
      <c r="D141" s="209">
        <f t="shared" si="12"/>
        <v>0.6343495140407821</v>
      </c>
      <c r="E141" s="209">
        <f t="shared" si="12"/>
        <v>0.64482729144755535</v>
      </c>
      <c r="F141" s="209">
        <f t="shared" si="12"/>
        <v>0.64912093935433879</v>
      </c>
      <c r="G141" s="209">
        <f t="shared" si="12"/>
        <v>0.64901464019955168</v>
      </c>
      <c r="H141" s="209">
        <f t="shared" si="12"/>
        <v>0.63639118942636819</v>
      </c>
      <c r="I141" s="209">
        <f t="shared" si="12"/>
        <v>0.62875665297757388</v>
      </c>
      <c r="J141" s="209">
        <f t="shared" si="12"/>
        <v>0.64038368029949633</v>
      </c>
      <c r="K141" s="209">
        <f t="shared" si="12"/>
        <v>0.67200445224643934</v>
      </c>
      <c r="L141" s="209">
        <f t="shared" si="12"/>
        <v>0.69435523848892589</v>
      </c>
      <c r="M141" s="209">
        <f t="shared" si="12"/>
        <v>0.69181653983266045</v>
      </c>
      <c r="N141" s="209">
        <f t="shared" si="12"/>
        <v>0.74532455849203372</v>
      </c>
      <c r="O141" s="209">
        <f t="shared" si="12"/>
        <v>0.75427534941884544</v>
      </c>
      <c r="P141" s="209">
        <f t="shared" si="12"/>
        <v>0.77652885553657913</v>
      </c>
      <c r="Q141" s="209">
        <f t="shared" si="12"/>
        <v>0.78582587855317754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1</v>
      </c>
      <c r="C143" s="77">
        <f t="shared" si="13"/>
        <v>1</v>
      </c>
      <c r="D143" s="77">
        <f t="shared" si="13"/>
        <v>1</v>
      </c>
      <c r="E143" s="77">
        <f t="shared" si="13"/>
        <v>1</v>
      </c>
      <c r="F143" s="77">
        <f t="shared" si="13"/>
        <v>0.99999999999999989</v>
      </c>
      <c r="G143" s="77">
        <f t="shared" si="13"/>
        <v>1</v>
      </c>
      <c r="H143" s="77">
        <f t="shared" si="13"/>
        <v>0.99999999999999978</v>
      </c>
      <c r="I143" s="77">
        <f t="shared" si="13"/>
        <v>1</v>
      </c>
      <c r="J143" s="77">
        <f t="shared" si="13"/>
        <v>1</v>
      </c>
      <c r="K143" s="77">
        <f t="shared" si="13"/>
        <v>1</v>
      </c>
      <c r="L143" s="77">
        <f t="shared" si="13"/>
        <v>1</v>
      </c>
      <c r="M143" s="77">
        <f t="shared" si="13"/>
        <v>1</v>
      </c>
      <c r="N143" s="77">
        <f t="shared" si="13"/>
        <v>1.0000000000000002</v>
      </c>
      <c r="O143" s="77">
        <f t="shared" si="13"/>
        <v>1</v>
      </c>
      <c r="P143" s="77">
        <f t="shared" si="13"/>
        <v>1.0000000000000002</v>
      </c>
      <c r="Q143" s="77">
        <f t="shared" si="13"/>
        <v>0.99999999999999978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3.5180782510988002E-3</v>
      </c>
      <c r="C148" s="238">
        <f t="shared" si="18"/>
        <v>3.6406561186917256E-3</v>
      </c>
      <c r="D148" s="238">
        <f t="shared" si="18"/>
        <v>3.4654391291260678E-3</v>
      </c>
      <c r="E148" s="238">
        <f t="shared" si="18"/>
        <v>3.705079493647491E-3</v>
      </c>
      <c r="F148" s="238">
        <f t="shared" si="18"/>
        <v>3.6097726119168794E-3</v>
      </c>
      <c r="G148" s="238">
        <f t="shared" si="18"/>
        <v>3.6653926279621211E-3</v>
      </c>
      <c r="H148" s="238">
        <f t="shared" si="18"/>
        <v>3.3822432675997575E-3</v>
      </c>
      <c r="I148" s="238">
        <f t="shared" si="18"/>
        <v>3.5092133897745622E-3</v>
      </c>
      <c r="J148" s="238">
        <f t="shared" si="18"/>
        <v>3.7017176702772484E-3</v>
      </c>
      <c r="K148" s="238">
        <f t="shared" si="18"/>
        <v>3.4595589278603686E-3</v>
      </c>
      <c r="L148" s="238">
        <f t="shared" si="18"/>
        <v>3.3513890960772271E-3</v>
      </c>
      <c r="M148" s="238">
        <f t="shared" si="18"/>
        <v>3.1801827680837122E-3</v>
      </c>
      <c r="N148" s="238">
        <f t="shared" si="18"/>
        <v>3.3891253841199054E-3</v>
      </c>
      <c r="O148" s="238">
        <f t="shared" si="18"/>
        <v>3.6637744409041472E-3</v>
      </c>
      <c r="P148" s="238">
        <f t="shared" si="18"/>
        <v>3.6273497527537163E-3</v>
      </c>
      <c r="Q148" s="238">
        <f t="shared" si="18"/>
        <v>3.6132779244920157E-3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0.15733685391046298</v>
      </c>
      <c r="C150" s="237">
        <f t="shared" si="20"/>
        <v>0.15950023472963215</v>
      </c>
      <c r="D150" s="237">
        <f t="shared" si="20"/>
        <v>0.13382064572719693</v>
      </c>
      <c r="E150" s="237">
        <f t="shared" si="20"/>
        <v>0.15727389053243682</v>
      </c>
      <c r="F150" s="237">
        <f t="shared" si="20"/>
        <v>0.14319398289283794</v>
      </c>
      <c r="G150" s="237">
        <f t="shared" si="20"/>
        <v>0.14905602795906286</v>
      </c>
      <c r="H150" s="237">
        <f t="shared" si="20"/>
        <v>0.12818797202226767</v>
      </c>
      <c r="I150" s="237">
        <f t="shared" si="20"/>
        <v>0.13883922900536053</v>
      </c>
      <c r="J150" s="237">
        <f t="shared" si="20"/>
        <v>0.1598656856046248</v>
      </c>
      <c r="K150" s="237">
        <f t="shared" si="20"/>
        <v>0.1506402060600481</v>
      </c>
      <c r="L150" s="237">
        <f t="shared" si="20"/>
        <v>0.15179166897542201</v>
      </c>
      <c r="M150" s="237">
        <f t="shared" si="20"/>
        <v>0.15807626102447972</v>
      </c>
      <c r="N150" s="237">
        <f t="shared" si="20"/>
        <v>0.15262161237531741</v>
      </c>
      <c r="O150" s="237">
        <f t="shared" si="20"/>
        <v>0.1741261503293802</v>
      </c>
      <c r="P150" s="237">
        <f t="shared" si="20"/>
        <v>0.16300979566878462</v>
      </c>
      <c r="Q150" s="237">
        <f t="shared" si="20"/>
        <v>0.16121617086002626</v>
      </c>
    </row>
    <row r="151" spans="1:17" x14ac:dyDescent="0.25">
      <c r="A151" s="142" t="s">
        <v>225</v>
      </c>
      <c r="B151" s="235">
        <f t="shared" ref="B151:Q151" si="21">IF(B$59=0,0,B$59/B$47)</f>
        <v>0.13194936376455035</v>
      </c>
      <c r="C151" s="235">
        <f t="shared" si="21"/>
        <v>0.13412189145497103</v>
      </c>
      <c r="D151" s="235">
        <f t="shared" si="21"/>
        <v>0.1101947367702209</v>
      </c>
      <c r="E151" s="235">
        <f t="shared" si="21"/>
        <v>0.13191472054560852</v>
      </c>
      <c r="F151" s="235">
        <f t="shared" si="21"/>
        <v>0.11858406885113865</v>
      </c>
      <c r="G151" s="235">
        <f t="shared" si="21"/>
        <v>0.12293188038110769</v>
      </c>
      <c r="H151" s="235">
        <f t="shared" si="21"/>
        <v>0.10512925751793625</v>
      </c>
      <c r="I151" s="235">
        <f t="shared" si="21"/>
        <v>0.11391434988493958</v>
      </c>
      <c r="J151" s="235">
        <f t="shared" si="21"/>
        <v>0.13371897842101027</v>
      </c>
      <c r="K151" s="235">
        <f t="shared" si="21"/>
        <v>0.12702433148350586</v>
      </c>
      <c r="L151" s="235">
        <f t="shared" si="21"/>
        <v>0.12887688628738384</v>
      </c>
      <c r="M151" s="235">
        <f t="shared" si="21"/>
        <v>0.13447329448622811</v>
      </c>
      <c r="N151" s="235">
        <f t="shared" si="21"/>
        <v>0.1294444858329068</v>
      </c>
      <c r="O151" s="235">
        <f t="shared" si="21"/>
        <v>0.15188872602768058</v>
      </c>
      <c r="P151" s="235">
        <f t="shared" si="21"/>
        <v>0.14348128293968646</v>
      </c>
      <c r="Q151" s="235">
        <f t="shared" si="21"/>
        <v>0.14257797578591863</v>
      </c>
    </row>
    <row r="152" spans="1:17" x14ac:dyDescent="0.25">
      <c r="A152" s="142" t="s">
        <v>224</v>
      </c>
      <c r="B152" s="235">
        <f t="shared" ref="B152:Q152" si="22">IF(B$65=0,0,B$65/B$47)</f>
        <v>2.5387490145912649E-2</v>
      </c>
      <c r="C152" s="235">
        <f t="shared" si="22"/>
        <v>2.5378343274661139E-2</v>
      </c>
      <c r="D152" s="235">
        <f t="shared" si="22"/>
        <v>2.3625908956976024E-2</v>
      </c>
      <c r="E152" s="235">
        <f t="shared" si="22"/>
        <v>2.5359169986828283E-2</v>
      </c>
      <c r="F152" s="235">
        <f t="shared" si="22"/>
        <v>2.460991404169928E-2</v>
      </c>
      <c r="G152" s="235">
        <f t="shared" si="22"/>
        <v>2.6124147577955167E-2</v>
      </c>
      <c r="H152" s="235">
        <f t="shared" si="22"/>
        <v>2.3058714504331435E-2</v>
      </c>
      <c r="I152" s="235">
        <f t="shared" si="22"/>
        <v>2.4924879120420931E-2</v>
      </c>
      <c r="J152" s="235">
        <f t="shared" si="22"/>
        <v>2.6146707183614556E-2</v>
      </c>
      <c r="K152" s="235">
        <f t="shared" si="22"/>
        <v>2.3615874576542246E-2</v>
      </c>
      <c r="L152" s="235">
        <f t="shared" si="22"/>
        <v>2.2914782688038173E-2</v>
      </c>
      <c r="M152" s="235">
        <f t="shared" si="22"/>
        <v>2.3602966538251599E-2</v>
      </c>
      <c r="N152" s="235">
        <f t="shared" si="22"/>
        <v>2.3177126542410602E-2</v>
      </c>
      <c r="O152" s="235">
        <f t="shared" si="22"/>
        <v>2.2237424301699619E-2</v>
      </c>
      <c r="P152" s="235">
        <f t="shared" si="22"/>
        <v>1.9528512729098176E-2</v>
      </c>
      <c r="Q152" s="235">
        <f t="shared" si="22"/>
        <v>1.8638195074107633E-2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0.5376039536318088</v>
      </c>
      <c r="C154" s="237">
        <f t="shared" si="24"/>
        <v>0.55269032443948551</v>
      </c>
      <c r="D154" s="237">
        <f t="shared" si="24"/>
        <v>0.52228826254307259</v>
      </c>
      <c r="E154" s="237">
        <f t="shared" si="24"/>
        <v>0.5602430653735696</v>
      </c>
      <c r="F154" s="237">
        <f t="shared" si="24"/>
        <v>0.54587532461045318</v>
      </c>
      <c r="G154" s="237">
        <f t="shared" si="24"/>
        <v>0.5527077005457719</v>
      </c>
      <c r="H154" s="237">
        <f t="shared" si="24"/>
        <v>0.50974952781183835</v>
      </c>
      <c r="I154" s="237">
        <f t="shared" si="24"/>
        <v>0.52888563207874106</v>
      </c>
      <c r="J154" s="237">
        <f t="shared" si="24"/>
        <v>0.56111046796970865</v>
      </c>
      <c r="K154" s="237">
        <f t="shared" si="24"/>
        <v>0.62464213596532803</v>
      </c>
      <c r="L154" s="237">
        <f t="shared" si="24"/>
        <v>0.65061467709077814</v>
      </c>
      <c r="M154" s="237">
        <f t="shared" si="24"/>
        <v>0.63467288038484015</v>
      </c>
      <c r="N154" s="237">
        <f t="shared" si="24"/>
        <v>0.6265109246986007</v>
      </c>
      <c r="O154" s="237">
        <f t="shared" si="24"/>
        <v>0.59486214331600729</v>
      </c>
      <c r="P154" s="237">
        <f t="shared" si="24"/>
        <v>0.59228619701012597</v>
      </c>
      <c r="Q154" s="237">
        <f t="shared" si="24"/>
        <v>0.58535764212498642</v>
      </c>
    </row>
    <row r="155" spans="1:17" x14ac:dyDescent="0.25">
      <c r="A155" s="142" t="s">
        <v>222</v>
      </c>
      <c r="B155" s="259">
        <f t="shared" ref="B155:Q155" si="25">IF(B$78=0,0,B$78/B$47)</f>
        <v>0.5376039536318088</v>
      </c>
      <c r="C155" s="259">
        <f t="shared" si="25"/>
        <v>0.55269032443948551</v>
      </c>
      <c r="D155" s="259">
        <f t="shared" si="25"/>
        <v>0.52228826254307259</v>
      </c>
      <c r="E155" s="259">
        <f t="shared" si="25"/>
        <v>0.5602430653735696</v>
      </c>
      <c r="F155" s="259">
        <f t="shared" si="25"/>
        <v>0.54587532461045318</v>
      </c>
      <c r="G155" s="259">
        <f t="shared" si="25"/>
        <v>0.5527077005457719</v>
      </c>
      <c r="H155" s="259">
        <f t="shared" si="25"/>
        <v>0.50974952781183835</v>
      </c>
      <c r="I155" s="259">
        <f t="shared" si="25"/>
        <v>0.52888563207874106</v>
      </c>
      <c r="J155" s="259">
        <f t="shared" si="25"/>
        <v>0.56111046796970865</v>
      </c>
      <c r="K155" s="259">
        <f t="shared" si="25"/>
        <v>0.62464213596532803</v>
      </c>
      <c r="L155" s="259">
        <f t="shared" si="25"/>
        <v>0.65061467709077814</v>
      </c>
      <c r="M155" s="259">
        <f t="shared" si="25"/>
        <v>0.63467288038484015</v>
      </c>
      <c r="N155" s="259">
        <f t="shared" si="25"/>
        <v>0.6265109246986007</v>
      </c>
      <c r="O155" s="259">
        <f t="shared" si="25"/>
        <v>0.59486214331600729</v>
      </c>
      <c r="P155" s="259">
        <f t="shared" si="25"/>
        <v>0.59228619701012597</v>
      </c>
      <c r="Q155" s="259">
        <f t="shared" si="25"/>
        <v>0.58535764212498642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6.4233999488990709E-2</v>
      </c>
      <c r="C157" s="237">
        <f t="shared" si="27"/>
        <v>6.5467591873860462E-2</v>
      </c>
      <c r="D157" s="237">
        <f t="shared" si="27"/>
        <v>5.2402881022692811E-2</v>
      </c>
      <c r="E157" s="237">
        <f t="shared" si="27"/>
        <v>6.4388557412567451E-2</v>
      </c>
      <c r="F157" s="237">
        <f t="shared" si="27"/>
        <v>5.6734078905754173E-2</v>
      </c>
      <c r="G157" s="237">
        <f t="shared" si="27"/>
        <v>5.843285753872865E-2</v>
      </c>
      <c r="H157" s="237">
        <f t="shared" si="27"/>
        <v>5.1439902281721697E-2</v>
      </c>
      <c r="I157" s="237">
        <f t="shared" si="27"/>
        <v>5.1788138307724302E-2</v>
      </c>
      <c r="J157" s="237">
        <f t="shared" si="27"/>
        <v>6.2198051275109793E-2</v>
      </c>
      <c r="K157" s="237">
        <f t="shared" si="27"/>
        <v>5.6856921942541175E-2</v>
      </c>
      <c r="L157" s="237">
        <f t="shared" si="27"/>
        <v>5.8438134773080588E-2</v>
      </c>
      <c r="M157" s="237">
        <f t="shared" si="27"/>
        <v>6.4104667184131978E-2</v>
      </c>
      <c r="N157" s="237">
        <f t="shared" si="27"/>
        <v>6.1217208467197762E-2</v>
      </c>
      <c r="O157" s="237">
        <f t="shared" si="27"/>
        <v>6.8191826530665467E-2</v>
      </c>
      <c r="P157" s="237">
        <f t="shared" si="27"/>
        <v>6.5523668826757295E-2</v>
      </c>
      <c r="Q157" s="237">
        <f t="shared" si="27"/>
        <v>6.3230984187935935E-2</v>
      </c>
    </row>
    <row r="158" spans="1:17" x14ac:dyDescent="0.25">
      <c r="A158" s="142" t="s">
        <v>220</v>
      </c>
      <c r="B158" s="259">
        <f t="shared" ref="B158:Q158" si="28">IF(B$88=0,0,B$88/B$47)</f>
        <v>6.4233999488990709E-2</v>
      </c>
      <c r="C158" s="259">
        <f t="shared" si="28"/>
        <v>6.5467591873860462E-2</v>
      </c>
      <c r="D158" s="259">
        <f t="shared" si="28"/>
        <v>5.2402881022692811E-2</v>
      </c>
      <c r="E158" s="259">
        <f t="shared" si="28"/>
        <v>6.4388557412567451E-2</v>
      </c>
      <c r="F158" s="259">
        <f t="shared" si="28"/>
        <v>5.6734078905754173E-2</v>
      </c>
      <c r="G158" s="259">
        <f t="shared" si="28"/>
        <v>5.843285753872865E-2</v>
      </c>
      <c r="H158" s="259">
        <f t="shared" si="28"/>
        <v>5.1439902281721697E-2</v>
      </c>
      <c r="I158" s="259">
        <f t="shared" si="28"/>
        <v>5.1788138307724302E-2</v>
      </c>
      <c r="J158" s="259">
        <f t="shared" si="28"/>
        <v>6.2198051275109793E-2</v>
      </c>
      <c r="K158" s="259">
        <f t="shared" si="28"/>
        <v>5.6856921942541175E-2</v>
      </c>
      <c r="L158" s="259">
        <f t="shared" si="28"/>
        <v>5.8438134773080588E-2</v>
      </c>
      <c r="M158" s="259">
        <f t="shared" si="28"/>
        <v>6.4104667184131978E-2</v>
      </c>
      <c r="N158" s="259">
        <f t="shared" si="28"/>
        <v>6.1217208467197762E-2</v>
      </c>
      <c r="O158" s="259">
        <f t="shared" si="28"/>
        <v>6.8191826530665467E-2</v>
      </c>
      <c r="P158" s="259">
        <f t="shared" si="28"/>
        <v>6.5523668826757295E-2</v>
      </c>
      <c r="Q158" s="259">
        <f t="shared" si="28"/>
        <v>6.3230984187935935E-2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0.23730711471763874</v>
      </c>
      <c r="C160" s="209">
        <f t="shared" si="30"/>
        <v>0.21870119283833006</v>
      </c>
      <c r="D160" s="209">
        <f t="shared" si="30"/>
        <v>0.28802277157791162</v>
      </c>
      <c r="E160" s="209">
        <f t="shared" si="30"/>
        <v>0.21438940718777863</v>
      </c>
      <c r="F160" s="209">
        <f t="shared" si="30"/>
        <v>0.25058684097903772</v>
      </c>
      <c r="G160" s="209">
        <f t="shared" si="30"/>
        <v>0.2361380213284745</v>
      </c>
      <c r="H160" s="209">
        <f t="shared" si="30"/>
        <v>0.30724035461657234</v>
      </c>
      <c r="I160" s="209">
        <f t="shared" si="30"/>
        <v>0.27697778721839972</v>
      </c>
      <c r="J160" s="209">
        <f t="shared" si="30"/>
        <v>0.21312407748027956</v>
      </c>
      <c r="K160" s="209">
        <f t="shared" si="30"/>
        <v>0.16440117710422239</v>
      </c>
      <c r="L160" s="209">
        <f t="shared" si="30"/>
        <v>0.13580413006464215</v>
      </c>
      <c r="M160" s="209">
        <f t="shared" si="30"/>
        <v>0.13996600863846451</v>
      </c>
      <c r="N160" s="209">
        <f t="shared" si="30"/>
        <v>0.15626112907476444</v>
      </c>
      <c r="O160" s="209">
        <f t="shared" si="30"/>
        <v>0.15915610538304292</v>
      </c>
      <c r="P160" s="209">
        <f t="shared" si="30"/>
        <v>0.17555298874157846</v>
      </c>
      <c r="Q160" s="209">
        <f t="shared" si="30"/>
        <v>0.18658192490255915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1</v>
      </c>
      <c r="C162" s="77">
        <f t="shared" si="31"/>
        <v>1</v>
      </c>
      <c r="D162" s="77">
        <f t="shared" si="31"/>
        <v>1</v>
      </c>
      <c r="E162" s="77">
        <f t="shared" si="31"/>
        <v>0.99999999999999978</v>
      </c>
      <c r="F162" s="77">
        <f t="shared" si="31"/>
        <v>0.99999999999999989</v>
      </c>
      <c r="G162" s="77">
        <f t="shared" si="31"/>
        <v>1</v>
      </c>
      <c r="H162" s="77">
        <f t="shared" si="31"/>
        <v>1</v>
      </c>
      <c r="I162" s="77">
        <f t="shared" si="31"/>
        <v>0.99999999999999989</v>
      </c>
      <c r="J162" s="77">
        <f t="shared" si="31"/>
        <v>1</v>
      </c>
      <c r="K162" s="77">
        <f t="shared" si="31"/>
        <v>1</v>
      </c>
      <c r="L162" s="77">
        <f t="shared" si="31"/>
        <v>1</v>
      </c>
      <c r="M162" s="77">
        <f t="shared" si="31"/>
        <v>1</v>
      </c>
      <c r="N162" s="77">
        <f t="shared" si="31"/>
        <v>1</v>
      </c>
      <c r="O162" s="77">
        <f t="shared" si="31"/>
        <v>1</v>
      </c>
      <c r="P162" s="77">
        <f t="shared" si="31"/>
        <v>1</v>
      </c>
      <c r="Q162" s="77">
        <f t="shared" si="31"/>
        <v>1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6.8428608752718924E-3</v>
      </c>
      <c r="C167" s="238">
        <f t="shared" si="36"/>
        <v>6.9068605037207638E-3</v>
      </c>
      <c r="D167" s="238">
        <f t="shared" si="36"/>
        <v>7.5499622352649329E-3</v>
      </c>
      <c r="E167" s="238">
        <f t="shared" si="36"/>
        <v>6.803334297938818E-3</v>
      </c>
      <c r="F167" s="238">
        <f t="shared" si="36"/>
        <v>7.1009104925630027E-3</v>
      </c>
      <c r="G167" s="238">
        <f t="shared" si="36"/>
        <v>7.0118802784205937E-3</v>
      </c>
      <c r="H167" s="238">
        <f t="shared" si="36"/>
        <v>7.0636620480061503E-3</v>
      </c>
      <c r="I167" s="238">
        <f t="shared" si="36"/>
        <v>7.2233667685730413E-3</v>
      </c>
      <c r="J167" s="238">
        <f t="shared" si="36"/>
        <v>6.969548800546916E-3</v>
      </c>
      <c r="K167" s="238">
        <f t="shared" si="36"/>
        <v>7.1269617705679187E-3</v>
      </c>
      <c r="L167" s="238">
        <f t="shared" si="36"/>
        <v>6.8889763041614397E-3</v>
      </c>
      <c r="M167" s="238">
        <f t="shared" si="36"/>
        <v>6.3991979646923526E-3</v>
      </c>
      <c r="N167" s="238">
        <f t="shared" si="36"/>
        <v>6.7136487424813785E-3</v>
      </c>
      <c r="O167" s="238">
        <f t="shared" si="36"/>
        <v>6.4553333077563939E-3</v>
      </c>
      <c r="P167" s="238">
        <f t="shared" si="36"/>
        <v>6.3615240934438069E-3</v>
      </c>
      <c r="Q167" s="238">
        <f t="shared" si="36"/>
        <v>6.4076293055313413E-3</v>
      </c>
    </row>
    <row r="168" spans="1:17" x14ac:dyDescent="0.25">
      <c r="A168" s="127" t="s">
        <v>206</v>
      </c>
      <c r="B168" s="237">
        <f t="shared" ref="B168:Q168" si="37">IF(B$107=0,0,B$107/B$97)</f>
        <v>0.51704034782151531</v>
      </c>
      <c r="C168" s="237">
        <f t="shared" si="37"/>
        <v>0.51398997419970083</v>
      </c>
      <c r="D168" s="237">
        <f t="shared" si="37"/>
        <v>0.47246422013369427</v>
      </c>
      <c r="E168" s="237">
        <f t="shared" si="37"/>
        <v>0.4892831190344511</v>
      </c>
      <c r="F168" s="237">
        <f t="shared" si="37"/>
        <v>0.4618547952808284</v>
      </c>
      <c r="G168" s="237">
        <f t="shared" si="37"/>
        <v>0.46259226991860469</v>
      </c>
      <c r="H168" s="237">
        <f t="shared" si="37"/>
        <v>0.44458260131302851</v>
      </c>
      <c r="I168" s="237">
        <f t="shared" si="37"/>
        <v>0.44115117891693306</v>
      </c>
      <c r="J168" s="237">
        <f t="shared" si="37"/>
        <v>0.48462454384608117</v>
      </c>
      <c r="K168" s="237">
        <f t="shared" si="37"/>
        <v>0.48472374767902132</v>
      </c>
      <c r="L168" s="237">
        <f t="shared" si="37"/>
        <v>0.49711107662823317</v>
      </c>
      <c r="M168" s="237">
        <f t="shared" si="37"/>
        <v>0.53381450612161363</v>
      </c>
      <c r="N168" s="237">
        <f t="shared" si="37"/>
        <v>0.50184749023240194</v>
      </c>
      <c r="O168" s="237">
        <f t="shared" si="37"/>
        <v>0.49722106750389389</v>
      </c>
      <c r="P168" s="237">
        <f t="shared" si="37"/>
        <v>0.47555111707227221</v>
      </c>
      <c r="Q168" s="237">
        <f t="shared" si="37"/>
        <v>0.46403763938330461</v>
      </c>
    </row>
    <row r="169" spans="1:17" x14ac:dyDescent="0.25">
      <c r="A169" s="142" t="s">
        <v>218</v>
      </c>
      <c r="B169" s="235">
        <f t="shared" ref="B169:Q169" si="38">IF(B$108=0,0,B$108/B$97)</f>
        <v>0.51704034782151531</v>
      </c>
      <c r="C169" s="235">
        <f t="shared" si="38"/>
        <v>0.51398997419970083</v>
      </c>
      <c r="D169" s="235">
        <f t="shared" si="38"/>
        <v>0.47246422013369427</v>
      </c>
      <c r="E169" s="235">
        <f t="shared" si="38"/>
        <v>0.4892831190344511</v>
      </c>
      <c r="F169" s="235">
        <f t="shared" si="38"/>
        <v>0.4618547952808284</v>
      </c>
      <c r="G169" s="235">
        <f t="shared" si="38"/>
        <v>0.46259226991860469</v>
      </c>
      <c r="H169" s="235">
        <f t="shared" si="38"/>
        <v>0.44458260131302851</v>
      </c>
      <c r="I169" s="235">
        <f t="shared" si="38"/>
        <v>0.44115117891693306</v>
      </c>
      <c r="J169" s="235">
        <f t="shared" si="38"/>
        <v>0.48462454384608117</v>
      </c>
      <c r="K169" s="235">
        <f t="shared" si="38"/>
        <v>0.48472374767902132</v>
      </c>
      <c r="L169" s="235">
        <f t="shared" si="38"/>
        <v>0.49711107662823317</v>
      </c>
      <c r="M169" s="235">
        <f t="shared" si="38"/>
        <v>0.53381450612161363</v>
      </c>
      <c r="N169" s="235">
        <f t="shared" si="38"/>
        <v>0.50184749023240194</v>
      </c>
      <c r="O169" s="235">
        <f t="shared" si="38"/>
        <v>0.49722106750389389</v>
      </c>
      <c r="P169" s="235">
        <f t="shared" si="38"/>
        <v>0.47555111707227221</v>
      </c>
      <c r="Q169" s="235">
        <f t="shared" si="38"/>
        <v>0.46403763938330461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3.9688999624403122E-2</v>
      </c>
      <c r="C172" s="237">
        <f t="shared" si="41"/>
        <v>3.9454847148603603E-2</v>
      </c>
      <c r="D172" s="237">
        <f t="shared" si="41"/>
        <v>3.6267251355600577E-2</v>
      </c>
      <c r="E172" s="237">
        <f t="shared" si="41"/>
        <v>3.7558301995976193E-2</v>
      </c>
      <c r="F172" s="237">
        <f t="shared" si="41"/>
        <v>3.5452851742930835E-2</v>
      </c>
      <c r="G172" s="237">
        <f t="shared" si="41"/>
        <v>3.5509461697540587E-2</v>
      </c>
      <c r="H172" s="237">
        <f t="shared" si="41"/>
        <v>3.4127005311817747E-2</v>
      </c>
      <c r="I172" s="237">
        <f t="shared" si="41"/>
        <v>3.3863602808002304E-2</v>
      </c>
      <c r="J172" s="237">
        <f t="shared" si="41"/>
        <v>3.7200700911882011E-2</v>
      </c>
      <c r="K172" s="237">
        <f t="shared" si="41"/>
        <v>3.7208315986614379E-2</v>
      </c>
      <c r="L172" s="237">
        <f t="shared" si="41"/>
        <v>3.8159190896249751E-2</v>
      </c>
      <c r="M172" s="237">
        <f t="shared" si="41"/>
        <v>4.0976615891252191E-2</v>
      </c>
      <c r="N172" s="237">
        <f t="shared" si="41"/>
        <v>3.8522767005056191E-2</v>
      </c>
      <c r="O172" s="237">
        <f t="shared" si="41"/>
        <v>3.8167634004879832E-2</v>
      </c>
      <c r="P172" s="237">
        <f t="shared" si="41"/>
        <v>3.6504207430599463E-2</v>
      </c>
      <c r="Q172" s="237">
        <f t="shared" si="41"/>
        <v>3.5620411004269555E-2</v>
      </c>
    </row>
    <row r="173" spans="1:17" x14ac:dyDescent="0.25">
      <c r="A173" s="142" t="s">
        <v>216</v>
      </c>
      <c r="B173" s="235">
        <f t="shared" ref="B173:Q173" si="42">IF(B$117=0,0,B$117/B$97)</f>
        <v>3.9688999624403122E-2</v>
      </c>
      <c r="C173" s="235">
        <f t="shared" si="42"/>
        <v>3.9454847148603603E-2</v>
      </c>
      <c r="D173" s="235">
        <f t="shared" si="42"/>
        <v>3.6267251355600577E-2</v>
      </c>
      <c r="E173" s="235">
        <f t="shared" si="42"/>
        <v>3.7558301995976193E-2</v>
      </c>
      <c r="F173" s="235">
        <f t="shared" si="42"/>
        <v>3.5452851742930835E-2</v>
      </c>
      <c r="G173" s="235">
        <f t="shared" si="42"/>
        <v>3.5509461697540587E-2</v>
      </c>
      <c r="H173" s="235">
        <f t="shared" si="42"/>
        <v>3.4127005311817747E-2</v>
      </c>
      <c r="I173" s="235">
        <f t="shared" si="42"/>
        <v>3.3863602808002304E-2</v>
      </c>
      <c r="J173" s="235">
        <f t="shared" si="42"/>
        <v>3.7200700911882011E-2</v>
      </c>
      <c r="K173" s="235">
        <f t="shared" si="42"/>
        <v>3.7208315986614379E-2</v>
      </c>
      <c r="L173" s="235">
        <f t="shared" si="42"/>
        <v>3.8159190896249751E-2</v>
      </c>
      <c r="M173" s="235">
        <f t="shared" si="42"/>
        <v>4.0976615891252191E-2</v>
      </c>
      <c r="N173" s="235">
        <f t="shared" si="42"/>
        <v>3.8522767005056191E-2</v>
      </c>
      <c r="O173" s="235">
        <f t="shared" si="42"/>
        <v>3.8167634004879832E-2</v>
      </c>
      <c r="P173" s="235">
        <f t="shared" si="42"/>
        <v>3.6504207430599463E-2</v>
      </c>
      <c r="Q173" s="235">
        <f t="shared" si="42"/>
        <v>3.5620411004269555E-2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0.43642779167880968</v>
      </c>
      <c r="C176" s="209">
        <f t="shared" si="45"/>
        <v>0.43964831814797484</v>
      </c>
      <c r="D176" s="209">
        <f t="shared" si="45"/>
        <v>0.4837185662754403</v>
      </c>
      <c r="E176" s="209">
        <f t="shared" si="45"/>
        <v>0.46635524467163375</v>
      </c>
      <c r="F176" s="209">
        <f t="shared" si="45"/>
        <v>0.4955914424836777</v>
      </c>
      <c r="G176" s="209">
        <f t="shared" si="45"/>
        <v>0.49488638810543412</v>
      </c>
      <c r="H176" s="209">
        <f t="shared" si="45"/>
        <v>0.51422673132714758</v>
      </c>
      <c r="I176" s="209">
        <f t="shared" si="45"/>
        <v>0.51776185150649146</v>
      </c>
      <c r="J176" s="209">
        <f t="shared" si="45"/>
        <v>0.47120520644148989</v>
      </c>
      <c r="K176" s="209">
        <f t="shared" si="45"/>
        <v>0.4709409745637963</v>
      </c>
      <c r="L176" s="209">
        <f t="shared" si="45"/>
        <v>0.45784075617135578</v>
      </c>
      <c r="M176" s="209">
        <f t="shared" si="45"/>
        <v>0.41880968002244179</v>
      </c>
      <c r="N176" s="209">
        <f t="shared" si="45"/>
        <v>0.45291609402006061</v>
      </c>
      <c r="O176" s="209">
        <f t="shared" si="45"/>
        <v>0.4581559651834699</v>
      </c>
      <c r="P176" s="209">
        <f t="shared" si="45"/>
        <v>0.48158315140368452</v>
      </c>
      <c r="Q176" s="209">
        <f t="shared" si="45"/>
        <v>0.49393432030689455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3.5217042871482014</v>
      </c>
      <c r="C180" s="230">
        <f>IF(C$5=0,0,(C$5-C$45)/NMM_fec!C$5)</f>
        <v>3.5376484670227764</v>
      </c>
      <c r="D180" s="230">
        <f>IF(D$5=0,0,(D$5-D$45)/NMM_fec!D$5)</f>
        <v>3.3933340860291317</v>
      </c>
      <c r="E180" s="230">
        <f>IF(E$5=0,0,(E$5-E$45)/NMM_fec!E$5)</f>
        <v>3.5318490874837569</v>
      </c>
      <c r="F180" s="230">
        <f>IF(F$5=0,0,(F$5-F$45)/NMM_fec!F$5)</f>
        <v>3.5480219311060877</v>
      </c>
      <c r="G180" s="230">
        <f>IF(G$5=0,0,(G$5-G$45)/NMM_fec!G$5)</f>
        <v>3.4313889714078867</v>
      </c>
      <c r="H180" s="230">
        <f>IF(H$5=0,0,(H$5-H$45)/NMM_fec!H$5)</f>
        <v>3.4650550782276244</v>
      </c>
      <c r="I180" s="230">
        <f>IF(I$5=0,0,(I$5-I$45)/NMM_fec!I$5)</f>
        <v>3.5180631369055098</v>
      </c>
      <c r="J180" s="230">
        <f>IF(J$5=0,0,(J$5-J$45)/NMM_fec!J$5)</f>
        <v>3.7460899648412784</v>
      </c>
      <c r="K180" s="230">
        <f>IF(K$5=0,0,(K$5-K$45)/NMM_fec!K$5)</f>
        <v>3.7348969515763564</v>
      </c>
      <c r="L180" s="230">
        <f>IF(L$5=0,0,(L$5-L$45)/NMM_fec!L$5)</f>
        <v>3.7381056186159469</v>
      </c>
      <c r="M180" s="230">
        <f>IF(M$5=0,0,(M$5-M$45)/NMM_fec!M$5)</f>
        <v>3.7460773003123022</v>
      </c>
      <c r="N180" s="230">
        <f>IF(N$5=0,0,(N$5-N$45)/NMM_fec!N$5)</f>
        <v>3.7369454204970007</v>
      </c>
      <c r="O180" s="230">
        <f>IF(O$5=0,0,(O$5-O$45)/NMM_fec!O$5)</f>
        <v>3.7321577349207353</v>
      </c>
      <c r="P180" s="230">
        <f>IF(P$5=0,0,(P$5-P$45)/NMM_fec!P$5)</f>
        <v>3.731697950769016</v>
      </c>
      <c r="Q180" s="230">
        <f>IF(Q$5=0,0,(Q$5-Q$45)/NMM_fec!Q$5)</f>
        <v>3.73671988872605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</v>
      </c>
      <c r="C185" s="227">
        <f>IF(C$10=0,0,C$10/NMM_fec!C$10)</f>
        <v>1.3251222</v>
      </c>
      <c r="D185" s="227">
        <f>IF(D$10=0,0,D$10/NMM_fec!D$10)</f>
        <v>1.3251222</v>
      </c>
      <c r="E185" s="227">
        <f>IF(E$10=0,0,E$10/NMM_fec!E$10)</f>
        <v>1.3251222000000002</v>
      </c>
      <c r="F185" s="227">
        <f>IF(F$10=0,0,F$10/NMM_fec!F$10)</f>
        <v>1.3251222000000002</v>
      </c>
      <c r="G185" s="227">
        <f>IF(G$10=0,0,G$10/NMM_fec!G$10)</f>
        <v>1.3244418879533351</v>
      </c>
      <c r="H185" s="227">
        <f>IF(H$10=0,0,H$10/NMM_fec!H$10)</f>
        <v>1.3251222</v>
      </c>
      <c r="I185" s="227">
        <f>IF(I$10=0,0,I$10/NMM_fec!I$10)</f>
        <v>1.3251222</v>
      </c>
      <c r="J185" s="227">
        <f>IF(J$10=0,0,J$10/NMM_fec!J$10)</f>
        <v>1.3251221999999998</v>
      </c>
      <c r="K185" s="227">
        <f>IF(K$10=0,0,K$10/NMM_fec!K$10)</f>
        <v>1.323435804548353</v>
      </c>
      <c r="L185" s="227">
        <f>IF(L$10=0,0,L$10/NMM_fec!L$10)</f>
        <v>1.3212813059585702</v>
      </c>
      <c r="M185" s="227">
        <f>IF(M$10=0,0,M$10/NMM_fec!M$10)</f>
        <v>1.3215484419257577</v>
      </c>
      <c r="N185" s="227">
        <f>IF(N$10=0,0,N$10/NMM_fec!N$10)</f>
        <v>1.3210346998930009</v>
      </c>
      <c r="O185" s="227">
        <f>IF(O$10=0,0,O$10/NMM_fec!O$10)</f>
        <v>1.3208909820010721</v>
      </c>
      <c r="P185" s="227">
        <f>IF(P$10=0,0,P$10/NMM_fec!P$10)</f>
        <v>1.3207669724914344</v>
      </c>
      <c r="Q185" s="227">
        <f>IF(Q$10=0,0,Q$10/NMM_fec!Q$10)</f>
        <v>1.3206532233389707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4.0745089489300996</v>
      </c>
      <c r="C187" s="226">
        <f>IF(C$16=0,0,C$16/NMM_fec!C$16)</f>
        <v>4.0745089489301005</v>
      </c>
      <c r="D187" s="226">
        <f>IF(D$16=0,0,D$16/NMM_fec!D$16)</f>
        <v>4.0675279034023664</v>
      </c>
      <c r="E187" s="226">
        <f>IF(E$16=0,0,E$16/NMM_fec!E$16)</f>
        <v>4.0745089489301005</v>
      </c>
      <c r="F187" s="226">
        <f>IF(F$16=0,0,F$16/NMM_fec!F$16)</f>
        <v>4.0732105522584288</v>
      </c>
      <c r="G187" s="226">
        <f>IF(G$16=0,0,G$16/NMM_fec!G$16)</f>
        <v>4.0745089489301005</v>
      </c>
      <c r="H187" s="226">
        <f>IF(H$16=0,0,H$16/NMM_fec!H$16)</f>
        <v>4.0651122266038957</v>
      </c>
      <c r="I187" s="226">
        <f>IF(I$16=0,0,I$16/NMM_fec!I$16)</f>
        <v>4.0745089489300996</v>
      </c>
      <c r="J187" s="226">
        <f>IF(J$16=0,0,J$16/NMM_fec!J$16)</f>
        <v>4.0745089489300996</v>
      </c>
      <c r="K187" s="226">
        <f>IF(K$16=0,0,K$16/NMM_fec!K$16)</f>
        <v>4.0424761129662734</v>
      </c>
      <c r="L187" s="226">
        <f>IF(L$16=0,0,L$16/NMM_fec!L$16)</f>
        <v>4.0516856360434792</v>
      </c>
      <c r="M187" s="226">
        <f>IF(M$16=0,0,M$16/NMM_fec!M$16)</f>
        <v>4.0745089489300996</v>
      </c>
      <c r="N187" s="226">
        <f>IF(N$16=0,0,N$16/NMM_fec!N$16)</f>
        <v>4.0483660401705528</v>
      </c>
      <c r="O187" s="226">
        <f>IF(O$16=0,0,O$16/NMM_fec!O$16)</f>
        <v>4.0454258517608874</v>
      </c>
      <c r="P187" s="226">
        <f>IF(P$16=0,0,P$16/NMM_fec!P$16)</f>
        <v>4.0440284585083157</v>
      </c>
      <c r="Q187" s="226">
        <f>IF(Q$16=0,0,Q$16/NMM_fec!Q$16)</f>
        <v>4.0477241259394923</v>
      </c>
    </row>
    <row r="188" spans="1:17" x14ac:dyDescent="0.25">
      <c r="A188" s="127" t="s">
        <v>212</v>
      </c>
      <c r="B188" s="226">
        <f>IF(B$36=0,0,B$36/NMM_fec!B$36)</f>
        <v>3.6870467557528754</v>
      </c>
      <c r="C188" s="226">
        <f>IF(C$36=0,0,C$36/NMM_fec!C$36)</f>
        <v>3.7151201977678454</v>
      </c>
      <c r="D188" s="226">
        <f>IF(D$36=0,0,D$36/NMM_fec!D$36)</f>
        <v>3.4653138503224845</v>
      </c>
      <c r="E188" s="226">
        <f>IF(E$36=0,0,E$36/NMM_fec!E$36)</f>
        <v>3.704909039433443</v>
      </c>
      <c r="F188" s="226">
        <f>IF(F$36=0,0,F$36/NMM_fec!F$36)</f>
        <v>3.7341834972899903</v>
      </c>
      <c r="G188" s="226">
        <f>IF(G$36=0,0,G$36/NMM_fec!G$36)</f>
        <v>3.5280298531403744</v>
      </c>
      <c r="H188" s="226">
        <f>IF(H$36=0,0,H$36/NMM_fec!H$36)</f>
        <v>3.5930807899949984</v>
      </c>
      <c r="I188" s="226">
        <f>IF(I$36=0,0,I$36/NMM_fec!I$36)</f>
        <v>3.68063566273899</v>
      </c>
      <c r="J188" s="226">
        <f>IF(J$36=0,0,J$36/NMM_fec!J$36)</f>
        <v>4.0821300000000003</v>
      </c>
      <c r="K188" s="226">
        <f>IF(K$36=0,0,K$36/NMM_fec!K$36)</f>
        <v>4.0821300000000011</v>
      </c>
      <c r="L188" s="226">
        <f>IF(L$36=0,0,L$36/NMM_fec!L$36)</f>
        <v>4.0821299999999994</v>
      </c>
      <c r="M188" s="226">
        <f>IF(M$36=0,0,M$36/NMM_fec!M$36)</f>
        <v>4.0821300000000003</v>
      </c>
      <c r="N188" s="226">
        <f>IF(N$36=0,0,N$36/NMM_fec!N$36)</f>
        <v>4.0821300000000003</v>
      </c>
      <c r="O188" s="226">
        <f>IF(O$36=0,0,O$36/NMM_fec!O$36)</f>
        <v>4.0755090192112631</v>
      </c>
      <c r="P188" s="226">
        <f>IF(P$36=0,0,P$36/NMM_fec!P$36)</f>
        <v>4.0755595101728002</v>
      </c>
      <c r="Q188" s="226">
        <f>IF(Q$36=0,0,Q$36/NMM_fec!Q$36)</f>
        <v>4.0821300000000003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2.0375630817119585</v>
      </c>
      <c r="C191" s="230">
        <f>IF(C$47=0,0,(C$47-C$95)/NMM_fec!C$47)</f>
        <v>2.0169928796795311</v>
      </c>
      <c r="D191" s="230">
        <f>IF(D$47=0,0,(D$47-D$95)/NMM_fec!D$47)</f>
        <v>1.9309662885779462</v>
      </c>
      <c r="E191" s="230">
        <f>IF(E$47=0,0,(E$47-E$95)/NMM_fec!E$47)</f>
        <v>1.9928594177150343</v>
      </c>
      <c r="F191" s="230">
        <f>IF(F$47=0,0,(F$47-F$95)/NMM_fec!F$47)</f>
        <v>1.9512294049248036</v>
      </c>
      <c r="G191" s="230">
        <f>IF(G$47=0,0,(G$47-G$95)/NMM_fec!G$47)</f>
        <v>1.9576643506238358</v>
      </c>
      <c r="H191" s="230">
        <f>IF(H$47=0,0,(H$47-H$95)/NMM_fec!H$47)</f>
        <v>1.925061476973472</v>
      </c>
      <c r="I191" s="230">
        <f>IF(I$47=0,0,(I$47-I$95)/NMM_fec!I$47)</f>
        <v>1.9364608680692279</v>
      </c>
      <c r="J191" s="230">
        <f>IF(J$47=0,0,(J$47-J$95)/NMM_fec!J$47)</f>
        <v>1.9978819699539456</v>
      </c>
      <c r="K191" s="230">
        <f>IF(K$47=0,0,(K$47-K$95)/NMM_fec!K$47)</f>
        <v>2.2672055717091188</v>
      </c>
      <c r="L191" s="230">
        <f>IF(L$47=0,0,(L$47-L$95)/NMM_fec!L$47)</f>
        <v>2.4165376047610834</v>
      </c>
      <c r="M191" s="230">
        <f>IF(M$47=0,0,(M$47-M$95)/NMM_fec!M$47)</f>
        <v>2.5348808851340419</v>
      </c>
      <c r="N191" s="230">
        <f>IF(N$47=0,0,(N$47-N$95)/NMM_fec!N$47)</f>
        <v>2.332628512293216</v>
      </c>
      <c r="O191" s="230">
        <f>IF(O$47=0,0,(O$47-O$95)/NMM_fec!O$47)</f>
        <v>2.150129188369803</v>
      </c>
      <c r="P191" s="230">
        <f>IF(P$47=0,0,(P$47-P$95)/NMM_fec!P$47)</f>
        <v>2.1291705412045743</v>
      </c>
      <c r="Q191" s="230">
        <f>IF(Q$47=0,0,(Q$47-Q$95)/NMM_fec!Q$47)</f>
        <v>2.1086872876098082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1.3251222000000002</v>
      </c>
      <c r="C196" s="227">
        <f>IF(C$52=0,0,C$52/NMM_fec!C$52)</f>
        <v>1.3251222000000002</v>
      </c>
      <c r="D196" s="227">
        <f>IF(D$52=0,0,D$52/NMM_fec!D$52)</f>
        <v>1.3251221999999998</v>
      </c>
      <c r="E196" s="227">
        <f>IF(E$52=0,0,E$52/NMM_fec!E$52)</f>
        <v>1.3251222000000002</v>
      </c>
      <c r="F196" s="227">
        <f>IF(F$52=0,0,F$52/NMM_fec!F$52)</f>
        <v>1.3251222000000002</v>
      </c>
      <c r="G196" s="227">
        <f>IF(G$52=0,0,G$52/NMM_fec!G$52)</f>
        <v>1.3244418879533351</v>
      </c>
      <c r="H196" s="227">
        <f>IF(H$52=0,0,H$52/NMM_fec!H$52)</f>
        <v>1.3251222000000002</v>
      </c>
      <c r="I196" s="227">
        <f>IF(I$52=0,0,I$52/NMM_fec!I$52)</f>
        <v>1.3251222000000002</v>
      </c>
      <c r="J196" s="227">
        <f>IF(J$52=0,0,J$52/NMM_fec!J$52)</f>
        <v>1.3251221999999998</v>
      </c>
      <c r="K196" s="227">
        <f>IF(K$52=0,0,K$52/NMM_fec!K$52)</f>
        <v>1.3234358045483525</v>
      </c>
      <c r="L196" s="227">
        <f>IF(L$52=0,0,L$52/NMM_fec!L$52)</f>
        <v>1.3212813059585704</v>
      </c>
      <c r="M196" s="227">
        <f>IF(M$52=0,0,M$52/NMM_fec!M$52)</f>
        <v>1.3215484419257575</v>
      </c>
      <c r="N196" s="227">
        <f>IF(N$52=0,0,N$52/NMM_fec!N$52)</f>
        <v>1.3210346998930009</v>
      </c>
      <c r="O196" s="227">
        <f>IF(O$52=0,0,O$52/NMM_fec!O$52)</f>
        <v>1.3208909820010721</v>
      </c>
      <c r="P196" s="227">
        <f>IF(P$52=0,0,P$52/NMM_fec!P$52)</f>
        <v>1.3207669724914344</v>
      </c>
      <c r="Q196" s="227">
        <f>IF(Q$52=0,0,Q$52/NMM_fec!Q$52)</f>
        <v>1.3206532233389705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2.5859911610955679</v>
      </c>
      <c r="C198" s="226">
        <f>IF(C$58=0,0,C$58/NMM_fec!C$58)</f>
        <v>2.567359355001392</v>
      </c>
      <c r="D198" s="226">
        <f>IF(D$58=0,0,D$58/NMM_fec!D$58)</f>
        <v>2.629702013056975</v>
      </c>
      <c r="E198" s="226">
        <f>IF(E$58=0,0,E$58/NMM_fec!E$58)</f>
        <v>2.5629669431607724</v>
      </c>
      <c r="F198" s="226">
        <f>IF(F$58=0,0,F$58/NMM_fec!F$58)</f>
        <v>2.6132573997342377</v>
      </c>
      <c r="G198" s="226">
        <f>IF(G$58=0,0,G$58/NMM_fec!G$58)</f>
        <v>2.6461444872678421</v>
      </c>
      <c r="H198" s="226">
        <f>IF(H$58=0,0,H$58/NMM_fec!H$58)</f>
        <v>2.5682824509827831</v>
      </c>
      <c r="I198" s="226">
        <f>IF(I$58=0,0,I$58/NMM_fec!I$58)</f>
        <v>2.7509919764653485</v>
      </c>
      <c r="J198" s="226">
        <f>IF(J$58=0,0,J$58/NMM_fec!J$58)</f>
        <v>2.6852616111812844</v>
      </c>
      <c r="K198" s="226">
        <f>IF(K$58=0,0,K$58/NMM_fec!K$58)</f>
        <v>2.7537257038164702</v>
      </c>
      <c r="L198" s="226">
        <f>IF(L$58=0,0,L$58/NMM_fec!L$58)</f>
        <v>2.7198227833983211</v>
      </c>
      <c r="M198" s="226">
        <f>IF(M$58=0,0,M$58/NMM_fec!M$58)</f>
        <v>2.6276021039817858</v>
      </c>
      <c r="N198" s="226">
        <f>IF(N$58=0,0,N$58/NMM_fec!N$58)</f>
        <v>2.6221146536713036</v>
      </c>
      <c r="O198" s="226">
        <f>IF(O$58=0,0,O$58/NMM_fec!O$58)</f>
        <v>2.6957988776232322</v>
      </c>
      <c r="P198" s="226">
        <f>IF(P$58=0,0,P$58/NMM_fec!P$58)</f>
        <v>2.616754432415092</v>
      </c>
      <c r="Q198" s="226">
        <f>IF(Q$58=0,0,Q$58/NMM_fec!Q$58)</f>
        <v>2.663097437393001</v>
      </c>
    </row>
    <row r="199" spans="1:17" x14ac:dyDescent="0.25">
      <c r="A199" s="127" t="s">
        <v>208</v>
      </c>
      <c r="B199" s="226">
        <f>IF(B$77=0,0,B$77/NMM_fec!B$77)</f>
        <v>2.2473877282558941</v>
      </c>
      <c r="C199" s="226">
        <f>IF(C$77=0,0,C$77/NMM_fec!C$77)</f>
        <v>2.2291083634841731</v>
      </c>
      <c r="D199" s="226">
        <f>IF(D$77=0,0,D$77/NMM_fec!D$77)</f>
        <v>2.1770544632805908</v>
      </c>
      <c r="E199" s="226">
        <f>IF(E$77=0,0,E$77/NMM_fec!E$77)</f>
        <v>2.2125696630849827</v>
      </c>
      <c r="F199" s="226">
        <f>IF(F$77=0,0,F$77/NMM_fec!F$77)</f>
        <v>2.1918006389901739</v>
      </c>
      <c r="G199" s="226">
        <f>IF(G$77=0,0,G$77/NMM_fec!G$77)</f>
        <v>2.1871375288209092</v>
      </c>
      <c r="H199" s="226">
        <f>IF(H$77=0,0,H$77/NMM_fec!H$77)</f>
        <v>2.1781333110121803</v>
      </c>
      <c r="I199" s="226">
        <f>IF(I$77=0,0,I$77/NMM_fec!I$77)</f>
        <v>2.1725670561432722</v>
      </c>
      <c r="J199" s="226">
        <f>IF(J$77=0,0,J$77/NMM_fec!J$77)</f>
        <v>2.2106849902160111</v>
      </c>
      <c r="K199" s="226">
        <f>IF(K$77=0,0,K$77/NMM_fec!K$77)</f>
        <v>2.62464526045743</v>
      </c>
      <c r="L199" s="226">
        <f>IF(L$77=0,0,L$77/NMM_fec!L$77)</f>
        <v>2.8332384885309612</v>
      </c>
      <c r="M199" s="226">
        <f>IF(M$77=0,0,M$77/NMM_fec!M$77)</f>
        <v>2.9594806671106446</v>
      </c>
      <c r="N199" s="226">
        <f>IF(N$77=0,0,N$77/NMM_fec!N$77)</f>
        <v>2.7070673501174993</v>
      </c>
      <c r="O199" s="226">
        <f>IF(O$77=0,0,O$77/NMM_fec!O$77)</f>
        <v>2.3848641594107463</v>
      </c>
      <c r="P199" s="226">
        <f>IF(P$77=0,0,P$77/NMM_fec!P$77)</f>
        <v>2.3905614592759408</v>
      </c>
      <c r="Q199" s="226">
        <f>IF(Q$77=0,0,Q$77/NMM_fec!Q$77)</f>
        <v>2.3644429142312822</v>
      </c>
    </row>
    <row r="200" spans="1:17" x14ac:dyDescent="0.25">
      <c r="A200" s="72" t="s">
        <v>207</v>
      </c>
      <c r="B200" s="258">
        <f>IF(B$87=0,0,B$87/NMM_fec!B$87)</f>
        <v>1.5113068143163972</v>
      </c>
      <c r="C200" s="258">
        <f>IF(C$87=0,0,C$87/NMM_fec!C$87)</f>
        <v>1.4879114636303143</v>
      </c>
      <c r="D200" s="258">
        <f>IF(D$87=0,0,D$87/NMM_fec!D$87)</f>
        <v>1.2463583448511144</v>
      </c>
      <c r="E200" s="258">
        <f>IF(E$87=0,0,E$87/NMM_fec!E$87)</f>
        <v>1.4367640135336623</v>
      </c>
      <c r="F200" s="258">
        <f>IF(F$87=0,0,F$87/NMM_fec!F$87)</f>
        <v>1.2964629651775195</v>
      </c>
      <c r="G200" s="258">
        <f>IF(G$87=0,0,G$87/NMM_fec!G$87)</f>
        <v>1.3147314904200109</v>
      </c>
      <c r="H200" s="258">
        <f>IF(H$87=0,0,H$87/NMM_fec!H$87)</f>
        <v>1.2536970358127524</v>
      </c>
      <c r="I200" s="258">
        <f>IF(I$87=0,0,I$87/NMM_fec!I$87)</f>
        <v>1.2157739291463225</v>
      </c>
      <c r="J200" s="258">
        <f>IF(J$87=0,0,J$87/NMM_fec!J$87)</f>
        <v>1.3880605178601078</v>
      </c>
      <c r="K200" s="258">
        <f>IF(K$87=0,0,K$87/NMM_fec!K$87)</f>
        <v>1.3553105062010302</v>
      </c>
      <c r="L200" s="258">
        <f>IF(L$87=0,0,L$87/NMM_fec!L$87)</f>
        <v>1.4375238050511134</v>
      </c>
      <c r="M200" s="258">
        <f>IF(M$87=0,0,M$87/NMM_fec!M$87)</f>
        <v>1.6683009205149855</v>
      </c>
      <c r="N200" s="258">
        <f>IF(N$87=0,0,N$87/NMM_fec!N$87)</f>
        <v>1.4900977258295014</v>
      </c>
      <c r="O200" s="258">
        <f>IF(O$87=0,0,O$87/NMM_fec!O$87)</f>
        <v>1.5364062276391313</v>
      </c>
      <c r="P200" s="258">
        <f>IF(P$87=0,0,P$87/NMM_fec!P$87)</f>
        <v>1.4898643339590929</v>
      </c>
      <c r="Q200" s="258">
        <f>IF(Q$87=0,0,Q$87/NMM_fec!Q$87)</f>
        <v>1.4441191994098468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1.8101353570249046</v>
      </c>
      <c r="C202" s="230">
        <f>IF(C$97=0,0,(C$97-C$125)/NMM_fec!C$97)</f>
        <v>1.7831143222618127</v>
      </c>
      <c r="D202" s="230">
        <f>IF(D$97=0,0,(D$97-D$125)/NMM_fec!D$97)</f>
        <v>1.5029375024878635</v>
      </c>
      <c r="E202" s="230">
        <f>IF(E$97=0,0,(E$97-E$125)/NMM_fec!E$97)</f>
        <v>1.7239696950612717</v>
      </c>
      <c r="F202" s="230">
        <f>IF(F$97=0,0,(F$97-F$125)/NMM_fec!F$97)</f>
        <v>1.5612325630819923</v>
      </c>
      <c r="G202" s="230">
        <f>IF(G$97=0,0,(G$97-G$125)/NMM_fec!G$97)</f>
        <v>1.5824527483844322</v>
      </c>
      <c r="H202" s="230">
        <f>IF(H$97=0,0,(H$97-H$125)/NMM_fec!H$97)</f>
        <v>1.5114816990196032</v>
      </c>
      <c r="I202" s="230">
        <f>IF(I$97=0,0,(I$97-I$125)/NMM_fec!I$97)</f>
        <v>1.4673073387572126</v>
      </c>
      <c r="J202" s="230">
        <f>IF(J$97=0,0,(J$97-J$125)/NMM_fec!J$97)</f>
        <v>1.6675608883771207</v>
      </c>
      <c r="K202" s="230">
        <f>IF(K$97=0,0,(K$97-K$125)/NMM_fec!K$97)</f>
        <v>1.6294680215433217</v>
      </c>
      <c r="L202" s="230">
        <f>IF(L$97=0,0,(L$97-L$125)/NMM_fec!L$97)</f>
        <v>1.7246887476043513</v>
      </c>
      <c r="M202" s="230">
        <f>IF(M$97=0,0,(M$97-M$125)/NMM_fec!M$97)</f>
        <v>1.9907612429928878</v>
      </c>
      <c r="N202" s="230">
        <f>IF(N$97=0,0,(N$97-N$125)/NMM_fec!N$97)</f>
        <v>1.7854710491875014</v>
      </c>
      <c r="O202" s="230">
        <f>IF(O$97=0,0,(O$97-O$125)/NMM_fec!O$97)</f>
        <v>1.838932821149277</v>
      </c>
      <c r="P202" s="230">
        <f>IF(P$97=0,0,(P$97-P$125)/NMM_fec!P$97)</f>
        <v>1.7852021249279666</v>
      </c>
      <c r="Q202" s="230">
        <f>IF(Q$97=0,0,(Q$97-Q$125)/NMM_fec!Q$97)</f>
        <v>1.7299819247956971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1.3251222000000002</v>
      </c>
      <c r="C207" s="227">
        <f>IF(C$102=0,0,C$102/NMM_fec!C$102)</f>
        <v>1.3251222</v>
      </c>
      <c r="D207" s="227">
        <f>IF(D$102=0,0,D$102/NMM_fec!D$102)</f>
        <v>1.3251222000000002</v>
      </c>
      <c r="E207" s="227">
        <f>IF(E$102=0,0,E$102/NMM_fec!E$102)</f>
        <v>1.3251222000000002</v>
      </c>
      <c r="F207" s="227">
        <f>IF(F$102=0,0,F$102/NMM_fec!F$102)</f>
        <v>1.3251222</v>
      </c>
      <c r="G207" s="227">
        <f>IF(G$102=0,0,G$102/NMM_fec!G$102)</f>
        <v>1.3244418879533353</v>
      </c>
      <c r="H207" s="227">
        <f>IF(H$102=0,0,H$102/NMM_fec!H$102)</f>
        <v>1.3251222000000002</v>
      </c>
      <c r="I207" s="227">
        <f>IF(I$102=0,0,I$102/NMM_fec!I$102)</f>
        <v>1.3251222</v>
      </c>
      <c r="J207" s="227">
        <f>IF(J$102=0,0,J$102/NMM_fec!J$102)</f>
        <v>1.3251221999999998</v>
      </c>
      <c r="K207" s="227">
        <f>IF(K$102=0,0,K$102/NMM_fec!K$102)</f>
        <v>1.3234358045483527</v>
      </c>
      <c r="L207" s="227">
        <f>IF(L$102=0,0,L$102/NMM_fec!L$102)</f>
        <v>1.3212813059585704</v>
      </c>
      <c r="M207" s="227">
        <f>IF(M$102=0,0,M$102/NMM_fec!M$102)</f>
        <v>1.3215484419257575</v>
      </c>
      <c r="N207" s="227">
        <f>IF(N$102=0,0,N$102/NMM_fec!N$102)</f>
        <v>1.3210346998930009</v>
      </c>
      <c r="O207" s="227">
        <f>IF(O$102=0,0,O$102/NMM_fec!O$102)</f>
        <v>1.3208909820010719</v>
      </c>
      <c r="P207" s="227">
        <f>IF(P$102=0,0,P$102/NMM_fec!P$102)</f>
        <v>1.3207669724914342</v>
      </c>
      <c r="Q207" s="227">
        <f>IF(Q$102=0,0,Q$102/NMM_fec!Q$102)</f>
        <v>1.3206532233389705</v>
      </c>
    </row>
    <row r="208" spans="1:17" x14ac:dyDescent="0.25">
      <c r="A208" s="127" t="s">
        <v>206</v>
      </c>
      <c r="B208" s="226">
        <f>IF(B$107=0,0,B$107/NMM_fec!B$107)</f>
        <v>2.1994416292835108</v>
      </c>
      <c r="C208" s="226">
        <f>IF(C$107=0,0,C$107/NMM_fec!C$107)</f>
        <v>2.1851280241632955</v>
      </c>
      <c r="D208" s="226">
        <f>IF(D$107=0,0,D$107/NMM_fec!D$107)</f>
        <v>2.020505438295408</v>
      </c>
      <c r="E208" s="226">
        <f>IF(E$107=0,0,E$107/NMM_fec!E$107)</f>
        <v>2.1529081588012646</v>
      </c>
      <c r="F208" s="226">
        <f>IF(F$107=0,0,F$107/NMM_fec!F$107)</f>
        <v>2.0574044131385785</v>
      </c>
      <c r="G208" s="226">
        <f>IF(G$107=0,0,G$107/NMM_fec!G$107)</f>
        <v>2.0704738114181809</v>
      </c>
      <c r="H208" s="226">
        <f>IF(H$107=0,0,H$107/NMM_fec!H$107)</f>
        <v>2.0260090064012428</v>
      </c>
      <c r="I208" s="226">
        <f>IF(I$107=0,0,I$107/NMM_fec!I$107)</f>
        <v>1.9971899929056292</v>
      </c>
      <c r="J208" s="226">
        <f>IF(J$107=0,0,J$107/NMM_fec!J$107)</f>
        <v>2.1209862014928955</v>
      </c>
      <c r="K208" s="226">
        <f>IF(K$107=0,0,K$107/NMM_fec!K$107)</f>
        <v>2.0960032140767129</v>
      </c>
      <c r="L208" s="226">
        <f>IF(L$107=0,0,L$107/NMM_fec!L$107)</f>
        <v>2.1503757945305617</v>
      </c>
      <c r="M208" s="226">
        <f>IF(M$107=0,0,M$107/NMM_fec!M$107)</f>
        <v>2.2861080558307769</v>
      </c>
      <c r="N208" s="226">
        <f>IF(N$107=0,0,N$107/NMM_fec!N$107)</f>
        <v>2.1834270147877723</v>
      </c>
      <c r="O208" s="226">
        <f>IF(O$107=0,0,O$107/NMM_fec!O$107)</f>
        <v>2.2116351020873424</v>
      </c>
      <c r="P208" s="226">
        <f>IF(P$107=0,0,P$107/NMM_fec!P$107)</f>
        <v>2.1834376554708648</v>
      </c>
      <c r="Q208" s="226">
        <f>IF(Q$107=0,0,Q$107/NMM_fec!Q$107)</f>
        <v>2.1532953181625296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1.9409970866268802</v>
      </c>
      <c r="C210" s="226">
        <f>IF(C$116=0,0,C$116/NMM_fec!C$116)</f>
        <v>1.9068912729275431</v>
      </c>
      <c r="D210" s="226">
        <f>IF(D$116=0,0,D$116/NMM_fec!D$116)</f>
        <v>1.5630427307678576</v>
      </c>
      <c r="E210" s="226">
        <f>IF(E$116=0,0,E$116/NMM_fec!E$116)</f>
        <v>1.8328306275820747</v>
      </c>
      <c r="F210" s="226">
        <f>IF(F$116=0,0,F$116/NMM_fec!F$116)</f>
        <v>1.6331477029944319</v>
      </c>
      <c r="G210" s="226">
        <f>IF(G$116=0,0,G$116/NMM_fec!G$116)</f>
        <v>1.6588647154276837</v>
      </c>
      <c r="H210" s="226">
        <f>IF(H$116=0,0,H$116/NMM_fec!H$116)</f>
        <v>1.5732717842968738</v>
      </c>
      <c r="I210" s="226">
        <f>IF(I$116=0,0,I$116/NMM_fec!I$116)</f>
        <v>1.5205557941266146</v>
      </c>
      <c r="J210" s="226">
        <f>IF(J$116=0,0,J$116/NMM_fec!J$116)</f>
        <v>1.7629423238148776</v>
      </c>
      <c r="K210" s="226">
        <f>IF(K$116=0,0,K$116/NMM_fec!K$116)</f>
        <v>1.7167909947229658</v>
      </c>
      <c r="L210" s="226">
        <f>IF(L$116=0,0,L$116/NMM_fec!L$116)</f>
        <v>1.8345118748049216</v>
      </c>
      <c r="M210" s="226">
        <f>IF(M$116=0,0,M$116/NMM_fec!M$116)</f>
        <v>2.1744165747873518</v>
      </c>
      <c r="N210" s="226">
        <f>IF(N$116=0,0,N$116/NMM_fec!N$116)</f>
        <v>1.910694887936023</v>
      </c>
      <c r="O210" s="226">
        <f>IF(O$116=0,0,O$116/NMM_fec!O$116)</f>
        <v>1.9783629188150098</v>
      </c>
      <c r="P210" s="226">
        <f>IF(P$116=0,0,P$116/NMM_fec!P$116)</f>
        <v>1.9103235164435957</v>
      </c>
      <c r="Q210" s="226">
        <f>IF(Q$116=0,0,Q$116/NMM_fec!Q$116)</f>
        <v>1.8411288699204658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8588.6170068946885</v>
      </c>
      <c r="C3" s="46">
        <f t="shared" ref="C3:Q3" si="0">SUM(C4,C7)</f>
        <v>8578.1296567452355</v>
      </c>
      <c r="D3" s="46">
        <f t="shared" si="0"/>
        <v>8655.4245634979834</v>
      </c>
      <c r="E3" s="46">
        <f t="shared" si="0"/>
        <v>8406.9788356616118</v>
      </c>
      <c r="F3" s="46">
        <f t="shared" si="0"/>
        <v>8333.4297315117947</v>
      </c>
      <c r="G3" s="46">
        <f t="shared" si="0"/>
        <v>8665.7603850953819</v>
      </c>
      <c r="H3" s="46">
        <f t="shared" si="0"/>
        <v>8592.8576046897579</v>
      </c>
      <c r="I3" s="46">
        <f t="shared" si="0"/>
        <v>8521.0506628984658</v>
      </c>
      <c r="J3" s="46">
        <f t="shared" si="0"/>
        <v>8144.4122640567275</v>
      </c>
      <c r="K3" s="46">
        <f t="shared" si="0"/>
        <v>7237.7223359042964</v>
      </c>
      <c r="L3" s="46">
        <f t="shared" si="0"/>
        <v>7718</v>
      </c>
      <c r="M3" s="46">
        <f t="shared" si="0"/>
        <v>7460.3571607223239</v>
      </c>
      <c r="N3" s="46">
        <f t="shared" si="0"/>
        <v>6724.5336727841313</v>
      </c>
      <c r="O3" s="46">
        <f t="shared" si="0"/>
        <v>6424.1984855807968</v>
      </c>
      <c r="P3" s="46">
        <f t="shared" si="0"/>
        <v>6062.7458892363566</v>
      </c>
      <c r="Q3" s="46">
        <f t="shared" si="0"/>
        <v>6110.4606362644727</v>
      </c>
    </row>
    <row r="4" spans="1:17" x14ac:dyDescent="0.25">
      <c r="A4" s="269" t="s">
        <v>234</v>
      </c>
      <c r="B4" s="214">
        <f>SUM(B5:B6)</f>
        <v>3993.5108827903205</v>
      </c>
      <c r="C4" s="214">
        <f t="shared" ref="C4:Q4" si="1">SUM(C5:C6)</f>
        <v>4020.8363028520334</v>
      </c>
      <c r="D4" s="214">
        <f t="shared" si="1"/>
        <v>3919.812963239317</v>
      </c>
      <c r="E4" s="214">
        <f t="shared" si="1"/>
        <v>3688.4705318064634</v>
      </c>
      <c r="F4" s="214">
        <f t="shared" si="1"/>
        <v>3591.7961294203383</v>
      </c>
      <c r="G4" s="214">
        <f t="shared" si="1"/>
        <v>3483.2412194687108</v>
      </c>
      <c r="H4" s="214">
        <f t="shared" si="1"/>
        <v>3428.9532101984955</v>
      </c>
      <c r="I4" s="214">
        <f t="shared" si="1"/>
        <v>3516.0633390133412</v>
      </c>
      <c r="J4" s="214">
        <f t="shared" si="1"/>
        <v>3335.663637271547</v>
      </c>
      <c r="K4" s="214">
        <f t="shared" si="1"/>
        <v>2996.6157720761844</v>
      </c>
      <c r="L4" s="214">
        <f t="shared" si="1"/>
        <v>3317</v>
      </c>
      <c r="M4" s="214">
        <f t="shared" si="1"/>
        <v>3381.5216847581414</v>
      </c>
      <c r="N4" s="214">
        <f t="shared" si="1"/>
        <v>3215.4276378434183</v>
      </c>
      <c r="O4" s="214">
        <f t="shared" si="1"/>
        <v>3120.4688255195747</v>
      </c>
      <c r="P4" s="214">
        <f t="shared" si="1"/>
        <v>2721.6786038535256</v>
      </c>
      <c r="Q4" s="214">
        <f t="shared" si="1"/>
        <v>2951.1543426701492</v>
      </c>
    </row>
    <row r="5" spans="1:17" x14ac:dyDescent="0.25">
      <c r="A5" s="268" t="s">
        <v>35</v>
      </c>
      <c r="B5" s="214">
        <v>253.57150619368696</v>
      </c>
      <c r="C5" s="214">
        <v>234.4572611439375</v>
      </c>
      <c r="D5" s="214">
        <v>219.15473871875878</v>
      </c>
      <c r="E5" s="214">
        <v>222.87398966250498</v>
      </c>
      <c r="F5" s="214">
        <v>224.38887512073092</v>
      </c>
      <c r="G5" s="214">
        <v>215.88768952965924</v>
      </c>
      <c r="H5" s="214">
        <v>180.74452553629288</v>
      </c>
      <c r="I5" s="214">
        <v>190.25988840270122</v>
      </c>
      <c r="J5" s="214">
        <v>182.33985131578356</v>
      </c>
      <c r="K5" s="214">
        <v>162.29404278869737</v>
      </c>
      <c r="L5" s="214">
        <v>181.11535379932081</v>
      </c>
      <c r="M5" s="214">
        <v>235.9417115217054</v>
      </c>
      <c r="N5" s="214">
        <v>246.97110899837523</v>
      </c>
      <c r="O5" s="214">
        <v>233.28431257352361</v>
      </c>
      <c r="P5" s="214">
        <v>219.65324307932738</v>
      </c>
      <c r="Q5" s="214">
        <v>235.27930609440233</v>
      </c>
    </row>
    <row r="6" spans="1:17" x14ac:dyDescent="0.25">
      <c r="A6" s="268" t="s">
        <v>56</v>
      </c>
      <c r="B6" s="214">
        <v>3739.9393765966333</v>
      </c>
      <c r="C6" s="214">
        <v>3786.3790417080959</v>
      </c>
      <c r="D6" s="214">
        <v>3700.6582245205582</v>
      </c>
      <c r="E6" s="214">
        <v>3465.5965421439587</v>
      </c>
      <c r="F6" s="214">
        <v>3367.4072542996073</v>
      </c>
      <c r="G6" s="214">
        <v>3267.3535299390514</v>
      </c>
      <c r="H6" s="214">
        <v>3248.2086846622028</v>
      </c>
      <c r="I6" s="214">
        <v>3325.8034506106401</v>
      </c>
      <c r="J6" s="214">
        <v>3153.3237859557635</v>
      </c>
      <c r="K6" s="214">
        <v>2834.321729287487</v>
      </c>
      <c r="L6" s="214">
        <v>3135.8846462006791</v>
      </c>
      <c r="M6" s="214">
        <v>3145.5799732364362</v>
      </c>
      <c r="N6" s="214">
        <v>2968.4565288450431</v>
      </c>
      <c r="O6" s="214">
        <v>2887.1845129460512</v>
      </c>
      <c r="P6" s="214">
        <v>2502.0253607741984</v>
      </c>
      <c r="Q6" s="214">
        <v>2715.8750365757469</v>
      </c>
    </row>
    <row r="7" spans="1:17" x14ac:dyDescent="0.25">
      <c r="A7" s="223" t="s">
        <v>55</v>
      </c>
      <c r="B7" s="213">
        <v>4595.1061241043681</v>
      </c>
      <c r="C7" s="213">
        <v>4557.293353893202</v>
      </c>
      <c r="D7" s="213">
        <v>4735.6116002586659</v>
      </c>
      <c r="E7" s="213">
        <v>4718.5083038551484</v>
      </c>
      <c r="F7" s="213">
        <v>4741.6336020914569</v>
      </c>
      <c r="G7" s="213">
        <v>5182.5191656266707</v>
      </c>
      <c r="H7" s="213">
        <v>5163.9043944912628</v>
      </c>
      <c r="I7" s="213">
        <v>5004.9873238851251</v>
      </c>
      <c r="J7" s="213">
        <v>4808.74862678518</v>
      </c>
      <c r="K7" s="213">
        <v>4241.1065638281125</v>
      </c>
      <c r="L7" s="213">
        <v>4401</v>
      </c>
      <c r="M7" s="213">
        <v>4078.8354759641825</v>
      </c>
      <c r="N7" s="213">
        <v>3509.106034940713</v>
      </c>
      <c r="O7" s="213">
        <v>3303.7296600612221</v>
      </c>
      <c r="P7" s="213">
        <v>3341.067285382831</v>
      </c>
      <c r="Q7" s="213">
        <v>3159.3062935943235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1750</v>
      </c>
      <c r="C10" s="215">
        <v>1721</v>
      </c>
      <c r="D10" s="215">
        <v>1721</v>
      </c>
      <c r="E10" s="215">
        <v>1894</v>
      </c>
      <c r="F10" s="215">
        <v>1994.6</v>
      </c>
      <c r="G10" s="215">
        <v>2039</v>
      </c>
      <c r="H10" s="215">
        <v>2079.1999999999998</v>
      </c>
      <c r="I10" s="215">
        <v>2080.3000000000002</v>
      </c>
      <c r="J10" s="215">
        <v>2009.1</v>
      </c>
      <c r="K10" s="215">
        <v>1745.5</v>
      </c>
      <c r="L10" s="215">
        <v>1873.9</v>
      </c>
      <c r="M10" s="215">
        <v>1976</v>
      </c>
      <c r="N10" s="215">
        <v>1980.5</v>
      </c>
      <c r="O10" s="215">
        <v>1929.06</v>
      </c>
      <c r="P10" s="215">
        <v>1883.21</v>
      </c>
      <c r="Q10" s="215">
        <v>1640.9</v>
      </c>
    </row>
    <row r="11" spans="1:17" x14ac:dyDescent="0.25">
      <c r="A11" s="222" t="s">
        <v>232</v>
      </c>
      <c r="B11" s="214">
        <v>4765</v>
      </c>
      <c r="C11" s="214">
        <v>5131</v>
      </c>
      <c r="D11" s="214">
        <v>5365</v>
      </c>
      <c r="E11" s="214">
        <v>5437</v>
      </c>
      <c r="F11" s="214">
        <v>5526</v>
      </c>
      <c r="G11" s="214">
        <v>5697</v>
      </c>
      <c r="H11" s="214">
        <v>6898.2</v>
      </c>
      <c r="I11" s="214">
        <v>6713.3</v>
      </c>
      <c r="J11" s="214">
        <v>6414.3</v>
      </c>
      <c r="K11" s="214">
        <v>5700.1</v>
      </c>
      <c r="L11" s="214">
        <v>6193.2</v>
      </c>
      <c r="M11" s="214">
        <v>6202.7</v>
      </c>
      <c r="N11" s="214">
        <v>6176.8</v>
      </c>
      <c r="O11" s="214">
        <v>6312.29</v>
      </c>
      <c r="P11" s="214">
        <v>6035.8</v>
      </c>
      <c r="Q11" s="214">
        <v>6195.2</v>
      </c>
    </row>
    <row r="12" spans="1:17" x14ac:dyDescent="0.25">
      <c r="A12" s="221" t="s">
        <v>231</v>
      </c>
      <c r="B12" s="213">
        <v>566.52173913043441</v>
      </c>
      <c r="C12" s="213">
        <v>587.73941368078147</v>
      </c>
      <c r="D12" s="213">
        <v>616.1739130434778</v>
      </c>
      <c r="E12" s="213">
        <v>620.19305856832943</v>
      </c>
      <c r="F12" s="213">
        <v>627.39566630552508</v>
      </c>
      <c r="G12" s="213">
        <v>627.24324324324289</v>
      </c>
      <c r="H12" s="213">
        <v>624.0973262032079</v>
      </c>
      <c r="I12" s="213">
        <v>611.31978609625628</v>
      </c>
      <c r="J12" s="213">
        <v>585.58395721925081</v>
      </c>
      <c r="K12" s="213">
        <v>534.67867095391171</v>
      </c>
      <c r="L12" s="213">
        <v>560.8144385026734</v>
      </c>
      <c r="M12" s="213">
        <v>568.57272727272687</v>
      </c>
      <c r="N12" s="213">
        <v>567.08502673796738</v>
      </c>
      <c r="O12" s="213">
        <v>572.92807486630966</v>
      </c>
      <c r="P12" s="213">
        <v>688.60956521739092</v>
      </c>
      <c r="Q12" s="213">
        <v>774.99890109890077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1944.4444444444443</v>
      </c>
      <c r="C15" s="120">
        <v>1944.4444444444443</v>
      </c>
      <c r="D15" s="120">
        <v>1944.4444444444443</v>
      </c>
      <c r="E15" s="120">
        <v>2132.7030563784515</v>
      </c>
      <c r="F15" s="120">
        <v>2132.7030563784515</v>
      </c>
      <c r="G15" s="120">
        <v>2320.9616683124586</v>
      </c>
      <c r="H15" s="120">
        <v>2320.9616683124586</v>
      </c>
      <c r="I15" s="120">
        <v>2320.9616683124586</v>
      </c>
      <c r="J15" s="120">
        <v>2320.9616683124586</v>
      </c>
      <c r="K15" s="120">
        <v>2132.7030563784515</v>
      </c>
      <c r="L15" s="120">
        <v>2132.7030563784515</v>
      </c>
      <c r="M15" s="120">
        <v>2132.7030563784515</v>
      </c>
      <c r="N15" s="120">
        <v>2132.7030563784515</v>
      </c>
      <c r="O15" s="120">
        <v>2132.7030563784515</v>
      </c>
      <c r="P15" s="120">
        <v>2132.7030563784515</v>
      </c>
      <c r="Q15" s="120">
        <v>1944.4444444444441</v>
      </c>
    </row>
    <row r="16" spans="1:17" x14ac:dyDescent="0.25">
      <c r="A16" s="180" t="s">
        <v>232</v>
      </c>
      <c r="B16" s="189">
        <v>5294.4444444444443</v>
      </c>
      <c r="C16" s="189">
        <v>5859.373700961396</v>
      </c>
      <c r="D16" s="189">
        <v>5859.373700961396</v>
      </c>
      <c r="E16" s="189">
        <v>5859.373700961396</v>
      </c>
      <c r="F16" s="189">
        <v>5859.373700961396</v>
      </c>
      <c r="G16" s="189">
        <v>6424.3029574783477</v>
      </c>
      <c r="H16" s="189">
        <v>7554.1614705122502</v>
      </c>
      <c r="I16" s="189">
        <v>7554.1614705122502</v>
      </c>
      <c r="J16" s="189">
        <v>6989.2322139952985</v>
      </c>
      <c r="K16" s="189">
        <v>6989.2322139952985</v>
      </c>
      <c r="L16" s="189">
        <v>6989.2322139952994</v>
      </c>
      <c r="M16" s="189">
        <v>6989.2322139952985</v>
      </c>
      <c r="N16" s="189">
        <v>6989.2322139952976</v>
      </c>
      <c r="O16" s="189">
        <v>6989.2322139952985</v>
      </c>
      <c r="P16" s="189">
        <v>6424.3029574783468</v>
      </c>
      <c r="Q16" s="189">
        <v>6989.2322139952985</v>
      </c>
    </row>
    <row r="17" spans="1:17" x14ac:dyDescent="0.25">
      <c r="A17" s="108" t="s">
        <v>231</v>
      </c>
      <c r="B17" s="118">
        <v>629.46859903381596</v>
      </c>
      <c r="C17" s="118">
        <v>629.46859903381596</v>
      </c>
      <c r="D17" s="118">
        <v>680.82651073269221</v>
      </c>
      <c r="E17" s="118">
        <v>680.82651073269221</v>
      </c>
      <c r="F17" s="118">
        <v>680.82651073269221</v>
      </c>
      <c r="G17" s="118">
        <v>680.82651073269221</v>
      </c>
      <c r="H17" s="118">
        <v>680.82651073269221</v>
      </c>
      <c r="I17" s="118">
        <v>680.82651073269221</v>
      </c>
      <c r="J17" s="118">
        <v>680.82651073269221</v>
      </c>
      <c r="K17" s="118">
        <v>629.46859903381596</v>
      </c>
      <c r="L17" s="118">
        <v>629.46859903381596</v>
      </c>
      <c r="M17" s="118">
        <v>629.46859903381596</v>
      </c>
      <c r="N17" s="118">
        <v>629.46859903381596</v>
      </c>
      <c r="O17" s="118">
        <v>629.46859903381596</v>
      </c>
      <c r="P17" s="118">
        <v>732.18442243156858</v>
      </c>
      <c r="Q17" s="118">
        <v>834.90024582932119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0</v>
      </c>
      <c r="D19" s="120">
        <v>0</v>
      </c>
      <c r="E19" s="120">
        <v>376.51722386801458</v>
      </c>
      <c r="F19" s="120">
        <v>0</v>
      </c>
      <c r="G19" s="120">
        <v>188.25861193400729</v>
      </c>
      <c r="H19" s="120">
        <v>188.25861193400729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188.25861193400729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232</v>
      </c>
      <c r="B20" s="189"/>
      <c r="C20" s="189">
        <v>1129.8585130339027</v>
      </c>
      <c r="D20" s="189">
        <v>0</v>
      </c>
      <c r="E20" s="189">
        <v>0</v>
      </c>
      <c r="F20" s="189">
        <v>0</v>
      </c>
      <c r="G20" s="189">
        <v>1129.8585130339027</v>
      </c>
      <c r="H20" s="189">
        <v>1129.8585130339027</v>
      </c>
      <c r="I20" s="189">
        <v>0</v>
      </c>
      <c r="J20" s="189">
        <v>0</v>
      </c>
      <c r="K20" s="189">
        <v>0</v>
      </c>
      <c r="L20" s="189">
        <v>9.0949470177292824E-13</v>
      </c>
      <c r="M20" s="189">
        <v>564.92925651695134</v>
      </c>
      <c r="N20" s="189">
        <v>0</v>
      </c>
      <c r="O20" s="189">
        <v>9.0949470177292824E-13</v>
      </c>
      <c r="P20" s="189">
        <v>0</v>
      </c>
      <c r="Q20" s="189">
        <v>564.92925651695168</v>
      </c>
    </row>
    <row r="21" spans="1:17" x14ac:dyDescent="0.25">
      <c r="A21" s="119" t="s">
        <v>231</v>
      </c>
      <c r="B21" s="118"/>
      <c r="C21" s="118">
        <v>0</v>
      </c>
      <c r="D21" s="118">
        <v>102.71582339775262</v>
      </c>
      <c r="E21" s="118">
        <v>0</v>
      </c>
      <c r="F21" s="118">
        <v>51.357911698876308</v>
      </c>
      <c r="G21" s="118">
        <v>51.357911698876308</v>
      </c>
      <c r="H21" s="118">
        <v>0</v>
      </c>
      <c r="I21" s="118">
        <v>51.357911698876308</v>
      </c>
      <c r="J21" s="118">
        <v>0</v>
      </c>
      <c r="K21" s="118">
        <v>0</v>
      </c>
      <c r="L21" s="118">
        <v>51.357911698876308</v>
      </c>
      <c r="M21" s="118">
        <v>0</v>
      </c>
      <c r="N21" s="118">
        <v>51.357911698876308</v>
      </c>
      <c r="O21" s="118">
        <v>0</v>
      </c>
      <c r="P21" s="118">
        <v>154.07373509662892</v>
      </c>
      <c r="Q21" s="118">
        <v>154.07373509662892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0</v>
      </c>
      <c r="D23" s="120">
        <f t="shared" ref="D23:Q23" si="2">C15+D19-D15</f>
        <v>0</v>
      </c>
      <c r="E23" s="120">
        <f t="shared" si="2"/>
        <v>188.2586119340076</v>
      </c>
      <c r="F23" s="120">
        <f t="shared" si="2"/>
        <v>0</v>
      </c>
      <c r="G23" s="120">
        <f t="shared" si="2"/>
        <v>0</v>
      </c>
      <c r="H23" s="120">
        <f t="shared" si="2"/>
        <v>188.25861193400715</v>
      </c>
      <c r="I23" s="120">
        <f t="shared" si="2"/>
        <v>0</v>
      </c>
      <c r="J23" s="120">
        <f t="shared" si="2"/>
        <v>0</v>
      </c>
      <c r="K23" s="120">
        <f t="shared" si="2"/>
        <v>188.25861193400715</v>
      </c>
      <c r="L23" s="120">
        <f t="shared" si="2"/>
        <v>0</v>
      </c>
      <c r="M23" s="120">
        <f t="shared" si="2"/>
        <v>0</v>
      </c>
      <c r="N23" s="120">
        <f t="shared" si="2"/>
        <v>188.25861193400715</v>
      </c>
      <c r="O23" s="120">
        <f t="shared" si="2"/>
        <v>0</v>
      </c>
      <c r="P23" s="120">
        <f t="shared" si="2"/>
        <v>0</v>
      </c>
      <c r="Q23" s="120">
        <f t="shared" si="2"/>
        <v>188.25861193400738</v>
      </c>
    </row>
    <row r="24" spans="1:17" x14ac:dyDescent="0.25">
      <c r="A24" s="179" t="s">
        <v>232</v>
      </c>
      <c r="B24" s="189"/>
      <c r="C24" s="189">
        <f t="shared" ref="C24:Q24" si="3">B16+C20-C16</f>
        <v>564.92925651695077</v>
      </c>
      <c r="D24" s="189">
        <f t="shared" si="3"/>
        <v>0</v>
      </c>
      <c r="E24" s="189">
        <f t="shared" si="3"/>
        <v>0</v>
      </c>
      <c r="F24" s="189">
        <f t="shared" si="3"/>
        <v>0</v>
      </c>
      <c r="G24" s="189">
        <f t="shared" si="3"/>
        <v>564.92925651695077</v>
      </c>
      <c r="H24" s="189">
        <f t="shared" si="3"/>
        <v>0</v>
      </c>
      <c r="I24" s="189">
        <f t="shared" si="3"/>
        <v>0</v>
      </c>
      <c r="J24" s="189">
        <f t="shared" si="3"/>
        <v>564.92925651695168</v>
      </c>
      <c r="K24" s="189">
        <f t="shared" si="3"/>
        <v>0</v>
      </c>
      <c r="L24" s="189">
        <f t="shared" si="3"/>
        <v>0</v>
      </c>
      <c r="M24" s="189">
        <f t="shared" si="3"/>
        <v>564.92925651695259</v>
      </c>
      <c r="N24" s="189">
        <f t="shared" si="3"/>
        <v>0</v>
      </c>
      <c r="O24" s="189">
        <f t="shared" si="3"/>
        <v>0</v>
      </c>
      <c r="P24" s="189">
        <f t="shared" si="3"/>
        <v>564.92925651695168</v>
      </c>
      <c r="Q24" s="189">
        <f t="shared" si="3"/>
        <v>0</v>
      </c>
    </row>
    <row r="25" spans="1:17" x14ac:dyDescent="0.25">
      <c r="A25" s="119" t="s">
        <v>231</v>
      </c>
      <c r="B25" s="118"/>
      <c r="C25" s="118">
        <f t="shared" ref="C25:Q25" si="4">B17+C21-C17</f>
        <v>0</v>
      </c>
      <c r="D25" s="118">
        <f t="shared" si="4"/>
        <v>51.357911698876364</v>
      </c>
      <c r="E25" s="118">
        <f t="shared" si="4"/>
        <v>0</v>
      </c>
      <c r="F25" s="118">
        <f t="shared" si="4"/>
        <v>51.357911698876251</v>
      </c>
      <c r="G25" s="118">
        <f t="shared" si="4"/>
        <v>51.357911698876251</v>
      </c>
      <c r="H25" s="118">
        <f t="shared" si="4"/>
        <v>0</v>
      </c>
      <c r="I25" s="118">
        <f t="shared" si="4"/>
        <v>51.357911698876251</v>
      </c>
      <c r="J25" s="118">
        <f t="shared" si="4"/>
        <v>0</v>
      </c>
      <c r="K25" s="118">
        <f t="shared" si="4"/>
        <v>51.357911698876251</v>
      </c>
      <c r="L25" s="118">
        <f t="shared" si="4"/>
        <v>51.357911698876251</v>
      </c>
      <c r="M25" s="118">
        <f t="shared" si="4"/>
        <v>0</v>
      </c>
      <c r="N25" s="118">
        <f t="shared" si="4"/>
        <v>51.357911698876251</v>
      </c>
      <c r="O25" s="118">
        <f t="shared" si="4"/>
        <v>0</v>
      </c>
      <c r="P25" s="118">
        <f t="shared" si="4"/>
        <v>51.357911698876364</v>
      </c>
      <c r="Q25" s="118">
        <f t="shared" si="4"/>
        <v>51.357911698876251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194.44444444444434</v>
      </c>
      <c r="C27" s="120">
        <f t="shared" ref="C27:Q27" si="5">C15-C10</f>
        <v>223.44444444444434</v>
      </c>
      <c r="D27" s="120">
        <f t="shared" si="5"/>
        <v>223.44444444444434</v>
      </c>
      <c r="E27" s="120">
        <f t="shared" si="5"/>
        <v>238.70305637845149</v>
      </c>
      <c r="F27" s="120">
        <f t="shared" si="5"/>
        <v>138.10305637845158</v>
      </c>
      <c r="G27" s="120">
        <f t="shared" si="5"/>
        <v>281.96166831245864</v>
      </c>
      <c r="H27" s="120">
        <f t="shared" si="5"/>
        <v>241.76166831245882</v>
      </c>
      <c r="I27" s="120">
        <f t="shared" si="5"/>
        <v>240.66166831245846</v>
      </c>
      <c r="J27" s="120">
        <f t="shared" si="5"/>
        <v>311.86166831245873</v>
      </c>
      <c r="K27" s="120">
        <f t="shared" si="5"/>
        <v>387.20305637845149</v>
      </c>
      <c r="L27" s="120">
        <f t="shared" si="5"/>
        <v>258.8030563784514</v>
      </c>
      <c r="M27" s="120">
        <f t="shared" si="5"/>
        <v>156.70305637845149</v>
      </c>
      <c r="N27" s="120">
        <f t="shared" si="5"/>
        <v>152.20305637845149</v>
      </c>
      <c r="O27" s="120">
        <f t="shared" si="5"/>
        <v>203.64305637845155</v>
      </c>
      <c r="P27" s="120">
        <f t="shared" si="5"/>
        <v>249.49305637845146</v>
      </c>
      <c r="Q27" s="120">
        <f t="shared" si="5"/>
        <v>303.54444444444403</v>
      </c>
    </row>
    <row r="28" spans="1:17" x14ac:dyDescent="0.25">
      <c r="A28" s="180" t="s">
        <v>232</v>
      </c>
      <c r="B28" s="189">
        <f t="shared" ref="B28:Q28" si="6">B16-B11</f>
        <v>529.44444444444434</v>
      </c>
      <c r="C28" s="189">
        <f t="shared" si="6"/>
        <v>728.37370096139603</v>
      </c>
      <c r="D28" s="189">
        <f t="shared" si="6"/>
        <v>494.37370096139603</v>
      </c>
      <c r="E28" s="189">
        <f t="shared" si="6"/>
        <v>422.37370096139603</v>
      </c>
      <c r="F28" s="189">
        <f t="shared" si="6"/>
        <v>333.37370096139603</v>
      </c>
      <c r="G28" s="189">
        <f t="shared" si="6"/>
        <v>727.30295747834771</v>
      </c>
      <c r="H28" s="189">
        <f t="shared" si="6"/>
        <v>655.96147051225034</v>
      </c>
      <c r="I28" s="189">
        <f t="shared" si="6"/>
        <v>840.86147051224998</v>
      </c>
      <c r="J28" s="189">
        <f t="shared" si="6"/>
        <v>574.9322139952983</v>
      </c>
      <c r="K28" s="189">
        <f t="shared" si="6"/>
        <v>1289.1322139952981</v>
      </c>
      <c r="L28" s="189">
        <f t="shared" si="6"/>
        <v>796.03221399529957</v>
      </c>
      <c r="M28" s="189">
        <f t="shared" si="6"/>
        <v>786.53221399529866</v>
      </c>
      <c r="N28" s="189">
        <f t="shared" si="6"/>
        <v>812.43221399529739</v>
      </c>
      <c r="O28" s="189">
        <f t="shared" si="6"/>
        <v>676.94221399529852</v>
      </c>
      <c r="P28" s="189">
        <f t="shared" si="6"/>
        <v>388.50295747834662</v>
      </c>
      <c r="Q28" s="189">
        <f t="shared" si="6"/>
        <v>794.03221399529866</v>
      </c>
    </row>
    <row r="29" spans="1:17" x14ac:dyDescent="0.25">
      <c r="A29" s="108" t="s">
        <v>231</v>
      </c>
      <c r="B29" s="118">
        <f t="shared" ref="B29:Q29" si="7">B17-B12</f>
        <v>62.946859903381551</v>
      </c>
      <c r="C29" s="118">
        <f t="shared" si="7"/>
        <v>41.729185353034495</v>
      </c>
      <c r="D29" s="118">
        <f t="shared" si="7"/>
        <v>64.652597689214417</v>
      </c>
      <c r="E29" s="118">
        <f t="shared" si="7"/>
        <v>60.63345216436278</v>
      </c>
      <c r="F29" s="118">
        <f t="shared" si="7"/>
        <v>53.430844427167131</v>
      </c>
      <c r="G29" s="118">
        <f t="shared" si="7"/>
        <v>53.583267489449327</v>
      </c>
      <c r="H29" s="118">
        <f t="shared" si="7"/>
        <v>56.729184529484314</v>
      </c>
      <c r="I29" s="118">
        <f t="shared" si="7"/>
        <v>69.506724636435933</v>
      </c>
      <c r="J29" s="118">
        <f t="shared" si="7"/>
        <v>95.242553513441408</v>
      </c>
      <c r="K29" s="118">
        <f t="shared" si="7"/>
        <v>94.789928079904257</v>
      </c>
      <c r="L29" s="118">
        <f t="shared" si="7"/>
        <v>68.654160531142566</v>
      </c>
      <c r="M29" s="118">
        <f t="shared" si="7"/>
        <v>60.895871761089097</v>
      </c>
      <c r="N29" s="118">
        <f t="shared" si="7"/>
        <v>62.38357229584858</v>
      </c>
      <c r="O29" s="118">
        <f t="shared" si="7"/>
        <v>56.540524167506305</v>
      </c>
      <c r="P29" s="118">
        <f t="shared" si="7"/>
        <v>43.574857214177655</v>
      </c>
      <c r="Q29" s="118">
        <f t="shared" si="7"/>
        <v>59.901344730420419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2093.2376244152633</v>
      </c>
      <c r="C32" s="38">
        <v>1913.3921</v>
      </c>
      <c r="D32" s="38">
        <v>2179.8083100000003</v>
      </c>
      <c r="E32" s="38">
        <v>2666.9827299999997</v>
      </c>
      <c r="F32" s="38">
        <v>2292.1158300000002</v>
      </c>
      <c r="G32" s="38">
        <v>2488.7779913929412</v>
      </c>
      <c r="H32" s="38">
        <v>2184.6258499999999</v>
      </c>
      <c r="I32" s="38">
        <v>2403.2435799999998</v>
      </c>
      <c r="J32" s="38">
        <v>2176.4675099999999</v>
      </c>
      <c r="K32" s="38">
        <v>1927.4876799999997</v>
      </c>
      <c r="L32" s="38">
        <v>1429.5183216725277</v>
      </c>
      <c r="M32" s="38">
        <v>1664.847124883197</v>
      </c>
      <c r="N32" s="38">
        <v>1856.2596262943841</v>
      </c>
      <c r="O32" s="38">
        <v>1846.2090199667216</v>
      </c>
      <c r="P32" s="38">
        <v>1800.275625681247</v>
      </c>
      <c r="Q32" s="38">
        <v>1681.2370794436144</v>
      </c>
    </row>
    <row r="33" spans="1:17" x14ac:dyDescent="0.25">
      <c r="A33" s="55" t="s">
        <v>33</v>
      </c>
      <c r="B33" s="54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294.06903962831046</v>
      </c>
      <c r="C34" s="51">
        <v>278.71499</v>
      </c>
      <c r="D34" s="51">
        <v>290.10928000000001</v>
      </c>
      <c r="E34" s="51">
        <v>282.81052999999997</v>
      </c>
      <c r="F34" s="51">
        <v>212.70695000000001</v>
      </c>
      <c r="G34" s="51">
        <v>191.86541799283333</v>
      </c>
      <c r="H34" s="51">
        <v>250.18833000000001</v>
      </c>
      <c r="I34" s="51">
        <v>259.71501999999998</v>
      </c>
      <c r="J34" s="51">
        <v>276.10730999999998</v>
      </c>
      <c r="K34" s="51">
        <v>224.69745999999998</v>
      </c>
      <c r="L34" s="51">
        <v>176.79451788427025</v>
      </c>
      <c r="M34" s="51">
        <v>186.34796013138362</v>
      </c>
      <c r="N34" s="51">
        <v>126.32765005406172</v>
      </c>
      <c r="O34" s="51">
        <v>86.031291798205771</v>
      </c>
      <c r="P34" s="51">
        <v>87.295659232969427</v>
      </c>
      <c r="Q34" s="51">
        <v>86.819706398995919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28.566386386053576</v>
      </c>
      <c r="C36" s="51">
        <v>27.494599999999998</v>
      </c>
      <c r="D36" s="51">
        <v>27.495750000000001</v>
      </c>
      <c r="E36" s="51">
        <v>27.496089999999999</v>
      </c>
      <c r="F36" s="51">
        <v>28.593540000000001</v>
      </c>
      <c r="G36" s="51">
        <v>29.66475119721752</v>
      </c>
      <c r="H36" s="51">
        <v>27.479900000000001</v>
      </c>
      <c r="I36" s="51">
        <v>26.37086</v>
      </c>
      <c r="J36" s="51">
        <v>26.383400000000002</v>
      </c>
      <c r="K36" s="51">
        <v>21.985250000000001</v>
      </c>
      <c r="L36" s="51">
        <v>19.776454717539782</v>
      </c>
      <c r="M36" s="51">
        <v>20.87514392789685</v>
      </c>
      <c r="N36" s="51">
        <v>18.677865080026343</v>
      </c>
      <c r="O36" s="51">
        <v>13.184215348689866</v>
      </c>
      <c r="P36" s="51">
        <v>17.578974081072964</v>
      </c>
      <c r="Q36" s="51">
        <v>15.381799679298418</v>
      </c>
    </row>
    <row r="37" spans="1:17" x14ac:dyDescent="0.25">
      <c r="A37" s="53" t="s">
        <v>76</v>
      </c>
      <c r="B37" s="51">
        <v>40.985593384790604</v>
      </c>
      <c r="C37" s="51">
        <v>42.003459999999997</v>
      </c>
      <c r="D37" s="51">
        <v>41.006120000000003</v>
      </c>
      <c r="E37" s="51">
        <v>46.102040000000002</v>
      </c>
      <c r="F37" s="51">
        <v>52.300800000000002</v>
      </c>
      <c r="G37" s="51">
        <v>67.61767837437985</v>
      </c>
      <c r="H37" s="51">
        <v>30.706980000000001</v>
      </c>
      <c r="I37" s="51">
        <v>60.475920000000002</v>
      </c>
      <c r="J37" s="51">
        <v>61.507240000000003</v>
      </c>
      <c r="K37" s="51">
        <v>59.408169999999998</v>
      </c>
      <c r="L37" s="51">
        <v>61.479214096173067</v>
      </c>
      <c r="M37" s="51">
        <v>45.094326271222094</v>
      </c>
      <c r="N37" s="51">
        <v>37.905856028732579</v>
      </c>
      <c r="O37" s="51">
        <v>31.766092326381695</v>
      </c>
      <c r="P37" s="51">
        <v>42.011061656193746</v>
      </c>
      <c r="Q37" s="51">
        <v>53.285597809329332</v>
      </c>
    </row>
    <row r="38" spans="1:17" x14ac:dyDescent="0.25">
      <c r="A38" s="53" t="s">
        <v>29</v>
      </c>
      <c r="B38" s="51">
        <v>224.51705985746628</v>
      </c>
      <c r="C38" s="51">
        <v>209.21692999999999</v>
      </c>
      <c r="D38" s="51">
        <v>221.60740999999999</v>
      </c>
      <c r="E38" s="51">
        <v>209.2124</v>
      </c>
      <c r="F38" s="51">
        <v>131.81261000000001</v>
      </c>
      <c r="G38" s="51">
        <v>94.582988421235953</v>
      </c>
      <c r="H38" s="51">
        <v>192.00145000000001</v>
      </c>
      <c r="I38" s="51">
        <v>172.86823999999999</v>
      </c>
      <c r="J38" s="51">
        <v>188.21666999999999</v>
      </c>
      <c r="K38" s="51">
        <v>143.30403999999999</v>
      </c>
      <c r="L38" s="51">
        <v>95.53884907055739</v>
      </c>
      <c r="M38" s="51">
        <v>120.37848993226466</v>
      </c>
      <c r="N38" s="51">
        <v>69.743928945302798</v>
      </c>
      <c r="O38" s="51">
        <v>41.080984123134208</v>
      </c>
      <c r="P38" s="51">
        <v>27.705623495702721</v>
      </c>
      <c r="Q38" s="51">
        <v>18.152308910368166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1028.9334731580241</v>
      </c>
      <c r="C40" s="51">
        <v>605.63431000000003</v>
      </c>
      <c r="D40" s="51">
        <v>841.53576999999996</v>
      </c>
      <c r="E40" s="51">
        <v>1293.76893</v>
      </c>
      <c r="F40" s="51">
        <v>958.40688</v>
      </c>
      <c r="G40" s="51">
        <v>1162.4655428664164</v>
      </c>
      <c r="H40" s="51">
        <v>652.30281000000002</v>
      </c>
      <c r="I40" s="51">
        <v>819.49897999999996</v>
      </c>
      <c r="J40" s="51">
        <v>748.99089000000004</v>
      </c>
      <c r="K40" s="51">
        <v>686.56971999999996</v>
      </c>
      <c r="L40" s="51">
        <v>566.63744033457101</v>
      </c>
      <c r="M40" s="51">
        <v>613.7106810165044</v>
      </c>
      <c r="N40" s="51">
        <v>857.45843374782601</v>
      </c>
      <c r="O40" s="51">
        <v>928.71429252252415</v>
      </c>
      <c r="P40" s="51">
        <v>899.84195101992884</v>
      </c>
      <c r="Q40" s="51">
        <v>568.28597284689533</v>
      </c>
    </row>
    <row r="41" spans="1:17" x14ac:dyDescent="0.25">
      <c r="A41" s="53" t="s">
        <v>66</v>
      </c>
      <c r="B41" s="51">
        <v>1028.9334731580241</v>
      </c>
      <c r="C41" s="51">
        <v>605.63431000000003</v>
      </c>
      <c r="D41" s="51">
        <v>841.53576999999996</v>
      </c>
      <c r="E41" s="51">
        <v>1293.76893</v>
      </c>
      <c r="F41" s="51">
        <v>958.40688</v>
      </c>
      <c r="G41" s="51">
        <v>1162.4655428664164</v>
      </c>
      <c r="H41" s="51">
        <v>652.30281000000002</v>
      </c>
      <c r="I41" s="51">
        <v>819.49897999999996</v>
      </c>
      <c r="J41" s="51">
        <v>748.99089000000004</v>
      </c>
      <c r="K41" s="51">
        <v>686.56971999999996</v>
      </c>
      <c r="L41" s="51">
        <v>566.63744033457101</v>
      </c>
      <c r="M41" s="51">
        <v>613.7106810165044</v>
      </c>
      <c r="N41" s="51">
        <v>857.45843374782601</v>
      </c>
      <c r="O41" s="51">
        <v>928.71429252252415</v>
      </c>
      <c r="P41" s="51">
        <v>899.84195101992884</v>
      </c>
      <c r="Q41" s="51">
        <v>568.28597284689533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446.16590045940416</v>
      </c>
      <c r="C43" s="51">
        <v>455.01916</v>
      </c>
      <c r="D43" s="51">
        <v>455.02825000000001</v>
      </c>
      <c r="E43" s="51">
        <v>462.10395999999997</v>
      </c>
      <c r="F43" s="51">
        <v>462.10688999999996</v>
      </c>
      <c r="G43" s="51">
        <v>457.48526490144258</v>
      </c>
      <c r="H43" s="51">
        <v>657.22588999999994</v>
      </c>
      <c r="I43" s="51">
        <v>655.13781999999992</v>
      </c>
      <c r="J43" s="51">
        <v>493.66537</v>
      </c>
      <c r="K43" s="51">
        <v>452.94981999999999</v>
      </c>
      <c r="L43" s="51">
        <v>345.68250662824749</v>
      </c>
      <c r="M43" s="51">
        <v>413.36883863318934</v>
      </c>
      <c r="N43" s="51">
        <v>427.07385687421379</v>
      </c>
      <c r="O43" s="51">
        <v>336.79379520899545</v>
      </c>
      <c r="P43" s="51">
        <v>312.61904947315617</v>
      </c>
      <c r="Q43" s="51">
        <v>520.53969004552403</v>
      </c>
    </row>
    <row r="44" spans="1:17" x14ac:dyDescent="0.25">
      <c r="A44" s="53" t="s">
        <v>23</v>
      </c>
      <c r="B44" s="51">
        <v>441.0068219336265</v>
      </c>
      <c r="C44" s="51">
        <v>449.81972999999999</v>
      </c>
      <c r="D44" s="51">
        <v>449.82994000000002</v>
      </c>
      <c r="E44" s="51">
        <v>456.9058</v>
      </c>
      <c r="F44" s="51">
        <v>456.90879999999999</v>
      </c>
      <c r="G44" s="51">
        <v>456.93592318603601</v>
      </c>
      <c r="H44" s="51">
        <v>653.52041999999994</v>
      </c>
      <c r="I44" s="51">
        <v>645.83758999999998</v>
      </c>
      <c r="J44" s="51">
        <v>488.14992000000001</v>
      </c>
      <c r="K44" s="51">
        <v>438.10498000000001</v>
      </c>
      <c r="L44" s="51">
        <v>330.8023138695371</v>
      </c>
      <c r="M44" s="51">
        <v>398.48881135824627</v>
      </c>
      <c r="N44" s="51">
        <v>412.19377644597353</v>
      </c>
      <c r="O44" s="51">
        <v>321.91383073500498</v>
      </c>
      <c r="P44" s="51">
        <v>297.73899804609147</v>
      </c>
      <c r="Q44" s="51">
        <v>494.69658662734821</v>
      </c>
    </row>
    <row r="45" spans="1:17" x14ac:dyDescent="0.25">
      <c r="A45" s="53" t="s">
        <v>74</v>
      </c>
      <c r="B45" s="51">
        <v>5.1590785257776375</v>
      </c>
      <c r="C45" s="51">
        <v>5.1994300000000013</v>
      </c>
      <c r="D45" s="51">
        <v>5.1983100000000011</v>
      </c>
      <c r="E45" s="51">
        <v>5.1981599999999997</v>
      </c>
      <c r="F45" s="51">
        <v>5.1980900000000005</v>
      </c>
      <c r="G45" s="51">
        <v>0.54934171540657317</v>
      </c>
      <c r="H45" s="51">
        <v>3.7054699999999983</v>
      </c>
      <c r="I45" s="51">
        <v>9.3002299999999991</v>
      </c>
      <c r="J45" s="51">
        <v>5.5154499999999977</v>
      </c>
      <c r="K45" s="51">
        <v>14.84484</v>
      </c>
      <c r="L45" s="51">
        <v>14.856308002261725</v>
      </c>
      <c r="M45" s="51">
        <v>14.856142707587416</v>
      </c>
      <c r="N45" s="51">
        <v>14.856195740628998</v>
      </c>
      <c r="O45" s="51">
        <v>14.856080105332993</v>
      </c>
      <c r="P45" s="51">
        <v>14.85616701726693</v>
      </c>
      <c r="Q45" s="51">
        <v>25.819218800475433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2.3884756448672231E-2</v>
      </c>
      <c r="M47" s="51">
        <v>2.3884567355645647E-2</v>
      </c>
      <c r="N47" s="51">
        <v>2.3884687611255388E-2</v>
      </c>
      <c r="O47" s="51">
        <v>2.3884368657476694E-2</v>
      </c>
      <c r="P47" s="51">
        <v>2.3884409797771251E-2</v>
      </c>
      <c r="Q47" s="51">
        <v>2.3884617700298882E-2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</row>
    <row r="50" spans="1:17" x14ac:dyDescent="0.25">
      <c r="A50" s="63" t="s">
        <v>21</v>
      </c>
      <c r="B50" s="62">
        <v>324.06921116952458</v>
      </c>
      <c r="C50" s="62">
        <v>574.02364</v>
      </c>
      <c r="D50" s="62">
        <v>593.13500999999997</v>
      </c>
      <c r="E50" s="62">
        <v>628.29930999999999</v>
      </c>
      <c r="F50" s="62">
        <v>658.89511000000005</v>
      </c>
      <c r="G50" s="62">
        <v>676.9617656322489</v>
      </c>
      <c r="H50" s="62">
        <v>624.90881999999999</v>
      </c>
      <c r="I50" s="62">
        <v>668.89175999999998</v>
      </c>
      <c r="J50" s="62">
        <v>657.70393999999999</v>
      </c>
      <c r="K50" s="62">
        <v>563.27067999999997</v>
      </c>
      <c r="L50" s="62">
        <v>340.40385682543899</v>
      </c>
      <c r="M50" s="62">
        <v>451.41964510211955</v>
      </c>
      <c r="N50" s="62">
        <v>445.39968561828283</v>
      </c>
      <c r="O50" s="62">
        <v>494.66964043699613</v>
      </c>
      <c r="P50" s="62">
        <v>500.51896595519247</v>
      </c>
      <c r="Q50" s="62">
        <v>505.59171015219937</v>
      </c>
    </row>
    <row r="51" spans="1:17" x14ac:dyDescent="0.25">
      <c r="A51" s="191" t="s">
        <v>105</v>
      </c>
      <c r="B51" s="190">
        <f t="shared" ref="B51:Q51" si="8">SUM(B52:B54)</f>
        <v>2093.2376244152633</v>
      </c>
      <c r="C51" s="190">
        <f t="shared" si="8"/>
        <v>1913.3921000000003</v>
      </c>
      <c r="D51" s="190">
        <f t="shared" si="8"/>
        <v>2179.8083100000003</v>
      </c>
      <c r="E51" s="190">
        <f t="shared" si="8"/>
        <v>2666.9827299999993</v>
      </c>
      <c r="F51" s="190">
        <f t="shared" si="8"/>
        <v>2292.1158300000006</v>
      </c>
      <c r="G51" s="190">
        <f t="shared" si="8"/>
        <v>2488.7779913929412</v>
      </c>
      <c r="H51" s="190">
        <f t="shared" si="8"/>
        <v>2184.6258499999999</v>
      </c>
      <c r="I51" s="190">
        <f t="shared" si="8"/>
        <v>2403.2435800000003</v>
      </c>
      <c r="J51" s="190">
        <f t="shared" si="8"/>
        <v>2176.4675099999995</v>
      </c>
      <c r="K51" s="190">
        <f t="shared" si="8"/>
        <v>1927.4876799999997</v>
      </c>
      <c r="L51" s="190">
        <f t="shared" si="8"/>
        <v>1429.5183216725277</v>
      </c>
      <c r="M51" s="190">
        <f t="shared" si="8"/>
        <v>1664.847124883197</v>
      </c>
      <c r="N51" s="190">
        <f t="shared" si="8"/>
        <v>1856.2596262943844</v>
      </c>
      <c r="O51" s="190">
        <f t="shared" si="8"/>
        <v>1846.2090199667218</v>
      </c>
      <c r="P51" s="190">
        <f t="shared" si="8"/>
        <v>1800.2756256812468</v>
      </c>
      <c r="Q51" s="190">
        <f t="shared" si="8"/>
        <v>1681.2370794436142</v>
      </c>
    </row>
    <row r="52" spans="1:17" x14ac:dyDescent="0.25">
      <c r="A52" s="216" t="s">
        <v>35</v>
      </c>
      <c r="B52" s="215">
        <v>670.13870932998122</v>
      </c>
      <c r="C52" s="215">
        <v>593.88796228358365</v>
      </c>
      <c r="D52" s="215">
        <v>656.73422471721346</v>
      </c>
      <c r="E52" s="215">
        <v>823.72120381962043</v>
      </c>
      <c r="F52" s="215">
        <v>726.74869513722194</v>
      </c>
      <c r="G52" s="215">
        <v>798.24346537344377</v>
      </c>
      <c r="H52" s="215">
        <v>635.11316016152034</v>
      </c>
      <c r="I52" s="215">
        <v>712.66329190228305</v>
      </c>
      <c r="J52" s="215">
        <v>650.22118906709454</v>
      </c>
      <c r="K52" s="215">
        <v>566.01504489060585</v>
      </c>
      <c r="L52" s="215">
        <v>417.35330736257617</v>
      </c>
      <c r="M52" s="215">
        <v>499.46147571469425</v>
      </c>
      <c r="N52" s="215">
        <v>557.72770308466409</v>
      </c>
      <c r="O52" s="215">
        <v>536.53976319641606</v>
      </c>
      <c r="P52" s="215">
        <v>525.80617929245034</v>
      </c>
      <c r="Q52" s="215">
        <v>438.83508620690083</v>
      </c>
    </row>
    <row r="53" spans="1:17" x14ac:dyDescent="0.25">
      <c r="A53" s="179" t="s">
        <v>56</v>
      </c>
      <c r="B53" s="214">
        <v>1306.9077637373216</v>
      </c>
      <c r="C53" s="214">
        <v>1210.8770123394095</v>
      </c>
      <c r="D53" s="214">
        <v>1400.0800687335791</v>
      </c>
      <c r="E53" s="214">
        <v>1695.3429672982982</v>
      </c>
      <c r="F53" s="214">
        <v>1443.5681508746738</v>
      </c>
      <c r="G53" s="214">
        <v>1559.3387730460358</v>
      </c>
      <c r="H53" s="214">
        <v>1444.8991372654268</v>
      </c>
      <c r="I53" s="214">
        <v>1577.0351755003028</v>
      </c>
      <c r="J53" s="214">
        <v>1423.4943155100434</v>
      </c>
      <c r="K53" s="214">
        <v>1267.4694532394899</v>
      </c>
      <c r="L53" s="214">
        <v>945.84387984351827</v>
      </c>
      <c r="M53" s="214">
        <v>1089.0765385717211</v>
      </c>
      <c r="N53" s="214">
        <v>1213.6585109868599</v>
      </c>
      <c r="O53" s="214">
        <v>1224.9792058856206</v>
      </c>
      <c r="P53" s="214">
        <v>1175.8376736498956</v>
      </c>
      <c r="Q53" s="214">
        <v>1139.1681359071251</v>
      </c>
    </row>
    <row r="54" spans="1:17" x14ac:dyDescent="0.25">
      <c r="A54" s="119" t="s">
        <v>55</v>
      </c>
      <c r="B54" s="213">
        <v>116.1911513479606</v>
      </c>
      <c r="C54" s="213">
        <v>108.62712537700706</v>
      </c>
      <c r="D54" s="213">
        <v>122.99401654920797</v>
      </c>
      <c r="E54" s="213">
        <v>147.91855888208067</v>
      </c>
      <c r="F54" s="213">
        <v>121.79898398810451</v>
      </c>
      <c r="G54" s="213">
        <v>131.19575297346123</v>
      </c>
      <c r="H54" s="213">
        <v>104.61355257305264</v>
      </c>
      <c r="I54" s="213">
        <v>113.54511259741435</v>
      </c>
      <c r="J54" s="213">
        <v>102.75200542286179</v>
      </c>
      <c r="K54" s="213">
        <v>94.003181869904054</v>
      </c>
      <c r="L54" s="213">
        <v>66.321134466433307</v>
      </c>
      <c r="M54" s="213">
        <v>76.309110596781764</v>
      </c>
      <c r="N54" s="213">
        <v>84.873412222860281</v>
      </c>
      <c r="O54" s="213">
        <v>84.690050884685149</v>
      </c>
      <c r="P54" s="213">
        <v>98.631772738901034</v>
      </c>
      <c r="Q54" s="213">
        <v>103.23385732958842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3346.9429810879687</v>
      </c>
      <c r="C56" s="70">
        <f t="shared" ref="C56:Q56" si="9">SUM(C57:C59)</f>
        <v>2303.4450914098925</v>
      </c>
      <c r="D56" s="70">
        <f t="shared" si="9"/>
        <v>2894.5904670836644</v>
      </c>
      <c r="E56" s="70">
        <f t="shared" si="9"/>
        <v>3932.4368767567685</v>
      </c>
      <c r="F56" s="70">
        <f t="shared" si="9"/>
        <v>2916.0502491120483</v>
      </c>
      <c r="G56" s="70">
        <f t="shared" si="9"/>
        <v>3325.0458621256912</v>
      </c>
      <c r="H56" s="70">
        <f t="shared" si="9"/>
        <v>2322.1863788391724</v>
      </c>
      <c r="I56" s="70">
        <f t="shared" si="9"/>
        <v>2742.3188933470569</v>
      </c>
      <c r="J56" s="70">
        <f t="shared" si="9"/>
        <v>2629.6804382181481</v>
      </c>
      <c r="K56" s="70">
        <f t="shared" si="9"/>
        <v>2319.3912661768795</v>
      </c>
      <c r="L56" s="70">
        <f t="shared" si="9"/>
        <v>1883.4977704555174</v>
      </c>
      <c r="M56" s="70">
        <f t="shared" si="9"/>
        <v>2026.6278871779716</v>
      </c>
      <c r="N56" s="70">
        <f t="shared" si="9"/>
        <v>2406.949261580075</v>
      </c>
      <c r="O56" s="70">
        <f t="shared" si="9"/>
        <v>2447.8683635379966</v>
      </c>
      <c r="P56" s="70">
        <f t="shared" si="9"/>
        <v>2380.1037592320417</v>
      </c>
      <c r="Q56" s="70">
        <f t="shared" si="9"/>
        <v>1599.5621730689686</v>
      </c>
    </row>
    <row r="57" spans="1:17" x14ac:dyDescent="0.25">
      <c r="A57" s="121" t="s">
        <v>35</v>
      </c>
      <c r="B57" s="120">
        <f>PPA_emi!B5</f>
        <v>451.50810137251943</v>
      </c>
      <c r="C57" s="120">
        <f>PPA_emi!C5</f>
        <v>11.000302733911154</v>
      </c>
      <c r="D57" s="120">
        <f>PPA_emi!D5</f>
        <v>132.44036274801763</v>
      </c>
      <c r="E57" s="120">
        <f>PPA_emi!E5</f>
        <v>609.99233753608257</v>
      </c>
      <c r="F57" s="120">
        <f>PPA_emi!F5</f>
        <v>236.90419389456164</v>
      </c>
      <c r="G57" s="120">
        <f>PPA_emi!G5</f>
        <v>413.67381183247534</v>
      </c>
      <c r="H57" s="120">
        <f>PPA_emi!H5</f>
        <v>11.53206785386382</v>
      </c>
      <c r="I57" s="120">
        <f>PPA_emi!I5</f>
        <v>14.139422125047098</v>
      </c>
      <c r="J57" s="120">
        <f>PPA_emi!J5</f>
        <v>12.591150953083282</v>
      </c>
      <c r="K57" s="120">
        <f>PPA_emi!K5</f>
        <v>11.241173357999447</v>
      </c>
      <c r="L57" s="120">
        <f>PPA_emi!L5</f>
        <v>9.4508730206953455</v>
      </c>
      <c r="M57" s="120">
        <f>PPA_emi!M5</f>
        <v>10.273738616759395</v>
      </c>
      <c r="N57" s="120">
        <f>PPA_emi!N5</f>
        <v>59.705673923355135</v>
      </c>
      <c r="O57" s="120">
        <f>PPA_emi!O5</f>
        <v>220.33309073709319</v>
      </c>
      <c r="P57" s="120">
        <f>PPA_emi!P5</f>
        <v>240.99417816568626</v>
      </c>
      <c r="Q57" s="120">
        <f>PPA_emi!Q5</f>
        <v>8.3555047529951274</v>
      </c>
    </row>
    <row r="58" spans="1:17" x14ac:dyDescent="0.25">
      <c r="A58" s="179" t="s">
        <v>56</v>
      </c>
      <c r="B58" s="189">
        <f>PPA_emi!B31</f>
        <v>2846.5533130187519</v>
      </c>
      <c r="C58" s="189">
        <f>PPA_emi!C31</f>
        <v>2260.6321967449067</v>
      </c>
      <c r="D58" s="189">
        <f>PPA_emi!D31</f>
        <v>2721.7198232475225</v>
      </c>
      <c r="E58" s="189">
        <f>PPA_emi!E31</f>
        <v>3267.2590417371052</v>
      </c>
      <c r="F58" s="189">
        <f>PPA_emi!F31</f>
        <v>2638.535706800521</v>
      </c>
      <c r="G58" s="189">
        <f>PPA_emi!G31</f>
        <v>2864.5834013306981</v>
      </c>
      <c r="H58" s="189">
        <f>PPA_emi!H31</f>
        <v>2280.620898500968</v>
      </c>
      <c r="I58" s="189">
        <f>PPA_emi!I31</f>
        <v>2692.5609102891176</v>
      </c>
      <c r="J58" s="189">
        <f>PPA_emi!J31</f>
        <v>2585.6295368740125</v>
      </c>
      <c r="K58" s="189">
        <f>PPA_emi!K31</f>
        <v>2278.6320962814843</v>
      </c>
      <c r="L58" s="189">
        <f>PPA_emi!L31</f>
        <v>1850.3014330071148</v>
      </c>
      <c r="M58" s="189">
        <f>PPA_emi!M31</f>
        <v>1991.5363325233238</v>
      </c>
      <c r="N58" s="189">
        <f>PPA_emi!N31</f>
        <v>2316.3639508112792</v>
      </c>
      <c r="O58" s="189">
        <f>PPA_emi!O31</f>
        <v>2197.1428544161763</v>
      </c>
      <c r="P58" s="189">
        <f>PPA_emi!P31</f>
        <v>2103.9678604432443</v>
      </c>
      <c r="Q58" s="189">
        <f>PPA_emi!Q31</f>
        <v>1560.1285901131262</v>
      </c>
    </row>
    <row r="59" spans="1:17" x14ac:dyDescent="0.25">
      <c r="A59" s="119" t="s">
        <v>55</v>
      </c>
      <c r="B59" s="118">
        <f>PPA_emi!B81</f>
        <v>48.881566696697668</v>
      </c>
      <c r="C59" s="118">
        <f>PPA_emi!C81</f>
        <v>31.812591931074767</v>
      </c>
      <c r="D59" s="118">
        <f>PPA_emi!D81</f>
        <v>40.430281088123927</v>
      </c>
      <c r="E59" s="118">
        <f>PPA_emi!E81</f>
        <v>55.185497483580612</v>
      </c>
      <c r="F59" s="118">
        <f>PPA_emi!F81</f>
        <v>40.610348416965913</v>
      </c>
      <c r="G59" s="118">
        <f>PPA_emi!G81</f>
        <v>46.788648962518018</v>
      </c>
      <c r="H59" s="118">
        <f>PPA_emi!H81</f>
        <v>30.033412484340925</v>
      </c>
      <c r="I59" s="118">
        <f>PPA_emi!I81</f>
        <v>35.6185609328924</v>
      </c>
      <c r="J59" s="118">
        <f>PPA_emi!J81</f>
        <v>31.459750391052314</v>
      </c>
      <c r="K59" s="118">
        <f>PPA_emi!K81</f>
        <v>29.517996537395831</v>
      </c>
      <c r="L59" s="118">
        <f>PPA_emi!L81</f>
        <v>23.745464427707343</v>
      </c>
      <c r="M59" s="118">
        <f>PPA_emi!M81</f>
        <v>24.817816037888505</v>
      </c>
      <c r="N59" s="118">
        <f>PPA_emi!N81</f>
        <v>30.879636845440299</v>
      </c>
      <c r="O59" s="118">
        <f>PPA_emi!O81</f>
        <v>30.392418384727289</v>
      </c>
      <c r="P59" s="118">
        <f>PPA_emi!P81</f>
        <v>35.14172062311107</v>
      </c>
      <c r="Q59" s="118">
        <f>PPA_emi!Q81</f>
        <v>31.078078202847294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>
        <f t="shared" ref="B62:Q62" si="10">IF(B$10=0,"",B$5/B$10*1000)</f>
        <v>144.89800353924969</v>
      </c>
      <c r="C62" s="187">
        <f t="shared" si="10"/>
        <v>136.23315580705258</v>
      </c>
      <c r="D62" s="187">
        <f t="shared" si="10"/>
        <v>127.34151000508936</v>
      </c>
      <c r="E62" s="187">
        <f t="shared" si="10"/>
        <v>117.67370098337116</v>
      </c>
      <c r="F62" s="187">
        <f t="shared" si="10"/>
        <v>112.49818265352999</v>
      </c>
      <c r="G62" s="187">
        <f t="shared" si="10"/>
        <v>105.87920035785152</v>
      </c>
      <c r="H62" s="187">
        <f t="shared" si="10"/>
        <v>86.929841062087775</v>
      </c>
      <c r="I62" s="187">
        <f t="shared" si="10"/>
        <v>91.457909149017553</v>
      </c>
      <c r="J62" s="187">
        <f t="shared" si="10"/>
        <v>90.756981392555659</v>
      </c>
      <c r="K62" s="187">
        <f t="shared" si="10"/>
        <v>92.978540698193854</v>
      </c>
      <c r="L62" s="187">
        <f t="shared" si="10"/>
        <v>96.651557606767071</v>
      </c>
      <c r="M62" s="187">
        <f t="shared" si="10"/>
        <v>119.40370016280639</v>
      </c>
      <c r="N62" s="187">
        <f t="shared" si="10"/>
        <v>124.70139308173452</v>
      </c>
      <c r="O62" s="187">
        <f t="shared" si="10"/>
        <v>120.93160014386469</v>
      </c>
      <c r="P62" s="187">
        <f t="shared" si="10"/>
        <v>116.63767879276733</v>
      </c>
      <c r="Q62" s="187">
        <f t="shared" si="10"/>
        <v>143.38430501212889</v>
      </c>
    </row>
    <row r="63" spans="1:17" x14ac:dyDescent="0.25">
      <c r="A63" s="180" t="s">
        <v>56</v>
      </c>
      <c r="B63" s="186">
        <f t="shared" ref="B63:Q63" si="11">IF(B$11=0,"",B$6/B$11*1000)</f>
        <v>784.87709897096192</v>
      </c>
      <c r="C63" s="186">
        <f t="shared" si="11"/>
        <v>737.94173488756496</v>
      </c>
      <c r="D63" s="186">
        <f t="shared" si="11"/>
        <v>689.77786104763425</v>
      </c>
      <c r="E63" s="186">
        <f t="shared" si="11"/>
        <v>637.40970059664494</v>
      </c>
      <c r="F63" s="186">
        <f t="shared" si="11"/>
        <v>609.37518174079025</v>
      </c>
      <c r="G63" s="186">
        <f t="shared" si="11"/>
        <v>573.52177109690217</v>
      </c>
      <c r="H63" s="186">
        <f t="shared" si="11"/>
        <v>470.87771950105866</v>
      </c>
      <c r="I63" s="186">
        <f t="shared" si="11"/>
        <v>495.40515850783368</v>
      </c>
      <c r="J63" s="186">
        <f t="shared" si="11"/>
        <v>491.60840402783833</v>
      </c>
      <c r="K63" s="186">
        <f t="shared" si="11"/>
        <v>497.24070266968766</v>
      </c>
      <c r="L63" s="186">
        <f t="shared" si="11"/>
        <v>506.34319030560602</v>
      </c>
      <c r="M63" s="186">
        <f t="shared" si="11"/>
        <v>507.13076131949578</v>
      </c>
      <c r="N63" s="186">
        <f t="shared" si="11"/>
        <v>480.58161650774559</v>
      </c>
      <c r="O63" s="186">
        <f t="shared" si="11"/>
        <v>457.3909806022935</v>
      </c>
      <c r="P63" s="186">
        <f t="shared" si="11"/>
        <v>414.53085933500091</v>
      </c>
      <c r="Q63" s="186">
        <f t="shared" si="11"/>
        <v>438.38375461256248</v>
      </c>
    </row>
    <row r="64" spans="1:17" x14ac:dyDescent="0.25">
      <c r="A64" s="108" t="s">
        <v>55</v>
      </c>
      <c r="B64" s="185">
        <f t="shared" ref="B64:Q64" si="12">IF(B$12=0,"",B$7/B$12*1000)</f>
        <v>8111.0852535994272</v>
      </c>
      <c r="C64" s="185">
        <f t="shared" si="12"/>
        <v>7753.9352437718289</v>
      </c>
      <c r="D64" s="185">
        <f t="shared" si="12"/>
        <v>7685.5113467364808</v>
      </c>
      <c r="E64" s="185">
        <f t="shared" si="12"/>
        <v>7608.1282088959224</v>
      </c>
      <c r="F64" s="185">
        <f t="shared" si="12"/>
        <v>7557.6448113086053</v>
      </c>
      <c r="G64" s="185">
        <f t="shared" si="12"/>
        <v>8262.3754364092947</v>
      </c>
      <c r="H64" s="185">
        <f t="shared" si="12"/>
        <v>8274.1972728943892</v>
      </c>
      <c r="I64" s="185">
        <f t="shared" si="12"/>
        <v>8187.1835947692643</v>
      </c>
      <c r="J64" s="185">
        <f t="shared" si="12"/>
        <v>8211.885874777674</v>
      </c>
      <c r="K64" s="185">
        <f t="shared" si="12"/>
        <v>7932.0661066610755</v>
      </c>
      <c r="L64" s="185">
        <f t="shared" si="12"/>
        <v>7847.5155021869514</v>
      </c>
      <c r="M64" s="185">
        <f t="shared" si="12"/>
        <v>7173.8148530780481</v>
      </c>
      <c r="N64" s="185">
        <f t="shared" si="12"/>
        <v>6187.9715906555994</v>
      </c>
      <c r="O64" s="185">
        <f t="shared" si="12"/>
        <v>5766.3951287989048</v>
      </c>
      <c r="P64" s="185">
        <f t="shared" si="12"/>
        <v>4851.9036826449992</v>
      </c>
      <c r="Q64" s="185">
        <f t="shared" si="12"/>
        <v>4076.5300300614904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>
        <f t="shared" ref="B66:Q66" si="13">IF(B$52=0,"",B$52/B$10)</f>
        <v>0.38293640533141782</v>
      </c>
      <c r="C66" s="113">
        <f t="shared" si="13"/>
        <v>0.34508306931062382</v>
      </c>
      <c r="D66" s="113">
        <f t="shared" si="13"/>
        <v>0.38160036299663769</v>
      </c>
      <c r="E66" s="113">
        <f t="shared" si="13"/>
        <v>0.43491087846864857</v>
      </c>
      <c r="F66" s="113">
        <f t="shared" si="13"/>
        <v>0.36435811447770078</v>
      </c>
      <c r="G66" s="113">
        <f t="shared" si="13"/>
        <v>0.39148772210566146</v>
      </c>
      <c r="H66" s="113">
        <f t="shared" si="13"/>
        <v>0.30546035021235107</v>
      </c>
      <c r="I66" s="113">
        <f t="shared" si="13"/>
        <v>0.34257717247622121</v>
      </c>
      <c r="J66" s="113">
        <f t="shared" si="13"/>
        <v>0.32363804144497266</v>
      </c>
      <c r="K66" s="113">
        <f t="shared" si="13"/>
        <v>0.32427100824440325</v>
      </c>
      <c r="L66" s="113">
        <f t="shared" si="13"/>
        <v>0.22271909246095103</v>
      </c>
      <c r="M66" s="113">
        <f t="shared" si="13"/>
        <v>0.25276390471391408</v>
      </c>
      <c r="N66" s="113">
        <f t="shared" si="13"/>
        <v>0.28160954460220355</v>
      </c>
      <c r="O66" s="113">
        <f t="shared" si="13"/>
        <v>0.27813534218552877</v>
      </c>
      <c r="P66" s="113">
        <f t="shared" si="13"/>
        <v>0.27920740612701206</v>
      </c>
      <c r="Q66" s="113">
        <f t="shared" si="13"/>
        <v>0.26743560619592954</v>
      </c>
    </row>
    <row r="67" spans="1:17" x14ac:dyDescent="0.25">
      <c r="A67" s="180" t="s">
        <v>56</v>
      </c>
      <c r="B67" s="182">
        <f t="shared" ref="B67:Q67" si="14">IF(B$53=0,"",B$53/B$11)</f>
        <v>0.27427235335515671</v>
      </c>
      <c r="C67" s="182">
        <f t="shared" si="14"/>
        <v>0.23599240154734155</v>
      </c>
      <c r="D67" s="182">
        <f t="shared" si="14"/>
        <v>0.26096553005285722</v>
      </c>
      <c r="E67" s="182">
        <f t="shared" si="14"/>
        <v>0.31181588510176533</v>
      </c>
      <c r="F67" s="182">
        <f t="shared" si="14"/>
        <v>0.26123202151188452</v>
      </c>
      <c r="G67" s="182">
        <f t="shared" si="14"/>
        <v>0.27371226488433137</v>
      </c>
      <c r="H67" s="182">
        <f t="shared" si="14"/>
        <v>0.20946031388846756</v>
      </c>
      <c r="I67" s="182">
        <f t="shared" si="14"/>
        <v>0.23491206642043447</v>
      </c>
      <c r="J67" s="182">
        <f t="shared" si="14"/>
        <v>0.22192512285207167</v>
      </c>
      <c r="K67" s="182">
        <f t="shared" si="14"/>
        <v>0.22235916093392918</v>
      </c>
      <c r="L67" s="182">
        <f t="shared" si="14"/>
        <v>0.15272296709996744</v>
      </c>
      <c r="M67" s="182">
        <f t="shared" si="14"/>
        <v>0.17558104350874959</v>
      </c>
      <c r="N67" s="182">
        <f t="shared" si="14"/>
        <v>0.19648661296899039</v>
      </c>
      <c r="O67" s="182">
        <f t="shared" si="14"/>
        <v>0.19406256776631312</v>
      </c>
      <c r="P67" s="182">
        <f t="shared" si="14"/>
        <v>0.19481057583914238</v>
      </c>
      <c r="Q67" s="182">
        <f t="shared" si="14"/>
        <v>0.18387915416889289</v>
      </c>
    </row>
    <row r="68" spans="1:17" x14ac:dyDescent="0.25">
      <c r="A68" s="108" t="s">
        <v>55</v>
      </c>
      <c r="B68" s="112">
        <f t="shared" ref="B68:Q68" si="15">IF(B$54=0,"",B$54/B$12)</f>
        <v>0.20509566239471186</v>
      </c>
      <c r="C68" s="112">
        <f t="shared" si="15"/>
        <v>0.18482191741526738</v>
      </c>
      <c r="D68" s="112">
        <f t="shared" si="15"/>
        <v>0.19960925632456855</v>
      </c>
      <c r="E68" s="112">
        <f t="shared" si="15"/>
        <v>0.23850405424327048</v>
      </c>
      <c r="F68" s="112">
        <f t="shared" si="15"/>
        <v>0.19413424498981419</v>
      </c>
      <c r="G68" s="112">
        <f t="shared" si="15"/>
        <v>0.20916248104179885</v>
      </c>
      <c r="H68" s="112">
        <f t="shared" si="15"/>
        <v>0.16762377946639395</v>
      </c>
      <c r="I68" s="112">
        <f t="shared" si="15"/>
        <v>0.18573766984132251</v>
      </c>
      <c r="J68" s="112">
        <f t="shared" si="15"/>
        <v>0.1754692971965931</v>
      </c>
      <c r="K68" s="112">
        <f t="shared" si="15"/>
        <v>0.17581247761799526</v>
      </c>
      <c r="L68" s="112">
        <f t="shared" si="15"/>
        <v>0.11825860732741665</v>
      </c>
      <c r="M68" s="112">
        <f t="shared" si="15"/>
        <v>0.13421169700279809</v>
      </c>
      <c r="N68" s="112">
        <f t="shared" si="15"/>
        <v>0.149666113935464</v>
      </c>
      <c r="O68" s="112">
        <f t="shared" si="15"/>
        <v>0.14781969081275553</v>
      </c>
      <c r="P68" s="112">
        <f t="shared" si="15"/>
        <v>0.14323323073179128</v>
      </c>
      <c r="Q68" s="112">
        <f t="shared" si="15"/>
        <v>0.13320516607598948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>
        <f>IF(PPA_ued!B$5=0,"",PPA_ued!B$5/B$10)</f>
        <v>0.21083911491889565</v>
      </c>
      <c r="C70" s="113">
        <f>IF(PPA_ued!C$5=0,"",PPA_ued!C$5/C$10)</f>
        <v>0.19168343825045203</v>
      </c>
      <c r="D70" s="113">
        <f>IF(PPA_ued!D$5=0,"",PPA_ued!D$5/D$10)</f>
        <v>0.21165288212611516</v>
      </c>
      <c r="E70" s="113">
        <f>IF(PPA_ued!E$5=0,"",PPA_ued!E$5/E$10)</f>
        <v>0.24469969406356634</v>
      </c>
      <c r="F70" s="113">
        <f>IF(PPA_ued!F$5=0,"",PPA_ued!F$5/F$10)</f>
        <v>0.20552333010333385</v>
      </c>
      <c r="G70" s="113">
        <f>IF(PPA_ued!G$5=0,"",PPA_ued!G$5/G$10)</f>
        <v>0.22484707708334672</v>
      </c>
      <c r="H70" s="113">
        <f>IF(PPA_ued!H$5=0,"",PPA_ued!H$5/H$10)</f>
        <v>0.17610206092857372</v>
      </c>
      <c r="I70" s="113">
        <f>IF(PPA_ued!I$5=0,"",PPA_ued!I$5/I$10)</f>
        <v>0.19736723951402418</v>
      </c>
      <c r="J70" s="113">
        <f>IF(PPA_ued!J$5=0,"",PPA_ued!J$5/J$10)</f>
        <v>0.18679197673295206</v>
      </c>
      <c r="K70" s="113">
        <f>IF(PPA_ued!K$5=0,"",PPA_ued!K$5/K$10)</f>
        <v>0.18699815696312486</v>
      </c>
      <c r="L70" s="113">
        <f>IF(PPA_ued!L$5=0,"",PPA_ued!L$5/L$10)</f>
        <v>0.12790981410760094</v>
      </c>
      <c r="M70" s="113">
        <f>IF(PPA_ued!M$5=0,"",PPA_ued!M$5/M$10)</f>
        <v>0.14554592267629579</v>
      </c>
      <c r="N70" s="113">
        <f>IF(PPA_ued!N$5=0,"",PPA_ued!N$5/N$10)</f>
        <v>0.16667764364953933</v>
      </c>
      <c r="O70" s="113">
        <f>IF(PPA_ued!O$5=0,"",PPA_ued!O$5/O$10)</f>
        <v>0.16688123973265998</v>
      </c>
      <c r="P70" s="113">
        <f>IF(PPA_ued!P$5=0,"",PPA_ued!P$5/P$10)</f>
        <v>0.16912637015089776</v>
      </c>
      <c r="Q70" s="113">
        <f>IF(PPA_ued!Q$5=0,"",PPA_ued!Q$5/Q$10)</f>
        <v>0.1588809193147131</v>
      </c>
    </row>
    <row r="71" spans="1:17" x14ac:dyDescent="0.25">
      <c r="A71" s="180" t="s">
        <v>56</v>
      </c>
      <c r="B71" s="182">
        <f>IF(PPA_ued!B$31=0,"",PPA_ued!B$31/B$11)</f>
        <v>0.21209034011037387</v>
      </c>
      <c r="C71" s="182">
        <f>IF(PPA_ued!C$31=0,"",PPA_ued!C$31/C$11)</f>
        <v>0.17473141861430963</v>
      </c>
      <c r="D71" s="182">
        <f>IF(PPA_ued!D$31=0,"",PPA_ued!D$31/D$11)</f>
        <v>0.19635544613970499</v>
      </c>
      <c r="E71" s="182">
        <f>IF(PPA_ued!E$31=0,"",PPA_ued!E$31/E$11)</f>
        <v>0.24070280466785615</v>
      </c>
      <c r="F71" s="182">
        <f>IF(PPA_ued!F$31=0,"",PPA_ued!F$31/F$11)</f>
        <v>0.1984967636726731</v>
      </c>
      <c r="G71" s="182">
        <f>IF(PPA_ued!G$31=0,"",PPA_ued!G$31/G$11)</f>
        <v>0.21579059129223621</v>
      </c>
      <c r="H71" s="182">
        <f>IF(PPA_ued!H$31=0,"",PPA_ued!H$31/H$11)</f>
        <v>0.16151233682299204</v>
      </c>
      <c r="I71" s="182">
        <f>IF(PPA_ued!I$31=0,"",PPA_ued!I$31/I$11)</f>
        <v>0.18361292224269402</v>
      </c>
      <c r="J71" s="182">
        <f>IF(PPA_ued!J$31=0,"",PPA_ued!J$31/J$11)</f>
        <v>0.1736644661897252</v>
      </c>
      <c r="K71" s="182">
        <f>IF(PPA_ued!K$31=0,"",PPA_ued!K$31/K$11)</f>
        <v>0.17473444498330179</v>
      </c>
      <c r="L71" s="182">
        <f>IF(PPA_ued!L$31=0,"",PPA_ued!L$31/L$11)</f>
        <v>0.12170224941947534</v>
      </c>
      <c r="M71" s="182">
        <f>IF(PPA_ued!M$31=0,"",PPA_ued!M$31/M$11)</f>
        <v>0.14214117919873681</v>
      </c>
      <c r="N71" s="182">
        <f>IF(PPA_ued!N$31=0,"",PPA_ued!N$31/N$11)</f>
        <v>0.1626062936957571</v>
      </c>
      <c r="O71" s="182">
        <f>IF(PPA_ued!O$31=0,"",PPA_ued!O$31/O$11)</f>
        <v>0.16088644026768589</v>
      </c>
      <c r="P71" s="182">
        <f>IF(PPA_ued!P$31=0,"",PPA_ued!P$31/P$11)</f>
        <v>0.16125812784710139</v>
      </c>
      <c r="Q71" s="182">
        <f>IF(PPA_ued!Q$31=0,"",PPA_ued!Q$31/Q$11)</f>
        <v>0.1525366995669985</v>
      </c>
    </row>
    <row r="72" spans="1:17" x14ac:dyDescent="0.25">
      <c r="A72" s="108" t="s">
        <v>55</v>
      </c>
      <c r="B72" s="112">
        <f>IF(PPA_ued!B$81=0,"",PPA_ued!B$81/B$12)</f>
        <v>0.11078488920919388</v>
      </c>
      <c r="C72" s="112">
        <f>IF(PPA_ued!C$81=0,"",PPA_ued!C$81/C$12)</f>
        <v>0.10127817520721388</v>
      </c>
      <c r="D72" s="112">
        <f>IF(PPA_ued!D$81=0,"",PPA_ued!D$81/D$12)</f>
        <v>0.1101565279282954</v>
      </c>
      <c r="E72" s="112">
        <f>IF(PPA_ued!E$81=0,"",PPA_ued!E$81/E$12)</f>
        <v>0.13097425523831965</v>
      </c>
      <c r="F72" s="112">
        <f>IF(PPA_ued!F$81=0,"",PPA_ued!F$81/F$12)</f>
        <v>0.10820630887471998</v>
      </c>
      <c r="G72" s="112">
        <f>IF(PPA_ued!G$81=0,"",PPA_ued!G$81/G$12)</f>
        <v>0.11777245385259386</v>
      </c>
      <c r="H72" s="112">
        <f>IF(PPA_ued!H$81=0,"",PPA_ued!H$81/H$12)</f>
        <v>9.5114601290127457E-2</v>
      </c>
      <c r="I72" s="112">
        <f>IF(PPA_ued!I$81=0,"",PPA_ued!I$81/I$12)</f>
        <v>0.10693961003098064</v>
      </c>
      <c r="J72" s="112">
        <f>IF(PPA_ued!J$81=0,"",PPA_ued!J$81/J$12)</f>
        <v>0.10112516057918779</v>
      </c>
      <c r="K72" s="112">
        <f>IF(PPA_ued!K$81=0,"",PPA_ued!K$81/K$12)</f>
        <v>0.10118615592788728</v>
      </c>
      <c r="L72" s="112">
        <f>IF(PPA_ued!L$81=0,"",PPA_ued!L$81/L$12)</f>
        <v>6.9650814181462517E-2</v>
      </c>
      <c r="M72" s="112">
        <f>IF(PPA_ued!M$81=0,"",PPA_ued!M$81/M$12)</f>
        <v>7.9357710740892498E-2</v>
      </c>
      <c r="N72" s="112">
        <f>IF(PPA_ued!N$81=0,"",PPA_ued!N$81/N$12)</f>
        <v>9.1087241792710841E-2</v>
      </c>
      <c r="O72" s="112">
        <f>IF(PPA_ued!O$81=0,"",PPA_ued!O$81/O$12)</f>
        <v>9.0021471771842929E-2</v>
      </c>
      <c r="P72" s="112">
        <f>IF(PPA_ued!P$81=0,"",PPA_ued!P$81/P$12)</f>
        <v>9.580216252613441E-2</v>
      </c>
      <c r="Q72" s="112">
        <f>IF(PPA_ued!Q$81=0,"",PPA_ued!Q$81/Q$12)</f>
        <v>9.5908207260550118E-2</v>
      </c>
    </row>
    <row r="73" spans="1:17" x14ac:dyDescent="0.25">
      <c r="A73" s="39" t="s">
        <v>60</v>
      </c>
      <c r="B73" s="111">
        <f t="shared" ref="B73:Q73" si="16">IF(B$51=0,"",B$56/B$51)</f>
        <v>1.5989312164322111</v>
      </c>
      <c r="C73" s="111">
        <f t="shared" si="16"/>
        <v>1.2038541872363182</v>
      </c>
      <c r="D73" s="111">
        <f t="shared" si="16"/>
        <v>1.3279105569992362</v>
      </c>
      <c r="E73" s="111">
        <f t="shared" si="16"/>
        <v>1.4744890668102562</v>
      </c>
      <c r="F73" s="111">
        <f t="shared" si="16"/>
        <v>1.27220893941998</v>
      </c>
      <c r="G73" s="111">
        <f t="shared" si="16"/>
        <v>1.3360154556271611</v>
      </c>
      <c r="H73" s="111">
        <f t="shared" si="16"/>
        <v>1.0629675460624859</v>
      </c>
      <c r="I73" s="111">
        <f t="shared" si="16"/>
        <v>1.1410906976591431</v>
      </c>
      <c r="J73" s="111">
        <f t="shared" si="16"/>
        <v>1.2082332615285163</v>
      </c>
      <c r="K73" s="111">
        <f t="shared" si="16"/>
        <v>1.2033235232802524</v>
      </c>
      <c r="L73" s="111">
        <f t="shared" si="16"/>
        <v>1.3175751173666921</v>
      </c>
      <c r="M73" s="111">
        <f t="shared" si="16"/>
        <v>1.2173056954524617</v>
      </c>
      <c r="N73" s="111">
        <f t="shared" si="16"/>
        <v>1.2966662785124632</v>
      </c>
      <c r="O73" s="111">
        <f t="shared" si="16"/>
        <v>1.3258890716405014</v>
      </c>
      <c r="P73" s="111">
        <f t="shared" si="16"/>
        <v>1.322077422634315</v>
      </c>
      <c r="Q73" s="111">
        <f t="shared" si="16"/>
        <v>0.95141975669387746</v>
      </c>
    </row>
    <row r="74" spans="1:17" x14ac:dyDescent="0.25">
      <c r="A74" s="110" t="s">
        <v>35</v>
      </c>
      <c r="B74" s="109">
        <f t="shared" ref="B74:Q74" si="17">IF(B$52=0,"",B$57/B$52)</f>
        <v>0.67375320226456803</v>
      </c>
      <c r="C74" s="109">
        <f t="shared" si="17"/>
        <v>1.852252180969189E-2</v>
      </c>
      <c r="D74" s="109">
        <f t="shared" si="17"/>
        <v>0.20166508423562943</v>
      </c>
      <c r="E74" s="109">
        <f t="shared" si="17"/>
        <v>0.74053251841464007</v>
      </c>
      <c r="F74" s="109">
        <f t="shared" si="17"/>
        <v>0.32597814826462163</v>
      </c>
      <c r="G74" s="109">
        <f t="shared" si="17"/>
        <v>0.51823012624218046</v>
      </c>
      <c r="H74" s="109">
        <f t="shared" si="17"/>
        <v>1.8157501020654356E-2</v>
      </c>
      <c r="I74" s="109">
        <f t="shared" si="17"/>
        <v>1.9840255960574756E-2</v>
      </c>
      <c r="J74" s="109">
        <f t="shared" si="17"/>
        <v>1.936441193365053E-2</v>
      </c>
      <c r="K74" s="109">
        <f t="shared" si="17"/>
        <v>1.9860202408881263E-2</v>
      </c>
      <c r="L74" s="109">
        <f t="shared" si="17"/>
        <v>2.2644778066859522E-2</v>
      </c>
      <c r="M74" s="109">
        <f t="shared" si="17"/>
        <v>2.056963172596725E-2</v>
      </c>
      <c r="N74" s="109">
        <f t="shared" si="17"/>
        <v>0.10705165548194349</v>
      </c>
      <c r="O74" s="109">
        <f t="shared" si="17"/>
        <v>0.41065566030831868</v>
      </c>
      <c r="P74" s="109">
        <f t="shared" si="17"/>
        <v>0.45833272345711007</v>
      </c>
      <c r="Q74" s="109">
        <f t="shared" si="17"/>
        <v>1.9040193037472158E-2</v>
      </c>
    </row>
    <row r="75" spans="1:17" x14ac:dyDescent="0.25">
      <c r="A75" s="180" t="s">
        <v>56</v>
      </c>
      <c r="B75" s="178">
        <f t="shared" ref="B75:Q75" si="18">IF(B$53=0,"",B$58/B$53)</f>
        <v>2.1780827936001819</v>
      </c>
      <c r="C75" s="178">
        <f t="shared" si="18"/>
        <v>1.8669379083986197</v>
      </c>
      <c r="D75" s="178">
        <f t="shared" si="18"/>
        <v>1.9439744083418118</v>
      </c>
      <c r="E75" s="178">
        <f t="shared" si="18"/>
        <v>1.9271965052262054</v>
      </c>
      <c r="F75" s="178">
        <f t="shared" si="18"/>
        <v>1.8277874204981615</v>
      </c>
      <c r="G75" s="178">
        <f t="shared" si="18"/>
        <v>1.8370500694566696</v>
      </c>
      <c r="H75" s="178">
        <f t="shared" si="18"/>
        <v>1.5783945326572784</v>
      </c>
      <c r="I75" s="178">
        <f t="shared" si="18"/>
        <v>1.7073562797576296</v>
      </c>
      <c r="J75" s="178">
        <f t="shared" si="18"/>
        <v>1.8163961097010575</v>
      </c>
      <c r="K75" s="178">
        <f t="shared" si="18"/>
        <v>1.7977806805975418</v>
      </c>
      <c r="L75" s="178">
        <f t="shared" si="18"/>
        <v>1.9562440191643797</v>
      </c>
      <c r="M75" s="178">
        <f t="shared" si="18"/>
        <v>1.8286468048748359</v>
      </c>
      <c r="N75" s="178">
        <f t="shared" si="18"/>
        <v>1.9085796621059234</v>
      </c>
      <c r="O75" s="178">
        <f t="shared" si="18"/>
        <v>1.7936164498626836</v>
      </c>
      <c r="P75" s="178">
        <f t="shared" si="18"/>
        <v>1.789335303326655</v>
      </c>
      <c r="Q75" s="178">
        <f t="shared" si="18"/>
        <v>1.369533206676983</v>
      </c>
    </row>
    <row r="76" spans="1:17" x14ac:dyDescent="0.25">
      <c r="A76" s="108" t="s">
        <v>55</v>
      </c>
      <c r="B76" s="107">
        <f t="shared" ref="B76:Q76" si="19">IF(B$54=0,"",B$59/B$54)</f>
        <v>0.42069956386188823</v>
      </c>
      <c r="C76" s="107">
        <f t="shared" si="19"/>
        <v>0.29286047863886944</v>
      </c>
      <c r="D76" s="107">
        <f t="shared" si="19"/>
        <v>0.32871746303161348</v>
      </c>
      <c r="E76" s="107">
        <f t="shared" si="19"/>
        <v>0.37308028080218109</v>
      </c>
      <c r="F76" s="107">
        <f t="shared" si="19"/>
        <v>0.33342107698478107</v>
      </c>
      <c r="G76" s="107">
        <f t="shared" si="19"/>
        <v>0.35663234443254122</v>
      </c>
      <c r="H76" s="107">
        <f t="shared" si="19"/>
        <v>0.28708911747709082</v>
      </c>
      <c r="I76" s="107">
        <f t="shared" si="19"/>
        <v>0.3136952363522823</v>
      </c>
      <c r="J76" s="107">
        <f t="shared" si="19"/>
        <v>0.30617164367336702</v>
      </c>
      <c r="K76" s="107">
        <f t="shared" si="19"/>
        <v>0.31401061060089797</v>
      </c>
      <c r="L76" s="107">
        <f t="shared" si="19"/>
        <v>0.3580376695716127</v>
      </c>
      <c r="M76" s="107">
        <f t="shared" si="19"/>
        <v>0.32522743147965827</v>
      </c>
      <c r="N76" s="107">
        <f t="shared" si="19"/>
        <v>0.36383168811873223</v>
      </c>
      <c r="O76" s="107">
        <f t="shared" si="19"/>
        <v>0.35886645559004232</v>
      </c>
      <c r="P76" s="107">
        <f t="shared" si="19"/>
        <v>0.35629209175970672</v>
      </c>
      <c r="Q76" s="107">
        <f t="shared" si="19"/>
        <v>0.30104540319196071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670.13870932998122</v>
      </c>
      <c r="C5" s="96">
        <v>593.88796228358376</v>
      </c>
      <c r="D5" s="96">
        <v>656.73422471721346</v>
      </c>
      <c r="E5" s="96">
        <v>823.72120381962043</v>
      </c>
      <c r="F5" s="96">
        <v>726.74869513722206</v>
      </c>
      <c r="G5" s="96">
        <v>798.24346537344377</v>
      </c>
      <c r="H5" s="96">
        <v>635.11316016152023</v>
      </c>
      <c r="I5" s="96">
        <v>712.66329190228305</v>
      </c>
      <c r="J5" s="96">
        <v>650.22118906709454</v>
      </c>
      <c r="K5" s="96">
        <v>566.01504489060585</v>
      </c>
      <c r="L5" s="96">
        <v>417.35330736257617</v>
      </c>
      <c r="M5" s="96">
        <v>499.46147571469425</v>
      </c>
      <c r="N5" s="96">
        <v>557.72770308466409</v>
      </c>
      <c r="O5" s="96">
        <v>536.53976319641606</v>
      </c>
      <c r="P5" s="96">
        <v>525.80617929245034</v>
      </c>
      <c r="Q5" s="96">
        <v>438.83508620690083</v>
      </c>
    </row>
    <row r="6" spans="1:17" x14ac:dyDescent="0.25">
      <c r="A6" s="132" t="s">
        <v>83</v>
      </c>
      <c r="B6" s="160">
        <v>4.086268649261684</v>
      </c>
      <c r="C6" s="160">
        <v>3.6213185832522115</v>
      </c>
      <c r="D6" s="160">
        <v>4.0045328467030936</v>
      </c>
      <c r="E6" s="160">
        <v>5.022760339073014</v>
      </c>
      <c r="F6" s="160">
        <v>4.4314563052181031</v>
      </c>
      <c r="G6" s="160">
        <v>4.8674061080500204</v>
      </c>
      <c r="H6" s="160">
        <v>3.8726952479678629</v>
      </c>
      <c r="I6" s="160">
        <v>4.3455685019173718</v>
      </c>
      <c r="J6" s="160">
        <v>3.9648186606426981</v>
      </c>
      <c r="K6" s="160">
        <v>3.4513593988017837</v>
      </c>
      <c r="L6" s="160">
        <v>2.5448727432063776</v>
      </c>
      <c r="M6" s="160">
        <v>3.0455392910633372</v>
      </c>
      <c r="N6" s="160">
        <v>3.4008261218311193</v>
      </c>
      <c r="O6" s="160">
        <v>3.2716295640104955</v>
      </c>
      <c r="P6" s="160">
        <v>3.206179968590396</v>
      </c>
      <c r="Q6" s="160">
        <v>2.6758610269748249</v>
      </c>
    </row>
    <row r="7" spans="1:17" x14ac:dyDescent="0.25">
      <c r="A7" s="76" t="s">
        <v>82</v>
      </c>
      <c r="B7" s="159">
        <v>5.7207761089663558</v>
      </c>
      <c r="C7" s="159">
        <v>5.069846016553095</v>
      </c>
      <c r="D7" s="159">
        <v>5.6063459853843307</v>
      </c>
      <c r="E7" s="159">
        <v>7.0318644747022176</v>
      </c>
      <c r="F7" s="159">
        <v>6.2040388273053431</v>
      </c>
      <c r="G7" s="159">
        <v>6.8143685512700269</v>
      </c>
      <c r="H7" s="159">
        <v>5.4217733471550069</v>
      </c>
      <c r="I7" s="159">
        <v>6.0837959026843187</v>
      </c>
      <c r="J7" s="159">
        <v>5.550746124899776</v>
      </c>
      <c r="K7" s="159">
        <v>4.8319031583224961</v>
      </c>
      <c r="L7" s="159">
        <v>3.5628218404889274</v>
      </c>
      <c r="M7" s="159">
        <v>4.2637550074886716</v>
      </c>
      <c r="N7" s="159">
        <v>4.7611565705635659</v>
      </c>
      <c r="O7" s="159">
        <v>4.5802813896146928</v>
      </c>
      <c r="P7" s="159">
        <v>4.4886519560265539</v>
      </c>
      <c r="Q7" s="159">
        <v>3.746205437764754</v>
      </c>
    </row>
    <row r="8" spans="1:17" x14ac:dyDescent="0.25">
      <c r="A8" s="76" t="s">
        <v>81</v>
      </c>
      <c r="B8" s="159">
        <v>32.690149194093472</v>
      </c>
      <c r="C8" s="159">
        <v>28.970548666017692</v>
      </c>
      <c r="D8" s="159">
        <v>32.036262773624749</v>
      </c>
      <c r="E8" s="159">
        <v>40.182082712584112</v>
      </c>
      <c r="F8" s="159">
        <v>35.451650441744825</v>
      </c>
      <c r="G8" s="159">
        <v>38.939248864400163</v>
      </c>
      <c r="H8" s="159">
        <v>30.981561983742903</v>
      </c>
      <c r="I8" s="159">
        <v>34.764548015338974</v>
      </c>
      <c r="J8" s="159">
        <v>31.718549285141584</v>
      </c>
      <c r="K8" s="159">
        <v>27.610875190414269</v>
      </c>
      <c r="L8" s="159">
        <v>20.358981945651021</v>
      </c>
      <c r="M8" s="159">
        <v>24.364314328506698</v>
      </c>
      <c r="N8" s="159">
        <v>27.206608974648955</v>
      </c>
      <c r="O8" s="159">
        <v>26.173036512083964</v>
      </c>
      <c r="P8" s="159">
        <v>25.649439748723168</v>
      </c>
      <c r="Q8" s="159">
        <v>21.406888215798599</v>
      </c>
    </row>
    <row r="9" spans="1:17" x14ac:dyDescent="0.25">
      <c r="A9" s="76" t="s">
        <v>80</v>
      </c>
      <c r="B9" s="159">
        <v>16.345074597046736</v>
      </c>
      <c r="C9" s="159">
        <v>14.485274333008846</v>
      </c>
      <c r="D9" s="159">
        <v>16.018131386812374</v>
      </c>
      <c r="E9" s="159">
        <v>20.091041356292056</v>
      </c>
      <c r="F9" s="159">
        <v>17.725825220872412</v>
      </c>
      <c r="G9" s="159">
        <v>19.469624432200082</v>
      </c>
      <c r="H9" s="159">
        <v>15.490780991871452</v>
      </c>
      <c r="I9" s="159">
        <v>17.382274007669487</v>
      </c>
      <c r="J9" s="159">
        <v>15.859274642570792</v>
      </c>
      <c r="K9" s="159">
        <v>13.805437595207135</v>
      </c>
      <c r="L9" s="159">
        <v>10.17949097282551</v>
      </c>
      <c r="M9" s="159">
        <v>12.182157164253349</v>
      </c>
      <c r="N9" s="159">
        <v>13.603304487324477</v>
      </c>
      <c r="O9" s="159">
        <v>13.086518256041982</v>
      </c>
      <c r="P9" s="159">
        <v>12.824719874361584</v>
      </c>
      <c r="Q9" s="159">
        <v>10.703444107899299</v>
      </c>
    </row>
    <row r="10" spans="1:17" x14ac:dyDescent="0.25">
      <c r="A10" s="129" t="s">
        <v>79</v>
      </c>
      <c r="B10" s="158">
        <v>9.807044758228038</v>
      </c>
      <c r="C10" s="158">
        <v>8.6911645998053082</v>
      </c>
      <c r="D10" s="158">
        <v>9.6108788320874226</v>
      </c>
      <c r="E10" s="158">
        <v>12.054624813775231</v>
      </c>
      <c r="F10" s="158">
        <v>10.635495132523445</v>
      </c>
      <c r="G10" s="158">
        <v>11.681774659320046</v>
      </c>
      <c r="H10" s="158">
        <v>9.294468595122872</v>
      </c>
      <c r="I10" s="158">
        <v>10.429364404601689</v>
      </c>
      <c r="J10" s="158">
        <v>9.5155647855424732</v>
      </c>
      <c r="K10" s="158">
        <v>8.2832625571242779</v>
      </c>
      <c r="L10" s="158">
        <v>6.107694583695304</v>
      </c>
      <c r="M10" s="158">
        <v>7.3092942985520093</v>
      </c>
      <c r="N10" s="158">
        <v>8.1619826923946857</v>
      </c>
      <c r="O10" s="158">
        <v>7.8519109536251888</v>
      </c>
      <c r="P10" s="158">
        <v>7.6948319246169508</v>
      </c>
      <c r="Q10" s="158">
        <v>6.4220664647395775</v>
      </c>
    </row>
    <row r="11" spans="1:17" x14ac:dyDescent="0.25">
      <c r="A11" s="92" t="s">
        <v>125</v>
      </c>
      <c r="B11" s="91">
        <v>0.2872803546925119</v>
      </c>
      <c r="C11" s="91">
        <v>0.29755533204673662</v>
      </c>
      <c r="D11" s="91">
        <v>0.26612968333370701</v>
      </c>
      <c r="E11" s="91">
        <v>0.28162140636527988</v>
      </c>
      <c r="F11" s="91">
        <v>0.33212599209231508</v>
      </c>
      <c r="G11" s="91">
        <v>0.41407885833901376</v>
      </c>
      <c r="H11" s="91">
        <v>0.21759669223293468</v>
      </c>
      <c r="I11" s="91">
        <v>0.40478681162551183</v>
      </c>
      <c r="J11" s="91">
        <v>0.39714268104779632</v>
      </c>
      <c r="K11" s="91">
        <v>0.37164558514665058</v>
      </c>
      <c r="L11" s="91">
        <v>0.38184372011961648</v>
      </c>
      <c r="M11" s="91">
        <v>0.29296358390220612</v>
      </c>
      <c r="N11" s="91">
        <v>0.2282253889655366</v>
      </c>
      <c r="O11" s="91">
        <v>0.16967584513875361</v>
      </c>
      <c r="P11" s="91">
        <v>0.22183764387507815</v>
      </c>
      <c r="Q11" s="91">
        <v>0.29679865120326865</v>
      </c>
    </row>
    <row r="12" spans="1:17" x14ac:dyDescent="0.25">
      <c r="A12" s="92" t="s">
        <v>26</v>
      </c>
      <c r="B12" s="91">
        <v>7.248265805097482</v>
      </c>
      <c r="C12" s="91">
        <v>4.3271872443615358</v>
      </c>
      <c r="D12" s="91">
        <v>5.4953034468576307</v>
      </c>
      <c r="E12" s="91">
        <v>7.934940378083378</v>
      </c>
      <c r="F12" s="91">
        <v>6.1191847284618106</v>
      </c>
      <c r="G12" s="91">
        <v>7.1221001255404</v>
      </c>
      <c r="H12" s="91">
        <v>4.6486248991407439</v>
      </c>
      <c r="I12" s="91">
        <v>5.547447474856817</v>
      </c>
      <c r="J12" s="91">
        <v>4.8717300716982281</v>
      </c>
      <c r="K12" s="91">
        <v>4.3879086762238328</v>
      </c>
      <c r="L12" s="91">
        <v>3.6116228770246708</v>
      </c>
      <c r="M12" s="91">
        <v>4.0835999698204519</v>
      </c>
      <c r="N12" s="91">
        <v>5.2520735968718135</v>
      </c>
      <c r="O12" s="91">
        <v>5.0399998457020354</v>
      </c>
      <c r="P12" s="91">
        <v>4.830024935407069</v>
      </c>
      <c r="Q12" s="91">
        <v>3.3091421848124041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3.928967420631941E-3</v>
      </c>
      <c r="M13" s="91">
        <v>4.0584634534609632E-3</v>
      </c>
      <c r="N13" s="91">
        <v>4.0685678815579997E-3</v>
      </c>
      <c r="O13" s="91">
        <v>3.9274657903800511E-3</v>
      </c>
      <c r="P13" s="91">
        <v>3.6753829500547792E-3</v>
      </c>
      <c r="Q13" s="91">
        <v>3.1183479144098187E-3</v>
      </c>
    </row>
    <row r="14" spans="1:17" x14ac:dyDescent="0.25">
      <c r="A14" s="92" t="s">
        <v>21</v>
      </c>
      <c r="B14" s="157">
        <v>2.2714985984380451</v>
      </c>
      <c r="C14" s="157">
        <v>4.0664220233970347</v>
      </c>
      <c r="D14" s="157">
        <v>3.8494457018960855</v>
      </c>
      <c r="E14" s="157">
        <v>3.8380630293265736</v>
      </c>
      <c r="F14" s="157">
        <v>4.1841844119693201</v>
      </c>
      <c r="G14" s="157">
        <v>4.1455956754406325</v>
      </c>
      <c r="H14" s="157">
        <v>4.4282470037491928</v>
      </c>
      <c r="I14" s="157">
        <v>4.4771301181193603</v>
      </c>
      <c r="J14" s="157">
        <v>4.2466920327964486</v>
      </c>
      <c r="K14" s="157">
        <v>3.5237082957537953</v>
      </c>
      <c r="L14" s="157">
        <v>2.1102990191303856</v>
      </c>
      <c r="M14" s="157">
        <v>2.9286722813758899</v>
      </c>
      <c r="N14" s="157">
        <v>2.6776151386757774</v>
      </c>
      <c r="O14" s="157">
        <v>2.6383077969940203</v>
      </c>
      <c r="P14" s="157">
        <v>2.6392939623847478</v>
      </c>
      <c r="Q14" s="157">
        <v>2.8130072808094955</v>
      </c>
    </row>
    <row r="15" spans="1:17" x14ac:dyDescent="0.25">
      <c r="A15" s="156" t="s">
        <v>241</v>
      </c>
      <c r="B15" s="155">
        <v>2.3067442170155377</v>
      </c>
      <c r="C15" s="155">
        <v>9.4298744365580234</v>
      </c>
      <c r="D15" s="155">
        <v>8.9110552912921026</v>
      </c>
      <c r="E15" s="155">
        <v>8.6707700889211505</v>
      </c>
      <c r="F15" s="155">
        <v>10.991706316225962</v>
      </c>
      <c r="G15" s="155">
        <v>11.053345782564163</v>
      </c>
      <c r="H15" s="155">
        <v>9.6129204605888674</v>
      </c>
      <c r="I15" s="155">
        <v>10.392434282946184</v>
      </c>
      <c r="J15" s="155">
        <v>10.839840340484107</v>
      </c>
      <c r="K15" s="155">
        <v>8.9173293385555112</v>
      </c>
      <c r="L15" s="155">
        <v>4.6938851669706443</v>
      </c>
      <c r="M15" s="155">
        <v>7.0328348076212599</v>
      </c>
      <c r="N15" s="155">
        <v>6.3983151121453661</v>
      </c>
      <c r="O15" s="155">
        <v>7.4892146425703814</v>
      </c>
      <c r="P15" s="155">
        <v>7.5477346460072985</v>
      </c>
      <c r="Q15" s="155">
        <v>6.9552121479831923</v>
      </c>
    </row>
    <row r="16" spans="1:17" x14ac:dyDescent="0.25">
      <c r="A16" s="156" t="s">
        <v>240</v>
      </c>
      <c r="B16" s="206">
        <v>594.05655354533496</v>
      </c>
      <c r="C16" s="206">
        <v>502.66465912270405</v>
      </c>
      <c r="D16" s="206">
        <v>560.74467250954933</v>
      </c>
      <c r="E16" s="206">
        <v>711.39968205889238</v>
      </c>
      <c r="F16" s="206">
        <v>616.88250885727416</v>
      </c>
      <c r="G16" s="206">
        <v>680.854706347719</v>
      </c>
      <c r="H16" s="206">
        <v>539.07691406709614</v>
      </c>
      <c r="I16" s="206">
        <v>606.17100838057809</v>
      </c>
      <c r="J16" s="206">
        <v>548.68386113784845</v>
      </c>
      <c r="K16" s="206">
        <v>479.29859023316817</v>
      </c>
      <c r="L16" s="206">
        <v>359.47470418313702</v>
      </c>
      <c r="M16" s="206">
        <v>425.63505902249506</v>
      </c>
      <c r="N16" s="206">
        <v>479.9770310987663</v>
      </c>
      <c r="O16" s="206">
        <v>457.44447267275751</v>
      </c>
      <c r="P16" s="206">
        <v>447.62187751633047</v>
      </c>
      <c r="Q16" s="206">
        <v>371.46938181022244</v>
      </c>
    </row>
    <row r="17" spans="1:17" x14ac:dyDescent="0.25">
      <c r="A17" s="152" t="s">
        <v>249</v>
      </c>
      <c r="B17" s="264">
        <v>574.83368507020555</v>
      </c>
      <c r="C17" s="264">
        <v>424.08237215138752</v>
      </c>
      <c r="D17" s="264">
        <v>486.48587841544872</v>
      </c>
      <c r="E17" s="264">
        <v>639.14326465121644</v>
      </c>
      <c r="F17" s="264">
        <v>525.28495622205821</v>
      </c>
      <c r="G17" s="264">
        <v>588.74349149301804</v>
      </c>
      <c r="H17" s="264">
        <v>458.96924356218926</v>
      </c>
      <c r="I17" s="264">
        <v>519.56738935602687</v>
      </c>
      <c r="J17" s="264">
        <v>458.3518583004813</v>
      </c>
      <c r="K17" s="264">
        <v>404.98751241187256</v>
      </c>
      <c r="L17" s="264">
        <v>320.3589944583818</v>
      </c>
      <c r="M17" s="264">
        <v>367.02810229231812</v>
      </c>
      <c r="N17" s="264">
        <v>426.6577384975551</v>
      </c>
      <c r="O17" s="264">
        <v>395.03435065133789</v>
      </c>
      <c r="P17" s="264">
        <v>384.72408879960324</v>
      </c>
      <c r="Q17" s="264">
        <v>313.50928057702941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0.90773003230369431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0.44147057459807221</v>
      </c>
      <c r="P20" s="87">
        <v>1.1068697977128732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1.9954462013111105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1.0291290166375477</v>
      </c>
      <c r="P21" s="87">
        <v>2.5544780278791404</v>
      </c>
      <c r="Q21" s="87">
        <v>0</v>
      </c>
    </row>
    <row r="22" spans="1:17" x14ac:dyDescent="0.25">
      <c r="A22" s="150" t="s">
        <v>29</v>
      </c>
      <c r="B22" s="87">
        <v>133.82686313657905</v>
      </c>
      <c r="C22" s="87">
        <v>0</v>
      </c>
      <c r="D22" s="87">
        <v>36.655938415448702</v>
      </c>
      <c r="E22" s="87">
        <v>182.23746465121644</v>
      </c>
      <c r="F22" s="87">
        <v>68.376156222058228</v>
      </c>
      <c r="G22" s="87">
        <v>94.582988421235953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14.463962051581575</v>
      </c>
      <c r="O22" s="87">
        <v>41.080984123134208</v>
      </c>
      <c r="P22" s="87">
        <v>27.705623495702721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34.321403652131274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30.568936201963083</v>
      </c>
      <c r="P24" s="87">
        <v>55.618119432217028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441.0068219336265</v>
      </c>
      <c r="C26" s="87">
        <v>424.08237215138752</v>
      </c>
      <c r="D26" s="87">
        <v>449.82994000000002</v>
      </c>
      <c r="E26" s="87">
        <v>456.9058</v>
      </c>
      <c r="F26" s="87">
        <v>456.90879999999999</v>
      </c>
      <c r="G26" s="87">
        <v>456.93592318603601</v>
      </c>
      <c r="H26" s="87">
        <v>458.96924356218926</v>
      </c>
      <c r="I26" s="87">
        <v>519.56738935602687</v>
      </c>
      <c r="J26" s="87">
        <v>458.3518583004813</v>
      </c>
      <c r="K26" s="87">
        <v>404.98751241187256</v>
      </c>
      <c r="L26" s="87">
        <v>320.3589944583818</v>
      </c>
      <c r="M26" s="87">
        <v>367.02810229231812</v>
      </c>
      <c r="N26" s="87">
        <v>412.19377644597353</v>
      </c>
      <c r="O26" s="87">
        <v>321.91383073500498</v>
      </c>
      <c r="P26" s="87">
        <v>297.73899804609147</v>
      </c>
      <c r="Q26" s="87">
        <v>313.50928057702941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19.222868475129406</v>
      </c>
      <c r="C28" s="151">
        <v>78.582286971316563</v>
      </c>
      <c r="D28" s="151">
        <v>74.25879409410058</v>
      </c>
      <c r="E28" s="151">
        <v>72.256417407675983</v>
      </c>
      <c r="F28" s="151">
        <v>91.597552635216005</v>
      </c>
      <c r="G28" s="151">
        <v>92.111214854701004</v>
      </c>
      <c r="H28" s="151">
        <v>80.10767050490692</v>
      </c>
      <c r="I28" s="151">
        <v>86.603619024551193</v>
      </c>
      <c r="J28" s="151">
        <v>90.332002837367213</v>
      </c>
      <c r="K28" s="151">
        <v>74.31107782129564</v>
      </c>
      <c r="L28" s="151">
        <v>39.11570972475522</v>
      </c>
      <c r="M28" s="151">
        <v>58.60695673017694</v>
      </c>
      <c r="N28" s="151">
        <v>53.319292601211181</v>
      </c>
      <c r="O28" s="151">
        <v>62.410122021419603</v>
      </c>
      <c r="P28" s="151">
        <v>62.897788716727241</v>
      </c>
      <c r="Q28" s="151">
        <v>57.960101233193051</v>
      </c>
    </row>
    <row r="29" spans="1:17" x14ac:dyDescent="0.25">
      <c r="A29" s="243" t="s">
        <v>239</v>
      </c>
      <c r="B29" s="278">
        <v>5.1260982600345066</v>
      </c>
      <c r="C29" s="278">
        <v>20.955276525684408</v>
      </c>
      <c r="D29" s="278">
        <v>19.802345091760145</v>
      </c>
      <c r="E29" s="278">
        <v>19.268377975380254</v>
      </c>
      <c r="F29" s="278">
        <v>24.426014036057591</v>
      </c>
      <c r="G29" s="278">
        <v>24.562990627920257</v>
      </c>
      <c r="H29" s="278">
        <v>21.362045467975172</v>
      </c>
      <c r="I29" s="278">
        <v>23.094298406546976</v>
      </c>
      <c r="J29" s="278">
        <v>24.088534089964583</v>
      </c>
      <c r="K29" s="278">
        <v>19.816287419012163</v>
      </c>
      <c r="L29" s="278">
        <v>10.430855926601389</v>
      </c>
      <c r="M29" s="278">
        <v>15.628521794713844</v>
      </c>
      <c r="N29" s="278">
        <v>14.218478026989644</v>
      </c>
      <c r="O29" s="278">
        <v>16.642699205711889</v>
      </c>
      <c r="P29" s="278">
        <v>16.772743657793924</v>
      </c>
      <c r="Q29" s="278">
        <v>15.456026995518142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1306.9077637373209</v>
      </c>
      <c r="C31" s="96">
        <v>1210.8770123394097</v>
      </c>
      <c r="D31" s="96">
        <v>1400.0800687335795</v>
      </c>
      <c r="E31" s="96">
        <v>1695.3429672982984</v>
      </c>
      <c r="F31" s="96">
        <v>1443.5681508746738</v>
      </c>
      <c r="G31" s="96">
        <v>1559.3387730460356</v>
      </c>
      <c r="H31" s="96">
        <v>1444.8991372654273</v>
      </c>
      <c r="I31" s="96">
        <v>1577.0351755003032</v>
      </c>
      <c r="J31" s="96">
        <v>1423.4943155100432</v>
      </c>
      <c r="K31" s="96">
        <v>1267.4694532394899</v>
      </c>
      <c r="L31" s="96">
        <v>945.84387984351804</v>
      </c>
      <c r="M31" s="96">
        <v>1089.0765385717209</v>
      </c>
      <c r="N31" s="96">
        <v>1213.6585109868599</v>
      </c>
      <c r="O31" s="96">
        <v>1224.9792058856203</v>
      </c>
      <c r="P31" s="96">
        <v>1175.8376736498956</v>
      </c>
      <c r="Q31" s="96">
        <v>1139.1681359071254</v>
      </c>
    </row>
    <row r="32" spans="1:17" x14ac:dyDescent="0.25">
      <c r="A32" s="132" t="s">
        <v>83</v>
      </c>
      <c r="B32" s="160">
        <v>9.0251509417604758</v>
      </c>
      <c r="C32" s="160">
        <v>8.3619885897836372</v>
      </c>
      <c r="D32" s="160">
        <v>9.6685736373134432</v>
      </c>
      <c r="E32" s="160">
        <v>11.707579220559717</v>
      </c>
      <c r="F32" s="160">
        <v>9.968890550550439</v>
      </c>
      <c r="G32" s="160">
        <v>10.768371102054815</v>
      </c>
      <c r="H32" s="160">
        <v>9.9780819819668558</v>
      </c>
      <c r="I32" s="160">
        <v>10.890577662997703</v>
      </c>
      <c r="J32" s="160">
        <v>9.8302660820357257</v>
      </c>
      <c r="K32" s="160">
        <v>8.7528006543055401</v>
      </c>
      <c r="L32" s="160">
        <v>6.5317415809948915</v>
      </c>
      <c r="M32" s="160">
        <v>7.5208675167954526</v>
      </c>
      <c r="N32" s="160">
        <v>8.3811968658640819</v>
      </c>
      <c r="O32" s="160">
        <v>8.4593745177702555</v>
      </c>
      <c r="P32" s="160">
        <v>8.1200164098434069</v>
      </c>
      <c r="Q32" s="160">
        <v>7.8667865169038445</v>
      </c>
    </row>
    <row r="33" spans="1:17" x14ac:dyDescent="0.25">
      <c r="A33" s="76" t="s">
        <v>82</v>
      </c>
      <c r="B33" s="159">
        <v>12.807367371840447</v>
      </c>
      <c r="C33" s="159">
        <v>11.866290161747338</v>
      </c>
      <c r="D33" s="159">
        <v>13.720432526152345</v>
      </c>
      <c r="E33" s="159">
        <v>16.613934667710424</v>
      </c>
      <c r="F33" s="159">
        <v>14.146604793034463</v>
      </c>
      <c r="G33" s="159">
        <v>15.281127771744982</v>
      </c>
      <c r="H33" s="159">
        <v>14.159648124894813</v>
      </c>
      <c r="I33" s="159">
        <v>15.454548064806527</v>
      </c>
      <c r="J33" s="159">
        <v>13.949886255422088</v>
      </c>
      <c r="K33" s="159">
        <v>12.420881848465774</v>
      </c>
      <c r="L33" s="159">
        <v>9.2690321242881737</v>
      </c>
      <c r="M33" s="159">
        <v>10.67267615401807</v>
      </c>
      <c r="N33" s="159">
        <v>11.893548148891208</v>
      </c>
      <c r="O33" s="159">
        <v>12.004488111523559</v>
      </c>
      <c r="P33" s="159">
        <v>11.522913455666997</v>
      </c>
      <c r="Q33" s="159">
        <v>11.16356120889159</v>
      </c>
    </row>
    <row r="34" spans="1:17" x14ac:dyDescent="0.25">
      <c r="A34" s="76" t="s">
        <v>81</v>
      </c>
      <c r="B34" s="159">
        <v>45.573701838395372</v>
      </c>
      <c r="C34" s="159">
        <v>42.224975208284725</v>
      </c>
      <c r="D34" s="159">
        <v>48.822750444054222</v>
      </c>
      <c r="E34" s="159">
        <v>59.118980733978098</v>
      </c>
      <c r="F34" s="159">
        <v>50.339240699919173</v>
      </c>
      <c r="G34" s="159">
        <v>54.376324236247164</v>
      </c>
      <c r="H34" s="159">
        <v>50.385654057163052</v>
      </c>
      <c r="I34" s="159">
        <v>54.993422543748771</v>
      </c>
      <c r="J34" s="159">
        <v>49.639237981254034</v>
      </c>
      <c r="K34" s="159">
        <v>44.198432784595873</v>
      </c>
      <c r="L34" s="159">
        <v>32.982899146908316</v>
      </c>
      <c r="M34" s="159">
        <v>37.977622312170467</v>
      </c>
      <c r="N34" s="159">
        <v>42.321969956912056</v>
      </c>
      <c r="O34" s="159">
        <v>42.716738423543688</v>
      </c>
      <c r="P34" s="159">
        <v>41.003104454771155</v>
      </c>
      <c r="Q34" s="159">
        <v>39.724386379930266</v>
      </c>
    </row>
    <row r="35" spans="1:17" x14ac:dyDescent="0.25">
      <c r="A35" s="76" t="s">
        <v>80</v>
      </c>
      <c r="B35" s="159">
        <v>36.100603767041903</v>
      </c>
      <c r="C35" s="159">
        <v>33.447954359134549</v>
      </c>
      <c r="D35" s="159">
        <v>38.674294549253773</v>
      </c>
      <c r="E35" s="159">
        <v>46.830316882238868</v>
      </c>
      <c r="F35" s="159">
        <v>39.875562202201756</v>
      </c>
      <c r="G35" s="159">
        <v>43.073484408219258</v>
      </c>
      <c r="H35" s="159">
        <v>39.912327927867423</v>
      </c>
      <c r="I35" s="159">
        <v>43.562310651990813</v>
      </c>
      <c r="J35" s="159">
        <v>39.321064328142903</v>
      </c>
      <c r="K35" s="159">
        <v>35.01120261722216</v>
      </c>
      <c r="L35" s="159">
        <v>26.126966323979566</v>
      </c>
      <c r="M35" s="159">
        <v>30.08347006718181</v>
      </c>
      <c r="N35" s="159">
        <v>33.524787463456327</v>
      </c>
      <c r="O35" s="159">
        <v>33.837498071081022</v>
      </c>
      <c r="P35" s="159">
        <v>32.480065639373628</v>
      </c>
      <c r="Q35" s="159">
        <v>31.467146067615378</v>
      </c>
    </row>
    <row r="36" spans="1:17" x14ac:dyDescent="0.25">
      <c r="A36" s="129" t="s">
        <v>79</v>
      </c>
      <c r="B36" s="158">
        <v>21.660362260225142</v>
      </c>
      <c r="C36" s="158">
        <v>20.068772615480732</v>
      </c>
      <c r="D36" s="158">
        <v>23.204576729552265</v>
      </c>
      <c r="E36" s="158">
        <v>28.098190129343326</v>
      </c>
      <c r="F36" s="158">
        <v>23.925337321321056</v>
      </c>
      <c r="G36" s="158">
        <v>25.844090644931562</v>
      </c>
      <c r="H36" s="158">
        <v>23.947396756720458</v>
      </c>
      <c r="I36" s="158">
        <v>26.137386391194489</v>
      </c>
      <c r="J36" s="158">
        <v>23.592638596885749</v>
      </c>
      <c r="K36" s="158">
        <v>21.006721570333298</v>
      </c>
      <c r="L36" s="158">
        <v>15.676179794387741</v>
      </c>
      <c r="M36" s="158">
        <v>18.050082040309089</v>
      </c>
      <c r="N36" s="158">
        <v>20.114872478073799</v>
      </c>
      <c r="O36" s="158">
        <v>20.302498842648617</v>
      </c>
      <c r="P36" s="158">
        <v>19.48803938362418</v>
      </c>
      <c r="Q36" s="158">
        <v>18.880287640569225</v>
      </c>
    </row>
    <row r="37" spans="1:17" x14ac:dyDescent="0.25">
      <c r="A37" s="92" t="s">
        <v>125</v>
      </c>
      <c r="B37" s="91">
        <v>0.63450271782078538</v>
      </c>
      <c r="C37" s="91">
        <v>0.6870851691732538</v>
      </c>
      <c r="D37" s="91">
        <v>0.64254547006781748</v>
      </c>
      <c r="E37" s="91">
        <v>0.6564328581593164</v>
      </c>
      <c r="F37" s="91">
        <v>0.74714212126216961</v>
      </c>
      <c r="G37" s="91">
        <v>0.91608440165598437</v>
      </c>
      <c r="H37" s="91">
        <v>0.56064252286423411</v>
      </c>
      <c r="I37" s="91">
        <v>1.0144500557337393</v>
      </c>
      <c r="J37" s="91">
        <v>0.98466501532255302</v>
      </c>
      <c r="K37" s="91">
        <v>0.94250970269010514</v>
      </c>
      <c r="L37" s="91">
        <v>0.98005077495728243</v>
      </c>
      <c r="M37" s="91">
        <v>0.72346474341652467</v>
      </c>
      <c r="N37" s="91">
        <v>0.56245213550601936</v>
      </c>
      <c r="O37" s="91">
        <v>0.43872678509739133</v>
      </c>
      <c r="P37" s="91">
        <v>0.5618291319369042</v>
      </c>
      <c r="Q37" s="91">
        <v>0.87256087068197674</v>
      </c>
    </row>
    <row r="38" spans="1:17" x14ac:dyDescent="0.25">
      <c r="A38" s="92" t="s">
        <v>26</v>
      </c>
      <c r="B38" s="91">
        <v>16.008906553127741</v>
      </c>
      <c r="C38" s="91">
        <v>9.9919102755970908</v>
      </c>
      <c r="D38" s="91">
        <v>13.267901168314408</v>
      </c>
      <c r="E38" s="91">
        <v>18.49559541277544</v>
      </c>
      <c r="F38" s="91">
        <v>13.765561164352539</v>
      </c>
      <c r="G38" s="91">
        <v>15.756527290987675</v>
      </c>
      <c r="H38" s="91">
        <v>11.977281293016338</v>
      </c>
      <c r="I38" s="91">
        <v>13.90264761208393</v>
      </c>
      <c r="J38" s="91">
        <v>12.078838147136228</v>
      </c>
      <c r="K38" s="91">
        <v>11.127931198825193</v>
      </c>
      <c r="L38" s="91">
        <v>9.2696923190793079</v>
      </c>
      <c r="M38" s="91">
        <v>10.084327086086121</v>
      </c>
      <c r="N38" s="91">
        <v>12.943520542499366</v>
      </c>
      <c r="O38" s="91">
        <v>13.031807370035446</v>
      </c>
      <c r="P38" s="91">
        <v>12.232588974941841</v>
      </c>
      <c r="Q38" s="91">
        <v>9.7285751612558897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1.0084197703096993E-2</v>
      </c>
      <c r="M39" s="91">
        <v>1.0022253216302793E-2</v>
      </c>
      <c r="N39" s="91">
        <v>1.0026819118617237E-2</v>
      </c>
      <c r="O39" s="91">
        <v>1.0155154603086611E-2</v>
      </c>
      <c r="P39" s="91">
        <v>9.3083264692794335E-3</v>
      </c>
      <c r="Q39" s="91">
        <v>9.1676574683058794E-3</v>
      </c>
    </row>
    <row r="40" spans="1:17" x14ac:dyDescent="0.25">
      <c r="A40" s="92" t="s">
        <v>21</v>
      </c>
      <c r="B40" s="157">
        <v>5.0169529892766178</v>
      </c>
      <c r="C40" s="157">
        <v>9.3897771707103885</v>
      </c>
      <c r="D40" s="157">
        <v>9.2941300911700395</v>
      </c>
      <c r="E40" s="157">
        <v>8.9461618584085691</v>
      </c>
      <c r="F40" s="157">
        <v>9.4126340357063469</v>
      </c>
      <c r="G40" s="157">
        <v>9.1714789522879006</v>
      </c>
      <c r="H40" s="157">
        <v>11.409472940839885</v>
      </c>
      <c r="I40" s="157">
        <v>11.220288723376822</v>
      </c>
      <c r="J40" s="157">
        <v>10.529135434426967</v>
      </c>
      <c r="K40" s="157">
        <v>8.9362806688179983</v>
      </c>
      <c r="L40" s="157">
        <v>5.4163525026480528</v>
      </c>
      <c r="M40" s="157">
        <v>7.2322679575901416</v>
      </c>
      <c r="N40" s="157">
        <v>6.5988729809497961</v>
      </c>
      <c r="O40" s="157">
        <v>6.8218095329126944</v>
      </c>
      <c r="P40" s="157">
        <v>6.6843129502761558</v>
      </c>
      <c r="Q40" s="157">
        <v>8.269983951163054</v>
      </c>
    </row>
    <row r="41" spans="1:17" x14ac:dyDescent="0.25">
      <c r="A41" s="156" t="s">
        <v>238</v>
      </c>
      <c r="B41" s="204">
        <v>48.903041476336988</v>
      </c>
      <c r="C41" s="204">
        <v>60.823987058325685</v>
      </c>
      <c r="D41" s="204">
        <v>66.996598455015942</v>
      </c>
      <c r="E41" s="204">
        <v>75.811471755878259</v>
      </c>
      <c r="F41" s="204">
        <v>71.391409804573897</v>
      </c>
      <c r="G41" s="204">
        <v>75.064617660841776</v>
      </c>
      <c r="H41" s="204">
        <v>71.474004632005489</v>
      </c>
      <c r="I41" s="204">
        <v>77.111430830785736</v>
      </c>
      <c r="J41" s="204">
        <v>72.666749111423087</v>
      </c>
      <c r="K41" s="204">
        <v>63.505268673596021</v>
      </c>
      <c r="L41" s="204">
        <v>42.997818472778462</v>
      </c>
      <c r="M41" s="204">
        <v>52.689059103348328</v>
      </c>
      <c r="N41" s="204">
        <v>55.454344723109585</v>
      </c>
      <c r="O41" s="204">
        <v>59.109399813431011</v>
      </c>
      <c r="P41" s="204">
        <v>57.218166442202104</v>
      </c>
      <c r="Q41" s="204">
        <v>57.187984854533312</v>
      </c>
    </row>
    <row r="42" spans="1:17" x14ac:dyDescent="0.25">
      <c r="A42" s="152" t="s">
        <v>247</v>
      </c>
      <c r="B42" s="151">
        <v>44.841737712904624</v>
      </c>
      <c r="C42" s="151">
        <v>34.586428982460362</v>
      </c>
      <c r="D42" s="151">
        <v>41.485225313671066</v>
      </c>
      <c r="E42" s="151">
        <v>52.618144770244172</v>
      </c>
      <c r="F42" s="151">
        <v>41.735727247096563</v>
      </c>
      <c r="G42" s="151">
        <v>46.003536188502025</v>
      </c>
      <c r="H42" s="151">
        <v>41.76668383855997</v>
      </c>
      <c r="I42" s="151">
        <v>45.9895189421186</v>
      </c>
      <c r="J42" s="151">
        <v>40.137803920559371</v>
      </c>
      <c r="K42" s="151">
        <v>36.275311446868329</v>
      </c>
      <c r="L42" s="151">
        <v>29.041063187075128</v>
      </c>
      <c r="M42" s="151">
        <v>32.012214325927076</v>
      </c>
      <c r="N42" s="151">
        <v>37.137606236307619</v>
      </c>
      <c r="O42" s="151">
        <v>36.076272317678608</v>
      </c>
      <c r="P42" s="151">
        <v>34.413675258053146</v>
      </c>
      <c r="Q42" s="151">
        <v>32.553439227613204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1.1143702890959566</v>
      </c>
      <c r="C45" s="87">
        <v>1.0725600689044821</v>
      </c>
      <c r="D45" s="87">
        <v>1.0726049302255871</v>
      </c>
      <c r="E45" s="87">
        <v>1.0726181935726959</v>
      </c>
      <c r="F45" s="87">
        <v>1.1154295473519553</v>
      </c>
      <c r="G45" s="87">
        <v>1.1218069221639022</v>
      </c>
      <c r="H45" s="87">
        <v>1.0719866241912333</v>
      </c>
      <c r="I45" s="87">
        <v>1.0287231463149293</v>
      </c>
      <c r="J45" s="87">
        <v>1.0292123297641909</v>
      </c>
      <c r="K45" s="87">
        <v>0.85764118244608989</v>
      </c>
      <c r="L45" s="87">
        <v>0.77147642208036626</v>
      </c>
      <c r="M45" s="87">
        <v>0.8143361172628818</v>
      </c>
      <c r="N45" s="87">
        <v>0.72862061121899113</v>
      </c>
      <c r="O45" s="87">
        <v>0.49709249135947142</v>
      </c>
      <c r="P45" s="87">
        <v>0.64257422567204159</v>
      </c>
      <c r="Q45" s="87">
        <v>0.60004161267678946</v>
      </c>
    </row>
    <row r="46" spans="1:17" x14ac:dyDescent="0.25">
      <c r="A46" s="150" t="s">
        <v>125</v>
      </c>
      <c r="B46" s="87">
        <v>1.5321610315819745</v>
      </c>
      <c r="C46" s="87">
        <v>1.5665689247113999</v>
      </c>
      <c r="D46" s="87">
        <v>1.5334537650245723</v>
      </c>
      <c r="E46" s="87">
        <v>1.7306480768983272</v>
      </c>
      <c r="F46" s="87">
        <v>1.9638121459744073</v>
      </c>
      <c r="G46" s="87">
        <v>2.4660474830335271</v>
      </c>
      <c r="H46" s="87">
        <v>1.1454088181051623</v>
      </c>
      <c r="I46" s="87">
        <v>2.2640138079208558</v>
      </c>
      <c r="J46" s="87">
        <v>2.3067748793697191</v>
      </c>
      <c r="K46" s="87">
        <v>2.2281688666676009</v>
      </c>
      <c r="L46" s="87">
        <v>2.3077416995500544</v>
      </c>
      <c r="M46" s="87">
        <v>1.6918647072969111</v>
      </c>
      <c r="N46" s="87">
        <v>1.4264359189360432</v>
      </c>
      <c r="O46" s="87">
        <v>1.1587914036545515</v>
      </c>
      <c r="P46" s="87">
        <v>1.4829582884566881</v>
      </c>
      <c r="Q46" s="87">
        <v>1.9899820271273534</v>
      </c>
    </row>
    <row r="47" spans="1:17" x14ac:dyDescent="0.25">
      <c r="A47" s="150" t="s">
        <v>29</v>
      </c>
      <c r="B47" s="87">
        <v>3.5378104661975756</v>
      </c>
      <c r="C47" s="87">
        <v>8.1615198932439164</v>
      </c>
      <c r="D47" s="87">
        <v>7.2149281352233432</v>
      </c>
      <c r="E47" s="87">
        <v>1.0522880317002339</v>
      </c>
      <c r="F47" s="87">
        <v>2.4746461936207558</v>
      </c>
      <c r="G47" s="87">
        <v>0</v>
      </c>
      <c r="H47" s="87">
        <v>7.4899466965062409</v>
      </c>
      <c r="I47" s="87">
        <v>6.743563150793122</v>
      </c>
      <c r="J47" s="87">
        <v>7.3423030174715107</v>
      </c>
      <c r="K47" s="87">
        <v>5.5902683078382891</v>
      </c>
      <c r="L47" s="87">
        <v>3.7269556400955808</v>
      </c>
      <c r="M47" s="87">
        <v>4.6959461660241395</v>
      </c>
      <c r="N47" s="87">
        <v>2.1564629091009553</v>
      </c>
      <c r="O47" s="87">
        <v>0</v>
      </c>
      <c r="P47" s="87">
        <v>0</v>
      </c>
      <c r="Q47" s="87">
        <v>0.70811874679682285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38.657395926029118</v>
      </c>
      <c r="C49" s="87">
        <v>22.781769769662851</v>
      </c>
      <c r="D49" s="87">
        <v>31.664238483197565</v>
      </c>
      <c r="E49" s="87">
        <v>48.762590468072915</v>
      </c>
      <c r="F49" s="87">
        <v>36.181839360149446</v>
      </c>
      <c r="G49" s="87">
        <v>42.415681783304599</v>
      </c>
      <c r="H49" s="87">
        <v>24.469930571550844</v>
      </c>
      <c r="I49" s="87">
        <v>31.027437952723943</v>
      </c>
      <c r="J49" s="87">
        <v>28.297095942480723</v>
      </c>
      <c r="K49" s="87">
        <v>26.307325831099565</v>
      </c>
      <c r="L49" s="87">
        <v>21.827497159696225</v>
      </c>
      <c r="M49" s="87">
        <v>23.582789968749857</v>
      </c>
      <c r="N49" s="87">
        <v>32.82608679705163</v>
      </c>
      <c r="O49" s="87">
        <v>34.420388422664587</v>
      </c>
      <c r="P49" s="87">
        <v>32.288142743924418</v>
      </c>
      <c r="Q49" s="87">
        <v>22.187208217720848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1.0040103259377153</v>
      </c>
      <c r="D51" s="87">
        <v>0</v>
      </c>
      <c r="E51" s="87">
        <v>0</v>
      </c>
      <c r="F51" s="87">
        <v>0</v>
      </c>
      <c r="G51" s="87">
        <v>0</v>
      </c>
      <c r="H51" s="87">
        <v>7.5894111282064944</v>
      </c>
      <c r="I51" s="87">
        <v>4.9257808843657527</v>
      </c>
      <c r="J51" s="87">
        <v>1.1624177514732277</v>
      </c>
      <c r="K51" s="87">
        <v>1.2919072588167833</v>
      </c>
      <c r="L51" s="87">
        <v>0.40739226565290082</v>
      </c>
      <c r="M51" s="87">
        <v>1.2272773665932859</v>
      </c>
      <c r="N51" s="87">
        <v>0</v>
      </c>
      <c r="O51" s="87">
        <v>0</v>
      </c>
      <c r="P51" s="87">
        <v>0</v>
      </c>
      <c r="Q51" s="87">
        <v>7.0680886232913895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4.0613037634323614</v>
      </c>
      <c r="C53" s="151">
        <v>26.237558075865323</v>
      </c>
      <c r="D53" s="151">
        <v>25.511373141344883</v>
      </c>
      <c r="E53" s="151">
        <v>23.193326985634087</v>
      </c>
      <c r="F53" s="151">
        <v>29.655682557477331</v>
      </c>
      <c r="G53" s="151">
        <v>29.061081472339747</v>
      </c>
      <c r="H53" s="151">
        <v>29.707320793445518</v>
      </c>
      <c r="I53" s="151">
        <v>31.121911888667142</v>
      </c>
      <c r="J53" s="151">
        <v>32.528945190863723</v>
      </c>
      <c r="K53" s="151">
        <v>27.229957226727695</v>
      </c>
      <c r="L53" s="151">
        <v>13.956755285703332</v>
      </c>
      <c r="M53" s="151">
        <v>20.676844777421252</v>
      </c>
      <c r="N53" s="151">
        <v>18.316738486801963</v>
      </c>
      <c r="O53" s="151">
        <v>23.033127495752403</v>
      </c>
      <c r="P53" s="151">
        <v>22.804491184148961</v>
      </c>
      <c r="Q53" s="151">
        <v>24.634545626920104</v>
      </c>
    </row>
    <row r="54" spans="1:17" x14ac:dyDescent="0.25">
      <c r="A54" s="156" t="s">
        <v>237</v>
      </c>
      <c r="B54" s="204">
        <v>974.15089533079822</v>
      </c>
      <c r="C54" s="204">
        <v>901.78587516124207</v>
      </c>
      <c r="D54" s="204">
        <v>1042.8611081623835</v>
      </c>
      <c r="E54" s="204">
        <v>1263.0589899331776</v>
      </c>
      <c r="F54" s="204">
        <v>1075.1364818993165</v>
      </c>
      <c r="G54" s="204">
        <v>1161.4636313598078</v>
      </c>
      <c r="H54" s="204">
        <v>1076.1269214383724</v>
      </c>
      <c r="I54" s="204">
        <v>1174.5842208193635</v>
      </c>
      <c r="J54" s="204">
        <v>1060.071182922552</v>
      </c>
      <c r="K54" s="204">
        <v>943.9405733583344</v>
      </c>
      <c r="L54" s="204">
        <v>704.63405469440238</v>
      </c>
      <c r="M54" s="204">
        <v>811.17850633254386</v>
      </c>
      <c r="N54" s="204">
        <v>904.1361387434182</v>
      </c>
      <c r="O54" s="204">
        <v>912.41091463842463</v>
      </c>
      <c r="P54" s="204">
        <v>875.78415109659272</v>
      </c>
      <c r="Q54" s="204">
        <v>848.38328353049837</v>
      </c>
    </row>
    <row r="55" spans="1:17" x14ac:dyDescent="0.25">
      <c r="A55" s="152" t="s">
        <v>245</v>
      </c>
      <c r="B55" s="151">
        <v>947.71016876405531</v>
      </c>
      <c r="C55" s="151">
        <v>730.96878309603653</v>
      </c>
      <c r="D55" s="151">
        <v>876.77177309566343</v>
      </c>
      <c r="E55" s="151">
        <v>1112.0610708605273</v>
      </c>
      <c r="F55" s="151">
        <v>882.06601996723566</v>
      </c>
      <c r="G55" s="151">
        <v>972.26426246193148</v>
      </c>
      <c r="H55" s="151">
        <v>882.72027374990535</v>
      </c>
      <c r="I55" s="151">
        <v>971.96801419830047</v>
      </c>
      <c r="J55" s="151">
        <v>848.29462165167081</v>
      </c>
      <c r="K55" s="151">
        <v>766.66256230714203</v>
      </c>
      <c r="L55" s="151">
        <v>613.76994509715655</v>
      </c>
      <c r="M55" s="151">
        <v>676.56390204085824</v>
      </c>
      <c r="N55" s="151">
        <v>784.88677889874612</v>
      </c>
      <c r="O55" s="151">
        <v>762.45595889844401</v>
      </c>
      <c r="P55" s="151">
        <v>727.3177100185211</v>
      </c>
      <c r="Q55" s="151">
        <v>688.0024494539897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23.551720085121769</v>
      </c>
      <c r="C58" s="87">
        <v>22.668079689929829</v>
      </c>
      <c r="D58" s="87">
        <v>22.669027813984862</v>
      </c>
      <c r="E58" s="87">
        <v>22.669308128922864</v>
      </c>
      <c r="F58" s="87">
        <v>23.574107036916203</v>
      </c>
      <c r="G58" s="87">
        <v>23.708890015176269</v>
      </c>
      <c r="H58" s="87">
        <v>22.655960191139453</v>
      </c>
      <c r="I58" s="87">
        <v>21.741605841582821</v>
      </c>
      <c r="J58" s="87">
        <v>21.751944516061144</v>
      </c>
      <c r="K58" s="87">
        <v>18.125864678992595</v>
      </c>
      <c r="L58" s="87">
        <v>16.304810818178133</v>
      </c>
      <c r="M58" s="87">
        <v>17.210631400213881</v>
      </c>
      <c r="N58" s="87">
        <v>15.399072329540882</v>
      </c>
      <c r="O58" s="87">
        <v>10.505828562974171</v>
      </c>
      <c r="P58" s="87">
        <v>13.580520267835903</v>
      </c>
      <c r="Q58" s="87">
        <v>12.681612422252863</v>
      </c>
    </row>
    <row r="59" spans="1:17" x14ac:dyDescent="0.25">
      <c r="A59" s="150" t="s">
        <v>125</v>
      </c>
      <c r="B59" s="87">
        <v>32.381541480636926</v>
      </c>
      <c r="C59" s="87">
        <v>33.108736987940368</v>
      </c>
      <c r="D59" s="87">
        <v>32.408862826586876</v>
      </c>
      <c r="E59" s="87">
        <v>36.576476842388203</v>
      </c>
      <c r="F59" s="87">
        <v>41.504295667531856</v>
      </c>
      <c r="G59" s="87">
        <v>52.118815985431908</v>
      </c>
      <c r="H59" s="87">
        <v>24.207705581353714</v>
      </c>
      <c r="I59" s="87">
        <v>47.848924181440758</v>
      </c>
      <c r="J59" s="87">
        <v>48.752660394760419</v>
      </c>
      <c r="K59" s="87">
        <v>47.091357301629969</v>
      </c>
      <c r="L59" s="87">
        <v>48.773093708967295</v>
      </c>
      <c r="M59" s="87">
        <v>35.75680758725094</v>
      </c>
      <c r="N59" s="87">
        <v>30.147088280143777</v>
      </c>
      <c r="O59" s="87">
        <v>24.490540570727049</v>
      </c>
      <c r="P59" s="87">
        <v>31.341663403443221</v>
      </c>
      <c r="Q59" s="87">
        <v>42.057384458220184</v>
      </c>
    </row>
    <row r="60" spans="1:17" x14ac:dyDescent="0.25">
      <c r="A60" s="150" t="s">
        <v>29</v>
      </c>
      <c r="B60" s="87">
        <v>74.770049622998144</v>
      </c>
      <c r="C60" s="87">
        <v>172.49009048040239</v>
      </c>
      <c r="D60" s="87">
        <v>152.48429497604624</v>
      </c>
      <c r="E60" s="87">
        <v>22.239639206132505</v>
      </c>
      <c r="F60" s="87">
        <v>52.300545906648381</v>
      </c>
      <c r="G60" s="87">
        <v>0</v>
      </c>
      <c r="H60" s="87">
        <v>158.29668986572193</v>
      </c>
      <c r="I60" s="87">
        <v>142.52220582143093</v>
      </c>
      <c r="J60" s="87">
        <v>155.1763064213782</v>
      </c>
      <c r="K60" s="87">
        <v>118.14783261472768</v>
      </c>
      <c r="L60" s="87">
        <v>78.767548690127271</v>
      </c>
      <c r="M60" s="87">
        <v>99.246732185156034</v>
      </c>
      <c r="N60" s="87">
        <v>45.575883802766917</v>
      </c>
      <c r="O60" s="87">
        <v>0</v>
      </c>
      <c r="P60" s="87">
        <v>0</v>
      </c>
      <c r="Q60" s="87">
        <v>14.965774549782463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817.00685757529845</v>
      </c>
      <c r="C62" s="87">
        <v>481.48256455587119</v>
      </c>
      <c r="D62" s="87">
        <v>669.20958747904547</v>
      </c>
      <c r="E62" s="87">
        <v>1030.5756466830837</v>
      </c>
      <c r="F62" s="87">
        <v>764.6870713561392</v>
      </c>
      <c r="G62" s="87">
        <v>896.43655646132333</v>
      </c>
      <c r="H62" s="87">
        <v>517.16109175080885</v>
      </c>
      <c r="I62" s="87">
        <v>655.75109168951872</v>
      </c>
      <c r="J62" s="87">
        <v>598.04652850158186</v>
      </c>
      <c r="K62" s="87">
        <v>555.99362278833985</v>
      </c>
      <c r="L62" s="87">
        <v>461.31443766416663</v>
      </c>
      <c r="M62" s="87">
        <v>498.41176995197901</v>
      </c>
      <c r="N62" s="87">
        <v>693.76473448629451</v>
      </c>
      <c r="O62" s="87">
        <v>727.45958976474276</v>
      </c>
      <c r="P62" s="87">
        <v>682.39552634724203</v>
      </c>
      <c r="Q62" s="87">
        <v>468.91677077822675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21.219311381892755</v>
      </c>
      <c r="D64" s="87">
        <v>0</v>
      </c>
      <c r="E64" s="87">
        <v>0</v>
      </c>
      <c r="F64" s="87">
        <v>0</v>
      </c>
      <c r="G64" s="87">
        <v>0</v>
      </c>
      <c r="H64" s="87">
        <v>160.39882636088146</v>
      </c>
      <c r="I64" s="87">
        <v>104.10418666432723</v>
      </c>
      <c r="J64" s="87">
        <v>24.567181817889189</v>
      </c>
      <c r="K64" s="87">
        <v>27.303884923451928</v>
      </c>
      <c r="L64" s="87">
        <v>8.6100542157172466</v>
      </c>
      <c r="M64" s="87">
        <v>25.937960916258355</v>
      </c>
      <c r="N64" s="87">
        <v>0</v>
      </c>
      <c r="O64" s="87">
        <v>0</v>
      </c>
      <c r="P64" s="87">
        <v>0</v>
      </c>
      <c r="Q64" s="87">
        <v>149.38090724550753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26.44072656674291</v>
      </c>
      <c r="C66" s="151">
        <v>170.81709206520554</v>
      </c>
      <c r="D66" s="151">
        <v>166.08933506672008</v>
      </c>
      <c r="E66" s="151">
        <v>150.99791907265035</v>
      </c>
      <c r="F66" s="151">
        <v>193.07046193208089</v>
      </c>
      <c r="G66" s="151">
        <v>189.1993688978763</v>
      </c>
      <c r="H66" s="151">
        <v>193.40664768846705</v>
      </c>
      <c r="I66" s="151">
        <v>202.61620662106316</v>
      </c>
      <c r="J66" s="151">
        <v>211.77656127088119</v>
      </c>
      <c r="K66" s="151">
        <v>177.27801105119238</v>
      </c>
      <c r="L66" s="151">
        <v>90.864109597245829</v>
      </c>
      <c r="M66" s="151">
        <v>134.61460429168562</v>
      </c>
      <c r="N66" s="151">
        <v>119.24935984467209</v>
      </c>
      <c r="O66" s="151">
        <v>149.95495573998062</v>
      </c>
      <c r="P66" s="151">
        <v>148.46644107807163</v>
      </c>
      <c r="Q66" s="151">
        <v>160.38083407650868</v>
      </c>
    </row>
    <row r="67" spans="1:17" x14ac:dyDescent="0.25">
      <c r="A67" s="156" t="s">
        <v>236</v>
      </c>
      <c r="B67" s="204">
        <v>158.68664075092289</v>
      </c>
      <c r="C67" s="204">
        <v>132.29716918541075</v>
      </c>
      <c r="D67" s="204">
        <v>156.13173422985366</v>
      </c>
      <c r="E67" s="204">
        <v>194.10350397541208</v>
      </c>
      <c r="F67" s="204">
        <v>158.78462360375687</v>
      </c>
      <c r="G67" s="204">
        <v>173.46712586218845</v>
      </c>
      <c r="H67" s="204">
        <v>158.91510234643656</v>
      </c>
      <c r="I67" s="204">
        <v>174.30127853541535</v>
      </c>
      <c r="J67" s="204">
        <v>154.42329023232799</v>
      </c>
      <c r="K67" s="204">
        <v>138.63357173263674</v>
      </c>
      <c r="L67" s="204">
        <v>107.62518770577867</v>
      </c>
      <c r="M67" s="204">
        <v>120.90425504535386</v>
      </c>
      <c r="N67" s="204">
        <v>137.83165260713469</v>
      </c>
      <c r="O67" s="204">
        <v>136.1382934671976</v>
      </c>
      <c r="P67" s="204">
        <v>130.22121676782132</v>
      </c>
      <c r="Q67" s="204">
        <v>124.49469970818342</v>
      </c>
    </row>
    <row r="68" spans="1:17" x14ac:dyDescent="0.25">
      <c r="A68" s="152" t="s">
        <v>243</v>
      </c>
      <c r="B68" s="151">
        <v>156.94608199516617</v>
      </c>
      <c r="C68" s="151">
        <v>121.05250143861132</v>
      </c>
      <c r="D68" s="151">
        <v>145.19828859784872</v>
      </c>
      <c r="E68" s="151">
        <v>184.16350669585461</v>
      </c>
      <c r="F68" s="151">
        <v>146.07504536483802</v>
      </c>
      <c r="G68" s="151">
        <v>161.01237665975714</v>
      </c>
      <c r="H68" s="151">
        <v>146.1833934349599</v>
      </c>
      <c r="I68" s="151">
        <v>160.96331629741513</v>
      </c>
      <c r="J68" s="151">
        <v>140.48231372195781</v>
      </c>
      <c r="K68" s="151">
        <v>126.96359006403915</v>
      </c>
      <c r="L68" s="151">
        <v>101.64372115476296</v>
      </c>
      <c r="M68" s="151">
        <v>112.04275014074476</v>
      </c>
      <c r="N68" s="151">
        <v>129.98162182707671</v>
      </c>
      <c r="O68" s="151">
        <v>126.26695311187514</v>
      </c>
      <c r="P68" s="151">
        <v>120.44786340318603</v>
      </c>
      <c r="Q68" s="151">
        <v>113.93703729664622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3.9002960118358478</v>
      </c>
      <c r="C71" s="87">
        <v>3.7539602411656876</v>
      </c>
      <c r="D71" s="87">
        <v>3.7541172557895539</v>
      </c>
      <c r="E71" s="87">
        <v>3.7541636775044349</v>
      </c>
      <c r="F71" s="87">
        <v>3.904003415731844</v>
      </c>
      <c r="G71" s="87">
        <v>3.9263242275736578</v>
      </c>
      <c r="H71" s="87">
        <v>3.7519531846693162</v>
      </c>
      <c r="I71" s="87">
        <v>3.6005310121022536</v>
      </c>
      <c r="J71" s="87">
        <v>3.6022431541746682</v>
      </c>
      <c r="K71" s="87">
        <v>3.0017441385613148</v>
      </c>
      <c r="L71" s="87">
        <v>2.7001674772812825</v>
      </c>
      <c r="M71" s="87">
        <v>2.8501764104200862</v>
      </c>
      <c r="N71" s="87">
        <v>2.5501721392664702</v>
      </c>
      <c r="O71" s="87">
        <v>1.7398237197581501</v>
      </c>
      <c r="P71" s="87">
        <v>2.2490097898521459</v>
      </c>
      <c r="Q71" s="87">
        <v>2.1001456443687632</v>
      </c>
    </row>
    <row r="72" spans="1:17" x14ac:dyDescent="0.25">
      <c r="A72" s="150" t="s">
        <v>125</v>
      </c>
      <c r="B72" s="87">
        <v>5.3625636105369114</v>
      </c>
      <c r="C72" s="87">
        <v>5.4829912364898998</v>
      </c>
      <c r="D72" s="87">
        <v>5.3670881775860018</v>
      </c>
      <c r="E72" s="87">
        <v>6.0572682691441457</v>
      </c>
      <c r="F72" s="87">
        <v>6.873342510910426</v>
      </c>
      <c r="G72" s="87">
        <v>8.6311661906173462</v>
      </c>
      <c r="H72" s="87">
        <v>4.0089308633680671</v>
      </c>
      <c r="I72" s="87">
        <v>7.9240483277229981</v>
      </c>
      <c r="J72" s="87">
        <v>8.073712077794017</v>
      </c>
      <c r="K72" s="87">
        <v>7.7985910333366046</v>
      </c>
      <c r="L72" s="87">
        <v>8.077095948425189</v>
      </c>
      <c r="M72" s="87">
        <v>5.9215264755391885</v>
      </c>
      <c r="N72" s="87">
        <v>4.9925257162761527</v>
      </c>
      <c r="O72" s="87">
        <v>4.0557699127909306</v>
      </c>
      <c r="P72" s="87">
        <v>5.1903540095984084</v>
      </c>
      <c r="Q72" s="87">
        <v>6.9649370949457383</v>
      </c>
    </row>
    <row r="73" spans="1:17" x14ac:dyDescent="0.25">
      <c r="A73" s="150" t="s">
        <v>29</v>
      </c>
      <c r="B73" s="87">
        <v>12.382336631691514</v>
      </c>
      <c r="C73" s="87">
        <v>28.565319626353713</v>
      </c>
      <c r="D73" s="87">
        <v>25.2522484732817</v>
      </c>
      <c r="E73" s="87">
        <v>3.6830081109508175</v>
      </c>
      <c r="F73" s="87">
        <v>8.6612616776726483</v>
      </c>
      <c r="G73" s="87">
        <v>0</v>
      </c>
      <c r="H73" s="87">
        <v>26.214813437771845</v>
      </c>
      <c r="I73" s="87">
        <v>23.60247102777593</v>
      </c>
      <c r="J73" s="87">
        <v>25.698060561150289</v>
      </c>
      <c r="K73" s="87">
        <v>19.565939077434013</v>
      </c>
      <c r="L73" s="87">
        <v>13.044344740334534</v>
      </c>
      <c r="M73" s="87">
        <v>16.435811581084486</v>
      </c>
      <c r="N73" s="87">
        <v>7.5476201818533459</v>
      </c>
      <c r="O73" s="87">
        <v>0</v>
      </c>
      <c r="P73" s="87">
        <v>0</v>
      </c>
      <c r="Q73" s="87">
        <v>2.4784156137888806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135.30088574110189</v>
      </c>
      <c r="C75" s="87">
        <v>79.736194193820012</v>
      </c>
      <c r="D75" s="87">
        <v>110.82483469119146</v>
      </c>
      <c r="E75" s="87">
        <v>170.6690666382552</v>
      </c>
      <c r="F75" s="87">
        <v>126.63643776052309</v>
      </c>
      <c r="G75" s="87">
        <v>148.45488624156613</v>
      </c>
      <c r="H75" s="87">
        <v>85.644757000427944</v>
      </c>
      <c r="I75" s="87">
        <v>108.59603283453383</v>
      </c>
      <c r="J75" s="87">
        <v>99.039835798682532</v>
      </c>
      <c r="K75" s="87">
        <v>92.075640408848471</v>
      </c>
      <c r="L75" s="87">
        <v>76.396240058936797</v>
      </c>
      <c r="M75" s="87">
        <v>82.539764890624497</v>
      </c>
      <c r="N75" s="87">
        <v>114.89130378968075</v>
      </c>
      <c r="O75" s="87">
        <v>120.47135947932605</v>
      </c>
      <c r="P75" s="87">
        <v>113.00849960373547</v>
      </c>
      <c r="Q75" s="87">
        <v>77.655228762022972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3.5140361407820047</v>
      </c>
      <c r="D77" s="87">
        <v>0</v>
      </c>
      <c r="E77" s="87">
        <v>0</v>
      </c>
      <c r="F77" s="87">
        <v>0</v>
      </c>
      <c r="G77" s="87">
        <v>0</v>
      </c>
      <c r="H77" s="87">
        <v>26.562938948722731</v>
      </c>
      <c r="I77" s="87">
        <v>17.240233095280136</v>
      </c>
      <c r="J77" s="87">
        <v>4.0684621301562975</v>
      </c>
      <c r="K77" s="87">
        <v>4.5216754058587414</v>
      </c>
      <c r="L77" s="87">
        <v>1.4258729297851527</v>
      </c>
      <c r="M77" s="87">
        <v>4.2954707830765004</v>
      </c>
      <c r="N77" s="87">
        <v>0</v>
      </c>
      <c r="O77" s="87">
        <v>0</v>
      </c>
      <c r="P77" s="87">
        <v>0</v>
      </c>
      <c r="Q77" s="87">
        <v>24.738310181519868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1.740558755756723</v>
      </c>
      <c r="C79" s="148">
        <v>11.244667746799436</v>
      </c>
      <c r="D79" s="148">
        <v>10.933445632004947</v>
      </c>
      <c r="E79" s="148">
        <v>9.939997279557474</v>
      </c>
      <c r="F79" s="148">
        <v>12.709578238918851</v>
      </c>
      <c r="G79" s="148">
        <v>12.454749202431316</v>
      </c>
      <c r="H79" s="148">
        <v>12.731708911476659</v>
      </c>
      <c r="I79" s="148">
        <v>13.337962238000216</v>
      </c>
      <c r="J79" s="148">
        <v>13.940976510370177</v>
      </c>
      <c r="K79" s="148">
        <v>11.669981668597586</v>
      </c>
      <c r="L79" s="148">
        <v>5.9814665510157141</v>
      </c>
      <c r="M79" s="148">
        <v>8.8615049046091059</v>
      </c>
      <c r="N79" s="148">
        <v>7.8500307800579776</v>
      </c>
      <c r="O79" s="148">
        <v>9.8713403553224595</v>
      </c>
      <c r="P79" s="148">
        <v>9.7733533646352839</v>
      </c>
      <c r="Q79" s="148">
        <v>10.557662411537194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116.19115134796039</v>
      </c>
      <c r="C81" s="96">
        <v>108.62712537700691</v>
      </c>
      <c r="D81" s="96">
        <v>122.99401654920803</v>
      </c>
      <c r="E81" s="96">
        <v>147.91855888208102</v>
      </c>
      <c r="F81" s="96">
        <v>121.79898398810428</v>
      </c>
      <c r="G81" s="96">
        <v>131.19575297346137</v>
      </c>
      <c r="H81" s="96">
        <v>104.61355257305286</v>
      </c>
      <c r="I81" s="96">
        <v>113.54511259741412</v>
      </c>
      <c r="J81" s="96">
        <v>102.75200542286211</v>
      </c>
      <c r="K81" s="96">
        <v>94.003181869903983</v>
      </c>
      <c r="L81" s="96">
        <v>66.32113446643325</v>
      </c>
      <c r="M81" s="96">
        <v>76.309110596781693</v>
      </c>
      <c r="N81" s="96">
        <v>84.873412222859997</v>
      </c>
      <c r="O81" s="96">
        <v>84.690050884684979</v>
      </c>
      <c r="P81" s="96">
        <v>98.631772738901191</v>
      </c>
      <c r="Q81" s="96">
        <v>103.23385732958855</v>
      </c>
    </row>
    <row r="82" spans="1:17" x14ac:dyDescent="0.25">
      <c r="A82" s="132" t="s">
        <v>83</v>
      </c>
      <c r="B82" s="160">
        <v>5.1389776154863958</v>
      </c>
      <c r="C82" s="160">
        <v>4.8044309680288917</v>
      </c>
      <c r="D82" s="160">
        <v>5.4398591506532883</v>
      </c>
      <c r="E82" s="160">
        <v>6.5422379776027961</v>
      </c>
      <c r="F82" s="160">
        <v>5.3870044753183466</v>
      </c>
      <c r="G82" s="160">
        <v>5.8026108697246839</v>
      </c>
      <c r="H82" s="160">
        <v>4.6269160664347355</v>
      </c>
      <c r="I82" s="160">
        <v>5.0219468971312198</v>
      </c>
      <c r="J82" s="160">
        <v>4.5445823514829504</v>
      </c>
      <c r="K82" s="160">
        <v>4.1576337079855712</v>
      </c>
      <c r="L82" s="160">
        <v>2.9332941579689971</v>
      </c>
      <c r="M82" s="160">
        <v>3.3750488455024734</v>
      </c>
      <c r="N82" s="160">
        <v>3.7538363335176932</v>
      </c>
      <c r="O82" s="160">
        <v>3.7457265093056487</v>
      </c>
      <c r="P82" s="160">
        <v>4.3623500275251565</v>
      </c>
      <c r="Q82" s="160">
        <v>4.565894010192924</v>
      </c>
    </row>
    <row r="83" spans="1:17" x14ac:dyDescent="0.25">
      <c r="A83" s="76" t="s">
        <v>82</v>
      </c>
      <c r="B83" s="159">
        <v>2.2659656894829139</v>
      </c>
      <c r="C83" s="159">
        <v>2.1184516737795214</v>
      </c>
      <c r="D83" s="159">
        <v>2.3986355094939111</v>
      </c>
      <c r="E83" s="159">
        <v>2.8847151902367081</v>
      </c>
      <c r="F83" s="159">
        <v>2.3753299242590549</v>
      </c>
      <c r="G83" s="159">
        <v>2.5585861865974011</v>
      </c>
      <c r="H83" s="159">
        <v>2.040178774677543</v>
      </c>
      <c r="I83" s="159">
        <v>2.2143625084125738</v>
      </c>
      <c r="J83" s="159">
        <v>2.0038747883347745</v>
      </c>
      <c r="K83" s="159">
        <v>1.8332547904747469</v>
      </c>
      <c r="L83" s="159">
        <v>1.2933981068701967</v>
      </c>
      <c r="M83" s="159">
        <v>1.4881841207462971</v>
      </c>
      <c r="N83" s="159">
        <v>1.6552055626886297</v>
      </c>
      <c r="O83" s="159">
        <v>1.6516296406303486</v>
      </c>
      <c r="P83" s="159">
        <v>1.9235218028773715</v>
      </c>
      <c r="Q83" s="159">
        <v>2.0132718885045127</v>
      </c>
    </row>
    <row r="84" spans="1:17" x14ac:dyDescent="0.25">
      <c r="A84" s="76" t="s">
        <v>81</v>
      </c>
      <c r="B84" s="159">
        <v>17.576279983870133</v>
      </c>
      <c r="C84" s="159">
        <v>16.432066877033773</v>
      </c>
      <c r="D84" s="159">
        <v>18.605352009428941</v>
      </c>
      <c r="E84" s="159">
        <v>22.375697078137904</v>
      </c>
      <c r="F84" s="159">
        <v>18.424578976025572</v>
      </c>
      <c r="G84" s="159">
        <v>19.846031820879254</v>
      </c>
      <c r="H84" s="159">
        <v>15.824932181150743</v>
      </c>
      <c r="I84" s="159">
        <v>17.176012688226475</v>
      </c>
      <c r="J84" s="159">
        <v>15.543335230476387</v>
      </c>
      <c r="K84" s="159">
        <v>14.219897339446582</v>
      </c>
      <c r="L84" s="159">
        <v>10.032423422150663</v>
      </c>
      <c r="M84" s="159">
        <v>11.543308398352403</v>
      </c>
      <c r="N84" s="159">
        <v>12.838833586802211</v>
      </c>
      <c r="O84" s="159">
        <v>12.811096446920278</v>
      </c>
      <c r="P84" s="159">
        <v>14.920066053677228</v>
      </c>
      <c r="Q84" s="159">
        <v>15.616225153031872</v>
      </c>
    </row>
    <row r="85" spans="1:17" x14ac:dyDescent="0.25">
      <c r="A85" s="76" t="s">
        <v>80</v>
      </c>
      <c r="B85" s="159">
        <v>7.7609114102293155</v>
      </c>
      <c r="C85" s="159">
        <v>7.2556772785057877</v>
      </c>
      <c r="D85" s="159">
        <v>8.2153043097755472</v>
      </c>
      <c r="E85" s="159">
        <v>9.8801226951846619</v>
      </c>
      <c r="F85" s="159">
        <v>8.1354828971165833</v>
      </c>
      <c r="G85" s="159">
        <v>8.7631338911182617</v>
      </c>
      <c r="H85" s="159">
        <v>6.9875933271151141</v>
      </c>
      <c r="I85" s="159">
        <v>7.5841709950360379</v>
      </c>
      <c r="J85" s="159">
        <v>6.8632525115625631</v>
      </c>
      <c r="K85" s="159">
        <v>6.2788806058664282</v>
      </c>
      <c r="L85" s="159">
        <v>4.429876485847644</v>
      </c>
      <c r="M85" s="159">
        <v>5.0970167716253529</v>
      </c>
      <c r="N85" s="159">
        <v>5.6690636567743509</v>
      </c>
      <c r="O85" s="159">
        <v>5.6568161569851823</v>
      </c>
      <c r="P85" s="159">
        <v>6.5880442837519055</v>
      </c>
      <c r="Q85" s="159">
        <v>6.8954374922394033</v>
      </c>
    </row>
    <row r="86" spans="1:17" x14ac:dyDescent="0.25">
      <c r="A86" s="129" t="s">
        <v>79</v>
      </c>
      <c r="B86" s="158">
        <v>26.884821706609344</v>
      </c>
      <c r="C86" s="158">
        <v>25.134623974217078</v>
      </c>
      <c r="D86" s="158">
        <v>28.458898698771371</v>
      </c>
      <c r="E86" s="158">
        <v>34.226049372159451</v>
      </c>
      <c r="F86" s="158">
        <v>28.182386787441288</v>
      </c>
      <c r="G86" s="158">
        <v>30.356652692019203</v>
      </c>
      <c r="H86" s="158">
        <v>24.205945774638373</v>
      </c>
      <c r="I86" s="158">
        <v>26.272569575427891</v>
      </c>
      <c r="J86" s="158">
        <v>23.775212774313356</v>
      </c>
      <c r="K86" s="158">
        <v>21.750871345253298</v>
      </c>
      <c r="L86" s="158">
        <v>15.345676971307689</v>
      </c>
      <c r="M86" s="158">
        <v>17.656738995903087</v>
      </c>
      <c r="N86" s="158">
        <v>19.638384926660805</v>
      </c>
      <c r="O86" s="158">
        <v>19.595957970498215</v>
      </c>
      <c r="P86" s="158">
        <v>22.821855140681663</v>
      </c>
      <c r="Q86" s="158">
        <v>23.886705796381229</v>
      </c>
    </row>
    <row r="87" spans="1:17" x14ac:dyDescent="0.25">
      <c r="A87" s="92" t="s">
        <v>125</v>
      </c>
      <c r="B87" s="91">
        <v>0.78754418952148963</v>
      </c>
      <c r="C87" s="91">
        <v>0.86052234963834051</v>
      </c>
      <c r="D87" s="91">
        <v>0.78804007740102744</v>
      </c>
      <c r="E87" s="91">
        <v>0.79959254704472238</v>
      </c>
      <c r="F87" s="91">
        <v>0.88008156222882428</v>
      </c>
      <c r="G87" s="91">
        <v>1.0760392539909613</v>
      </c>
      <c r="H87" s="91">
        <v>0.56669552207588703</v>
      </c>
      <c r="I87" s="91">
        <v>1.0196968155561381</v>
      </c>
      <c r="J87" s="91">
        <v>0.99228495170550557</v>
      </c>
      <c r="K87" s="91">
        <v>0.97589751052906193</v>
      </c>
      <c r="L87" s="91">
        <v>0.959388244153627</v>
      </c>
      <c r="M87" s="91">
        <v>0.70769917381632186</v>
      </c>
      <c r="N87" s="91">
        <v>0.54912858890504501</v>
      </c>
      <c r="O87" s="91">
        <v>0.42345879233547112</v>
      </c>
      <c r="P87" s="91">
        <v>0.65794115100430661</v>
      </c>
      <c r="Q87" s="91">
        <v>1.1039347071507983</v>
      </c>
    </row>
    <row r="88" spans="1:17" x14ac:dyDescent="0.25">
      <c r="A88" s="92" t="s">
        <v>26</v>
      </c>
      <c r="B88" s="91">
        <v>19.870240083146957</v>
      </c>
      <c r="C88" s="91">
        <v>12.514113960687409</v>
      </c>
      <c r="D88" s="91">
        <v>16.272214731393451</v>
      </c>
      <c r="E88" s="91">
        <v>22.52925041972917</v>
      </c>
      <c r="F88" s="91">
        <v>16.2148756303739</v>
      </c>
      <c r="G88" s="91">
        <v>18.507729026969663</v>
      </c>
      <c r="H88" s="91">
        <v>12.106594485055341</v>
      </c>
      <c r="I88" s="91">
        <v>13.974552436282785</v>
      </c>
      <c r="J88" s="91">
        <v>12.172311538420479</v>
      </c>
      <c r="K88" s="91">
        <v>11.522131096662925</v>
      </c>
      <c r="L88" s="91">
        <v>9.0742582579290261</v>
      </c>
      <c r="M88" s="91">
        <v>9.864571856831823</v>
      </c>
      <c r="N88" s="91">
        <v>12.636910276056856</v>
      </c>
      <c r="O88" s="91">
        <v>12.578291543423054</v>
      </c>
      <c r="P88" s="91">
        <v>14.325215999727988</v>
      </c>
      <c r="Q88" s="91">
        <v>12.308266543331928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9.8715913249432987E-3</v>
      </c>
      <c r="M89" s="91">
        <v>9.8038506858818906E-3</v>
      </c>
      <c r="N89" s="91">
        <v>9.7893006110801508E-3</v>
      </c>
      <c r="O89" s="91">
        <v>9.8017482640100316E-3</v>
      </c>
      <c r="P89" s="91">
        <v>1.0900700378437038E-2</v>
      </c>
      <c r="Q89" s="91">
        <v>1.1598612317583181E-2</v>
      </c>
    </row>
    <row r="90" spans="1:17" x14ac:dyDescent="0.25">
      <c r="A90" s="92" t="s">
        <v>21</v>
      </c>
      <c r="B90" s="157">
        <v>6.2270374339408976</v>
      </c>
      <c r="C90" s="157">
        <v>11.759987663891328</v>
      </c>
      <c r="D90" s="157">
        <v>11.39864388997689</v>
      </c>
      <c r="E90" s="157">
        <v>10.897206405385562</v>
      </c>
      <c r="F90" s="157">
        <v>11.087429594838566</v>
      </c>
      <c r="G90" s="157">
        <v>10.772884411058575</v>
      </c>
      <c r="H90" s="157">
        <v>11.532655767507144</v>
      </c>
      <c r="I90" s="157">
        <v>11.278320323588968</v>
      </c>
      <c r="J90" s="157">
        <v>10.610616284187373</v>
      </c>
      <c r="K90" s="157">
        <v>9.252842738061311</v>
      </c>
      <c r="L90" s="157">
        <v>5.3021588779000917</v>
      </c>
      <c r="M90" s="157">
        <v>7.0746641145690612</v>
      </c>
      <c r="N90" s="157">
        <v>6.4425567610878227</v>
      </c>
      <c r="O90" s="157">
        <v>6.5844058864756798</v>
      </c>
      <c r="P90" s="157">
        <v>7.8277972895709294</v>
      </c>
      <c r="Q90" s="157">
        <v>10.46290593358092</v>
      </c>
    </row>
    <row r="91" spans="1:17" x14ac:dyDescent="0.25">
      <c r="A91" s="243" t="s">
        <v>235</v>
      </c>
      <c r="B91" s="242">
        <v>56.564194942282278</v>
      </c>
      <c r="C91" s="242">
        <v>52.881874605441851</v>
      </c>
      <c r="D91" s="242">
        <v>59.87596687108497</v>
      </c>
      <c r="E91" s="242">
        <v>72.009736568759479</v>
      </c>
      <c r="F91" s="242">
        <v>59.294200927943436</v>
      </c>
      <c r="G91" s="242">
        <v>63.868737513122568</v>
      </c>
      <c r="H91" s="242">
        <v>50.927986449036347</v>
      </c>
      <c r="I91" s="242">
        <v>55.27604993317992</v>
      </c>
      <c r="J91" s="242">
        <v>50.02174776669208</v>
      </c>
      <c r="K91" s="242">
        <v>45.762644080877358</v>
      </c>
      <c r="L91" s="242">
        <v>32.286465322288059</v>
      </c>
      <c r="M91" s="242">
        <v>37.148813464652079</v>
      </c>
      <c r="N91" s="242">
        <v>41.318088156416309</v>
      </c>
      <c r="O91" s="242">
        <v>41.228824160345305</v>
      </c>
      <c r="P91" s="242">
        <v>48.01593543038787</v>
      </c>
      <c r="Q91" s="242">
        <v>50.256322989238598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0.99999999999999989</v>
      </c>
      <c r="D95" s="77">
        <f t="shared" si="0"/>
        <v>1</v>
      </c>
      <c r="E95" s="77">
        <f t="shared" si="0"/>
        <v>1</v>
      </c>
      <c r="F95" s="77">
        <f t="shared" si="0"/>
        <v>0.99999999999999978</v>
      </c>
      <c r="G95" s="77">
        <f t="shared" si="0"/>
        <v>1</v>
      </c>
      <c r="H95" s="77">
        <f t="shared" si="0"/>
        <v>1</v>
      </c>
      <c r="I95" s="77">
        <f t="shared" si="0"/>
        <v>1</v>
      </c>
      <c r="J95" s="77">
        <f t="shared" si="0"/>
        <v>0.99999999999999989</v>
      </c>
      <c r="K95" s="77">
        <f t="shared" si="0"/>
        <v>0.99999999999999989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0.99999999999999989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6.0976460430814707E-3</v>
      </c>
      <c r="C96" s="240">
        <f t="shared" si="1"/>
        <v>6.0976460430814698E-3</v>
      </c>
      <c r="D96" s="240">
        <f t="shared" si="1"/>
        <v>6.0976460430814698E-3</v>
      </c>
      <c r="E96" s="240">
        <f t="shared" si="1"/>
        <v>6.0976460430814707E-3</v>
      </c>
      <c r="F96" s="240">
        <f t="shared" si="1"/>
        <v>6.0976460430814689E-3</v>
      </c>
      <c r="G96" s="240">
        <f t="shared" si="1"/>
        <v>6.0976460430814707E-3</v>
      </c>
      <c r="H96" s="240">
        <f t="shared" si="1"/>
        <v>6.0976460430814715E-3</v>
      </c>
      <c r="I96" s="240">
        <f t="shared" si="1"/>
        <v>6.0976460430814715E-3</v>
      </c>
      <c r="J96" s="240">
        <f t="shared" si="1"/>
        <v>6.0976460430814707E-3</v>
      </c>
      <c r="K96" s="240">
        <f t="shared" si="1"/>
        <v>6.0976460430814707E-3</v>
      </c>
      <c r="L96" s="240">
        <f t="shared" si="1"/>
        <v>6.0976460430814707E-3</v>
      </c>
      <c r="M96" s="240">
        <f t="shared" si="1"/>
        <v>6.0976460430814707E-3</v>
      </c>
      <c r="N96" s="240">
        <f t="shared" si="1"/>
        <v>6.0976460430814707E-3</v>
      </c>
      <c r="O96" s="240">
        <f t="shared" si="1"/>
        <v>6.0976460430814707E-3</v>
      </c>
      <c r="P96" s="240">
        <f t="shared" si="1"/>
        <v>6.0976460430814707E-3</v>
      </c>
      <c r="Q96" s="240">
        <f t="shared" si="1"/>
        <v>6.0976460430814707E-3</v>
      </c>
    </row>
    <row r="97" spans="1:17" x14ac:dyDescent="0.25">
      <c r="A97" s="76" t="s">
        <v>82</v>
      </c>
      <c r="B97" s="239">
        <f t="shared" ref="B97:Q97" si="2">IF(B$7=0,0,B$7/B$5)</f>
        <v>8.5367044603140568E-3</v>
      </c>
      <c r="C97" s="239">
        <f t="shared" si="2"/>
        <v>8.5367044603140551E-3</v>
      </c>
      <c r="D97" s="239">
        <f t="shared" si="2"/>
        <v>8.5367044603140568E-3</v>
      </c>
      <c r="E97" s="239">
        <f t="shared" si="2"/>
        <v>8.5367044603140568E-3</v>
      </c>
      <c r="F97" s="239">
        <f t="shared" si="2"/>
        <v>8.5367044603140551E-3</v>
      </c>
      <c r="G97" s="239">
        <f t="shared" si="2"/>
        <v>8.5367044603140568E-3</v>
      </c>
      <c r="H97" s="239">
        <f t="shared" si="2"/>
        <v>8.5367044603140586E-3</v>
      </c>
      <c r="I97" s="239">
        <f t="shared" si="2"/>
        <v>8.5367044603140568E-3</v>
      </c>
      <c r="J97" s="239">
        <f t="shared" si="2"/>
        <v>8.5367044603140568E-3</v>
      </c>
      <c r="K97" s="239">
        <f t="shared" si="2"/>
        <v>8.5367044603140568E-3</v>
      </c>
      <c r="L97" s="239">
        <f t="shared" si="2"/>
        <v>8.5367044603140568E-3</v>
      </c>
      <c r="M97" s="239">
        <f t="shared" si="2"/>
        <v>8.5367044603140568E-3</v>
      </c>
      <c r="N97" s="239">
        <f t="shared" si="2"/>
        <v>8.5367044603140568E-3</v>
      </c>
      <c r="O97" s="239">
        <f t="shared" si="2"/>
        <v>8.5367044603140568E-3</v>
      </c>
      <c r="P97" s="239">
        <f t="shared" si="2"/>
        <v>8.5367044603140568E-3</v>
      </c>
      <c r="Q97" s="239">
        <f t="shared" si="2"/>
        <v>8.5367044603140568E-3</v>
      </c>
    </row>
    <row r="98" spans="1:17" x14ac:dyDescent="0.25">
      <c r="A98" s="76" t="s">
        <v>81</v>
      </c>
      <c r="B98" s="239">
        <f t="shared" ref="B98:Q98" si="3">IF(B$8=0,0,B$8/B$5)</f>
        <v>4.8781168344651765E-2</v>
      </c>
      <c r="C98" s="239">
        <f t="shared" si="3"/>
        <v>4.8781168344651758E-2</v>
      </c>
      <c r="D98" s="239">
        <f t="shared" si="3"/>
        <v>4.8781168344651758E-2</v>
      </c>
      <c r="E98" s="239">
        <f t="shared" si="3"/>
        <v>4.8781168344651765E-2</v>
      </c>
      <c r="F98" s="239">
        <f t="shared" si="3"/>
        <v>4.8781168344651751E-2</v>
      </c>
      <c r="G98" s="239">
        <f t="shared" si="3"/>
        <v>4.8781168344651765E-2</v>
      </c>
      <c r="H98" s="239">
        <f t="shared" si="3"/>
        <v>4.8781168344651772E-2</v>
      </c>
      <c r="I98" s="239">
        <f t="shared" si="3"/>
        <v>4.8781168344651772E-2</v>
      </c>
      <c r="J98" s="239">
        <f t="shared" si="3"/>
        <v>4.8781168344651765E-2</v>
      </c>
      <c r="K98" s="239">
        <f t="shared" si="3"/>
        <v>4.8781168344651765E-2</v>
      </c>
      <c r="L98" s="239">
        <f t="shared" si="3"/>
        <v>4.8781168344651765E-2</v>
      </c>
      <c r="M98" s="239">
        <f t="shared" si="3"/>
        <v>4.8781168344651765E-2</v>
      </c>
      <c r="N98" s="239">
        <f t="shared" si="3"/>
        <v>4.8781168344651765E-2</v>
      </c>
      <c r="O98" s="239">
        <f t="shared" si="3"/>
        <v>4.8781168344651765E-2</v>
      </c>
      <c r="P98" s="239">
        <f t="shared" si="3"/>
        <v>4.8781168344651765E-2</v>
      </c>
      <c r="Q98" s="239">
        <f t="shared" si="3"/>
        <v>4.8781168344651765E-2</v>
      </c>
    </row>
    <row r="99" spans="1:17" x14ac:dyDescent="0.25">
      <c r="A99" s="76" t="s">
        <v>80</v>
      </c>
      <c r="B99" s="239">
        <f t="shared" ref="B99:Q99" si="4">IF(B$9=0,0,B$9/B$5)</f>
        <v>2.4390584172325883E-2</v>
      </c>
      <c r="C99" s="239">
        <f t="shared" si="4"/>
        <v>2.4390584172325879E-2</v>
      </c>
      <c r="D99" s="239">
        <f t="shared" si="4"/>
        <v>2.4390584172325879E-2</v>
      </c>
      <c r="E99" s="239">
        <f t="shared" si="4"/>
        <v>2.4390584172325883E-2</v>
      </c>
      <c r="F99" s="239">
        <f t="shared" si="4"/>
        <v>2.4390584172325876E-2</v>
      </c>
      <c r="G99" s="239">
        <f t="shared" si="4"/>
        <v>2.4390584172325883E-2</v>
      </c>
      <c r="H99" s="239">
        <f t="shared" si="4"/>
        <v>2.4390584172325886E-2</v>
      </c>
      <c r="I99" s="239">
        <f t="shared" si="4"/>
        <v>2.4390584172325886E-2</v>
      </c>
      <c r="J99" s="239">
        <f t="shared" si="4"/>
        <v>2.4390584172325883E-2</v>
      </c>
      <c r="K99" s="239">
        <f t="shared" si="4"/>
        <v>2.4390584172325883E-2</v>
      </c>
      <c r="L99" s="239">
        <f t="shared" si="4"/>
        <v>2.4390584172325883E-2</v>
      </c>
      <c r="M99" s="239">
        <f t="shared" si="4"/>
        <v>2.4390584172325883E-2</v>
      </c>
      <c r="N99" s="239">
        <f t="shared" si="4"/>
        <v>2.4390584172325883E-2</v>
      </c>
      <c r="O99" s="239">
        <f t="shared" si="4"/>
        <v>2.4390584172325883E-2</v>
      </c>
      <c r="P99" s="239">
        <f t="shared" si="4"/>
        <v>2.4390584172325883E-2</v>
      </c>
      <c r="Q99" s="239">
        <f t="shared" si="4"/>
        <v>2.4390584172325883E-2</v>
      </c>
    </row>
    <row r="100" spans="1:17" x14ac:dyDescent="0.25">
      <c r="A100" s="129" t="s">
        <v>79</v>
      </c>
      <c r="B100" s="238">
        <f t="shared" ref="B100:Q100" si="5">IF(B$10=0,0,B$10/B$5)</f>
        <v>1.4634350503395524E-2</v>
      </c>
      <c r="C100" s="238">
        <f t="shared" si="5"/>
        <v>1.4634350503395527E-2</v>
      </c>
      <c r="D100" s="238">
        <f t="shared" si="5"/>
        <v>1.4634350503395524E-2</v>
      </c>
      <c r="E100" s="238">
        <f t="shared" si="5"/>
        <v>1.4634350503395526E-2</v>
      </c>
      <c r="F100" s="238">
        <f t="shared" si="5"/>
        <v>1.4634350503395524E-2</v>
      </c>
      <c r="G100" s="238">
        <f t="shared" si="5"/>
        <v>1.4634350503395527E-2</v>
      </c>
      <c r="H100" s="238">
        <f t="shared" si="5"/>
        <v>1.4634350503395534E-2</v>
      </c>
      <c r="I100" s="238">
        <f t="shared" si="5"/>
        <v>1.4634350503395526E-2</v>
      </c>
      <c r="J100" s="238">
        <f t="shared" si="5"/>
        <v>1.4634350503395527E-2</v>
      </c>
      <c r="K100" s="238">
        <f t="shared" si="5"/>
        <v>1.4634350503395524E-2</v>
      </c>
      <c r="L100" s="238">
        <f t="shared" si="5"/>
        <v>1.4634350503395526E-2</v>
      </c>
      <c r="M100" s="238">
        <f t="shared" si="5"/>
        <v>1.4634350503395529E-2</v>
      </c>
      <c r="N100" s="238">
        <f t="shared" si="5"/>
        <v>1.4634350503395529E-2</v>
      </c>
      <c r="O100" s="238">
        <f t="shared" si="5"/>
        <v>1.4634350503395527E-2</v>
      </c>
      <c r="P100" s="238">
        <f t="shared" si="5"/>
        <v>1.4634350503395529E-2</v>
      </c>
      <c r="Q100" s="238">
        <f t="shared" si="5"/>
        <v>1.4634350503395524E-2</v>
      </c>
    </row>
    <row r="101" spans="1:17" x14ac:dyDescent="0.25">
      <c r="A101" s="127" t="s">
        <v>241</v>
      </c>
      <c r="B101" s="236">
        <f t="shared" ref="B101:Q101" si="6">IF(B$15=0,0,B$15/B$5)</f>
        <v>3.4421891839703888E-3</v>
      </c>
      <c r="C101" s="236">
        <f t="shared" si="6"/>
        <v>1.587820436753561E-2</v>
      </c>
      <c r="D101" s="236">
        <f t="shared" si="6"/>
        <v>1.3568739005690101E-2</v>
      </c>
      <c r="E101" s="236">
        <f t="shared" si="6"/>
        <v>1.0526340767622011E-2</v>
      </c>
      <c r="F101" s="236">
        <f t="shared" si="6"/>
        <v>1.5124494051070223E-2</v>
      </c>
      <c r="G101" s="236">
        <f t="shared" si="6"/>
        <v>1.3847085835388649E-2</v>
      </c>
      <c r="H101" s="236">
        <f t="shared" si="6"/>
        <v>1.5135760150433879E-2</v>
      </c>
      <c r="I101" s="236">
        <f t="shared" si="6"/>
        <v>1.458253062986601E-2</v>
      </c>
      <c r="J101" s="236">
        <f t="shared" si="6"/>
        <v>1.6671004456247539E-2</v>
      </c>
      <c r="K101" s="236">
        <f t="shared" si="6"/>
        <v>1.5754580057636049E-2</v>
      </c>
      <c r="L101" s="236">
        <f t="shared" si="6"/>
        <v>1.1246790391175279E-2</v>
      </c>
      <c r="M101" s="236">
        <f t="shared" si="6"/>
        <v>1.4080835358838773E-2</v>
      </c>
      <c r="N101" s="236">
        <f t="shared" si="6"/>
        <v>1.1472112783277129E-2</v>
      </c>
      <c r="O101" s="236">
        <f t="shared" si="6"/>
        <v>1.3958359018823989E-2</v>
      </c>
      <c r="P101" s="236">
        <f t="shared" si="6"/>
        <v>1.435459479796127E-2</v>
      </c>
      <c r="Q101" s="236">
        <f t="shared" si="6"/>
        <v>1.5849261753660158E-2</v>
      </c>
    </row>
    <row r="102" spans="1:17" x14ac:dyDescent="0.25">
      <c r="A102" s="127" t="s">
        <v>240</v>
      </c>
      <c r="B102" s="237">
        <f t="shared" ref="B102:Q102" si="7">IF(B$16=0,0,B$16/B$5)</f>
        <v>0.88646804799454904</v>
      </c>
      <c r="C102" s="237">
        <f t="shared" si="7"/>
        <v>0.84639644351417209</v>
      </c>
      <c r="D102" s="237">
        <f t="shared" si="7"/>
        <v>0.85383805412456348</v>
      </c>
      <c r="E102" s="237">
        <f t="shared" si="7"/>
        <v>0.86364133733611603</v>
      </c>
      <c r="F102" s="237">
        <f t="shared" si="7"/>
        <v>0.84882506564500493</v>
      </c>
      <c r="G102" s="237">
        <f t="shared" si="7"/>
        <v>0.85294115878442356</v>
      </c>
      <c r="H102" s="237">
        <f t="shared" si="7"/>
        <v>0.84878876376927792</v>
      </c>
      <c r="I102" s="237">
        <f t="shared" si="7"/>
        <v>0.850571392224441</v>
      </c>
      <c r="J102" s="237">
        <f t="shared" si="7"/>
        <v>0.84384186545054485</v>
      </c>
      <c r="K102" s="237">
        <f t="shared" si="7"/>
        <v>0.84679478851273748</v>
      </c>
      <c r="L102" s="237">
        <f t="shared" si="7"/>
        <v>0.86131988854911112</v>
      </c>
      <c r="M102" s="237">
        <f t="shared" si="7"/>
        <v>0.8521879658755287</v>
      </c>
      <c r="N102" s="237">
        <f t="shared" si="7"/>
        <v>0.86059384973011621</v>
      </c>
      <c r="O102" s="237">
        <f t="shared" si="7"/>
        <v>0.85258261186002093</v>
      </c>
      <c r="P102" s="237">
        <f t="shared" si="7"/>
        <v>0.85130585212724519</v>
      </c>
      <c r="Q102" s="237">
        <f t="shared" si="7"/>
        <v>0.84648970304777094</v>
      </c>
    </row>
    <row r="103" spans="1:17" x14ac:dyDescent="0.25">
      <c r="A103" s="142" t="s">
        <v>249</v>
      </c>
      <c r="B103" s="235">
        <f t="shared" ref="B103:Q103" si="8">IF(B$17=0,0,B$17/B$5)</f>
        <v>0.85778313812812923</v>
      </c>
      <c r="C103" s="235">
        <f t="shared" si="8"/>
        <v>0.71407807378470922</v>
      </c>
      <c r="D103" s="235">
        <f t="shared" si="8"/>
        <v>0.74076522907714637</v>
      </c>
      <c r="E103" s="235">
        <f t="shared" si="8"/>
        <v>0.77592183093926625</v>
      </c>
      <c r="F103" s="235">
        <f t="shared" si="8"/>
        <v>0.72278761521942025</v>
      </c>
      <c r="G103" s="235">
        <f t="shared" si="8"/>
        <v>0.73754877682285191</v>
      </c>
      <c r="H103" s="235">
        <f t="shared" si="8"/>
        <v>0.72265742918232945</v>
      </c>
      <c r="I103" s="235">
        <f t="shared" si="8"/>
        <v>0.72905030364222467</v>
      </c>
      <c r="J103" s="235">
        <f t="shared" si="8"/>
        <v>0.70491682831514924</v>
      </c>
      <c r="K103" s="235">
        <f t="shared" si="8"/>
        <v>0.71550662136577092</v>
      </c>
      <c r="L103" s="235">
        <f t="shared" si="8"/>
        <v>0.76759663528931743</v>
      </c>
      <c r="M103" s="235">
        <f t="shared" si="8"/>
        <v>0.73484767121853933</v>
      </c>
      <c r="N103" s="235">
        <f t="shared" si="8"/>
        <v>0.76499290986947388</v>
      </c>
      <c r="O103" s="235">
        <f t="shared" si="8"/>
        <v>0.73626295336982139</v>
      </c>
      <c r="P103" s="235">
        <f t="shared" si="8"/>
        <v>0.73168422881090167</v>
      </c>
      <c r="Q103" s="235">
        <f t="shared" si="8"/>
        <v>0.71441252176727021</v>
      </c>
    </row>
    <row r="104" spans="1:17" x14ac:dyDescent="0.25">
      <c r="A104" s="142" t="s">
        <v>248</v>
      </c>
      <c r="B104" s="235">
        <f t="shared" ref="B104:Q104" si="9">IF(B$28=0,0,B$28/B$5)</f>
        <v>2.8684909866419795E-2</v>
      </c>
      <c r="C104" s="235">
        <f t="shared" si="9"/>
        <v>0.13231836972946293</v>
      </c>
      <c r="D104" s="235">
        <f t="shared" si="9"/>
        <v>0.11307282504741709</v>
      </c>
      <c r="E104" s="235">
        <f t="shared" si="9"/>
        <v>8.7719506396849764E-2</v>
      </c>
      <c r="F104" s="235">
        <f t="shared" si="9"/>
        <v>0.1260374504255847</v>
      </c>
      <c r="G104" s="235">
        <f t="shared" si="9"/>
        <v>0.11539238196157163</v>
      </c>
      <c r="H104" s="235">
        <f t="shared" si="9"/>
        <v>0.1261313345869485</v>
      </c>
      <c r="I104" s="235">
        <f t="shared" si="9"/>
        <v>0.12152108858221627</v>
      </c>
      <c r="J104" s="235">
        <f t="shared" si="9"/>
        <v>0.13892503713539564</v>
      </c>
      <c r="K104" s="235">
        <f t="shared" si="9"/>
        <v>0.13128816714696656</v>
      </c>
      <c r="L104" s="235">
        <f t="shared" si="9"/>
        <v>9.3723253259793624E-2</v>
      </c>
      <c r="M104" s="235">
        <f t="shared" si="9"/>
        <v>0.11734029465698932</v>
      </c>
      <c r="N104" s="235">
        <f t="shared" si="9"/>
        <v>9.5600939860642387E-2</v>
      </c>
      <c r="O104" s="235">
        <f t="shared" si="9"/>
        <v>0.11631965849019946</v>
      </c>
      <c r="P104" s="235">
        <f t="shared" si="9"/>
        <v>0.11962162331634345</v>
      </c>
      <c r="Q104" s="235">
        <f t="shared" si="9"/>
        <v>0.13207718128050083</v>
      </c>
    </row>
    <row r="105" spans="1:17" x14ac:dyDescent="0.25">
      <c r="A105" s="72" t="s">
        <v>239</v>
      </c>
      <c r="B105" s="277">
        <f t="shared" ref="B105:Q105" si="10">IF(B$29=0,0,B$29/B$5)</f>
        <v>7.6493092977119427E-3</v>
      </c>
      <c r="C105" s="277">
        <f t="shared" si="10"/>
        <v>3.5284898594523426E-2</v>
      </c>
      <c r="D105" s="277">
        <f t="shared" si="10"/>
        <v>3.0152753345977876E-2</v>
      </c>
      <c r="E105" s="277">
        <f t="shared" si="10"/>
        <v>2.3391868372493262E-2</v>
      </c>
      <c r="F105" s="277">
        <f t="shared" si="10"/>
        <v>3.3609986780155907E-2</v>
      </c>
      <c r="G105" s="277">
        <f t="shared" si="10"/>
        <v>3.0771301856419089E-2</v>
      </c>
      <c r="H105" s="277">
        <f t="shared" si="10"/>
        <v>3.3635022556519588E-2</v>
      </c>
      <c r="I105" s="277">
        <f t="shared" si="10"/>
        <v>3.2405623621924326E-2</v>
      </c>
      <c r="J105" s="277">
        <f t="shared" si="10"/>
        <v>3.7046676569438823E-2</v>
      </c>
      <c r="K105" s="277">
        <f t="shared" si="10"/>
        <v>3.5010177905857733E-2</v>
      </c>
      <c r="L105" s="277">
        <f t="shared" si="10"/>
        <v>2.499286753594496E-2</v>
      </c>
      <c r="M105" s="277">
        <f t="shared" si="10"/>
        <v>3.1290745241863809E-2</v>
      </c>
      <c r="N105" s="277">
        <f t="shared" si="10"/>
        <v>2.5493583962837959E-2</v>
      </c>
      <c r="O105" s="277">
        <f t="shared" si="10"/>
        <v>3.1018575597386511E-2</v>
      </c>
      <c r="P105" s="277">
        <f t="shared" si="10"/>
        <v>3.1899099551024906E-2</v>
      </c>
      <c r="Q105" s="277">
        <f t="shared" si="10"/>
        <v>3.522058167480021E-2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1.0000000000000004</v>
      </c>
      <c r="C107" s="77">
        <f t="shared" si="11"/>
        <v>0.99999999999999989</v>
      </c>
      <c r="D107" s="77">
        <f t="shared" si="11"/>
        <v>0.99999999999999956</v>
      </c>
      <c r="E107" s="77">
        <f t="shared" si="11"/>
        <v>1</v>
      </c>
      <c r="F107" s="77">
        <f t="shared" si="11"/>
        <v>1.0000000000000002</v>
      </c>
      <c r="G107" s="77">
        <f t="shared" si="11"/>
        <v>1.0000000000000002</v>
      </c>
      <c r="H107" s="77">
        <f t="shared" si="11"/>
        <v>0.99999999999999978</v>
      </c>
      <c r="I107" s="77">
        <f t="shared" si="11"/>
        <v>0.99999999999999978</v>
      </c>
      <c r="J107" s="77">
        <f t="shared" si="11"/>
        <v>1.0000000000000002</v>
      </c>
      <c r="K107" s="77">
        <f t="shared" si="11"/>
        <v>0.99999999999999989</v>
      </c>
      <c r="L107" s="77">
        <f t="shared" si="11"/>
        <v>1.0000000000000002</v>
      </c>
      <c r="M107" s="77">
        <f t="shared" si="11"/>
        <v>1</v>
      </c>
      <c r="N107" s="77">
        <f t="shared" si="11"/>
        <v>1</v>
      </c>
      <c r="O107" s="77">
        <f t="shared" si="11"/>
        <v>1</v>
      </c>
      <c r="P107" s="77">
        <f t="shared" si="11"/>
        <v>0.99999999999999989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6.9057290745228646E-3</v>
      </c>
      <c r="C108" s="203">
        <f t="shared" si="12"/>
        <v>6.9057290745228594E-3</v>
      </c>
      <c r="D108" s="203">
        <f t="shared" si="12"/>
        <v>6.9057290745228594E-3</v>
      </c>
      <c r="E108" s="203">
        <f t="shared" si="12"/>
        <v>6.9057290745228594E-3</v>
      </c>
      <c r="F108" s="203">
        <f t="shared" si="12"/>
        <v>6.9057290745228612E-3</v>
      </c>
      <c r="G108" s="203">
        <f t="shared" si="12"/>
        <v>6.905729074522862E-3</v>
      </c>
      <c r="H108" s="203">
        <f t="shared" si="12"/>
        <v>6.9057290745228586E-3</v>
      </c>
      <c r="I108" s="203">
        <f t="shared" si="12"/>
        <v>6.9057290745228586E-3</v>
      </c>
      <c r="J108" s="203">
        <f t="shared" si="12"/>
        <v>6.905729074522862E-3</v>
      </c>
      <c r="K108" s="203">
        <f t="shared" si="12"/>
        <v>6.905729074522862E-3</v>
      </c>
      <c r="L108" s="203">
        <f t="shared" si="12"/>
        <v>6.9057290745228629E-3</v>
      </c>
      <c r="M108" s="203">
        <f t="shared" si="12"/>
        <v>6.905729074522862E-3</v>
      </c>
      <c r="N108" s="203">
        <f t="shared" si="12"/>
        <v>6.9057290745228612E-3</v>
      </c>
      <c r="O108" s="203">
        <f t="shared" si="12"/>
        <v>6.905729074522862E-3</v>
      </c>
      <c r="P108" s="203">
        <f t="shared" si="12"/>
        <v>6.9057290745228603E-3</v>
      </c>
      <c r="Q108" s="203">
        <f t="shared" si="12"/>
        <v>6.9057290745228603E-3</v>
      </c>
    </row>
    <row r="109" spans="1:17" x14ac:dyDescent="0.25">
      <c r="A109" s="76" t="s">
        <v>82</v>
      </c>
      <c r="B109" s="202">
        <f t="shared" ref="B109:Q109" si="13">IF(B$33=0,0,B$33/B$31)</f>
        <v>9.7997484805015175E-3</v>
      </c>
      <c r="C109" s="202">
        <f t="shared" si="13"/>
        <v>9.7997484805015106E-3</v>
      </c>
      <c r="D109" s="202">
        <f t="shared" si="13"/>
        <v>9.7997484805015106E-3</v>
      </c>
      <c r="E109" s="202">
        <f t="shared" si="13"/>
        <v>9.7997484805015123E-3</v>
      </c>
      <c r="F109" s="202">
        <f t="shared" si="13"/>
        <v>9.7997484805015123E-3</v>
      </c>
      <c r="G109" s="202">
        <f t="shared" si="13"/>
        <v>9.7997484805015141E-3</v>
      </c>
      <c r="H109" s="202">
        <f t="shared" si="13"/>
        <v>9.7997484805015106E-3</v>
      </c>
      <c r="I109" s="202">
        <f t="shared" si="13"/>
        <v>9.7997484805015089E-3</v>
      </c>
      <c r="J109" s="202">
        <f t="shared" si="13"/>
        <v>9.7997484805015141E-3</v>
      </c>
      <c r="K109" s="202">
        <f t="shared" si="13"/>
        <v>9.7997484805015123E-3</v>
      </c>
      <c r="L109" s="202">
        <f t="shared" si="13"/>
        <v>9.7997484805015158E-3</v>
      </c>
      <c r="M109" s="202">
        <f t="shared" si="13"/>
        <v>9.7997484805015141E-3</v>
      </c>
      <c r="N109" s="202">
        <f t="shared" si="13"/>
        <v>9.7997484805015123E-3</v>
      </c>
      <c r="O109" s="202">
        <f t="shared" si="13"/>
        <v>9.7997484805015141E-3</v>
      </c>
      <c r="P109" s="202">
        <f t="shared" si="13"/>
        <v>9.7997484805015123E-3</v>
      </c>
      <c r="Q109" s="202">
        <f t="shared" si="13"/>
        <v>9.7997484805015106E-3</v>
      </c>
    </row>
    <row r="110" spans="1:17" x14ac:dyDescent="0.25">
      <c r="A110" s="76" t="s">
        <v>81</v>
      </c>
      <c r="B110" s="202">
        <f t="shared" ref="B110:Q110" si="14">IF(B$34=0,0,B$34/B$31)</f>
        <v>3.4871398810938092E-2</v>
      </c>
      <c r="C110" s="202">
        <f t="shared" si="14"/>
        <v>3.4871398810938065E-2</v>
      </c>
      <c r="D110" s="202">
        <f t="shared" si="14"/>
        <v>3.4871398810938058E-2</v>
      </c>
      <c r="E110" s="202">
        <f t="shared" si="14"/>
        <v>3.4871398810938065E-2</v>
      </c>
      <c r="F110" s="202">
        <f t="shared" si="14"/>
        <v>3.4871398810938072E-2</v>
      </c>
      <c r="G110" s="202">
        <f t="shared" si="14"/>
        <v>3.4871398810938078E-2</v>
      </c>
      <c r="H110" s="202">
        <f t="shared" si="14"/>
        <v>3.4871398810938065E-2</v>
      </c>
      <c r="I110" s="202">
        <f t="shared" si="14"/>
        <v>3.4871398810938065E-2</v>
      </c>
      <c r="J110" s="202">
        <f t="shared" si="14"/>
        <v>3.4871398810938078E-2</v>
      </c>
      <c r="K110" s="202">
        <f t="shared" si="14"/>
        <v>3.4871398810938072E-2</v>
      </c>
      <c r="L110" s="202">
        <f t="shared" si="14"/>
        <v>3.4871398810938078E-2</v>
      </c>
      <c r="M110" s="202">
        <f t="shared" si="14"/>
        <v>3.4871398810938078E-2</v>
      </c>
      <c r="N110" s="202">
        <f t="shared" si="14"/>
        <v>3.4871398810938072E-2</v>
      </c>
      <c r="O110" s="202">
        <f t="shared" si="14"/>
        <v>3.4871398810938078E-2</v>
      </c>
      <c r="P110" s="202">
        <f t="shared" si="14"/>
        <v>3.4871398810938072E-2</v>
      </c>
      <c r="Q110" s="202">
        <f t="shared" si="14"/>
        <v>3.4871398810938065E-2</v>
      </c>
    </row>
    <row r="111" spans="1:17" x14ac:dyDescent="0.25">
      <c r="A111" s="76" t="s">
        <v>80</v>
      </c>
      <c r="B111" s="202">
        <f t="shared" ref="B111:Q111" si="15">IF(B$35=0,0,B$35/B$31)</f>
        <v>2.7622916298091459E-2</v>
      </c>
      <c r="C111" s="202">
        <f t="shared" si="15"/>
        <v>2.7622916298091438E-2</v>
      </c>
      <c r="D111" s="202">
        <f t="shared" si="15"/>
        <v>2.7622916298091438E-2</v>
      </c>
      <c r="E111" s="202">
        <f t="shared" si="15"/>
        <v>2.7622916298091438E-2</v>
      </c>
      <c r="F111" s="202">
        <f t="shared" si="15"/>
        <v>2.7622916298091445E-2</v>
      </c>
      <c r="G111" s="202">
        <f t="shared" si="15"/>
        <v>2.7622916298091448E-2</v>
      </c>
      <c r="H111" s="202">
        <f t="shared" si="15"/>
        <v>2.7622916298091434E-2</v>
      </c>
      <c r="I111" s="202">
        <f t="shared" si="15"/>
        <v>2.7622916298091434E-2</v>
      </c>
      <c r="J111" s="202">
        <f t="shared" si="15"/>
        <v>2.7622916298091448E-2</v>
      </c>
      <c r="K111" s="202">
        <f t="shared" si="15"/>
        <v>2.7622916298091448E-2</v>
      </c>
      <c r="L111" s="202">
        <f t="shared" si="15"/>
        <v>2.7622916298091452E-2</v>
      </c>
      <c r="M111" s="202">
        <f t="shared" si="15"/>
        <v>2.7622916298091448E-2</v>
      </c>
      <c r="N111" s="202">
        <f t="shared" si="15"/>
        <v>2.7622916298091445E-2</v>
      </c>
      <c r="O111" s="202">
        <f t="shared" si="15"/>
        <v>2.7622916298091448E-2</v>
      </c>
      <c r="P111" s="202">
        <f t="shared" si="15"/>
        <v>2.7622916298091441E-2</v>
      </c>
      <c r="Q111" s="202">
        <f t="shared" si="15"/>
        <v>2.7622916298091441E-2</v>
      </c>
    </row>
    <row r="112" spans="1:17" x14ac:dyDescent="0.25">
      <c r="A112" s="129" t="s">
        <v>79</v>
      </c>
      <c r="B112" s="201">
        <f t="shared" ref="B112:Q112" si="16">IF(B$36=0,0,B$36/B$31)</f>
        <v>1.6573749778854875E-2</v>
      </c>
      <c r="C112" s="201">
        <f t="shared" si="16"/>
        <v>1.6573749778854865E-2</v>
      </c>
      <c r="D112" s="201">
        <f t="shared" si="16"/>
        <v>1.6573749778854861E-2</v>
      </c>
      <c r="E112" s="201">
        <f t="shared" si="16"/>
        <v>1.6573749778854865E-2</v>
      </c>
      <c r="F112" s="201">
        <f t="shared" si="16"/>
        <v>1.6573749778854868E-2</v>
      </c>
      <c r="G112" s="201">
        <f t="shared" si="16"/>
        <v>1.6573749778854872E-2</v>
      </c>
      <c r="H112" s="201">
        <f t="shared" si="16"/>
        <v>1.6573749778854865E-2</v>
      </c>
      <c r="I112" s="201">
        <f t="shared" si="16"/>
        <v>1.6573749778854861E-2</v>
      </c>
      <c r="J112" s="201">
        <f t="shared" si="16"/>
        <v>1.6573749778854875E-2</v>
      </c>
      <c r="K112" s="201">
        <f t="shared" si="16"/>
        <v>1.6573749778854868E-2</v>
      </c>
      <c r="L112" s="201">
        <f t="shared" si="16"/>
        <v>1.6573749778854872E-2</v>
      </c>
      <c r="M112" s="201">
        <f t="shared" si="16"/>
        <v>1.6573749778854872E-2</v>
      </c>
      <c r="N112" s="201">
        <f t="shared" si="16"/>
        <v>1.6573749778854868E-2</v>
      </c>
      <c r="O112" s="201">
        <f t="shared" si="16"/>
        <v>1.6573749778854872E-2</v>
      </c>
      <c r="P112" s="201">
        <f t="shared" si="16"/>
        <v>1.6573749778854868E-2</v>
      </c>
      <c r="Q112" s="201">
        <f t="shared" si="16"/>
        <v>1.6573749778854861E-2</v>
      </c>
    </row>
    <row r="113" spans="1:17" x14ac:dyDescent="0.25">
      <c r="A113" s="127" t="s">
        <v>238</v>
      </c>
      <c r="B113" s="200">
        <f t="shared" ref="B113:Q113" si="17">IF(B$41=0,0,B$41/B$31)</f>
        <v>3.7418892773649591E-2</v>
      </c>
      <c r="C113" s="200">
        <f t="shared" si="17"/>
        <v>5.0231350036791911E-2</v>
      </c>
      <c r="D113" s="200">
        <f t="shared" si="17"/>
        <v>4.7851976434188273E-2</v>
      </c>
      <c r="E113" s="200">
        <f t="shared" si="17"/>
        <v>4.4717483847348929E-2</v>
      </c>
      <c r="F113" s="200">
        <f t="shared" si="17"/>
        <v>4.9454824672681405E-2</v>
      </c>
      <c r="G113" s="200">
        <f t="shared" si="17"/>
        <v>4.8138748909712183E-2</v>
      </c>
      <c r="H113" s="200">
        <f t="shared" si="17"/>
        <v>4.9466431800405837E-2</v>
      </c>
      <c r="I113" s="200">
        <f t="shared" si="17"/>
        <v>4.8896455848755994E-2</v>
      </c>
      <c r="J113" s="200">
        <f t="shared" si="17"/>
        <v>5.1048148432813606E-2</v>
      </c>
      <c r="K113" s="200">
        <f t="shared" si="17"/>
        <v>5.0103983580262759E-2</v>
      </c>
      <c r="L113" s="200">
        <f t="shared" si="17"/>
        <v>4.545974170694226E-2</v>
      </c>
      <c r="M113" s="200">
        <f t="shared" si="17"/>
        <v>4.8379574104541689E-2</v>
      </c>
      <c r="N113" s="200">
        <f t="shared" si="17"/>
        <v>4.5691884678514795E-2</v>
      </c>
      <c r="O113" s="200">
        <f t="shared" si="17"/>
        <v>4.8253390367305728E-2</v>
      </c>
      <c r="P113" s="200">
        <f t="shared" si="17"/>
        <v>4.8661620327738159E-2</v>
      </c>
      <c r="Q113" s="200">
        <f t="shared" si="17"/>
        <v>5.0201531320917987E-2</v>
      </c>
    </row>
    <row r="114" spans="1:17" x14ac:dyDescent="0.25">
      <c r="A114" s="142" t="s">
        <v>247</v>
      </c>
      <c r="B114" s="199">
        <f t="shared" ref="B114:Q114" si="18">IF(B$42=0,0,B$42/B$31)</f>
        <v>3.431132552512519E-2</v>
      </c>
      <c r="C114" s="199">
        <f t="shared" si="18"/>
        <v>2.856312295138836E-2</v>
      </c>
      <c r="D114" s="199">
        <f t="shared" si="18"/>
        <v>2.9630609163085849E-2</v>
      </c>
      <c r="E114" s="199">
        <f t="shared" si="18"/>
        <v>3.103687323757065E-2</v>
      </c>
      <c r="F114" s="199">
        <f t="shared" si="18"/>
        <v>2.8911504608776818E-2</v>
      </c>
      <c r="G114" s="199">
        <f t="shared" si="18"/>
        <v>2.9501951072914086E-2</v>
      </c>
      <c r="H114" s="199">
        <f t="shared" si="18"/>
        <v>2.8906297167293173E-2</v>
      </c>
      <c r="I114" s="199">
        <f t="shared" si="18"/>
        <v>2.9162012145688983E-2</v>
      </c>
      <c r="J114" s="199">
        <f t="shared" si="18"/>
        <v>2.8196673132605977E-2</v>
      </c>
      <c r="K114" s="199">
        <f t="shared" si="18"/>
        <v>2.8620264854630831E-2</v>
      </c>
      <c r="L114" s="199">
        <f t="shared" si="18"/>
        <v>3.070386541157271E-2</v>
      </c>
      <c r="M114" s="199">
        <f t="shared" si="18"/>
        <v>2.9393906848741574E-2</v>
      </c>
      <c r="N114" s="199">
        <f t="shared" si="18"/>
        <v>3.0599716394778945E-2</v>
      </c>
      <c r="O114" s="199">
        <f t="shared" si="18"/>
        <v>2.9450518134792852E-2</v>
      </c>
      <c r="P114" s="199">
        <f t="shared" si="18"/>
        <v>2.9267369152436072E-2</v>
      </c>
      <c r="Q114" s="199">
        <f t="shared" si="18"/>
        <v>2.8576500870690819E-2</v>
      </c>
    </row>
    <row r="115" spans="1:17" x14ac:dyDescent="0.25">
      <c r="A115" s="142" t="s">
        <v>246</v>
      </c>
      <c r="B115" s="199">
        <f t="shared" ref="B115:Q115" si="19">IF(B$53=0,0,B$53/B$31)</f>
        <v>3.1075672485243989E-3</v>
      </c>
      <c r="C115" s="199">
        <f t="shared" si="19"/>
        <v>2.1668227085403547E-2</v>
      </c>
      <c r="D115" s="199">
        <f t="shared" si="19"/>
        <v>1.8221367271102427E-2</v>
      </c>
      <c r="E115" s="199">
        <f t="shared" si="19"/>
        <v>1.3680610609778278E-2</v>
      </c>
      <c r="F115" s="199">
        <f t="shared" si="19"/>
        <v>2.0543320063904587E-2</v>
      </c>
      <c r="G115" s="199">
        <f t="shared" si="19"/>
        <v>1.8636797836798093E-2</v>
      </c>
      <c r="H115" s="199">
        <f t="shared" si="19"/>
        <v>2.0560134633112664E-2</v>
      </c>
      <c r="I115" s="199">
        <f t="shared" si="19"/>
        <v>1.9734443703067015E-2</v>
      </c>
      <c r="J115" s="199">
        <f t="shared" si="19"/>
        <v>2.2851475300207633E-2</v>
      </c>
      <c r="K115" s="199">
        <f t="shared" si="19"/>
        <v>2.1483718725631932E-2</v>
      </c>
      <c r="L115" s="199">
        <f t="shared" si="19"/>
        <v>1.4755876295369549E-2</v>
      </c>
      <c r="M115" s="199">
        <f t="shared" si="19"/>
        <v>1.8985667255800115E-2</v>
      </c>
      <c r="N115" s="199">
        <f t="shared" si="19"/>
        <v>1.5092168283735849E-2</v>
      </c>
      <c r="O115" s="199">
        <f t="shared" si="19"/>
        <v>1.8802872232512875E-2</v>
      </c>
      <c r="P115" s="199">
        <f t="shared" si="19"/>
        <v>1.939425117530209E-2</v>
      </c>
      <c r="Q115" s="199">
        <f t="shared" si="19"/>
        <v>2.1625030450227165E-2</v>
      </c>
    </row>
    <row r="116" spans="1:17" x14ac:dyDescent="0.25">
      <c r="A116" s="127" t="s">
        <v>237</v>
      </c>
      <c r="B116" s="200">
        <f t="shared" ref="B116:Q116" si="20">IF(B$54=0,0,B$54/B$31)</f>
        <v>0.74538611091042195</v>
      </c>
      <c r="C116" s="200">
        <f t="shared" si="20"/>
        <v>0.74473779415383834</v>
      </c>
      <c r="D116" s="200">
        <f t="shared" si="20"/>
        <v>0.74485819165020128</v>
      </c>
      <c r="E116" s="200">
        <f t="shared" si="20"/>
        <v>0.74501679854548286</v>
      </c>
      <c r="F116" s="200">
        <f t="shared" si="20"/>
        <v>0.74477708672630349</v>
      </c>
      <c r="G116" s="200">
        <f t="shared" si="20"/>
        <v>0.74484368081926633</v>
      </c>
      <c r="H116" s="200">
        <f t="shared" si="20"/>
        <v>0.74477649939982515</v>
      </c>
      <c r="I116" s="200">
        <f t="shared" si="20"/>
        <v>0.74480534046853775</v>
      </c>
      <c r="J116" s="200">
        <f t="shared" si="20"/>
        <v>0.74469646374578224</v>
      </c>
      <c r="K116" s="200">
        <f t="shared" si="20"/>
        <v>0.74474423896034969</v>
      </c>
      <c r="L116" s="200">
        <f t="shared" si="20"/>
        <v>0.74497923992591486</v>
      </c>
      <c r="M116" s="200">
        <f t="shared" si="20"/>
        <v>0.744831494943754</v>
      </c>
      <c r="N116" s="200">
        <f t="shared" si="20"/>
        <v>0.74496749337524903</v>
      </c>
      <c r="O116" s="200">
        <f t="shared" si="20"/>
        <v>0.74483787990407646</v>
      </c>
      <c r="P116" s="200">
        <f t="shared" si="20"/>
        <v>0.74481722326355437</v>
      </c>
      <c r="Q116" s="200">
        <f t="shared" si="20"/>
        <v>0.74473930299580093</v>
      </c>
    </row>
    <row r="117" spans="1:17" x14ac:dyDescent="0.25">
      <c r="A117" s="142" t="s">
        <v>245</v>
      </c>
      <c r="B117" s="199">
        <f t="shared" ref="B117:Q117" si="21">IF(B$55=0,0,B$55/B$31)</f>
        <v>0.72515459396608062</v>
      </c>
      <c r="C117" s="199">
        <f t="shared" si="21"/>
        <v>0.60366889093369414</v>
      </c>
      <c r="D117" s="199">
        <f t="shared" si="21"/>
        <v>0.62622973690978512</v>
      </c>
      <c r="E117" s="199">
        <f t="shared" si="21"/>
        <v>0.65595050223537354</v>
      </c>
      <c r="F117" s="199">
        <f t="shared" si="21"/>
        <v>0.61103178220770671</v>
      </c>
      <c r="G117" s="199">
        <f t="shared" si="21"/>
        <v>0.62351060543610803</v>
      </c>
      <c r="H117" s="199">
        <f t="shared" si="21"/>
        <v>0.61092172524963595</v>
      </c>
      <c r="I117" s="199">
        <f t="shared" si="21"/>
        <v>0.61632614750647552</v>
      </c>
      <c r="J117" s="199">
        <f t="shared" si="21"/>
        <v>0.59592413711025161</v>
      </c>
      <c r="K117" s="199">
        <f t="shared" si="21"/>
        <v>0.60487655962646714</v>
      </c>
      <c r="L117" s="199">
        <f t="shared" si="21"/>
        <v>0.64891253004533866</v>
      </c>
      <c r="M117" s="199">
        <f t="shared" si="21"/>
        <v>0.62122713884567193</v>
      </c>
      <c r="N117" s="199">
        <f t="shared" si="21"/>
        <v>0.64671138692920516</v>
      </c>
      <c r="O117" s="199">
        <f t="shared" si="21"/>
        <v>0.62242359318027196</v>
      </c>
      <c r="P117" s="199">
        <f t="shared" si="21"/>
        <v>0.6185528209526302</v>
      </c>
      <c r="Q117" s="199">
        <f t="shared" si="21"/>
        <v>0.60395162730401497</v>
      </c>
    </row>
    <row r="118" spans="1:17" x14ac:dyDescent="0.25">
      <c r="A118" s="142" t="s">
        <v>244</v>
      </c>
      <c r="B118" s="199">
        <f t="shared" ref="B118:Q118" si="22">IF(B$66=0,0,B$66/B$31)</f>
        <v>2.0231516944341381E-2</v>
      </c>
      <c r="C118" s="199">
        <f t="shared" si="22"/>
        <v>0.1410689032201442</v>
      </c>
      <c r="D118" s="199">
        <f t="shared" si="22"/>
        <v>0.11862845474041608</v>
      </c>
      <c r="E118" s="199">
        <f t="shared" si="22"/>
        <v>8.90662963101094E-2</v>
      </c>
      <c r="F118" s="199">
        <f t="shared" si="22"/>
        <v>0.13374530451859676</v>
      </c>
      <c r="G118" s="199">
        <f t="shared" si="22"/>
        <v>0.12133307538315835</v>
      </c>
      <c r="H118" s="199">
        <f t="shared" si="22"/>
        <v>0.13385477415018923</v>
      </c>
      <c r="I118" s="199">
        <f t="shared" si="22"/>
        <v>0.12847919296206226</v>
      </c>
      <c r="J118" s="199">
        <f t="shared" si="22"/>
        <v>0.14877232663553058</v>
      </c>
      <c r="K118" s="199">
        <f t="shared" si="22"/>
        <v>0.13986767933388253</v>
      </c>
      <c r="L118" s="199">
        <f t="shared" si="22"/>
        <v>9.6066709880576209E-2</v>
      </c>
      <c r="M118" s="199">
        <f t="shared" si="22"/>
        <v>0.12360435609808208</v>
      </c>
      <c r="N118" s="199">
        <f t="shared" si="22"/>
        <v>9.8256106446043934E-2</v>
      </c>
      <c r="O118" s="199">
        <f t="shared" si="22"/>
        <v>0.12241428672380446</v>
      </c>
      <c r="P118" s="199">
        <f t="shared" si="22"/>
        <v>0.1262644023109242</v>
      </c>
      <c r="Q118" s="199">
        <f t="shared" si="22"/>
        <v>0.14078767569178594</v>
      </c>
    </row>
    <row r="119" spans="1:17" x14ac:dyDescent="0.25">
      <c r="A119" s="127" t="s">
        <v>236</v>
      </c>
      <c r="B119" s="200">
        <f t="shared" ref="B119:Q119" si="23">IF(B$67=0,0,B$67/B$31)</f>
        <v>0.12142145387302004</v>
      </c>
      <c r="C119" s="200">
        <f t="shared" si="23"/>
        <v>0.10925731336646084</v>
      </c>
      <c r="D119" s="200">
        <f t="shared" si="23"/>
        <v>0.11151628947270149</v>
      </c>
      <c r="E119" s="200">
        <f t="shared" si="23"/>
        <v>0.1144921751642594</v>
      </c>
      <c r="F119" s="200">
        <f t="shared" si="23"/>
        <v>0.10999454615810658</v>
      </c>
      <c r="G119" s="200">
        <f t="shared" si="23"/>
        <v>0.1112440278281128</v>
      </c>
      <c r="H119" s="200">
        <f t="shared" si="23"/>
        <v>0.10998352635686011</v>
      </c>
      <c r="I119" s="200">
        <f t="shared" si="23"/>
        <v>0.11052466123979733</v>
      </c>
      <c r="J119" s="200">
        <f t="shared" si="23"/>
        <v>0.10848184537849563</v>
      </c>
      <c r="K119" s="200">
        <f t="shared" si="23"/>
        <v>0.10937823501647874</v>
      </c>
      <c r="L119" s="200">
        <f t="shared" si="23"/>
        <v>0.1137874759242343</v>
      </c>
      <c r="M119" s="200">
        <f t="shared" si="23"/>
        <v>0.11101538850879555</v>
      </c>
      <c r="N119" s="200">
        <f t="shared" si="23"/>
        <v>0.11356707950332741</v>
      </c>
      <c r="O119" s="200">
        <f t="shared" si="23"/>
        <v>0.11113518728570908</v>
      </c>
      <c r="P119" s="200">
        <f t="shared" si="23"/>
        <v>0.1107476139657986</v>
      </c>
      <c r="Q119" s="200">
        <f t="shared" si="23"/>
        <v>0.10928562324037237</v>
      </c>
    </row>
    <row r="120" spans="1:17" x14ac:dyDescent="0.25">
      <c r="A120" s="142" t="s">
        <v>243</v>
      </c>
      <c r="B120" s="199">
        <f t="shared" ref="B120:Q120" si="24">IF(B$68=0,0,B$68/B$31)</f>
        <v>0.12008963933793816</v>
      </c>
      <c r="C120" s="199">
        <f t="shared" si="24"/>
        <v>9.9970930329859306E-2</v>
      </c>
      <c r="D120" s="199">
        <f t="shared" si="24"/>
        <v>0.10370713207080046</v>
      </c>
      <c r="E120" s="199">
        <f t="shared" si="24"/>
        <v>0.10862905633149728</v>
      </c>
      <c r="F120" s="199">
        <f t="shared" si="24"/>
        <v>0.10119026613071889</v>
      </c>
      <c r="G120" s="199">
        <f t="shared" si="24"/>
        <v>0.10325682875519933</v>
      </c>
      <c r="H120" s="199">
        <f t="shared" si="24"/>
        <v>0.1011720400855261</v>
      </c>
      <c r="I120" s="199">
        <f t="shared" si="24"/>
        <v>0.10206704250991146</v>
      </c>
      <c r="J120" s="199">
        <f t="shared" si="24"/>
        <v>9.8688355964120927E-2</v>
      </c>
      <c r="K120" s="199">
        <f t="shared" si="24"/>
        <v>0.10017092699120791</v>
      </c>
      <c r="L120" s="199">
        <f t="shared" si="24"/>
        <v>0.1074635289405045</v>
      </c>
      <c r="M120" s="199">
        <f t="shared" si="24"/>
        <v>0.10287867397059551</v>
      </c>
      <c r="N120" s="199">
        <f t="shared" si="24"/>
        <v>0.10709900738172634</v>
      </c>
      <c r="O120" s="199">
        <f t="shared" si="24"/>
        <v>0.103076813471775</v>
      </c>
      <c r="P120" s="199">
        <f t="shared" si="24"/>
        <v>0.10243579203352626</v>
      </c>
      <c r="Q120" s="199">
        <f t="shared" si="24"/>
        <v>0.10001775304741788</v>
      </c>
    </row>
    <row r="121" spans="1:17" x14ac:dyDescent="0.25">
      <c r="A121" s="140" t="s">
        <v>242</v>
      </c>
      <c r="B121" s="198">
        <f t="shared" ref="B121:Q121" si="25">IF(B$79=0,0,B$79/B$31)</f>
        <v>1.3318145350818826E-3</v>
      </c>
      <c r="C121" s="198">
        <f t="shared" si="25"/>
        <v>9.2863830366015296E-3</v>
      </c>
      <c r="D121" s="198">
        <f t="shared" si="25"/>
        <v>7.8091574019010382E-3</v>
      </c>
      <c r="E121" s="198">
        <f t="shared" si="25"/>
        <v>5.8631188327621236E-3</v>
      </c>
      <c r="F121" s="198">
        <f t="shared" si="25"/>
        <v>8.8042800273876766E-3</v>
      </c>
      <c r="G121" s="198">
        <f t="shared" si="25"/>
        <v>7.9871990729134656E-3</v>
      </c>
      <c r="H121" s="198">
        <f t="shared" si="25"/>
        <v>8.8114862713340042E-3</v>
      </c>
      <c r="I121" s="198">
        <f t="shared" si="25"/>
        <v>8.4576187298858706E-3</v>
      </c>
      <c r="J121" s="198">
        <f t="shared" si="25"/>
        <v>9.7934894143747071E-3</v>
      </c>
      <c r="K121" s="198">
        <f t="shared" si="25"/>
        <v>9.2073080252708297E-3</v>
      </c>
      <c r="L121" s="198">
        <f t="shared" si="25"/>
        <v>6.3239469837298072E-3</v>
      </c>
      <c r="M121" s="198">
        <f t="shared" si="25"/>
        <v>8.1367145382000468E-3</v>
      </c>
      <c r="N121" s="198">
        <f t="shared" si="25"/>
        <v>6.4680721216010722E-3</v>
      </c>
      <c r="O121" s="198">
        <f t="shared" si="25"/>
        <v>8.0583738139340909E-3</v>
      </c>
      <c r="P121" s="198">
        <f t="shared" si="25"/>
        <v>8.3118219322723362E-3</v>
      </c>
      <c r="Q121" s="198">
        <f t="shared" si="25"/>
        <v>9.2678701929545058E-3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0.99999999999999989</v>
      </c>
      <c r="F123" s="77">
        <f t="shared" si="26"/>
        <v>0.99999999999999989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0.99999999999999989</v>
      </c>
    </row>
    <row r="124" spans="1:17" x14ac:dyDescent="0.25">
      <c r="A124" s="132" t="s">
        <v>83</v>
      </c>
      <c r="B124" s="203">
        <f t="shared" ref="B124:Q124" si="27">IF(B$82=0,0,B$82/B$81)</f>
        <v>4.4228648704035804E-2</v>
      </c>
      <c r="C124" s="203">
        <f t="shared" si="27"/>
        <v>4.4228648704035811E-2</v>
      </c>
      <c r="D124" s="203">
        <f t="shared" si="27"/>
        <v>4.4228648704035811E-2</v>
      </c>
      <c r="E124" s="203">
        <f t="shared" si="27"/>
        <v>4.4228648704035804E-2</v>
      </c>
      <c r="F124" s="203">
        <f t="shared" si="27"/>
        <v>4.4228648704035811E-2</v>
      </c>
      <c r="G124" s="203">
        <f t="shared" si="27"/>
        <v>4.4228648704035804E-2</v>
      </c>
      <c r="H124" s="203">
        <f t="shared" si="27"/>
        <v>4.4228648704035804E-2</v>
      </c>
      <c r="I124" s="203">
        <f t="shared" si="27"/>
        <v>4.4228648704035804E-2</v>
      </c>
      <c r="J124" s="203">
        <f t="shared" si="27"/>
        <v>4.4228648704035804E-2</v>
      </c>
      <c r="K124" s="203">
        <f t="shared" si="27"/>
        <v>4.4228648704035811E-2</v>
      </c>
      <c r="L124" s="203">
        <f t="shared" si="27"/>
        <v>4.4228648704035804E-2</v>
      </c>
      <c r="M124" s="203">
        <f t="shared" si="27"/>
        <v>4.4228648704035804E-2</v>
      </c>
      <c r="N124" s="203">
        <f t="shared" si="27"/>
        <v>4.4228648704035804E-2</v>
      </c>
      <c r="O124" s="203">
        <f t="shared" si="27"/>
        <v>4.4228648704035804E-2</v>
      </c>
      <c r="P124" s="203">
        <f t="shared" si="27"/>
        <v>4.4228648704035811E-2</v>
      </c>
      <c r="Q124" s="203">
        <f t="shared" si="27"/>
        <v>4.4228648704035811E-2</v>
      </c>
    </row>
    <row r="125" spans="1:17" x14ac:dyDescent="0.25">
      <c r="A125" s="76" t="s">
        <v>82</v>
      </c>
      <c r="B125" s="202">
        <f t="shared" ref="B125:Q125" si="28">IF(B$83=0,0,B$83/B$81)</f>
        <v>1.9502050398803372E-2</v>
      </c>
      <c r="C125" s="202">
        <f t="shared" si="28"/>
        <v>1.9502050398803372E-2</v>
      </c>
      <c r="D125" s="202">
        <f t="shared" si="28"/>
        <v>1.9502050398803372E-2</v>
      </c>
      <c r="E125" s="202">
        <f t="shared" si="28"/>
        <v>1.9502050398803372E-2</v>
      </c>
      <c r="F125" s="202">
        <f t="shared" si="28"/>
        <v>1.9502050398803372E-2</v>
      </c>
      <c r="G125" s="202">
        <f t="shared" si="28"/>
        <v>1.9502050398803372E-2</v>
      </c>
      <c r="H125" s="202">
        <f t="shared" si="28"/>
        <v>1.9502050398803372E-2</v>
      </c>
      <c r="I125" s="202">
        <f t="shared" si="28"/>
        <v>1.9502050398803372E-2</v>
      </c>
      <c r="J125" s="202">
        <f t="shared" si="28"/>
        <v>1.9502050398803376E-2</v>
      </c>
      <c r="K125" s="202">
        <f t="shared" si="28"/>
        <v>1.9502050398803372E-2</v>
      </c>
      <c r="L125" s="202">
        <f t="shared" si="28"/>
        <v>1.9502050398803372E-2</v>
      </c>
      <c r="M125" s="202">
        <f t="shared" si="28"/>
        <v>1.9502050398803372E-2</v>
      </c>
      <c r="N125" s="202">
        <f t="shared" si="28"/>
        <v>1.9502050398803372E-2</v>
      </c>
      <c r="O125" s="202">
        <f t="shared" si="28"/>
        <v>1.9502050398803372E-2</v>
      </c>
      <c r="P125" s="202">
        <f t="shared" si="28"/>
        <v>1.9502050398803372E-2</v>
      </c>
      <c r="Q125" s="202">
        <f t="shared" si="28"/>
        <v>1.9502050398803372E-2</v>
      </c>
    </row>
    <row r="126" spans="1:17" x14ac:dyDescent="0.25">
      <c r="A126" s="76" t="s">
        <v>81</v>
      </c>
      <c r="B126" s="202">
        <f t="shared" ref="B126:Q126" si="29">IF(B$84=0,0,B$84/B$81)</f>
        <v>0.15127038315709629</v>
      </c>
      <c r="C126" s="202">
        <f t="shared" si="29"/>
        <v>0.15127038315709629</v>
      </c>
      <c r="D126" s="202">
        <f t="shared" si="29"/>
        <v>0.15127038315709629</v>
      </c>
      <c r="E126" s="202">
        <f t="shared" si="29"/>
        <v>0.15127038315709629</v>
      </c>
      <c r="F126" s="202">
        <f t="shared" si="29"/>
        <v>0.15127038315709629</v>
      </c>
      <c r="G126" s="202">
        <f t="shared" si="29"/>
        <v>0.15127038315709629</v>
      </c>
      <c r="H126" s="202">
        <f t="shared" si="29"/>
        <v>0.15127038315709629</v>
      </c>
      <c r="I126" s="202">
        <f t="shared" si="29"/>
        <v>0.15127038315709629</v>
      </c>
      <c r="J126" s="202">
        <f t="shared" si="29"/>
        <v>0.15127038315709629</v>
      </c>
      <c r="K126" s="202">
        <f t="shared" si="29"/>
        <v>0.15127038315709629</v>
      </c>
      <c r="L126" s="202">
        <f t="shared" si="29"/>
        <v>0.15127038315709629</v>
      </c>
      <c r="M126" s="202">
        <f t="shared" si="29"/>
        <v>0.15127038315709629</v>
      </c>
      <c r="N126" s="202">
        <f t="shared" si="29"/>
        <v>0.15127038315709629</v>
      </c>
      <c r="O126" s="202">
        <f t="shared" si="29"/>
        <v>0.15127038315709629</v>
      </c>
      <c r="P126" s="202">
        <f t="shared" si="29"/>
        <v>0.15127038315709629</v>
      </c>
      <c r="Q126" s="202">
        <f t="shared" si="29"/>
        <v>0.15127038315709629</v>
      </c>
    </row>
    <row r="127" spans="1:17" x14ac:dyDescent="0.25">
      <c r="A127" s="76" t="s">
        <v>80</v>
      </c>
      <c r="B127" s="202">
        <f t="shared" ref="B127:Q127" si="30">IF(B$85=0,0,B$85/B$81)</f>
        <v>6.6794341223003553E-2</v>
      </c>
      <c r="C127" s="202">
        <f t="shared" si="30"/>
        <v>6.6794341223003553E-2</v>
      </c>
      <c r="D127" s="202">
        <f t="shared" si="30"/>
        <v>6.6794341223003553E-2</v>
      </c>
      <c r="E127" s="202">
        <f t="shared" si="30"/>
        <v>6.6794341223003553E-2</v>
      </c>
      <c r="F127" s="202">
        <f t="shared" si="30"/>
        <v>6.6794341223003553E-2</v>
      </c>
      <c r="G127" s="202">
        <f t="shared" si="30"/>
        <v>6.6794341223003553E-2</v>
      </c>
      <c r="H127" s="202">
        <f t="shared" si="30"/>
        <v>6.6794341223003553E-2</v>
      </c>
      <c r="I127" s="202">
        <f t="shared" si="30"/>
        <v>6.6794341223003553E-2</v>
      </c>
      <c r="J127" s="202">
        <f t="shared" si="30"/>
        <v>6.6794341223003553E-2</v>
      </c>
      <c r="K127" s="202">
        <f t="shared" si="30"/>
        <v>6.6794341223003553E-2</v>
      </c>
      <c r="L127" s="202">
        <f t="shared" si="30"/>
        <v>6.6794341223003553E-2</v>
      </c>
      <c r="M127" s="202">
        <f t="shared" si="30"/>
        <v>6.6794341223003553E-2</v>
      </c>
      <c r="N127" s="202">
        <f t="shared" si="30"/>
        <v>6.6794341223003553E-2</v>
      </c>
      <c r="O127" s="202">
        <f t="shared" si="30"/>
        <v>6.6794341223003553E-2</v>
      </c>
      <c r="P127" s="202">
        <f t="shared" si="30"/>
        <v>6.6794341223003553E-2</v>
      </c>
      <c r="Q127" s="202">
        <f t="shared" si="30"/>
        <v>6.6794341223003553E-2</v>
      </c>
    </row>
    <row r="128" spans="1:17" x14ac:dyDescent="0.25">
      <c r="A128" s="129" t="s">
        <v>79</v>
      </c>
      <c r="B128" s="201">
        <f t="shared" ref="B128:Q128" si="31">IF(B$86=0,0,B$86/B$81)</f>
        <v>0.23138441606535712</v>
      </c>
      <c r="C128" s="201">
        <f t="shared" si="31"/>
        <v>0.23138441606535712</v>
      </c>
      <c r="D128" s="201">
        <f t="shared" si="31"/>
        <v>0.23138441606535715</v>
      </c>
      <c r="E128" s="201">
        <f t="shared" si="31"/>
        <v>0.23138441606535706</v>
      </c>
      <c r="F128" s="201">
        <f t="shared" si="31"/>
        <v>0.23138441606535709</v>
      </c>
      <c r="G128" s="201">
        <f t="shared" si="31"/>
        <v>0.23138441606535715</v>
      </c>
      <c r="H128" s="201">
        <f t="shared" si="31"/>
        <v>0.23138441606535712</v>
      </c>
      <c r="I128" s="201">
        <f t="shared" si="31"/>
        <v>0.23138441606535712</v>
      </c>
      <c r="J128" s="201">
        <f t="shared" si="31"/>
        <v>0.23138441606535709</v>
      </c>
      <c r="K128" s="201">
        <f t="shared" si="31"/>
        <v>0.23138441606535712</v>
      </c>
      <c r="L128" s="201">
        <f t="shared" si="31"/>
        <v>0.23138441606535715</v>
      </c>
      <c r="M128" s="201">
        <f t="shared" si="31"/>
        <v>0.23138441606535712</v>
      </c>
      <c r="N128" s="201">
        <f t="shared" si="31"/>
        <v>0.23138441606535715</v>
      </c>
      <c r="O128" s="201">
        <f t="shared" si="31"/>
        <v>0.23138441606535712</v>
      </c>
      <c r="P128" s="201">
        <f t="shared" si="31"/>
        <v>0.23138441606535715</v>
      </c>
      <c r="Q128" s="201">
        <f t="shared" si="31"/>
        <v>0.23138441606535709</v>
      </c>
    </row>
    <row r="129" spans="1:17" x14ac:dyDescent="0.25">
      <c r="A129" s="72" t="s">
        <v>235</v>
      </c>
      <c r="B129" s="276">
        <f t="shared" ref="B129:Q129" si="32">IF(B$91=0,0,B$91/B$81)</f>
        <v>0.48682016045170384</v>
      </c>
      <c r="C129" s="276">
        <f t="shared" si="32"/>
        <v>0.48682016045170384</v>
      </c>
      <c r="D129" s="276">
        <f t="shared" si="32"/>
        <v>0.48682016045170384</v>
      </c>
      <c r="E129" s="276">
        <f t="shared" si="32"/>
        <v>0.48682016045170384</v>
      </c>
      <c r="F129" s="276">
        <f t="shared" si="32"/>
        <v>0.48682016045170384</v>
      </c>
      <c r="G129" s="276">
        <f t="shared" si="32"/>
        <v>0.48682016045170384</v>
      </c>
      <c r="H129" s="276">
        <f t="shared" si="32"/>
        <v>0.48682016045170384</v>
      </c>
      <c r="I129" s="276">
        <f t="shared" si="32"/>
        <v>0.48682016045170384</v>
      </c>
      <c r="J129" s="276">
        <f t="shared" si="32"/>
        <v>0.4868201604517039</v>
      </c>
      <c r="K129" s="276">
        <f t="shared" si="32"/>
        <v>0.4868201604517039</v>
      </c>
      <c r="L129" s="276">
        <f t="shared" si="32"/>
        <v>0.48682016045170384</v>
      </c>
      <c r="M129" s="276">
        <f t="shared" si="32"/>
        <v>0.48682016045170384</v>
      </c>
      <c r="N129" s="276">
        <f t="shared" si="32"/>
        <v>0.4868201604517039</v>
      </c>
      <c r="O129" s="276">
        <f t="shared" si="32"/>
        <v>0.48682016045170384</v>
      </c>
      <c r="P129" s="276">
        <f t="shared" si="32"/>
        <v>0.4868201604517039</v>
      </c>
      <c r="Q129" s="276">
        <f t="shared" si="32"/>
        <v>0.48682016045170384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382.93640533141792</v>
      </c>
      <c r="C133" s="230">
        <f t="shared" si="33"/>
        <v>345.08306931062384</v>
      </c>
      <c r="D133" s="230">
        <f t="shared" si="33"/>
        <v>381.60036299663778</v>
      </c>
      <c r="E133" s="230">
        <f t="shared" si="33"/>
        <v>434.9108784686486</v>
      </c>
      <c r="F133" s="230">
        <f t="shared" si="33"/>
        <v>364.35811447770072</v>
      </c>
      <c r="G133" s="230">
        <f t="shared" si="33"/>
        <v>391.48772210566148</v>
      </c>
      <c r="H133" s="230">
        <f t="shared" si="33"/>
        <v>305.4603502123511</v>
      </c>
      <c r="I133" s="230">
        <f t="shared" si="33"/>
        <v>342.57717247622122</v>
      </c>
      <c r="J133" s="230">
        <f t="shared" si="33"/>
        <v>323.6380414449726</v>
      </c>
      <c r="K133" s="230">
        <f t="shared" si="33"/>
        <v>324.27100824440322</v>
      </c>
      <c r="L133" s="230">
        <f t="shared" si="33"/>
        <v>222.71909246095106</v>
      </c>
      <c r="M133" s="230">
        <f t="shared" si="33"/>
        <v>252.76390471391409</v>
      </c>
      <c r="N133" s="230">
        <f t="shared" si="33"/>
        <v>281.60954460220353</v>
      </c>
      <c r="O133" s="230">
        <f t="shared" si="33"/>
        <v>278.13534218552877</v>
      </c>
      <c r="P133" s="230">
        <f t="shared" si="33"/>
        <v>279.20740612701201</v>
      </c>
      <c r="Q133" s="230">
        <f t="shared" si="33"/>
        <v>267.43560619592955</v>
      </c>
    </row>
    <row r="134" spans="1:17" x14ac:dyDescent="0.25">
      <c r="A134" s="132" t="s">
        <v>83</v>
      </c>
      <c r="B134" s="229">
        <f>IF(B$6=0,0,B$6/PPA!B$10*1000)</f>
        <v>2.3350106567209621</v>
      </c>
      <c r="C134" s="229">
        <f>IF(C$6=0,0,C$6/PPA!C$10*1000)</f>
        <v>2.1041944121163345</v>
      </c>
      <c r="D134" s="229">
        <f>IF(D$6=0,0,D$6/PPA!D$10*1000)</f>
        <v>2.3268639434649008</v>
      </c>
      <c r="E134" s="229">
        <f>IF(E$6=0,0,E$6/PPA!E$10*1000)</f>
        <v>2.6519325971874417</v>
      </c>
      <c r="F134" s="229">
        <f>IF(F$6=0,0,F$6/PPA!F$10*1000)</f>
        <v>2.2217268150095775</v>
      </c>
      <c r="G134" s="229">
        <f>IF(G$6=0,0,G$6/PPA!G$10*1000)</f>
        <v>2.3871535596125648</v>
      </c>
      <c r="H134" s="229">
        <f>IF(H$6=0,0,H$6/PPA!H$10*1000)</f>
        <v>1.862589095790623</v>
      </c>
      <c r="I134" s="229">
        <f>IF(I$6=0,0,I$6/PPA!I$10*1000)</f>
        <v>2.0889143401996693</v>
      </c>
      <c r="J134" s="229">
        <f>IF(J$6=0,0,J$6/PPA!J$10*1000)</f>
        <v>1.9734302228075744</v>
      </c>
      <c r="K134" s="229">
        <f>IF(K$6=0,0,K$6/PPA!K$10*1000)</f>
        <v>1.9772898303075244</v>
      </c>
      <c r="L134" s="229">
        <f>IF(L$6=0,0,L$6/PPA!L$10*1000)</f>
        <v>1.3580621928632144</v>
      </c>
      <c r="M134" s="229">
        <f>IF(M$6=0,0,M$6/PPA!M$10*1000)</f>
        <v>1.5412648234126201</v>
      </c>
      <c r="N134" s="229">
        <f>IF(N$6=0,0,N$6/PPA!N$10*1000)</f>
        <v>1.7171553253376013</v>
      </c>
      <c r="O134" s="229">
        <f>IF(O$6=0,0,O$6/PPA!O$10*1000)</f>
        <v>1.6959708687187001</v>
      </c>
      <c r="P134" s="229">
        <f>IF(P$6=0,0,P$6/PPA!P$10*1000)</f>
        <v>1.7025079351694161</v>
      </c>
      <c r="Q134" s="229">
        <f>IF(Q$6=0,0,Q$6/PPA!Q$10*1000)</f>
        <v>1.6307276658997043</v>
      </c>
    </row>
    <row r="135" spans="1:17" x14ac:dyDescent="0.25">
      <c r="A135" s="76" t="s">
        <v>82</v>
      </c>
      <c r="B135" s="228">
        <f>IF(B$7=0,0,B$7/PPA!B$10*1000)</f>
        <v>3.2690149194093463</v>
      </c>
      <c r="C135" s="228">
        <f>IF(C$7=0,0,C$7/PPA!C$10*1000)</f>
        <v>2.9458721769628675</v>
      </c>
      <c r="D135" s="228">
        <f>IF(D$7=0,0,D$7/PPA!D$10*1000)</f>
        <v>3.2576095208508606</v>
      </c>
      <c r="E135" s="228">
        <f>IF(E$7=0,0,E$7/PPA!E$10*1000)</f>
        <v>3.7127056360624171</v>
      </c>
      <c r="F135" s="228">
        <f>IF(F$7=0,0,F$7/PPA!F$10*1000)</f>
        <v>3.1104175410134078</v>
      </c>
      <c r="G135" s="228">
        <f>IF(G$7=0,0,G$7/PPA!G$10*1000)</f>
        <v>3.3420149834575903</v>
      </c>
      <c r="H135" s="228">
        <f>IF(H$7=0,0,H$7/PPA!H$10*1000)</f>
        <v>2.6076247341068712</v>
      </c>
      <c r="I135" s="228">
        <f>IF(I$7=0,0,I$7/PPA!I$10*1000)</f>
        <v>2.924480076279536</v>
      </c>
      <c r="J135" s="228">
        <f>IF(J$7=0,0,J$7/PPA!J$10*1000)</f>
        <v>2.7628023119306038</v>
      </c>
      <c r="K135" s="228">
        <f>IF(K$7=0,0,K$7/PPA!K$10*1000)</f>
        <v>2.7682057624305334</v>
      </c>
      <c r="L135" s="228">
        <f>IF(L$7=0,0,L$7/PPA!L$10*1000)</f>
        <v>1.9012870700084994</v>
      </c>
      <c r="M135" s="228">
        <f>IF(M$7=0,0,M$7/PPA!M$10*1000)</f>
        <v>2.1577707527776675</v>
      </c>
      <c r="N135" s="228">
        <f>IF(N$7=0,0,N$7/PPA!N$10*1000)</f>
        <v>2.404017455472641</v>
      </c>
      <c r="O135" s="228">
        <f>IF(O$7=0,0,O$7/PPA!O$10*1000)</f>
        <v>2.3743592162061797</v>
      </c>
      <c r="P135" s="228">
        <f>IF(P$7=0,0,P$7/PPA!P$10*1000)</f>
        <v>2.3835111092371823</v>
      </c>
      <c r="Q135" s="228">
        <f>IF(Q$7=0,0,Q$7/PPA!Q$10*1000)</f>
        <v>2.2830187322595852</v>
      </c>
    </row>
    <row r="136" spans="1:17" x14ac:dyDescent="0.25">
      <c r="A136" s="76" t="s">
        <v>81</v>
      </c>
      <c r="B136" s="228">
        <f>IF(B$8=0,0,B$8/PPA!B$10*1000)</f>
        <v>18.680085253767697</v>
      </c>
      <c r="C136" s="228">
        <f>IF(C$8=0,0,C$8/PPA!C$10*1000)</f>
        <v>16.833555296930676</v>
      </c>
      <c r="D136" s="228">
        <f>IF(D$8=0,0,D$8/PPA!D$10*1000)</f>
        <v>18.614911547719206</v>
      </c>
      <c r="E136" s="228">
        <f>IF(E$8=0,0,E$8/PPA!E$10*1000)</f>
        <v>21.215460777499533</v>
      </c>
      <c r="F136" s="228">
        <f>IF(F$8=0,0,F$8/PPA!F$10*1000)</f>
        <v>17.77381452007662</v>
      </c>
      <c r="G136" s="228">
        <f>IF(G$8=0,0,G$8/PPA!G$10*1000)</f>
        <v>19.097228476900519</v>
      </c>
      <c r="H136" s="228">
        <f>IF(H$8=0,0,H$8/PPA!H$10*1000)</f>
        <v>14.900712766324984</v>
      </c>
      <c r="I136" s="228">
        <f>IF(I$8=0,0,I$8/PPA!I$10*1000)</f>
        <v>16.711314721597354</v>
      </c>
      <c r="J136" s="228">
        <f>IF(J$8=0,0,J$8/PPA!J$10*1000)</f>
        <v>15.787441782460595</v>
      </c>
      <c r="K136" s="228">
        <f>IF(K$8=0,0,K$8/PPA!K$10*1000)</f>
        <v>15.818318642460195</v>
      </c>
      <c r="L136" s="228">
        <f>IF(L$8=0,0,L$8/PPA!L$10*1000)</f>
        <v>10.864497542905715</v>
      </c>
      <c r="M136" s="228">
        <f>IF(M$8=0,0,M$8/PPA!M$10*1000)</f>
        <v>12.33011858730096</v>
      </c>
      <c r="N136" s="228">
        <f>IF(N$8=0,0,N$8/PPA!N$10*1000)</f>
        <v>13.73724260270081</v>
      </c>
      <c r="O136" s="228">
        <f>IF(O$8=0,0,O$8/PPA!O$10*1000)</f>
        <v>13.567766949749601</v>
      </c>
      <c r="P136" s="228">
        <f>IF(P$8=0,0,P$8/PPA!P$10*1000)</f>
        <v>13.620063481355329</v>
      </c>
      <c r="Q136" s="228">
        <f>IF(Q$8=0,0,Q$8/PPA!Q$10*1000)</f>
        <v>13.045821327197634</v>
      </c>
    </row>
    <row r="137" spans="1:17" x14ac:dyDescent="0.25">
      <c r="A137" s="76" t="s">
        <v>80</v>
      </c>
      <c r="B137" s="228">
        <f>IF(B$9=0,0,B$9/PPA!B$10*1000)</f>
        <v>9.3400426268838483</v>
      </c>
      <c r="C137" s="228">
        <f>IF(C$9=0,0,C$9/PPA!C$10*1000)</f>
        <v>8.416777648465338</v>
      </c>
      <c r="D137" s="228">
        <f>IF(D$9=0,0,D$9/PPA!D$10*1000)</f>
        <v>9.3074557738596031</v>
      </c>
      <c r="E137" s="228">
        <f>IF(E$9=0,0,E$9/PPA!E$10*1000)</f>
        <v>10.607730388749767</v>
      </c>
      <c r="F137" s="228">
        <f>IF(F$9=0,0,F$9/PPA!F$10*1000)</f>
        <v>8.8869072600383099</v>
      </c>
      <c r="G137" s="228">
        <f>IF(G$9=0,0,G$9/PPA!G$10*1000)</f>
        <v>9.5486142384502593</v>
      </c>
      <c r="H137" s="228">
        <f>IF(H$9=0,0,H$9/PPA!H$10*1000)</f>
        <v>7.4503563831624922</v>
      </c>
      <c r="I137" s="228">
        <f>IF(I$9=0,0,I$9/PPA!I$10*1000)</f>
        <v>8.355657360798677</v>
      </c>
      <c r="J137" s="228">
        <f>IF(J$9=0,0,J$9/PPA!J$10*1000)</f>
        <v>7.8937208912302976</v>
      </c>
      <c r="K137" s="228">
        <f>IF(K$9=0,0,K$9/PPA!K$10*1000)</f>
        <v>7.9091593212300975</v>
      </c>
      <c r="L137" s="228">
        <f>IF(L$9=0,0,L$9/PPA!L$10*1000)</f>
        <v>5.4322487714528576</v>
      </c>
      <c r="M137" s="228">
        <f>IF(M$9=0,0,M$9/PPA!M$10*1000)</f>
        <v>6.1650592936504802</v>
      </c>
      <c r="N137" s="228">
        <f>IF(N$9=0,0,N$9/PPA!N$10*1000)</f>
        <v>6.8686213013504052</v>
      </c>
      <c r="O137" s="228">
        <f>IF(O$9=0,0,O$9/PPA!O$10*1000)</f>
        <v>6.7838834748748003</v>
      </c>
      <c r="P137" s="228">
        <f>IF(P$9=0,0,P$9/PPA!P$10*1000)</f>
        <v>6.8100317406776645</v>
      </c>
      <c r="Q137" s="228">
        <f>IF(Q$9=0,0,Q$9/PPA!Q$10*1000)</f>
        <v>6.5229106635988172</v>
      </c>
    </row>
    <row r="138" spans="1:17" x14ac:dyDescent="0.25">
      <c r="A138" s="129" t="s">
        <v>79</v>
      </c>
      <c r="B138" s="227">
        <f>IF(B$10=0,0,B$10/PPA!B$10*1000)</f>
        <v>5.6040255761303079</v>
      </c>
      <c r="C138" s="227">
        <f>IF(C$10=0,0,C$10/PPA!C$10*1000)</f>
        <v>5.0500665890792025</v>
      </c>
      <c r="D138" s="227">
        <f>IF(D$10=0,0,D$10/PPA!D$10*1000)</f>
        <v>5.5844734643157601</v>
      </c>
      <c r="E138" s="227">
        <f>IF(E$10=0,0,E$10/PPA!E$10*1000)</f>
        <v>6.3646382332498579</v>
      </c>
      <c r="F138" s="227">
        <f>IF(F$10=0,0,F$10/PPA!F$10*1000)</f>
        <v>5.3321443560229849</v>
      </c>
      <c r="G138" s="227">
        <f>IF(G$10=0,0,G$10/PPA!G$10*1000)</f>
        <v>5.7291685430701556</v>
      </c>
      <c r="H138" s="227">
        <f>IF(H$10=0,0,H$10/PPA!H$10*1000)</f>
        <v>4.4702138298974958</v>
      </c>
      <c r="I138" s="227">
        <f>IF(I$10=0,0,I$10/PPA!I$10*1000)</f>
        <v>5.0133944164792039</v>
      </c>
      <c r="J138" s="227">
        <f>IF(J$10=0,0,J$10/PPA!J$10*1000)</f>
        <v>4.7362325347381784</v>
      </c>
      <c r="K138" s="227">
        <f>IF(K$10=0,0,K$10/PPA!K$10*1000)</f>
        <v>4.745495592738056</v>
      </c>
      <c r="L138" s="227">
        <f>IF(L$10=0,0,L$10/PPA!L$10*1000)</f>
        <v>3.2593492628717136</v>
      </c>
      <c r="M138" s="227">
        <f>IF(M$10=0,0,M$10/PPA!M$10*1000)</f>
        <v>3.6990355761902882</v>
      </c>
      <c r="N138" s="227">
        <f>IF(N$10=0,0,N$10/PPA!N$10*1000)</f>
        <v>4.1211727808102427</v>
      </c>
      <c r="O138" s="227">
        <f>IF(O$10=0,0,O$10/PPA!O$10*1000)</f>
        <v>4.0703300849248798</v>
      </c>
      <c r="P138" s="227">
        <f>IF(P$10=0,0,P$10/PPA!P$10*1000)</f>
        <v>4.0860190444065987</v>
      </c>
      <c r="Q138" s="227">
        <f>IF(Q$10=0,0,Q$10/PPA!Q$10*1000)</f>
        <v>3.9137463981592884</v>
      </c>
    </row>
    <row r="139" spans="1:17" x14ac:dyDescent="0.25">
      <c r="A139" s="127" t="s">
        <v>241</v>
      </c>
      <c r="B139" s="225">
        <f>IF(B$15=0,0,B$15/PPA!B$10*1000)</f>
        <v>1.3181395525803072</v>
      </c>
      <c r="C139" s="225">
        <f>IF(C$15=0,0,C$15/PPA!C$10*1000)</f>
        <v>5.4792994982905423</v>
      </c>
      <c r="D139" s="225">
        <f>IF(D$15=0,0,D$15/PPA!D$10*1000)</f>
        <v>5.1778357299779794</v>
      </c>
      <c r="E139" s="225">
        <f>IF(E$15=0,0,E$15/PPA!E$10*1000)</f>
        <v>4.5780201103068379</v>
      </c>
      <c r="F139" s="225">
        <f>IF(F$15=0,0,F$15/PPA!F$10*1000)</f>
        <v>5.5107321348771494</v>
      </c>
      <c r="G139" s="225">
        <f>IF(G$15=0,0,G$15/PPA!G$10*1000)</f>
        <v>5.4209640914978729</v>
      </c>
      <c r="H139" s="225">
        <f>IF(H$15=0,0,H$15/PPA!H$10*1000)</f>
        <v>4.6233745962816801</v>
      </c>
      <c r="I139" s="225">
        <f>IF(I$15=0,0,I$15/PPA!I$10*1000)</f>
        <v>4.9956421107273874</v>
      </c>
      <c r="J139" s="225">
        <f>IF(J$15=0,0,J$15/PPA!J$10*1000)</f>
        <v>5.3953712311403654</v>
      </c>
      <c r="K139" s="225">
        <f>IF(K$15=0,0,K$15/PPA!K$10*1000)</f>
        <v>5.1087535597568099</v>
      </c>
      <c r="L139" s="225">
        <f>IF(L$15=0,0,L$15/PPA!L$10*1000)</f>
        <v>2.5048749490211022</v>
      </c>
      <c r="M139" s="225">
        <f>IF(M$15=0,0,M$15/PPA!M$10*1000)</f>
        <v>3.5591269269338359</v>
      </c>
      <c r="N139" s="225">
        <f>IF(N$15=0,0,N$15/PPA!N$10*1000)</f>
        <v>3.2306564565237896</v>
      </c>
      <c r="O139" s="225">
        <f>IF(O$15=0,0,O$15/PPA!O$10*1000)</f>
        <v>3.8823129620490713</v>
      </c>
      <c r="P139" s="225">
        <f>IF(P$15=0,0,P$15/PPA!P$10*1000)</f>
        <v>4.0079091795430664</v>
      </c>
      <c r="Q139" s="225">
        <f>IF(Q$15=0,0,Q$15/PPA!Q$10*1000)</f>
        <v>4.2386569248480663</v>
      </c>
    </row>
    <row r="140" spans="1:17" x14ac:dyDescent="0.25">
      <c r="A140" s="127" t="s">
        <v>240</v>
      </c>
      <c r="B140" s="226">
        <f>IF(B$16=0,0,B$16/PPA!B$10*1000)</f>
        <v>339.46088774019142</v>
      </c>
      <c r="C140" s="226">
        <f>IF(C$16=0,0,C$16/PPA!C$10*1000)</f>
        <v>292.07708258146664</v>
      </c>
      <c r="D140" s="226">
        <f>IF(D$16=0,0,D$16/PPA!D$10*1000)</f>
        <v>325.82491139427623</v>
      </c>
      <c r="E140" s="226">
        <f>IF(E$16=0,0,E$16/PPA!E$10*1000)</f>
        <v>375.60701270268868</v>
      </c>
      <c r="F140" s="226">
        <f>IF(F$16=0,0,F$16/PPA!F$10*1000)</f>
        <v>309.27630043982464</v>
      </c>
      <c r="G140" s="226">
        <f>IF(G$16=0,0,G$16/PPA!G$10*1000)</f>
        <v>333.91599134267727</v>
      </c>
      <c r="H140" s="226">
        <f>IF(H$16=0,0,H$16/PPA!H$10*1000)</f>
        <v>259.27131303727214</v>
      </c>
      <c r="I140" s="226">
        <f>IF(I$16=0,0,I$16/PPA!I$10*1000)</f>
        <v>291.38634253741191</v>
      </c>
      <c r="J140" s="226">
        <f>IF(J$16=0,0,J$16/PPA!J$10*1000)</f>
        <v>273.09932862368646</v>
      </c>
      <c r="K140" s="226">
        <f>IF(K$16=0,0,K$16/PPA!K$10*1000)</f>
        <v>274.59099984713157</v>
      </c>
      <c r="L140" s="226">
        <f>IF(L$16=0,0,L$16/PPA!L$10*1000)</f>
        <v>191.83238389622554</v>
      </c>
      <c r="M140" s="226">
        <f>IF(M$16=0,0,M$16/PPA!M$10*1000)</f>
        <v>215.40235780490642</v>
      </c>
      <c r="N140" s="226">
        <f>IF(N$16=0,0,N$16/PPA!N$10*1000)</f>
        <v>242.3514421099552</v>
      </c>
      <c r="O140" s="226">
        <f>IF(O$16=0,0,O$16/PPA!O$10*1000)</f>
        <v>237.13335649111875</v>
      </c>
      <c r="P140" s="226">
        <f>IF(P$16=0,0,P$16/PPA!P$10*1000)</f>
        <v>237.69089879319378</v>
      </c>
      <c r="Q140" s="226">
        <f>IF(Q$16=0,0,Q$16/PPA!Q$10*1000)</f>
        <v>226.38148687319301</v>
      </c>
    </row>
    <row r="141" spans="1:17" x14ac:dyDescent="0.25">
      <c r="A141" s="72" t="s">
        <v>239</v>
      </c>
      <c r="B141" s="258">
        <f>IF(B$29=0,0,B$29/PPA!B$10*1000)</f>
        <v>2.929199005734004</v>
      </c>
      <c r="C141" s="258">
        <f>IF(C$29=0,0,C$29/PPA!C$10*1000)</f>
        <v>12.176221107312264</v>
      </c>
      <c r="D141" s="258">
        <f>IF(D$29=0,0,D$29/PPA!D$10*1000)</f>
        <v>11.50630162217324</v>
      </c>
      <c r="E141" s="258">
        <f>IF(E$29=0,0,E$29/PPA!E$10*1000)</f>
        <v>10.173378022904041</v>
      </c>
      <c r="F141" s="258">
        <f>IF(F$29=0,0,F$29/PPA!F$10*1000)</f>
        <v>12.246071410838059</v>
      </c>
      <c r="G141" s="258">
        <f>IF(G$29=0,0,G$29/PPA!G$10*1000)</f>
        <v>12.046586869995222</v>
      </c>
      <c r="H141" s="258">
        <f>IF(H$29=0,0,H$29/PPA!H$10*1000)</f>
        <v>10.2741657695148</v>
      </c>
      <c r="I141" s="258">
        <f>IF(I$29=0,0,I$29/PPA!I$10*1000)</f>
        <v>11.101426912727478</v>
      </c>
      <c r="J141" s="258">
        <f>IF(J$29=0,0,J$29/PPA!J$10*1000)</f>
        <v>11.989713846978541</v>
      </c>
      <c r="K141" s="258">
        <f>IF(K$29=0,0,K$29/PPA!K$10*1000)</f>
        <v>11.352785688348417</v>
      </c>
      <c r="L141" s="258">
        <f>IF(L$29=0,0,L$29/PPA!L$10*1000)</f>
        <v>5.5663887756024275</v>
      </c>
      <c r="M141" s="258">
        <f>IF(M$29=0,0,M$29/PPA!M$10*1000)</f>
        <v>7.9091709487418251</v>
      </c>
      <c r="N141" s="258">
        <f>IF(N$29=0,0,N$29/PPA!N$10*1000)</f>
        <v>7.1792365700528364</v>
      </c>
      <c r="O141" s="258">
        <f>IF(O$29=0,0,O$29/PPA!O$10*1000)</f>
        <v>8.627362137886788</v>
      </c>
      <c r="P141" s="258">
        <f>IF(P$29=0,0,P$29/PPA!P$10*1000)</f>
        <v>8.9064648434289975</v>
      </c>
      <c r="Q141" s="258">
        <f>IF(Q$29=0,0,Q$29/PPA!Q$10*1000)</f>
        <v>9.4192376107734432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274.27235335515661</v>
      </c>
      <c r="C143" s="230">
        <f t="shared" si="34"/>
        <v>235.99240154734153</v>
      </c>
      <c r="D143" s="230">
        <f t="shared" si="34"/>
        <v>260.96553005285728</v>
      </c>
      <c r="E143" s="230">
        <f t="shared" si="34"/>
        <v>311.81588510176539</v>
      </c>
      <c r="F143" s="230">
        <f t="shared" si="34"/>
        <v>261.23202151188462</v>
      </c>
      <c r="G143" s="230">
        <f t="shared" si="34"/>
        <v>273.71226488433138</v>
      </c>
      <c r="H143" s="230">
        <f t="shared" si="34"/>
        <v>209.4603138884676</v>
      </c>
      <c r="I143" s="230">
        <f t="shared" si="34"/>
        <v>234.91206642043448</v>
      </c>
      <c r="J143" s="230">
        <f t="shared" si="34"/>
        <v>221.92512285207175</v>
      </c>
      <c r="K143" s="230">
        <f t="shared" si="34"/>
        <v>222.35916093392919</v>
      </c>
      <c r="L143" s="230">
        <f t="shared" si="34"/>
        <v>152.72296709996741</v>
      </c>
      <c r="M143" s="230">
        <f t="shared" si="34"/>
        <v>175.58104350874959</v>
      </c>
      <c r="N143" s="230">
        <f t="shared" si="34"/>
        <v>196.48661296899041</v>
      </c>
      <c r="O143" s="230">
        <f t="shared" si="34"/>
        <v>194.06256776631307</v>
      </c>
      <c r="P143" s="230">
        <f t="shared" si="34"/>
        <v>194.81057583914236</v>
      </c>
      <c r="Q143" s="230">
        <f t="shared" si="34"/>
        <v>183.87915416889291</v>
      </c>
    </row>
    <row r="144" spans="1:17" x14ac:dyDescent="0.25">
      <c r="A144" s="132" t="s">
        <v>83</v>
      </c>
      <c r="B144" s="229">
        <f>IF(B$32=0,0,B$32/PPA!B$11*1000)</f>
        <v>1.8940505649025132</v>
      </c>
      <c r="C144" s="229">
        <f>IF(C$32=0,0,C$32/PPA!C$11*1000)</f>
        <v>1.6296995887319503</v>
      </c>
      <c r="D144" s="229">
        <f>IF(D$32=0,0,D$32/PPA!D$11*1000)</f>
        <v>1.8021572483342858</v>
      </c>
      <c r="E144" s="229">
        <f>IF(E$32=0,0,E$32/PPA!E$11*1000)</f>
        <v>2.1533160236453406</v>
      </c>
      <c r="F144" s="229">
        <f>IF(F$32=0,0,F$32/PPA!F$11*1000)</f>
        <v>1.8039975661510024</v>
      </c>
      <c r="G144" s="229">
        <f>IF(G$32=0,0,G$32/PPA!G$11*1000)</f>
        <v>1.8901827456652298</v>
      </c>
      <c r="H144" s="229">
        <f>IF(H$32=0,0,H$32/PPA!H$11*1000)</f>
        <v>1.446476179578275</v>
      </c>
      <c r="I144" s="229">
        <f>IF(I$32=0,0,I$32/PPA!I$11*1000)</f>
        <v>1.6222390870358399</v>
      </c>
      <c r="J144" s="229">
        <f>IF(J$32=0,0,J$32/PPA!J$11*1000)</f>
        <v>1.5325547732466094</v>
      </c>
      <c r="K144" s="229">
        <f>IF(K$32=0,0,K$32/PPA!K$11*1000)</f>
        <v>1.5355521226479429</v>
      </c>
      <c r="L144" s="229">
        <f>IF(L$32=0,0,L$32/PPA!L$11*1000)</f>
        <v>1.0546634342496433</v>
      </c>
      <c r="M144" s="229">
        <f>IF(M$32=0,0,M$32/PPA!M$11*1000)</f>
        <v>1.2125151170934356</v>
      </c>
      <c r="N144" s="229">
        <f>IF(N$32=0,0,N$32/PPA!N$11*1000)</f>
        <v>1.3568833159344778</v>
      </c>
      <c r="O144" s="229">
        <f>IF(O$32=0,0,O$32/PPA!O$11*1000)</f>
        <v>1.3401435165003912</v>
      </c>
      <c r="P144" s="229">
        <f>IF(P$32=0,0,P$32/PPA!P$11*1000)</f>
        <v>1.3453090575969062</v>
      </c>
      <c r="Q144" s="229">
        <f>IF(Q$32=0,0,Q$32/PPA!Q$11*1000)</f>
        <v>1.2698196211427952</v>
      </c>
    </row>
    <row r="145" spans="1:17" x14ac:dyDescent="0.25">
      <c r="A145" s="76" t="s">
        <v>82</v>
      </c>
      <c r="B145" s="228">
        <f>IF(B$33=0,0,B$33/PPA!B$11*1000)</f>
        <v>2.6878000780357709</v>
      </c>
      <c r="C145" s="228">
        <f>IF(C$33=0,0,C$33/PPA!C$11*1000)</f>
        <v>2.3126661784734632</v>
      </c>
      <c r="D145" s="228">
        <f>IF(D$33=0,0,D$33/PPA!D$11*1000)</f>
        <v>2.5573965565987598</v>
      </c>
      <c r="E145" s="228">
        <f>IF(E$33=0,0,E$33/PPA!E$11*1000)</f>
        <v>3.0557172462222595</v>
      </c>
      <c r="F145" s="228">
        <f>IF(F$33=0,0,F$33/PPA!F$11*1000)</f>
        <v>2.5600081058694286</v>
      </c>
      <c r="G145" s="228">
        <f>IF(G$33=0,0,G$33/PPA!G$11*1000)</f>
        <v>2.6823113518948536</v>
      </c>
      <c r="H145" s="228">
        <f>IF(H$33=0,0,H$33/PPA!H$11*1000)</f>
        <v>2.0526583927538797</v>
      </c>
      <c r="I145" s="228">
        <f>IF(I$33=0,0,I$33/PPA!I$11*1000)</f>
        <v>2.302079165955123</v>
      </c>
      <c r="J145" s="228">
        <f>IF(J$33=0,0,J$33/PPA!J$11*1000)</f>
        <v>2.174810385454701</v>
      </c>
      <c r="K145" s="228">
        <f>IF(K$33=0,0,K$33/PPA!K$11*1000)</f>
        <v>2.1790638494878638</v>
      </c>
      <c r="L145" s="228">
        <f>IF(L$33=0,0,L$33/PPA!L$11*1000)</f>
        <v>1.4966466647755885</v>
      </c>
      <c r="M145" s="228">
        <f>IF(M$33=0,0,M$33/PPA!M$11*1000)</f>
        <v>1.7206500643297389</v>
      </c>
      <c r="N145" s="228">
        <f>IF(N$33=0,0,N$33/PPA!N$11*1000)</f>
        <v>1.9255193868817522</v>
      </c>
      <c r="O145" s="228">
        <f>IF(O$33=0,0,O$33/PPA!O$11*1000)</f>
        <v>1.9017643535901485</v>
      </c>
      <c r="P145" s="228">
        <f>IF(P$33=0,0,P$33/PPA!P$11*1000)</f>
        <v>1.9090946445652599</v>
      </c>
      <c r="Q145" s="228">
        <f>IF(Q$33=0,0,Q$33/PPA!Q$11*1000)</f>
        <v>1.8019694616625113</v>
      </c>
    </row>
    <row r="146" spans="1:17" x14ac:dyDescent="0.25">
      <c r="A146" s="76" t="s">
        <v>81</v>
      </c>
      <c r="B146" s="228">
        <f>IF(B$34=0,0,B$34/PPA!B$11*1000)</f>
        <v>9.5642606166621977</v>
      </c>
      <c r="C146" s="228">
        <f>IF(C$34=0,0,C$34/PPA!C$11*1000)</f>
        <v>8.2293851507083851</v>
      </c>
      <c r="D146" s="228">
        <f>IF(D$34=0,0,D$34/PPA!D$11*1000)</f>
        <v>9.1002330743810305</v>
      </c>
      <c r="E146" s="228">
        <f>IF(E$34=0,0,E$34/PPA!E$11*1000)</f>
        <v>10.873456084969302</v>
      </c>
      <c r="F146" s="228">
        <f>IF(F$34=0,0,F$34/PPA!F$11*1000)</f>
        <v>9.1095260043284778</v>
      </c>
      <c r="G146" s="228">
        <f>IF(G$34=0,0,G$34/PPA!G$11*1000)</f>
        <v>9.5447295482266394</v>
      </c>
      <c r="H146" s="228">
        <f>IF(H$34=0,0,H$34/PPA!H$11*1000)</f>
        <v>7.3041741406690228</v>
      </c>
      <c r="I146" s="228">
        <f>IF(I$34=0,0,I$34/PPA!I$11*1000)</f>
        <v>8.1917123536485423</v>
      </c>
      <c r="J146" s="228">
        <f>IF(J$34=0,0,J$34/PPA!J$11*1000)</f>
        <v>7.7388394651410186</v>
      </c>
      <c r="K146" s="228">
        <f>IF(K$34=0,0,K$34/PPA!K$11*1000)</f>
        <v>7.7539749801926057</v>
      </c>
      <c r="L146" s="228">
        <f>IF(L$34=0,0,L$34/PPA!L$11*1000)</f>
        <v>5.3256634933327387</v>
      </c>
      <c r="M146" s="228">
        <f>IF(M$34=0,0,M$34/PPA!M$11*1000)</f>
        <v>6.1227565918342766</v>
      </c>
      <c r="N146" s="228">
        <f>IF(N$34=0,0,N$34/PPA!N$11*1000)</f>
        <v>6.8517630418521005</v>
      </c>
      <c r="O146" s="228">
        <f>IF(O$34=0,0,O$34/PPA!O$11*1000)</f>
        <v>6.7672331948537989</v>
      </c>
      <c r="P146" s="228">
        <f>IF(P$34=0,0,P$34/PPA!P$11*1000)</f>
        <v>6.7933172826752299</v>
      </c>
      <c r="Q146" s="228">
        <f>IF(Q$34=0,0,Q$34/PPA!Q$11*1000)</f>
        <v>6.4121233180414299</v>
      </c>
    </row>
    <row r="147" spans="1:17" x14ac:dyDescent="0.25">
      <c r="A147" s="76" t="s">
        <v>80</v>
      </c>
      <c r="B147" s="228">
        <f>IF(B$35=0,0,B$35/PPA!B$11*1000)</f>
        <v>7.5762022596100529</v>
      </c>
      <c r="C147" s="228">
        <f>IF(C$35=0,0,C$35/PPA!C$11*1000)</f>
        <v>6.5187983549278012</v>
      </c>
      <c r="D147" s="228">
        <f>IF(D$35=0,0,D$35/PPA!D$11*1000)</f>
        <v>7.2086289933371432</v>
      </c>
      <c r="E147" s="228">
        <f>IF(E$35=0,0,E$35/PPA!E$11*1000)</f>
        <v>8.6132640945813623</v>
      </c>
      <c r="F147" s="228">
        <f>IF(F$35=0,0,F$35/PPA!F$11*1000)</f>
        <v>7.2159902646040095</v>
      </c>
      <c r="G147" s="228">
        <f>IF(G$35=0,0,G$35/PPA!G$11*1000)</f>
        <v>7.5607309826609193</v>
      </c>
      <c r="H147" s="228">
        <f>IF(H$35=0,0,H$35/PPA!H$11*1000)</f>
        <v>5.7859047183131</v>
      </c>
      <c r="I147" s="228">
        <f>IF(I$35=0,0,I$35/PPA!I$11*1000)</f>
        <v>6.4889563481433594</v>
      </c>
      <c r="J147" s="228">
        <f>IF(J$35=0,0,J$35/PPA!J$11*1000)</f>
        <v>6.1302190929864375</v>
      </c>
      <c r="K147" s="228">
        <f>IF(K$35=0,0,K$35/PPA!K$11*1000)</f>
        <v>6.1422084905917718</v>
      </c>
      <c r="L147" s="228">
        <f>IF(L$35=0,0,L$35/PPA!L$11*1000)</f>
        <v>4.218653736998573</v>
      </c>
      <c r="M147" s="228">
        <f>IF(M$35=0,0,M$35/PPA!M$11*1000)</f>
        <v>4.8500604683737425</v>
      </c>
      <c r="N147" s="228">
        <f>IF(N$35=0,0,N$35/PPA!N$11*1000)</f>
        <v>5.427533263737911</v>
      </c>
      <c r="O147" s="228">
        <f>IF(O$35=0,0,O$35/PPA!O$11*1000)</f>
        <v>5.3605740660015648</v>
      </c>
      <c r="P147" s="228">
        <f>IF(P$35=0,0,P$35/PPA!P$11*1000)</f>
        <v>5.3812362303876249</v>
      </c>
      <c r="Q147" s="228">
        <f>IF(Q$35=0,0,Q$35/PPA!Q$11*1000)</f>
        <v>5.0792784845711809</v>
      </c>
    </row>
    <row r="148" spans="1:17" x14ac:dyDescent="0.25">
      <c r="A148" s="129" t="s">
        <v>79</v>
      </c>
      <c r="B148" s="227">
        <f>IF(B$36=0,0,B$36/PPA!B$11*1000)</f>
        <v>4.5457213557660321</v>
      </c>
      <c r="C148" s="227">
        <f>IF(C$36=0,0,C$36/PPA!C$11*1000)</f>
        <v>3.911279012956681</v>
      </c>
      <c r="D148" s="227">
        <f>IF(D$36=0,0,D$36/PPA!D$11*1000)</f>
        <v>4.3251773960022861</v>
      </c>
      <c r="E148" s="227">
        <f>IF(E$36=0,0,E$36/PPA!E$11*1000)</f>
        <v>5.1679584567488188</v>
      </c>
      <c r="F148" s="227">
        <f>IF(F$36=0,0,F$36/PPA!F$11*1000)</f>
        <v>4.3295941587624061</v>
      </c>
      <c r="G148" s="227">
        <f>IF(G$36=0,0,G$36/PPA!G$11*1000)</f>
        <v>4.5364385895965533</v>
      </c>
      <c r="H148" s="227">
        <f>IF(H$36=0,0,H$36/PPA!H$11*1000)</f>
        <v>3.4715428309878602</v>
      </c>
      <c r="I148" s="227">
        <f>IF(I$36=0,0,I$36/PPA!I$11*1000)</f>
        <v>3.8933738088860159</v>
      </c>
      <c r="J148" s="227">
        <f>IF(J$36=0,0,J$36/PPA!J$11*1000)</f>
        <v>3.6781314557918634</v>
      </c>
      <c r="K148" s="227">
        <f>IF(K$36=0,0,K$36/PPA!K$11*1000)</f>
        <v>3.6853250943550635</v>
      </c>
      <c r="L148" s="227">
        <f>IF(L$36=0,0,L$36/PPA!L$11*1000)</f>
        <v>2.5311922421991442</v>
      </c>
      <c r="M148" s="227">
        <f>IF(M$36=0,0,M$36/PPA!M$11*1000)</f>
        <v>2.9100362810242459</v>
      </c>
      <c r="N148" s="227">
        <f>IF(N$36=0,0,N$36/PPA!N$11*1000)</f>
        <v>3.2565199582427469</v>
      </c>
      <c r="O148" s="227">
        <f>IF(O$36=0,0,O$36/PPA!O$11*1000)</f>
        <v>3.21634443960094</v>
      </c>
      <c r="P148" s="227">
        <f>IF(P$36=0,0,P$36/PPA!P$11*1000)</f>
        <v>3.2287417382325754</v>
      </c>
      <c r="Q148" s="227">
        <f>IF(Q$36=0,0,Q$36/PPA!Q$11*1000)</f>
        <v>3.0475670907427084</v>
      </c>
    </row>
    <row r="149" spans="1:17" x14ac:dyDescent="0.25">
      <c r="A149" s="127" t="s">
        <v>238</v>
      </c>
      <c r="B149" s="225">
        <f>IF(B$41=0,0,B$41/PPA!B$11*1000)</f>
        <v>10.262967780973135</v>
      </c>
      <c r="C149" s="225">
        <f>IF(C$41=0,0,C$41/PPA!C$11*1000)</f>
        <v>11.854216928147668</v>
      </c>
      <c r="D149" s="225">
        <f>IF(D$41=0,0,D$41/PPA!D$11*1000)</f>
        <v>12.48771639422478</v>
      </c>
      <c r="E149" s="225">
        <f>IF(E$41=0,0,E$41/PPA!E$11*1000)</f>
        <v>13.943621805385003</v>
      </c>
      <c r="F149" s="225">
        <f>IF(F$41=0,0,F$41/PPA!F$11*1000)</f>
        <v>12.919183822760386</v>
      </c>
      <c r="G149" s="225">
        <f>IF(G$41=0,0,G$41/PPA!G$11*1000)</f>
        <v>13.176165992775458</v>
      </c>
      <c r="H149" s="225">
        <f>IF(H$41=0,0,H$41/PPA!H$11*1000)</f>
        <v>10.361254331855482</v>
      </c>
      <c r="I149" s="225">
        <f>IF(I$41=0,0,I$41/PPA!I$11*1000)</f>
        <v>11.486367484066813</v>
      </c>
      <c r="J149" s="225">
        <f>IF(J$41=0,0,J$41/PPA!J$11*1000)</f>
        <v>11.328866612322948</v>
      </c>
      <c r="K149" s="225">
        <f>IF(K$41=0,0,K$41/PPA!K$11*1000)</f>
        <v>11.141079748354594</v>
      </c>
      <c r="L149" s="225">
        <f>IF(L$41=0,0,L$41/PPA!L$11*1000)</f>
        <v>6.942746637082359</v>
      </c>
      <c r="M149" s="225">
        <f>IF(M$41=0,0,M$41/PPA!M$11*1000)</f>
        <v>8.4945361057843094</v>
      </c>
      <c r="N149" s="225">
        <f>IF(N$41=0,0,N$41/PPA!N$11*1000)</f>
        <v>8.9778436606510787</v>
      </c>
      <c r="O149" s="225">
        <f>IF(O$41=0,0,O$41/PPA!O$11*1000)</f>
        <v>9.3641768381096266</v>
      </c>
      <c r="P149" s="225">
        <f>IF(P$41=0,0,P$41/PPA!P$11*1000)</f>
        <v>9.4797982773123852</v>
      </c>
      <c r="Q149" s="225">
        <f>IF(Q$41=0,0,Q$41/PPA!Q$11*1000)</f>
        <v>9.2310151172735857</v>
      </c>
    </row>
    <row r="150" spans="1:17" x14ac:dyDescent="0.25">
      <c r="A150" s="127" t="s">
        <v>237</v>
      </c>
      <c r="B150" s="226">
        <f>IF(B$54=0,0,B$54/PPA!B$11*1000)</f>
        <v>204.43880279764915</v>
      </c>
      <c r="C150" s="226">
        <f>IF(C$54=0,0,C$54/PPA!C$11*1000)</f>
        <v>175.75246056543403</v>
      </c>
      <c r="D150" s="226">
        <f>IF(D$54=0,0,D$54/PPA!D$11*1000)</f>
        <v>194.38231279820755</v>
      </c>
      <c r="E150" s="226">
        <f>IF(E$54=0,0,E$54/PPA!E$11*1000)</f>
        <v>232.3080724541434</v>
      </c>
      <c r="F150" s="226">
        <f>IF(F$54=0,0,F$54/PPA!F$11*1000)</f>
        <v>194.55962394124441</v>
      </c>
      <c r="G150" s="226">
        <f>IF(G$54=0,0,G$54/PPA!G$11*1000)</f>
        <v>203.87285086182339</v>
      </c>
      <c r="H150" s="226">
        <f>IF(H$54=0,0,H$54/PPA!H$11*1000)</f>
        <v>156.00111934104149</v>
      </c>
      <c r="I150" s="226">
        <f>IF(I$54=0,0,I$54/PPA!I$11*1000)</f>
        <v>174.96376161043949</v>
      </c>
      <c r="J150" s="226">
        <f>IF(J$54=0,0,J$54/PPA!J$11*1000)</f>
        <v>165.26685420428606</v>
      </c>
      <c r="K150" s="226">
        <f>IF(K$54=0,0,K$54/PPA!K$11*1000)</f>
        <v>165.60070408560102</v>
      </c>
      <c r="L150" s="226">
        <f>IF(L$54=0,0,L$54/PPA!L$11*1000)</f>
        <v>113.7754399493642</v>
      </c>
      <c r="M150" s="226">
        <f>IF(M$54=0,0,M$54/PPA!M$11*1000)</f>
        <v>130.77829112040627</v>
      </c>
      <c r="N150" s="226">
        <f>IF(N$54=0,0,N$54/PPA!N$11*1000)</f>
        <v>146.3761395453015</v>
      </c>
      <c r="O150" s="226">
        <f>IF(O$54=0,0,O$54/PPA!O$11*1000)</f>
        <v>144.54515154380178</v>
      </c>
      <c r="P150" s="226">
        <f>IF(P$54=0,0,P$54/PPA!P$11*1000)</f>
        <v>145.0982721588841</v>
      </c>
      <c r="Q150" s="226">
        <f>IF(Q$54=0,0,Q$54/PPA!Q$11*1000)</f>
        <v>136.94203311119873</v>
      </c>
    </row>
    <row r="151" spans="1:17" x14ac:dyDescent="0.25">
      <c r="A151" s="72" t="s">
        <v>236</v>
      </c>
      <c r="B151" s="258">
        <f>IF(B$67=0,0,B$67/PPA!B$11*1000)</f>
        <v>33.302547901557794</v>
      </c>
      <c r="C151" s="258">
        <f>IF(C$67=0,0,C$67/PPA!C$11*1000)</f>
        <v>25.783895767961557</v>
      </c>
      <c r="D151" s="258">
        <f>IF(D$67=0,0,D$67/PPA!D$11*1000)</f>
        <v>29.101907591771418</v>
      </c>
      <c r="E151" s="258">
        <f>IF(E$67=0,0,E$67/PPA!E$11*1000)</f>
        <v>35.700478936069906</v>
      </c>
      <c r="F151" s="258">
        <f>IF(F$67=0,0,F$67/PPA!F$11*1000)</f>
        <v>28.734097648164472</v>
      </c>
      <c r="G151" s="258">
        <f>IF(G$67=0,0,G$67/PPA!G$11*1000)</f>
        <v>30.448854811688335</v>
      </c>
      <c r="H151" s="258">
        <f>IF(H$67=0,0,H$67/PPA!H$11*1000)</f>
        <v>23.037183953268471</v>
      </c>
      <c r="I151" s="258">
        <f>IF(I$67=0,0,I$67/PPA!I$11*1000)</f>
        <v>25.963576562259298</v>
      </c>
      <c r="J151" s="258">
        <f>IF(J$67=0,0,J$67/PPA!J$11*1000)</f>
        <v>24.074846862842083</v>
      </c>
      <c r="K151" s="258">
        <f>IF(K$67=0,0,K$67/PPA!K$11*1000)</f>
        <v>24.321252562698326</v>
      </c>
      <c r="L151" s="258">
        <f>IF(L$67=0,0,L$67/PPA!L$11*1000)</f>
        <v>17.377960941965167</v>
      </c>
      <c r="M151" s="258">
        <f>IF(M$67=0,0,M$67/PPA!M$11*1000)</f>
        <v>19.492197759903569</v>
      </c>
      <c r="N151" s="258">
        <f>IF(N$67=0,0,N$67/PPA!N$11*1000)</f>
        <v>22.314410796388852</v>
      </c>
      <c r="O151" s="258">
        <f>IF(O$67=0,0,O$67/PPA!O$11*1000)</f>
        <v>21.567179813854811</v>
      </c>
      <c r="P151" s="258">
        <f>IF(P$67=0,0,P$67/PPA!P$11*1000)</f>
        <v>21.574806449488271</v>
      </c>
      <c r="Q151" s="258">
        <f>IF(Q$67=0,0,Q$67/PPA!Q$11*1000)</f>
        <v>20.095347964259979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205.0956623947115</v>
      </c>
      <c r="C153" s="230">
        <f t="shared" si="35"/>
        <v>184.82191741526711</v>
      </c>
      <c r="D153" s="230">
        <f t="shared" si="35"/>
        <v>199.60925632456866</v>
      </c>
      <c r="E153" s="230">
        <f t="shared" si="35"/>
        <v>238.50405424327101</v>
      </c>
      <c r="F153" s="230">
        <f t="shared" si="35"/>
        <v>194.13424498981379</v>
      </c>
      <c r="G153" s="230">
        <f t="shared" si="35"/>
        <v>209.16248104179908</v>
      </c>
      <c r="H153" s="230">
        <f t="shared" si="35"/>
        <v>167.6237794663943</v>
      </c>
      <c r="I153" s="230">
        <f t="shared" si="35"/>
        <v>185.73766984132214</v>
      </c>
      <c r="J153" s="230">
        <f t="shared" si="35"/>
        <v>175.46929719659369</v>
      </c>
      <c r="K153" s="230">
        <f t="shared" si="35"/>
        <v>175.81247761799511</v>
      </c>
      <c r="L153" s="230">
        <f t="shared" si="35"/>
        <v>118.25860732741654</v>
      </c>
      <c r="M153" s="230">
        <f t="shared" si="35"/>
        <v>134.21169700279796</v>
      </c>
      <c r="N153" s="230">
        <f t="shared" si="35"/>
        <v>149.66611393546353</v>
      </c>
      <c r="O153" s="230">
        <f t="shared" si="35"/>
        <v>147.81969081275523</v>
      </c>
      <c r="P153" s="230">
        <f t="shared" si="35"/>
        <v>143.23323073179154</v>
      </c>
      <c r="Q153" s="230">
        <f t="shared" si="35"/>
        <v>133.20516607598961</v>
      </c>
    </row>
    <row r="154" spans="1:17" x14ac:dyDescent="0.25">
      <c r="A154" s="132" t="s">
        <v>83</v>
      </c>
      <c r="B154" s="275">
        <f>IF(B$82=0,0,B$82/PPA!B$12*1000)</f>
        <v>9.0711040027772185</v>
      </c>
      <c r="C154" s="275">
        <f>IF(C$82=0,0,C$82/PPA!C$12*1000)</f>
        <v>8.1744236581661678</v>
      </c>
      <c r="D154" s="275">
        <f>IF(D$82=0,0,D$82/PPA!D$12*1000)</f>
        <v>8.8284476760531838</v>
      </c>
      <c r="E154" s="275">
        <f>IF(E$82=0,0,E$82/PPA!E$12*1000)</f>
        <v>10.548712029613935</v>
      </c>
      <c r="F154" s="275">
        <f>IF(F$82=0,0,F$82/PPA!F$12*1000)</f>
        <v>8.5862953230776995</v>
      </c>
      <c r="G154" s="275">
        <f>IF(G$82=0,0,G$82/PPA!G$12*1000)</f>
        <v>9.2509738960622805</v>
      </c>
      <c r="H154" s="275">
        <f>IF(H$82=0,0,H$82/PPA!H$12*1000)</f>
        <v>7.4137732564619228</v>
      </c>
      <c r="I154" s="275">
        <f>IF(I$82=0,0,I$82/PPA!I$12*1000)</f>
        <v>8.2149261505180231</v>
      </c>
      <c r="J154" s="275">
        <f>IF(J$82=0,0,J$82/PPA!J$12*1000)</f>
        <v>7.7607699040521956</v>
      </c>
      <c r="K154" s="275">
        <f>IF(K$82=0,0,K$82/PPA!K$12*1000)</f>
        <v>7.7759483103524643</v>
      </c>
      <c r="L154" s="275">
        <f>IF(L$82=0,0,L$82/PPA!L$12*1000)</f>
        <v>5.2304183997128204</v>
      </c>
      <c r="M154" s="275">
        <f>IF(M$82=0,0,M$82/PPA!M$12*1000)</f>
        <v>5.9360019987092452</v>
      </c>
      <c r="N154" s="275">
        <f>IF(N$82=0,0,N$82/PPA!N$12*1000)</f>
        <v>6.6195299761498125</v>
      </c>
      <c r="O154" s="275">
        <f>IF(O$82=0,0,O$82/PPA!O$12*1000)</f>
        <v>6.5378651764965401</v>
      </c>
      <c r="P154" s="275">
        <f>IF(P$82=0,0,P$82/PPA!P$12*1000)</f>
        <v>6.3350122447805131</v>
      </c>
      <c r="Q154" s="275">
        <f>IF(Q$82=0,0,Q$82/PPA!Q$12*1000)</f>
        <v>5.8914844959376937</v>
      </c>
    </row>
    <row r="155" spans="1:17" x14ac:dyDescent="0.25">
      <c r="A155" s="76" t="s">
        <v>82</v>
      </c>
      <c r="B155" s="274">
        <f>IF(B$83=0,0,B$83/PPA!B$12*1000)</f>
        <v>3.9997859445976247</v>
      </c>
      <c r="C155" s="274">
        <f>IF(C$83=0,0,C$83/PPA!C$12*1000)</f>
        <v>3.6044063482360138</v>
      </c>
      <c r="D155" s="274">
        <f>IF(D$83=0,0,D$83/PPA!D$12*1000)</f>
        <v>3.8927897769093986</v>
      </c>
      <c r="E155" s="274">
        <f>IF(E$83=0,0,E$83/PPA!E$12*1000)</f>
        <v>4.6513180861712051</v>
      </c>
      <c r="F155" s="274">
        <f>IF(F$83=0,0,F$83/PPA!F$12*1000)</f>
        <v>3.7860158299249904</v>
      </c>
      <c r="G155" s="274">
        <f>IF(G$83=0,0,G$83/PPA!G$12*1000)</f>
        <v>4.0790972468159215</v>
      </c>
      <c r="H155" s="274">
        <f>IF(H$83=0,0,H$83/PPA!H$12*1000)</f>
        <v>3.2690073951915233</v>
      </c>
      <c r="I155" s="274">
        <f>IF(I$83=0,0,I$83/PPA!I$12*1000)</f>
        <v>3.6222653982017654</v>
      </c>
      <c r="J155" s="274">
        <f>IF(J$83=0,0,J$83/PPA!J$12*1000)</f>
        <v>3.4220110773705774</v>
      </c>
      <c r="K155" s="274">
        <f>IF(K$83=0,0,K$83/PPA!K$12*1000)</f>
        <v>3.428703799244631</v>
      </c>
      <c r="L155" s="274">
        <f>IF(L$83=0,0,L$83/PPA!L$12*1000)</f>
        <v>2.3062853201915754</v>
      </c>
      <c r="M155" s="274">
        <f>IF(M$83=0,0,M$83/PPA!M$12*1000)</f>
        <v>2.617403279057493</v>
      </c>
      <c r="N155" s="274">
        <f>IF(N$83=0,0,N$83/PPA!N$12*1000)</f>
        <v>2.9187960969624571</v>
      </c>
      <c r="O155" s="274">
        <f>IF(O$83=0,0,O$83/PPA!O$12*1000)</f>
        <v>2.8827870601658843</v>
      </c>
      <c r="P155" s="274">
        <f>IF(P$83=0,0,P$83/PPA!P$12*1000)</f>
        <v>2.79334168451483</v>
      </c>
      <c r="Q155" s="274">
        <f>IF(Q$83=0,0,Q$83/PPA!Q$12*1000)</f>
        <v>2.5977738621949231</v>
      </c>
    </row>
    <row r="156" spans="1:17" x14ac:dyDescent="0.25">
      <c r="A156" s="76" t="s">
        <v>81</v>
      </c>
      <c r="B156" s="274">
        <f>IF(B$84=0,0,B$84/PPA!B$12*1000)</f>
        <v>31.024899434306469</v>
      </c>
      <c r="C156" s="274">
        <f>IF(C$84=0,0,C$84/PPA!C$12*1000)</f>
        <v>27.958082263236665</v>
      </c>
      <c r="D156" s="274">
        <f>IF(D$84=0,0,D$84/PPA!D$12*1000)</f>
        <v>30.194968685920546</v>
      </c>
      <c r="E156" s="274">
        <f>IF(E$84=0,0,E$84/PPA!E$12*1000)</f>
        <v>36.078599669900484</v>
      </c>
      <c r="F156" s="274">
        <f>IF(F$84=0,0,F$84/PPA!F$12*1000)</f>
        <v>29.366761623522738</v>
      </c>
      <c r="G156" s="274">
        <f>IF(G$84=0,0,G$84/PPA!G$12*1000)</f>
        <v>31.640088649281832</v>
      </c>
      <c r="H156" s="274">
        <f>IF(H$84=0,0,H$84/PPA!H$12*1000)</f>
        <v>25.356513346122071</v>
      </c>
      <c r="I156" s="274">
        <f>IF(I$84=0,0,I$84/PPA!I$12*1000)</f>
        <v>28.096608483603049</v>
      </c>
      <c r="J156" s="274">
        <f>IF(J$84=0,0,J$84/PPA!J$12*1000)</f>
        <v>26.543307819235125</v>
      </c>
      <c r="K156" s="274">
        <f>IF(K$84=0,0,K$84/PPA!K$12*1000)</f>
        <v>26.59522085307254</v>
      </c>
      <c r="L156" s="274">
        <f>IF(L$84=0,0,L$84/PPA!L$12*1000)</f>
        <v>17.889024842042897</v>
      </c>
      <c r="M156" s="274">
        <f>IF(M$84=0,0,M$84/PPA!M$12*1000)</f>
        <v>20.302254829777358</v>
      </c>
      <c r="N156" s="274">
        <f>IF(N$84=0,0,N$84/PPA!N$12*1000)</f>
        <v>22.640050400651194</v>
      </c>
      <c r="O156" s="274">
        <f>IF(O$84=0,0,O$84/PPA!O$12*1000)</f>
        <v>22.36074126740899</v>
      </c>
      <c r="P156" s="274">
        <f>IF(P$84=0,0,P$84/PPA!P$12*1000)</f>
        <v>21.666945693626882</v>
      </c>
      <c r="Q156" s="274">
        <f>IF(Q$84=0,0,Q$84/PPA!Q$12*1000)</f>
        <v>20.149996510819594</v>
      </c>
    </row>
    <row r="157" spans="1:17" x14ac:dyDescent="0.25">
      <c r="A157" s="76" t="s">
        <v>80</v>
      </c>
      <c r="B157" s="274">
        <f>IF(B$85=0,0,B$85/PPA!B$12*1000)</f>
        <v>13.699229657350298</v>
      </c>
      <c r="C157" s="274">
        <f>IF(C$85=0,0,C$85/PPA!C$12*1000)</f>
        <v>12.345058217325134</v>
      </c>
      <c r="D157" s="274">
        <f>IF(D$85=0,0,D$85/PPA!D$12*1000)</f>
        <v>13.332768778213218</v>
      </c>
      <c r="E157" s="274">
        <f>IF(E$85=0,0,E$85/PPA!E$12*1000)</f>
        <v>15.930721182194793</v>
      </c>
      <c r="F157" s="274">
        <f>IF(F$85=0,0,F$85/PPA!F$12*1000)</f>
        <v>12.967069002919791</v>
      </c>
      <c r="G157" s="274">
        <f>IF(G$85=0,0,G$85/PPA!G$12*1000)</f>
        <v>13.970870129755941</v>
      </c>
      <c r="H157" s="274">
        <f>IF(H$85=0,0,H$85/PPA!H$12*1000)</f>
        <v>11.196319922767838</v>
      </c>
      <c r="I157" s="274">
        <f>IF(I$85=0,0,I$85/PPA!I$12*1000)</f>
        <v>12.406225297346847</v>
      </c>
      <c r="J157" s="274">
        <f>IF(J$85=0,0,J$85/PPA!J$12*1000)</f>
        <v>11.720356111109899</v>
      </c>
      <c r="K157" s="274">
        <f>IF(K$85=0,0,K$85/PPA!K$12*1000)</f>
        <v>11.743278621278042</v>
      </c>
      <c r="L157" s="274">
        <f>IF(L$85=0,0,L$85/PPA!L$12*1000)</f>
        <v>7.8990057703846492</v>
      </c>
      <c r="M157" s="274">
        <f>IF(M$85=0,0,M$85/PPA!M$12*1000)</f>
        <v>8.9645818857232484</v>
      </c>
      <c r="N157" s="274">
        <f>IF(N$85=0,0,N$85/PPA!N$12*1000)</f>
        <v>9.996849483726276</v>
      </c>
      <c r="O157" s="274">
        <f>IF(O$85=0,0,O$85/PPA!O$12*1000)</f>
        <v>9.873518867626057</v>
      </c>
      <c r="P157" s="274">
        <f>IF(P$85=0,0,P$85/PPA!P$12*1000)</f>
        <v>9.5671692879724812</v>
      </c>
      <c r="Q157" s="274">
        <f>IF(Q$85=0,0,Q$85/PPA!Q$12*1000)</f>
        <v>8.8973513155465085</v>
      </c>
    </row>
    <row r="158" spans="1:17" x14ac:dyDescent="0.25">
      <c r="A158" s="129" t="s">
        <v>79</v>
      </c>
      <c r="B158" s="273">
        <f>IF(B$86=0,0,B$86/PPA!B$12*1000)</f>
        <v>47.455940080737939</v>
      </c>
      <c r="C158" s="273">
        <f>IF(C$86=0,0,C$86/PPA!C$12*1000)</f>
        <v>42.764911437211232</v>
      </c>
      <c r="D158" s="273">
        <f>IF(D$86=0,0,D$86/PPA!D$12*1000)</f>
        <v>46.186471215900511</v>
      </c>
      <c r="E158" s="273">
        <f>IF(E$86=0,0,E$86/PPA!E$12*1000)</f>
        <v>55.186121320299513</v>
      </c>
      <c r="F158" s="273">
        <f>IF(F$86=0,0,F$86/PPA!F$12*1000)</f>
        <v>44.919638915257046</v>
      </c>
      <c r="G158" s="273">
        <f>IF(G$86=0,0,G$86/PPA!G$12*1000)</f>
        <v>48.396938538638018</v>
      </c>
      <c r="H158" s="273">
        <f>IF(H$86=0,0,H$86/PPA!H$12*1000)</f>
        <v>38.785530330499839</v>
      </c>
      <c r="I158" s="273">
        <f>IF(I$86=0,0,I$86/PPA!I$12*1000)</f>
        <v>42.976802277574414</v>
      </c>
      <c r="J158" s="273">
        <f>IF(J$86=0,0,J$86/PPA!J$12*1000)</f>
        <v>40.600860869232434</v>
      </c>
      <c r="K158" s="273">
        <f>IF(K$86=0,0,K$86/PPA!K$12*1000)</f>
        <v>40.680267470643464</v>
      </c>
      <c r="L158" s="273">
        <f>IF(L$86=0,0,L$86/PPA!L$12*1000)</f>
        <v>27.363198801156646</v>
      </c>
      <c r="M158" s="273">
        <f>IF(M$86=0,0,M$86/PPA!M$12*1000)</f>
        <v>31.054495140133042</v>
      </c>
      <c r="N158" s="273">
        <f>IF(N$86=0,0,N$86/PPA!N$12*1000)</f>
        <v>34.630406377728434</v>
      </c>
      <c r="O158" s="273">
        <f>IF(O$86=0,0,O$86/PPA!O$12*1000)</f>
        <v>34.203172841671005</v>
      </c>
      <c r="P158" s="273">
        <f>IF(P$86=0,0,P$86/PPA!P$12*1000)</f>
        <v>33.141937454030142</v>
      </c>
      <c r="Q158" s="273">
        <f>IF(Q$86=0,0,Q$86/PPA!Q$12*1000)</f>
        <v>30.821599569381775</v>
      </c>
    </row>
    <row r="159" spans="1:17" x14ac:dyDescent="0.25">
      <c r="A159" s="72" t="s">
        <v>235</v>
      </c>
      <c r="B159" s="272">
        <f>IF(B$91=0,0,B$91/PPA!B$12*1000)</f>
        <v>99.844703274941921</v>
      </c>
      <c r="C159" s="272">
        <f>IF(C$91=0,0,C$91/PPA!C$12*1000)</f>
        <v>89.975035491091887</v>
      </c>
      <c r="D159" s="272">
        <f>IF(D$91=0,0,D$91/PPA!D$12*1000)</f>
        <v>97.173810191571789</v>
      </c>
      <c r="E159" s="272">
        <f>IF(E$91=0,0,E$91/PPA!E$12*1000)</f>
        <v>116.10858195509108</v>
      </c>
      <c r="F159" s="272">
        <f>IF(F$91=0,0,F$91/PPA!F$12*1000)</f>
        <v>94.508464295111551</v>
      </c>
      <c r="G159" s="272">
        <f>IF(G$91=0,0,G$91/PPA!G$12*1000)</f>
        <v>101.8245125812451</v>
      </c>
      <c r="H159" s="272">
        <f>IF(H$91=0,0,H$91/PPA!H$12*1000)</f>
        <v>81.602635215351086</v>
      </c>
      <c r="I159" s="272">
        <f>IF(I$91=0,0,I$91/PPA!I$12*1000)</f>
        <v>90.420842234078037</v>
      </c>
      <c r="J159" s="272">
        <f>IF(J$91=0,0,J$91/PPA!J$12*1000)</f>
        <v>85.421991415593439</v>
      </c>
      <c r="K159" s="272">
        <f>IF(K$91=0,0,K$91/PPA!K$12*1000)</f>
        <v>85.589058563403981</v>
      </c>
      <c r="L159" s="272">
        <f>IF(L$91=0,0,L$91/PPA!L$12*1000)</f>
        <v>57.570674193927957</v>
      </c>
      <c r="M159" s="272">
        <f>IF(M$91=0,0,M$91/PPA!M$12*1000)</f>
        <v>65.33695986939756</v>
      </c>
      <c r="N159" s="272">
        <f>IF(N$91=0,0,N$91/PPA!N$12*1000)</f>
        <v>72.86048160024535</v>
      </c>
      <c r="O159" s="272">
        <f>IF(O$91=0,0,O$91/PPA!O$12*1000)</f>
        <v>71.961605599386758</v>
      </c>
      <c r="P159" s="272">
        <f>IF(P$91=0,0,P$91/PPA!P$12*1000)</f>
        <v>69.728824366866675</v>
      </c>
      <c r="Q159" s="272">
        <f>IF(Q$91=0,0,Q$91/PPA!Q$12*1000)</f>
        <v>64.846960322109126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368.96845110806737</v>
      </c>
      <c r="C5" s="96">
        <v>329.88719722902795</v>
      </c>
      <c r="D5" s="96">
        <v>364.25461013904419</v>
      </c>
      <c r="E5" s="96">
        <v>463.46122055639466</v>
      </c>
      <c r="F5" s="96">
        <v>409.93683422410965</v>
      </c>
      <c r="G5" s="96">
        <v>458.463190172944</v>
      </c>
      <c r="H5" s="96">
        <v>366.15140508269047</v>
      </c>
      <c r="I5" s="96">
        <v>410.58306836102457</v>
      </c>
      <c r="J5" s="96">
        <v>375.28376045417394</v>
      </c>
      <c r="K5" s="96">
        <v>326.40528297913443</v>
      </c>
      <c r="L5" s="96">
        <v>239.69020065623343</v>
      </c>
      <c r="M5" s="96">
        <v>287.59874320836047</v>
      </c>
      <c r="N5" s="96">
        <v>330.10507324791263</v>
      </c>
      <c r="O5" s="96">
        <v>321.92392431868507</v>
      </c>
      <c r="P5" s="96">
        <v>318.50047153187217</v>
      </c>
      <c r="Q5" s="96">
        <v>260.70770050351274</v>
      </c>
    </row>
    <row r="6" spans="1:17" x14ac:dyDescent="0.25">
      <c r="A6" s="132" t="s">
        <v>83</v>
      </c>
      <c r="B6" s="160">
        <v>1.7755864842789795</v>
      </c>
      <c r="C6" s="160">
        <v>1.5735539886377048</v>
      </c>
      <c r="D6" s="160">
        <v>1.740070222681507</v>
      </c>
      <c r="E6" s="160">
        <v>2.2157482832194586</v>
      </c>
      <c r="F6" s="160">
        <v>1.9548995049724431</v>
      </c>
      <c r="G6" s="160">
        <v>2.1699656834525065</v>
      </c>
      <c r="H6" s="160">
        <v>1.7475217493859436</v>
      </c>
      <c r="I6" s="160">
        <v>1.960901900177124</v>
      </c>
      <c r="J6" s="160">
        <v>1.7890916785874236</v>
      </c>
      <c r="K6" s="160">
        <v>1.5573974269001818</v>
      </c>
      <c r="L6" s="160">
        <v>1.1483528094564694</v>
      </c>
      <c r="M6" s="160">
        <v>1.3742744546024745</v>
      </c>
      <c r="N6" s="160">
        <v>1.5807429720341859</v>
      </c>
      <c r="O6" s="160">
        <v>1.5206909307154732</v>
      </c>
      <c r="P6" s="160">
        <v>1.49026920838199</v>
      </c>
      <c r="Q6" s="160">
        <v>1.2437708841912627</v>
      </c>
    </row>
    <row r="7" spans="1:17" x14ac:dyDescent="0.25">
      <c r="A7" s="76" t="s">
        <v>82</v>
      </c>
      <c r="B7" s="159">
        <v>0.64850590257703811</v>
      </c>
      <c r="C7" s="159">
        <v>0.57471661261804186</v>
      </c>
      <c r="D7" s="159">
        <v>0.6355341293137472</v>
      </c>
      <c r="E7" s="159">
        <v>0.80926829135909795</v>
      </c>
      <c r="F7" s="159">
        <v>0.71399725056724916</v>
      </c>
      <c r="G7" s="159">
        <v>0.79254689454341598</v>
      </c>
      <c r="H7" s="159">
        <v>0.63825568587763359</v>
      </c>
      <c r="I7" s="159">
        <v>0.7161895339363219</v>
      </c>
      <c r="J7" s="159">
        <v>0.65343846897243529</v>
      </c>
      <c r="K7" s="159">
        <v>0.56881567467730931</v>
      </c>
      <c r="L7" s="159">
        <v>0.41941836219588846</v>
      </c>
      <c r="M7" s="159">
        <v>0.50193279992917306</v>
      </c>
      <c r="N7" s="159">
        <v>0.57734227923998604</v>
      </c>
      <c r="O7" s="159">
        <v>0.55540918637078707</v>
      </c>
      <c r="P7" s="159">
        <v>0.54429811593039967</v>
      </c>
      <c r="Q7" s="159">
        <v>0.454268359774676</v>
      </c>
    </row>
    <row r="8" spans="1:17" x14ac:dyDescent="0.25">
      <c r="A8" s="76" t="s">
        <v>81</v>
      </c>
      <c r="B8" s="159">
        <v>20.44303152905422</v>
      </c>
      <c r="C8" s="159">
        <v>18.116951264951936</v>
      </c>
      <c r="D8" s="159">
        <v>20.034118720773808</v>
      </c>
      <c r="E8" s="159">
        <v>25.510788922622908</v>
      </c>
      <c r="F8" s="159">
        <v>22.507533465773445</v>
      </c>
      <c r="G8" s="159">
        <v>24.983675690569935</v>
      </c>
      <c r="H8" s="159">
        <v>20.119911103576406</v>
      </c>
      <c r="I8" s="159">
        <v>22.576641422781215</v>
      </c>
      <c r="J8" s="159">
        <v>20.598522188336659</v>
      </c>
      <c r="K8" s="159">
        <v>17.930934360720201</v>
      </c>
      <c r="L8" s="159">
        <v>13.221441421215554</v>
      </c>
      <c r="M8" s="159">
        <v>15.822566939858508</v>
      </c>
      <c r="N8" s="159">
        <v>18.199720882504977</v>
      </c>
      <c r="O8" s="159">
        <v>17.508317909497428</v>
      </c>
      <c r="P8" s="159">
        <v>17.158060552653399</v>
      </c>
      <c r="Q8" s="159">
        <v>14.320027565858982</v>
      </c>
    </row>
    <row r="9" spans="1:17" x14ac:dyDescent="0.25">
      <c r="A9" s="76" t="s">
        <v>80</v>
      </c>
      <c r="B9" s="159">
        <v>7.1541452141958741</v>
      </c>
      <c r="C9" s="159">
        <v>6.3401213271020254</v>
      </c>
      <c r="D9" s="159">
        <v>7.0110440500546831</v>
      </c>
      <c r="E9" s="159">
        <v>8.9276332730670802</v>
      </c>
      <c r="F9" s="159">
        <v>7.8766284050712958</v>
      </c>
      <c r="G9" s="159">
        <v>8.7431672558292934</v>
      </c>
      <c r="H9" s="159">
        <v>7.0410675406494789</v>
      </c>
      <c r="I9" s="159">
        <v>7.9008130940782717</v>
      </c>
      <c r="J9" s="159">
        <v>7.2085599791673323</v>
      </c>
      <c r="K9" s="159">
        <v>6.2750237439340077</v>
      </c>
      <c r="L9" s="159">
        <v>4.6269121942080371</v>
      </c>
      <c r="M9" s="159">
        <v>5.5371895987248214</v>
      </c>
      <c r="N9" s="159">
        <v>6.3690869852753895</v>
      </c>
      <c r="O9" s="159">
        <v>6.1271269186682034</v>
      </c>
      <c r="P9" s="159">
        <v>6.0045525348425324</v>
      </c>
      <c r="Q9" s="159">
        <v>5.0113681296162778</v>
      </c>
    </row>
    <row r="10" spans="1:17" x14ac:dyDescent="0.25">
      <c r="A10" s="129" t="s">
        <v>79</v>
      </c>
      <c r="B10" s="158">
        <v>6.3978814854775017</v>
      </c>
      <c r="C10" s="158">
        <v>5.9799264034719695</v>
      </c>
      <c r="D10" s="158">
        <v>6.5180184312044567</v>
      </c>
      <c r="E10" s="158">
        <v>8.1500075846553575</v>
      </c>
      <c r="F10" s="158">
        <v>7.3087085126200808</v>
      </c>
      <c r="G10" s="158">
        <v>8.0393531360098756</v>
      </c>
      <c r="H10" s="158">
        <v>6.6600063066594473</v>
      </c>
      <c r="I10" s="158">
        <v>7.3852766987758773</v>
      </c>
      <c r="J10" s="158">
        <v>6.7620192147959166</v>
      </c>
      <c r="K10" s="158">
        <v>5.8573107910344557</v>
      </c>
      <c r="L10" s="158">
        <v>4.2352952327922679</v>
      </c>
      <c r="M10" s="158">
        <v>5.1426155237552171</v>
      </c>
      <c r="N10" s="158">
        <v>5.8251128681100717</v>
      </c>
      <c r="O10" s="158">
        <v>5.6172417577223124</v>
      </c>
      <c r="P10" s="158">
        <v>5.5099803838910475</v>
      </c>
      <c r="Q10" s="158">
        <v>4.6907086509428568</v>
      </c>
    </row>
    <row r="11" spans="1:17" x14ac:dyDescent="0.25">
      <c r="A11" s="92" t="s">
        <v>125</v>
      </c>
      <c r="B11" s="91">
        <v>0.16026190232042434</v>
      </c>
      <c r="C11" s="91">
        <v>0.16599388987261826</v>
      </c>
      <c r="D11" s="91">
        <v>0.14846281208696838</v>
      </c>
      <c r="E11" s="91">
        <v>0.1594972055584159</v>
      </c>
      <c r="F11" s="91">
        <v>0.18810064304320465</v>
      </c>
      <c r="G11" s="91">
        <v>0.23699969694960768</v>
      </c>
      <c r="H11" s="91">
        <v>0.12605817244518178</v>
      </c>
      <c r="I11" s="91">
        <v>0.23450120118921947</v>
      </c>
      <c r="J11" s="91">
        <v>0.23007280147104903</v>
      </c>
      <c r="K11" s="91">
        <v>0.21530181722962824</v>
      </c>
      <c r="L11" s="91">
        <v>0.2212098034395712</v>
      </c>
      <c r="M11" s="91">
        <v>0.16971973976593893</v>
      </c>
      <c r="N11" s="91">
        <v>0.13619157366759507</v>
      </c>
      <c r="O11" s="91">
        <v>0.10125262779731981</v>
      </c>
      <c r="P11" s="91">
        <v>0.13237974072473016</v>
      </c>
      <c r="Q11" s="91">
        <v>0.17711208885658511</v>
      </c>
    </row>
    <row r="12" spans="1:17" x14ac:dyDescent="0.25">
      <c r="A12" s="92" t="s">
        <v>26</v>
      </c>
      <c r="B12" s="91">
        <v>4.4859417471862786</v>
      </c>
      <c r="C12" s="91">
        <v>2.6780902396986939</v>
      </c>
      <c r="D12" s="91">
        <v>3.4010357523559054</v>
      </c>
      <c r="E12" s="91">
        <v>4.9857010806797497</v>
      </c>
      <c r="F12" s="91">
        <v>3.8448210647979861</v>
      </c>
      <c r="G12" s="91">
        <v>4.5223894734424901</v>
      </c>
      <c r="H12" s="91">
        <v>2.9877095458536282</v>
      </c>
      <c r="I12" s="91">
        <v>3.5653902251426866</v>
      </c>
      <c r="J12" s="91">
        <v>3.1311010795311516</v>
      </c>
      <c r="K12" s="91">
        <v>2.8201450800453118</v>
      </c>
      <c r="L12" s="91">
        <v>2.321219797214543</v>
      </c>
      <c r="M12" s="91">
        <v>2.6245633657246303</v>
      </c>
      <c r="N12" s="91">
        <v>3.4770604300869441</v>
      </c>
      <c r="O12" s="91">
        <v>3.3366600273028446</v>
      </c>
      <c r="P12" s="91">
        <v>3.1976491321903815</v>
      </c>
      <c r="Q12" s="91">
        <v>2.1907703949913815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2.8912905344140195E-3</v>
      </c>
      <c r="M13" s="91">
        <v>2.9865854589778119E-3</v>
      </c>
      <c r="N13" s="91">
        <v>3.0840572968197336E-3</v>
      </c>
      <c r="O13" s="91">
        <v>2.9770990386408791E-3</v>
      </c>
      <c r="P13" s="91">
        <v>2.78601511286145E-3</v>
      </c>
      <c r="Q13" s="91">
        <v>2.3637712137115543E-3</v>
      </c>
    </row>
    <row r="14" spans="1:17" x14ac:dyDescent="0.25">
      <c r="A14" s="92" t="s">
        <v>21</v>
      </c>
      <c r="B14" s="157">
        <v>1.7516778359707987</v>
      </c>
      <c r="C14" s="157">
        <v>3.1358422739006571</v>
      </c>
      <c r="D14" s="157">
        <v>2.9685198667615826</v>
      </c>
      <c r="E14" s="157">
        <v>3.0048092984171921</v>
      </c>
      <c r="F14" s="157">
        <v>3.2757868047788898</v>
      </c>
      <c r="G14" s="157">
        <v>3.2799639656177773</v>
      </c>
      <c r="H14" s="157">
        <v>3.5462385883606378</v>
      </c>
      <c r="I14" s="157">
        <v>3.585385272443971</v>
      </c>
      <c r="J14" s="157">
        <v>3.4008453337937157</v>
      </c>
      <c r="K14" s="157">
        <v>2.8218638937595162</v>
      </c>
      <c r="L14" s="157">
        <v>1.6899743416037403</v>
      </c>
      <c r="M14" s="157">
        <v>2.3453458328056702</v>
      </c>
      <c r="N14" s="157">
        <v>2.208776807058713</v>
      </c>
      <c r="O14" s="157">
        <v>2.1763520035835073</v>
      </c>
      <c r="P14" s="157">
        <v>2.1771654958630737</v>
      </c>
      <c r="Q14" s="157">
        <v>2.320462395881179</v>
      </c>
    </row>
    <row r="15" spans="1:17" x14ac:dyDescent="0.25">
      <c r="A15" s="156" t="s">
        <v>241</v>
      </c>
      <c r="B15" s="155">
        <v>1.2463810219918721</v>
      </c>
      <c r="C15" s="155">
        <v>5.0951537889617047</v>
      </c>
      <c r="D15" s="155">
        <v>4.8148252064792834</v>
      </c>
      <c r="E15" s="155">
        <v>4.7563314161330625</v>
      </c>
      <c r="F15" s="155">
        <v>6.0294757596644617</v>
      </c>
      <c r="G15" s="155">
        <v>6.127530922461303</v>
      </c>
      <c r="H15" s="155">
        <v>5.3938776130543573</v>
      </c>
      <c r="I15" s="155">
        <v>5.8312683282607942</v>
      </c>
      <c r="J15" s="155">
        <v>6.0823110293413434</v>
      </c>
      <c r="K15" s="155">
        <v>5.0035765181522107</v>
      </c>
      <c r="L15" s="155">
        <v>2.6337721428332639</v>
      </c>
      <c r="M15" s="155">
        <v>3.9461733175324731</v>
      </c>
      <c r="N15" s="155">
        <v>3.6981023696943396</v>
      </c>
      <c r="O15" s="155">
        <v>4.328621196581329</v>
      </c>
      <c r="P15" s="155">
        <v>4.362444626592425</v>
      </c>
      <c r="Q15" s="155">
        <v>4.0199780841302104</v>
      </c>
    </row>
    <row r="16" spans="1:17" x14ac:dyDescent="0.25">
      <c r="A16" s="156" t="s">
        <v>240</v>
      </c>
      <c r="B16" s="206">
        <v>328.51963230191092</v>
      </c>
      <c r="C16" s="206">
        <v>280.82881163707236</v>
      </c>
      <c r="D16" s="206">
        <v>312.74903751479025</v>
      </c>
      <c r="E16" s="206">
        <v>402.47010310954147</v>
      </c>
      <c r="F16" s="206">
        <v>350.08119944283266</v>
      </c>
      <c r="G16" s="206">
        <v>393.92359221840252</v>
      </c>
      <c r="H16" s="206">
        <v>312.50572421362699</v>
      </c>
      <c r="I16" s="206">
        <v>351.19020151493964</v>
      </c>
      <c r="J16" s="206">
        <v>318.60743983835755</v>
      </c>
      <c r="K16" s="206">
        <v>278.03876299867392</v>
      </c>
      <c r="L16" s="206">
        <v>207.52354521643656</v>
      </c>
      <c r="M16" s="206">
        <v>246.46181085853502</v>
      </c>
      <c r="N16" s="206">
        <v>285.59675115700645</v>
      </c>
      <c r="O16" s="206">
        <v>276.60029427556833</v>
      </c>
      <c r="P16" s="206">
        <v>273.68911303519923</v>
      </c>
      <c r="Q16" s="206">
        <v>221.9905860618467</v>
      </c>
    </row>
    <row r="17" spans="1:17" x14ac:dyDescent="0.25">
      <c r="A17" s="152" t="s">
        <v>249</v>
      </c>
      <c r="B17" s="264">
        <v>316.83481022073715</v>
      </c>
      <c r="C17" s="264">
        <v>233.06174486555656</v>
      </c>
      <c r="D17" s="264">
        <v>267.61005120404712</v>
      </c>
      <c r="E17" s="264">
        <v>357.87949608329421</v>
      </c>
      <c r="F17" s="264">
        <v>293.55486419597855</v>
      </c>
      <c r="G17" s="264">
        <v>336.47798982032799</v>
      </c>
      <c r="H17" s="264">
        <v>261.93812159124258</v>
      </c>
      <c r="I17" s="264">
        <v>296.52206093749493</v>
      </c>
      <c r="J17" s="264">
        <v>261.58577393828267</v>
      </c>
      <c r="K17" s="264">
        <v>231.13023314099715</v>
      </c>
      <c r="L17" s="264">
        <v>182.83193137737481</v>
      </c>
      <c r="M17" s="264">
        <v>209.46643600666823</v>
      </c>
      <c r="N17" s="264">
        <v>250.92704144112213</v>
      </c>
      <c r="O17" s="264">
        <v>236.01947055761855</v>
      </c>
      <c r="P17" s="264">
        <v>232.7911946608954</v>
      </c>
      <c r="Q17" s="264">
        <v>184.30329152312612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0.5887118450777391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0.29851721431693778</v>
      </c>
      <c r="P20" s="87">
        <v>0.74845234911890357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1.2606321405756171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0.67785955840287682</v>
      </c>
      <c r="P21" s="87">
        <v>1.6825658590266483</v>
      </c>
      <c r="Q21" s="87">
        <v>0</v>
      </c>
    </row>
    <row r="22" spans="1:17" x14ac:dyDescent="0.25">
      <c r="A22" s="150" t="s">
        <v>29</v>
      </c>
      <c r="B22" s="87">
        <v>74.471943553942367</v>
      </c>
      <c r="C22" s="87">
        <v>0</v>
      </c>
      <c r="D22" s="87">
        <v>20.398288599248605</v>
      </c>
      <c r="E22" s="87">
        <v>102.95563103591822</v>
      </c>
      <c r="F22" s="87">
        <v>38.629325342765299</v>
      </c>
      <c r="G22" s="87">
        <v>54.001122788324892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8.6099093788226231</v>
      </c>
      <c r="O22" s="87">
        <v>24.454126001689865</v>
      </c>
      <c r="P22" s="87">
        <v>16.492224380227515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22.98565234852266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21.344877521891895</v>
      </c>
      <c r="P24" s="87">
        <v>38.835566257042032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242.36286666679482</v>
      </c>
      <c r="C26" s="87">
        <v>233.06174486555656</v>
      </c>
      <c r="D26" s="87">
        <v>247.21176260479854</v>
      </c>
      <c r="E26" s="87">
        <v>254.92386504737601</v>
      </c>
      <c r="F26" s="87">
        <v>254.92553885321328</v>
      </c>
      <c r="G26" s="87">
        <v>257.64187069782707</v>
      </c>
      <c r="H26" s="87">
        <v>261.93812159124258</v>
      </c>
      <c r="I26" s="87">
        <v>296.52206093749493</v>
      </c>
      <c r="J26" s="87">
        <v>261.58577393828267</v>
      </c>
      <c r="K26" s="87">
        <v>231.13023314099715</v>
      </c>
      <c r="L26" s="87">
        <v>182.83193137737481</v>
      </c>
      <c r="M26" s="87">
        <v>209.46643600666823</v>
      </c>
      <c r="N26" s="87">
        <v>242.31713206229949</v>
      </c>
      <c r="O26" s="87">
        <v>189.24409026131698</v>
      </c>
      <c r="P26" s="87">
        <v>175.0323858154803</v>
      </c>
      <c r="Q26" s="87">
        <v>184.30329152312612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11.684822081173753</v>
      </c>
      <c r="C28" s="151">
        <v>47.767066771515793</v>
      </c>
      <c r="D28" s="151">
        <v>45.138986310743107</v>
      </c>
      <c r="E28" s="151">
        <v>44.590607026247284</v>
      </c>
      <c r="F28" s="151">
        <v>56.52633524685411</v>
      </c>
      <c r="G28" s="151">
        <v>57.445602398074499</v>
      </c>
      <c r="H28" s="151">
        <v>50.567602622384399</v>
      </c>
      <c r="I28" s="151">
        <v>54.668140577444731</v>
      </c>
      <c r="J28" s="151">
        <v>57.021665900074879</v>
      </c>
      <c r="K28" s="151">
        <v>46.90852985767679</v>
      </c>
      <c r="L28" s="151">
        <v>24.691613839061752</v>
      </c>
      <c r="M28" s="151">
        <v>36.995374851866785</v>
      </c>
      <c r="N28" s="151">
        <v>34.669709715884302</v>
      </c>
      <c r="O28" s="151">
        <v>40.580823717949798</v>
      </c>
      <c r="P28" s="151">
        <v>40.897918374303821</v>
      </c>
      <c r="Q28" s="151">
        <v>37.687294538720579</v>
      </c>
    </row>
    <row r="29" spans="1:17" x14ac:dyDescent="0.25">
      <c r="A29" s="243" t="s">
        <v>239</v>
      </c>
      <c r="B29" s="278">
        <v>2.7832871685809533</v>
      </c>
      <c r="C29" s="278">
        <v>11.377962206212263</v>
      </c>
      <c r="D29" s="278">
        <v>10.751961863746446</v>
      </c>
      <c r="E29" s="278">
        <v>10.62133967579615</v>
      </c>
      <c r="F29" s="278">
        <v>13.464391882607975</v>
      </c>
      <c r="G29" s="278">
        <v>13.683358371675187</v>
      </c>
      <c r="H29" s="278">
        <v>12.045040869860221</v>
      </c>
      <c r="I29" s="278">
        <v>13.021775868075288</v>
      </c>
      <c r="J29" s="278">
        <v>13.582378056615317</v>
      </c>
      <c r="K29" s="278">
        <v>11.173461465042131</v>
      </c>
      <c r="L29" s="278">
        <v>5.8814632770953654</v>
      </c>
      <c r="M29" s="278">
        <v>8.8121797154227579</v>
      </c>
      <c r="N29" s="278">
        <v>8.2582137340472084</v>
      </c>
      <c r="O29" s="278">
        <v>9.6662221435612583</v>
      </c>
      <c r="P29" s="278">
        <v>9.7417530743811369</v>
      </c>
      <c r="Q29" s="278">
        <v>8.9769927671517653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1010.6104706259315</v>
      </c>
      <c r="C31" s="96">
        <v>896.54690891002269</v>
      </c>
      <c r="D31" s="96">
        <v>1053.4469685395172</v>
      </c>
      <c r="E31" s="96">
        <v>1308.7011489791339</v>
      </c>
      <c r="F31" s="96">
        <v>1096.8931160551915</v>
      </c>
      <c r="G31" s="96">
        <v>1229.3589985918697</v>
      </c>
      <c r="H31" s="96">
        <v>1114.1444018723637</v>
      </c>
      <c r="I31" s="96">
        <v>1232.6486308918777</v>
      </c>
      <c r="J31" s="96">
        <v>1113.9359854807544</v>
      </c>
      <c r="K31" s="96">
        <v>996.0038098493186</v>
      </c>
      <c r="L31" s="96">
        <v>753.72637110469464</v>
      </c>
      <c r="M31" s="96">
        <v>881.65909221600475</v>
      </c>
      <c r="N31" s="96">
        <v>1004.3865548999524</v>
      </c>
      <c r="O31" s="96">
        <v>1015.561868037311</v>
      </c>
      <c r="P31" s="96">
        <v>973.32180805953465</v>
      </c>
      <c r="Q31" s="96">
        <v>944.99536115746912</v>
      </c>
    </row>
    <row r="32" spans="1:17" x14ac:dyDescent="0.25">
      <c r="A32" s="132" t="s">
        <v>83</v>
      </c>
      <c r="B32" s="160">
        <v>4.2771124624833945</v>
      </c>
      <c r="C32" s="160">
        <v>3.9864448125458094</v>
      </c>
      <c r="D32" s="160">
        <v>4.6093384136252018</v>
      </c>
      <c r="E32" s="160">
        <v>5.5814018340435219</v>
      </c>
      <c r="F32" s="160">
        <v>4.7525097164844379</v>
      </c>
      <c r="G32" s="160">
        <v>5.2758044883405182</v>
      </c>
      <c r="H32" s="160">
        <v>5.0063792619574414</v>
      </c>
      <c r="I32" s="160">
        <v>5.4642126874990185</v>
      </c>
      <c r="J32" s="160">
        <v>4.9322144618144677</v>
      </c>
      <c r="K32" s="160">
        <v>4.391609505610127</v>
      </c>
      <c r="L32" s="160">
        <v>3.2772205775274776</v>
      </c>
      <c r="M32" s="160">
        <v>3.8711277604058125</v>
      </c>
      <c r="N32" s="160">
        <v>4.3139549766589838</v>
      </c>
      <c r="O32" s="160">
        <v>4.3541944407715336</v>
      </c>
      <c r="P32" s="160">
        <v>4.1795206296213321</v>
      </c>
      <c r="Q32" s="160">
        <v>4.1975565713015284</v>
      </c>
    </row>
    <row r="33" spans="1:17" x14ac:dyDescent="0.25">
      <c r="A33" s="76" t="s">
        <v>82</v>
      </c>
      <c r="B33" s="159">
        <v>1.5839175264466192</v>
      </c>
      <c r="C33" s="159">
        <v>1.476276310756004</v>
      </c>
      <c r="D33" s="159">
        <v>1.7069487797441698</v>
      </c>
      <c r="E33" s="159">
        <v>2.0669272235946403</v>
      </c>
      <c r="F33" s="159">
        <v>1.7599685536855998</v>
      </c>
      <c r="G33" s="159">
        <v>1.9537571827925082</v>
      </c>
      <c r="H33" s="159">
        <v>1.8539825470123625</v>
      </c>
      <c r="I33" s="159">
        <v>2.0235292665034241</v>
      </c>
      <c r="J33" s="159">
        <v>1.8265175392945945</v>
      </c>
      <c r="K33" s="159">
        <v>1.6263185329493679</v>
      </c>
      <c r="L33" s="159">
        <v>1.2136335334431101</v>
      </c>
      <c r="M33" s="159">
        <v>1.4335716352103332</v>
      </c>
      <c r="N33" s="159">
        <v>1.5975611947936492</v>
      </c>
      <c r="O33" s="159">
        <v>1.6124628353330897</v>
      </c>
      <c r="P33" s="159">
        <v>1.5477769255472642</v>
      </c>
      <c r="Q33" s="159">
        <v>1.5544560681659843</v>
      </c>
    </row>
    <row r="34" spans="1:17" x14ac:dyDescent="0.25">
      <c r="A34" s="76" t="s">
        <v>81</v>
      </c>
      <c r="B34" s="159">
        <v>30.964806492924048</v>
      </c>
      <c r="C34" s="159">
        <v>28.860473812168568</v>
      </c>
      <c r="D34" s="159">
        <v>33.370006818907662</v>
      </c>
      <c r="E34" s="159">
        <v>40.407407863683218</v>
      </c>
      <c r="F34" s="159">
        <v>34.406517251416147</v>
      </c>
      <c r="G34" s="159">
        <v>38.194989378677931</v>
      </c>
      <c r="H34" s="159">
        <v>36.244444455568711</v>
      </c>
      <c r="I34" s="159">
        <v>39.558999205353352</v>
      </c>
      <c r="J34" s="159">
        <v>35.707517099751598</v>
      </c>
      <c r="K34" s="159">
        <v>31.793725258920841</v>
      </c>
      <c r="L34" s="159">
        <v>23.725937044649577</v>
      </c>
      <c r="M34" s="159">
        <v>28.025618466144739</v>
      </c>
      <c r="N34" s="159">
        <v>31.231533480387345</v>
      </c>
      <c r="O34" s="159">
        <v>31.522853203811355</v>
      </c>
      <c r="P34" s="159">
        <v>30.258275568995764</v>
      </c>
      <c r="Q34" s="159">
        <v>30.388849513203134</v>
      </c>
    </row>
    <row r="35" spans="1:17" x14ac:dyDescent="0.25">
      <c r="A35" s="76" t="s">
        <v>80</v>
      </c>
      <c r="B35" s="159">
        <v>17.248253739232538</v>
      </c>
      <c r="C35" s="159">
        <v>16.076082227754693</v>
      </c>
      <c r="D35" s="159">
        <v>18.588016851452547</v>
      </c>
      <c r="E35" s="159">
        <v>22.508043896115879</v>
      </c>
      <c r="F35" s="159">
        <v>19.165381833447618</v>
      </c>
      <c r="G35" s="159">
        <v>21.275665601891436</v>
      </c>
      <c r="H35" s="159">
        <v>20.189158125371346</v>
      </c>
      <c r="I35" s="159">
        <v>22.035456805452828</v>
      </c>
      <c r="J35" s="159">
        <v>19.890074736144133</v>
      </c>
      <c r="K35" s="159">
        <v>17.70998442075291</v>
      </c>
      <c r="L35" s="159">
        <v>13.216003220969219</v>
      </c>
      <c r="M35" s="159">
        <v>15.611044706946529</v>
      </c>
      <c r="N35" s="159">
        <v>17.396828049229256</v>
      </c>
      <c r="O35" s="159">
        <v>17.55910119341986</v>
      </c>
      <c r="P35" s="159">
        <v>16.854696471134829</v>
      </c>
      <c r="Q35" s="159">
        <v>16.927429769885968</v>
      </c>
    </row>
    <row r="36" spans="1:17" x14ac:dyDescent="0.25">
      <c r="A36" s="129" t="s">
        <v>79</v>
      </c>
      <c r="B36" s="158">
        <v>15.413637829880994</v>
      </c>
      <c r="C36" s="158">
        <v>15.151654798127208</v>
      </c>
      <c r="D36" s="158">
        <v>17.268218051229528</v>
      </c>
      <c r="E36" s="158">
        <v>20.532460796345276</v>
      </c>
      <c r="F36" s="158">
        <v>17.770487356770328</v>
      </c>
      <c r="G36" s="158">
        <v>19.548662698097512</v>
      </c>
      <c r="H36" s="158">
        <v>19.082528414294856</v>
      </c>
      <c r="I36" s="158">
        <v>20.582523476512691</v>
      </c>
      <c r="J36" s="158">
        <v>18.644291187448861</v>
      </c>
      <c r="K36" s="158">
        <v>16.518958121798043</v>
      </c>
      <c r="L36" s="158">
        <v>12.088548169424858</v>
      </c>
      <c r="M36" s="158">
        <v>14.487992335068114</v>
      </c>
      <c r="N36" s="158">
        <v>15.899329631245365</v>
      </c>
      <c r="O36" s="158">
        <v>16.086075357817588</v>
      </c>
      <c r="P36" s="158">
        <v>15.455103499027095</v>
      </c>
      <c r="Q36" s="158">
        <v>15.832691545333825</v>
      </c>
    </row>
    <row r="37" spans="1:17" x14ac:dyDescent="0.25">
      <c r="A37" s="92" t="s">
        <v>125</v>
      </c>
      <c r="B37" s="91">
        <v>0.38609951214349864</v>
      </c>
      <c r="C37" s="91">
        <v>0.42058747018826009</v>
      </c>
      <c r="D37" s="91">
        <v>0.39332325286824088</v>
      </c>
      <c r="E37" s="91">
        <v>0.40182418068182507</v>
      </c>
      <c r="F37" s="91">
        <v>0.45735030932316401</v>
      </c>
      <c r="G37" s="91">
        <v>0.57629352223215002</v>
      </c>
      <c r="H37" s="91">
        <v>0.3611871440923346</v>
      </c>
      <c r="I37" s="91">
        <v>0.65354714191650487</v>
      </c>
      <c r="J37" s="91">
        <v>0.63435849095968777</v>
      </c>
      <c r="K37" s="91">
        <v>0.60720044219048919</v>
      </c>
      <c r="L37" s="91">
        <v>0.63138582258060505</v>
      </c>
      <c r="M37" s="91">
        <v>0.47814157552325692</v>
      </c>
      <c r="N37" s="91">
        <v>0.37172751357205358</v>
      </c>
      <c r="O37" s="91">
        <v>0.28995679217217341</v>
      </c>
      <c r="P37" s="91">
        <v>0.3713157673041062</v>
      </c>
      <c r="Q37" s="91">
        <v>0.59781181916988546</v>
      </c>
    </row>
    <row r="38" spans="1:17" x14ac:dyDescent="0.25">
      <c r="A38" s="92" t="s">
        <v>26</v>
      </c>
      <c r="B38" s="91">
        <v>10.807433925436694</v>
      </c>
      <c r="C38" s="91">
        <v>6.7856184327935711</v>
      </c>
      <c r="D38" s="91">
        <v>9.0103806228201524</v>
      </c>
      <c r="E38" s="91">
        <v>12.560566467949139</v>
      </c>
      <c r="F38" s="91">
        <v>9.3483471126341868</v>
      </c>
      <c r="G38" s="91">
        <v>10.996738781104522</v>
      </c>
      <c r="H38" s="91">
        <v>8.5605102573857259</v>
      </c>
      <c r="I38" s="91">
        <v>9.9366253974061465</v>
      </c>
      <c r="J38" s="91">
        <v>8.6330958859714109</v>
      </c>
      <c r="K38" s="91">
        <v>7.953455115608743</v>
      </c>
      <c r="L38" s="91">
        <v>6.6253179030333937</v>
      </c>
      <c r="M38" s="91">
        <v>7.3940300903056464</v>
      </c>
      <c r="N38" s="91">
        <v>9.4904478552444527</v>
      </c>
      <c r="O38" s="91">
        <v>9.5551815210415594</v>
      </c>
      <c r="P38" s="91">
        <v>8.9691786264903222</v>
      </c>
      <c r="Q38" s="91">
        <v>7.3945739315051382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8.2524364834002367E-3</v>
      </c>
      <c r="M39" s="91">
        <v>8.4139339287219884E-3</v>
      </c>
      <c r="N39" s="91">
        <v>8.4177671186813317E-3</v>
      </c>
      <c r="O39" s="91">
        <v>8.5255079892950728E-3</v>
      </c>
      <c r="P39" s="91">
        <v>7.8145744483976709E-3</v>
      </c>
      <c r="Q39" s="91">
        <v>7.978508855567442E-3</v>
      </c>
    </row>
    <row r="40" spans="1:17" x14ac:dyDescent="0.25">
      <c r="A40" s="92" t="s">
        <v>21</v>
      </c>
      <c r="B40" s="157">
        <v>4.2201043923008017</v>
      </c>
      <c r="C40" s="157">
        <v>7.9454488951453772</v>
      </c>
      <c r="D40" s="157">
        <v>7.8645141755411361</v>
      </c>
      <c r="E40" s="157">
        <v>7.5700701477143149</v>
      </c>
      <c r="F40" s="157">
        <v>7.964789934812976</v>
      </c>
      <c r="G40" s="157">
        <v>7.9756303947608389</v>
      </c>
      <c r="H40" s="157">
        <v>10.160831012816795</v>
      </c>
      <c r="I40" s="157">
        <v>9.9923509371900376</v>
      </c>
      <c r="J40" s="157">
        <v>9.3768368105177622</v>
      </c>
      <c r="K40" s="157">
        <v>7.958302563998811</v>
      </c>
      <c r="L40" s="157">
        <v>4.8235920073274592</v>
      </c>
      <c r="M40" s="157">
        <v>6.6074067353104882</v>
      </c>
      <c r="N40" s="157">
        <v>6.0287364953101772</v>
      </c>
      <c r="O40" s="157">
        <v>6.2324115366145607</v>
      </c>
      <c r="P40" s="157">
        <v>6.1067945307842688</v>
      </c>
      <c r="Q40" s="157">
        <v>7.8323272858032329</v>
      </c>
    </row>
    <row r="41" spans="1:17" x14ac:dyDescent="0.25">
      <c r="A41" s="156" t="s">
        <v>238</v>
      </c>
      <c r="B41" s="204">
        <v>36.633753457450226</v>
      </c>
      <c r="C41" s="204">
        <v>42.188446847582526</v>
      </c>
      <c r="D41" s="204">
        <v>47.318180567655531</v>
      </c>
      <c r="E41" s="204">
        <v>55.196141558629748</v>
      </c>
      <c r="F41" s="204">
        <v>50.641644598322202</v>
      </c>
      <c r="G41" s="204">
        <v>55.331393202544326</v>
      </c>
      <c r="H41" s="204">
        <v>51.812172399598587</v>
      </c>
      <c r="I41" s="204">
        <v>56.580457979333367</v>
      </c>
      <c r="J41" s="204">
        <v>53.144447487256116</v>
      </c>
      <c r="K41" s="204">
        <v>46.684814644762369</v>
      </c>
      <c r="L41" s="204">
        <v>32.327940790172988</v>
      </c>
      <c r="M41" s="204">
        <v>40.016671805780305</v>
      </c>
      <c r="N41" s="204">
        <v>43.19951132629442</v>
      </c>
      <c r="O41" s="204">
        <v>45.798264639776157</v>
      </c>
      <c r="P41" s="204">
        <v>44.230783852722226</v>
      </c>
      <c r="Q41" s="204">
        <v>44.439167679180031</v>
      </c>
    </row>
    <row r="42" spans="1:17" x14ac:dyDescent="0.25">
      <c r="A42" s="152" t="s">
        <v>247</v>
      </c>
      <c r="B42" s="151">
        <v>34.094583325506974</v>
      </c>
      <c r="C42" s="151">
        <v>25.686707230579298</v>
      </c>
      <c r="D42" s="151">
        <v>31.273164654458785</v>
      </c>
      <c r="E42" s="151">
        <v>40.609027862214404</v>
      </c>
      <c r="F42" s="151">
        <v>31.990124120959496</v>
      </c>
      <c r="G42" s="151">
        <v>36.547717452955084</v>
      </c>
      <c r="H42" s="151">
        <v>32.148243443426018</v>
      </c>
      <c r="I42" s="151">
        <v>35.980180067565662</v>
      </c>
      <c r="J42" s="151">
        <v>31.612823289307428</v>
      </c>
      <c r="K42" s="151">
        <v>28.660707115545865</v>
      </c>
      <c r="L42" s="151">
        <v>23.08965752979535</v>
      </c>
      <c r="M42" s="151">
        <v>25.976126819512302</v>
      </c>
      <c r="N42" s="151">
        <v>30.761588930780665</v>
      </c>
      <c r="O42" s="151">
        <v>30.157693447226386</v>
      </c>
      <c r="P42" s="151">
        <v>28.745467412680338</v>
      </c>
      <c r="Q42" s="151">
        <v>27.098177948429104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0.83246859421882469</v>
      </c>
      <c r="C45" s="87">
        <v>0.80600910502403178</v>
      </c>
      <c r="D45" s="87">
        <v>0.80604281747923356</v>
      </c>
      <c r="E45" s="87">
        <v>0.80605278463990149</v>
      </c>
      <c r="F45" s="87">
        <v>0.83822472721439345</v>
      </c>
      <c r="G45" s="87">
        <v>0.8663610771506457</v>
      </c>
      <c r="H45" s="87">
        <v>0.84782883563141109</v>
      </c>
      <c r="I45" s="87">
        <v>0.81361196832590199</v>
      </c>
      <c r="J45" s="87">
        <v>0.81399886105836539</v>
      </c>
      <c r="K45" s="87">
        <v>0.67830410258281415</v>
      </c>
      <c r="L45" s="87">
        <v>0.61015682648368719</v>
      </c>
      <c r="M45" s="87">
        <v>0.66071687829722192</v>
      </c>
      <c r="N45" s="87">
        <v>0.59117104780484331</v>
      </c>
      <c r="O45" s="87">
        <v>0.40331920954206368</v>
      </c>
      <c r="P45" s="87">
        <v>0.52135675608654197</v>
      </c>
      <c r="Q45" s="87">
        <v>0.50468767705340989</v>
      </c>
    </row>
    <row r="46" spans="1:17" x14ac:dyDescent="0.25">
      <c r="A46" s="150" t="s">
        <v>125</v>
      </c>
      <c r="B46" s="87">
        <v>1.1149233950036364</v>
      </c>
      <c r="C46" s="87">
        <v>1.1467536031454475</v>
      </c>
      <c r="D46" s="87">
        <v>1.1225127746120958</v>
      </c>
      <c r="E46" s="87">
        <v>1.2668621767315558</v>
      </c>
      <c r="F46" s="87">
        <v>1.437542018594439</v>
      </c>
      <c r="G46" s="87">
        <v>1.8551735086213468</v>
      </c>
      <c r="H46" s="87">
        <v>0.88243275766614571</v>
      </c>
      <c r="I46" s="87">
        <v>1.7442156165890512</v>
      </c>
      <c r="J46" s="87">
        <v>1.7771591120493029</v>
      </c>
      <c r="K46" s="87">
        <v>1.7166003670305428</v>
      </c>
      <c r="L46" s="87">
        <v>1.7779039585917906</v>
      </c>
      <c r="M46" s="87">
        <v>1.3371484267990077</v>
      </c>
      <c r="N46" s="87">
        <v>1.1273694265910341</v>
      </c>
      <c r="O46" s="87">
        <v>0.91583924867165778</v>
      </c>
      <c r="P46" s="87">
        <v>1.1720413185913316</v>
      </c>
      <c r="Q46" s="87">
        <v>1.6303947476247638</v>
      </c>
    </row>
    <row r="47" spans="1:17" x14ac:dyDescent="0.25">
      <c r="A47" s="150" t="s">
        <v>29</v>
      </c>
      <c r="B47" s="87">
        <v>2.3265724674250405</v>
      </c>
      <c r="C47" s="87">
        <v>5.3992452557318016</v>
      </c>
      <c r="D47" s="87">
        <v>4.7730284327062051</v>
      </c>
      <c r="E47" s="87">
        <v>0.69614008629985979</v>
      </c>
      <c r="F47" s="87">
        <v>1.6370996940878635</v>
      </c>
      <c r="G47" s="87">
        <v>0</v>
      </c>
      <c r="H47" s="87">
        <v>5.2148429306255304</v>
      </c>
      <c r="I47" s="87">
        <v>4.6951766212894617</v>
      </c>
      <c r="J47" s="87">
        <v>5.1120466588943909</v>
      </c>
      <c r="K47" s="87">
        <v>3.8922000845518507</v>
      </c>
      <c r="L47" s="87">
        <v>2.5948767140857307</v>
      </c>
      <c r="M47" s="87">
        <v>3.3541192724981013</v>
      </c>
      <c r="N47" s="87">
        <v>1.5402718745318884</v>
      </c>
      <c r="O47" s="87">
        <v>0</v>
      </c>
      <c r="P47" s="87">
        <v>0</v>
      </c>
      <c r="Q47" s="87">
        <v>0.52431358622366731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29.820618868859469</v>
      </c>
      <c r="C49" s="87">
        <v>17.678748000798947</v>
      </c>
      <c r="D49" s="87">
        <v>24.571580629661252</v>
      </c>
      <c r="E49" s="87">
        <v>37.839972814543088</v>
      </c>
      <c r="F49" s="87">
        <v>28.0772576810628</v>
      </c>
      <c r="G49" s="87">
        <v>33.826182867183093</v>
      </c>
      <c r="H49" s="87">
        <v>19.984683614019449</v>
      </c>
      <c r="I49" s="87">
        <v>25.340224363354569</v>
      </c>
      <c r="J49" s="87">
        <v>23.110343854571479</v>
      </c>
      <c r="K49" s="87">
        <v>21.485291179235485</v>
      </c>
      <c r="L49" s="87">
        <v>17.826598385595297</v>
      </c>
      <c r="M49" s="87">
        <v>19.758438089109791</v>
      </c>
      <c r="N49" s="87">
        <v>27.502776581852899</v>
      </c>
      <c r="O49" s="87">
        <v>28.838534989012665</v>
      </c>
      <c r="P49" s="87">
        <v>27.052069338002465</v>
      </c>
      <c r="Q49" s="87">
        <v>19.270354909403991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0.65595126587907271</v>
      </c>
      <c r="D51" s="87">
        <v>0</v>
      </c>
      <c r="E51" s="87">
        <v>0</v>
      </c>
      <c r="F51" s="87">
        <v>0</v>
      </c>
      <c r="G51" s="87">
        <v>0</v>
      </c>
      <c r="H51" s="87">
        <v>5.218455305483479</v>
      </c>
      <c r="I51" s="87">
        <v>3.386951498006681</v>
      </c>
      <c r="J51" s="87">
        <v>0.79927480273389073</v>
      </c>
      <c r="K51" s="87">
        <v>0.88831138214517213</v>
      </c>
      <c r="L51" s="87">
        <v>0.28012164503884435</v>
      </c>
      <c r="M51" s="87">
        <v>0.86570415280817792</v>
      </c>
      <c r="N51" s="87">
        <v>0</v>
      </c>
      <c r="O51" s="87">
        <v>0</v>
      </c>
      <c r="P51" s="87">
        <v>0</v>
      </c>
      <c r="Q51" s="87">
        <v>5.168427028123272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2.5391701319432527</v>
      </c>
      <c r="C53" s="151">
        <v>16.501739617003231</v>
      </c>
      <c r="D53" s="151">
        <v>16.04501591319675</v>
      </c>
      <c r="E53" s="151">
        <v>14.587113696415344</v>
      </c>
      <c r="F53" s="151">
        <v>18.651520477362709</v>
      </c>
      <c r="G53" s="151">
        <v>18.783675749589243</v>
      </c>
      <c r="H53" s="151">
        <v>19.663928956172569</v>
      </c>
      <c r="I53" s="151">
        <v>20.600277911767705</v>
      </c>
      <c r="J53" s="151">
        <v>21.531624197948688</v>
      </c>
      <c r="K53" s="151">
        <v>18.024107529216501</v>
      </c>
      <c r="L53" s="151">
        <v>9.2382832603776421</v>
      </c>
      <c r="M53" s="151">
        <v>14.040544986268001</v>
      </c>
      <c r="N53" s="151">
        <v>12.437922395513755</v>
      </c>
      <c r="O53" s="151">
        <v>15.640571192549771</v>
      </c>
      <c r="P53" s="151">
        <v>15.485316440041887</v>
      </c>
      <c r="Q53" s="151">
        <v>17.340989730750923</v>
      </c>
    </row>
    <row r="54" spans="1:17" x14ac:dyDescent="0.25">
      <c r="A54" s="156" t="s">
        <v>237</v>
      </c>
      <c r="B54" s="204">
        <v>780.46397615000149</v>
      </c>
      <c r="C54" s="204">
        <v>688.563645446848</v>
      </c>
      <c r="D54" s="204">
        <v>810.42770671419999</v>
      </c>
      <c r="E54" s="204">
        <v>1009.2935934867594</v>
      </c>
      <c r="F54" s="204">
        <v>844.43925293535904</v>
      </c>
      <c r="G54" s="204">
        <v>947.338996106276</v>
      </c>
      <c r="H54" s="204">
        <v>854.95651453884182</v>
      </c>
      <c r="I54" s="204">
        <v>947.16128652944258</v>
      </c>
      <c r="J54" s="204">
        <v>855.84972021041676</v>
      </c>
      <c r="K54" s="204">
        <v>765.60935614047628</v>
      </c>
      <c r="L54" s="204">
        <v>580.3777988033753</v>
      </c>
      <c r="M54" s="204">
        <v>678.07428718204744</v>
      </c>
      <c r="N54" s="204">
        <v>774.11476105627435</v>
      </c>
      <c r="O54" s="204">
        <v>782.67796874718101</v>
      </c>
      <c r="P54" s="204">
        <v>750.0052795527464</v>
      </c>
      <c r="Q54" s="204">
        <v>725.93446441841843</v>
      </c>
    </row>
    <row r="55" spans="1:17" x14ac:dyDescent="0.25">
      <c r="A55" s="152" t="s">
        <v>245</v>
      </c>
      <c r="B55" s="151">
        <v>762.96054075142843</v>
      </c>
      <c r="C55" s="151">
        <v>574.81107340897563</v>
      </c>
      <c r="D55" s="151">
        <v>699.82349946843215</v>
      </c>
      <c r="E55" s="151">
        <v>908.73924345530133</v>
      </c>
      <c r="F55" s="151">
        <v>715.86744923710421</v>
      </c>
      <c r="G55" s="151">
        <v>817.85619741761161</v>
      </c>
      <c r="H55" s="151">
        <v>719.4058061256618</v>
      </c>
      <c r="I55" s="151">
        <v>805.15597972263777</v>
      </c>
      <c r="J55" s="151">
        <v>707.42430025373267</v>
      </c>
      <c r="K55" s="151">
        <v>641.36254109420315</v>
      </c>
      <c r="L55" s="151">
        <v>516.69490800078597</v>
      </c>
      <c r="M55" s="151">
        <v>581.28763667910573</v>
      </c>
      <c r="N55" s="151">
        <v>688.37557863460393</v>
      </c>
      <c r="O55" s="151">
        <v>674.8617479978991</v>
      </c>
      <c r="P55" s="151">
        <v>643.25928702356555</v>
      </c>
      <c r="Q55" s="151">
        <v>606.39663208450384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18.628785773387413</v>
      </c>
      <c r="C58" s="87">
        <v>18.036681567527751</v>
      </c>
      <c r="D58" s="87">
        <v>18.037435976895505</v>
      </c>
      <c r="E58" s="87">
        <v>18.037659019665096</v>
      </c>
      <c r="F58" s="87">
        <v>18.757595159353741</v>
      </c>
      <c r="G58" s="87">
        <v>19.387223759216255</v>
      </c>
      <c r="H58" s="87">
        <v>18.972513631338742</v>
      </c>
      <c r="I58" s="87">
        <v>18.206816648536769</v>
      </c>
      <c r="J58" s="87">
        <v>18.215474442813203</v>
      </c>
      <c r="K58" s="87">
        <v>15.178929155979096</v>
      </c>
      <c r="L58" s="87">
        <v>13.653945491361933</v>
      </c>
      <c r="M58" s="87">
        <v>14.785366400771187</v>
      </c>
      <c r="N58" s="87">
        <v>13.229086215942642</v>
      </c>
      <c r="O58" s="87">
        <v>9.0253821045362805</v>
      </c>
      <c r="P58" s="87">
        <v>11.666798469146096</v>
      </c>
      <c r="Q58" s="87">
        <v>11.293781751753562</v>
      </c>
    </row>
    <row r="59" spans="1:17" x14ac:dyDescent="0.25">
      <c r="A59" s="150" t="s">
        <v>125</v>
      </c>
      <c r="B59" s="87">
        <v>24.949492657738595</v>
      </c>
      <c r="C59" s="87">
        <v>25.661781544927862</v>
      </c>
      <c r="D59" s="87">
        <v>25.119326003838072</v>
      </c>
      <c r="E59" s="87">
        <v>28.349542863998828</v>
      </c>
      <c r="F59" s="87">
        <v>32.168976091846837</v>
      </c>
      <c r="G59" s="87">
        <v>41.514635031968716</v>
      </c>
      <c r="H59" s="87">
        <v>19.746872033542466</v>
      </c>
      <c r="I59" s="87">
        <v>39.031645505527862</v>
      </c>
      <c r="J59" s="87">
        <v>39.768847273639565</v>
      </c>
      <c r="K59" s="87">
        <v>38.413677966960449</v>
      </c>
      <c r="L59" s="87">
        <v>39.785515273814489</v>
      </c>
      <c r="M59" s="87">
        <v>29.922391983370076</v>
      </c>
      <c r="N59" s="87">
        <v>25.228007015854441</v>
      </c>
      <c r="O59" s="87">
        <v>20.494434606718286</v>
      </c>
      <c r="P59" s="87">
        <v>26.22766407432443</v>
      </c>
      <c r="Q59" s="87">
        <v>36.484588956846622</v>
      </c>
    </row>
    <row r="60" spans="1:17" x14ac:dyDescent="0.25">
      <c r="A60" s="150" t="s">
        <v>29</v>
      </c>
      <c r="B60" s="87">
        <v>52.063489701486191</v>
      </c>
      <c r="C60" s="87">
        <v>120.8230363349504</v>
      </c>
      <c r="D60" s="87">
        <v>106.80970403046629</v>
      </c>
      <c r="E60" s="87">
        <v>15.578058591047162</v>
      </c>
      <c r="F60" s="87">
        <v>36.634630666708759</v>
      </c>
      <c r="G60" s="87">
        <v>0</v>
      </c>
      <c r="H60" s="87">
        <v>116.6965246150184</v>
      </c>
      <c r="I60" s="87">
        <v>105.06755456437909</v>
      </c>
      <c r="J60" s="87">
        <v>114.39617390187311</v>
      </c>
      <c r="K60" s="87">
        <v>87.098735094404645</v>
      </c>
      <c r="L60" s="87">
        <v>58.06753882459131</v>
      </c>
      <c r="M60" s="87">
        <v>75.057689647007521</v>
      </c>
      <c r="N60" s="87">
        <v>34.467840568032287</v>
      </c>
      <c r="O60" s="87">
        <v>0</v>
      </c>
      <c r="P60" s="87">
        <v>0</v>
      </c>
      <c r="Q60" s="87">
        <v>11.732965716265484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667.31877261881618</v>
      </c>
      <c r="C62" s="87">
        <v>395.61085131100498</v>
      </c>
      <c r="D62" s="87">
        <v>549.85703345723221</v>
      </c>
      <c r="E62" s="87">
        <v>846.77398298059029</v>
      </c>
      <c r="F62" s="87">
        <v>628.30624731919488</v>
      </c>
      <c r="G62" s="87">
        <v>756.95433862642665</v>
      </c>
      <c r="H62" s="87">
        <v>447.21253435854317</v>
      </c>
      <c r="I62" s="87">
        <v>567.05756156179825</v>
      </c>
      <c r="J62" s="87">
        <v>517.15782169551198</v>
      </c>
      <c r="K62" s="87">
        <v>480.79277637183623</v>
      </c>
      <c r="L62" s="87">
        <v>398.91941233542241</v>
      </c>
      <c r="M62" s="87">
        <v>442.1496653866696</v>
      </c>
      <c r="N62" s="87">
        <v>615.45064483477449</v>
      </c>
      <c r="O62" s="87">
        <v>645.34193128664458</v>
      </c>
      <c r="P62" s="87">
        <v>605.36482448009508</v>
      </c>
      <c r="Q62" s="87">
        <v>431.22745515858855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14.678722650564609</v>
      </c>
      <c r="D64" s="87">
        <v>0</v>
      </c>
      <c r="E64" s="87">
        <v>0</v>
      </c>
      <c r="F64" s="87">
        <v>0</v>
      </c>
      <c r="G64" s="87">
        <v>0</v>
      </c>
      <c r="H64" s="87">
        <v>116.77736148721904</v>
      </c>
      <c r="I64" s="87">
        <v>75.7924014423958</v>
      </c>
      <c r="J64" s="87">
        <v>17.885982939894841</v>
      </c>
      <c r="K64" s="87">
        <v>19.878422505022709</v>
      </c>
      <c r="L64" s="87">
        <v>6.2684960755958583</v>
      </c>
      <c r="M64" s="87">
        <v>19.372523261287387</v>
      </c>
      <c r="N64" s="87">
        <v>0</v>
      </c>
      <c r="O64" s="87">
        <v>0</v>
      </c>
      <c r="P64" s="87">
        <v>0</v>
      </c>
      <c r="Q64" s="87">
        <v>115.65784050104961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17.503435398573025</v>
      </c>
      <c r="C66" s="151">
        <v>113.75257203787241</v>
      </c>
      <c r="D66" s="151">
        <v>110.60420724576788</v>
      </c>
      <c r="E66" s="151">
        <v>100.55435003145811</v>
      </c>
      <c r="F66" s="151">
        <v>128.57180369825485</v>
      </c>
      <c r="G66" s="151">
        <v>129.48279868866439</v>
      </c>
      <c r="H66" s="151">
        <v>135.55070841317999</v>
      </c>
      <c r="I66" s="151">
        <v>142.00530680680478</v>
      </c>
      <c r="J66" s="151">
        <v>148.4254199566841</v>
      </c>
      <c r="K66" s="151">
        <v>124.24681504627316</v>
      </c>
      <c r="L66" s="151">
        <v>63.68289080258927</v>
      </c>
      <c r="M66" s="151">
        <v>96.78665050294174</v>
      </c>
      <c r="N66" s="151">
        <v>85.739182421670435</v>
      </c>
      <c r="O66" s="151">
        <v>107.81622074928187</v>
      </c>
      <c r="P66" s="151">
        <v>106.74599252918087</v>
      </c>
      <c r="Q66" s="151">
        <v>119.53783233391465</v>
      </c>
    </row>
    <row r="67" spans="1:17" x14ac:dyDescent="0.25">
      <c r="A67" s="156" t="s">
        <v>236</v>
      </c>
      <c r="B67" s="204">
        <v>124.02501296751228</v>
      </c>
      <c r="C67" s="204">
        <v>100.24388465423999</v>
      </c>
      <c r="D67" s="204">
        <v>120.15855234270272</v>
      </c>
      <c r="E67" s="204">
        <v>153.115172319962</v>
      </c>
      <c r="F67" s="204">
        <v>123.95735380970604</v>
      </c>
      <c r="G67" s="204">
        <v>140.43972993324959</v>
      </c>
      <c r="H67" s="204">
        <v>124.99922212971833</v>
      </c>
      <c r="I67" s="204">
        <v>139.2421649417806</v>
      </c>
      <c r="J67" s="204">
        <v>123.94120275862784</v>
      </c>
      <c r="K67" s="204">
        <v>111.66904322404881</v>
      </c>
      <c r="L67" s="204">
        <v>87.499288965132067</v>
      </c>
      <c r="M67" s="204">
        <v>100.13877832440146</v>
      </c>
      <c r="N67" s="204">
        <v>116.63307518506913</v>
      </c>
      <c r="O67" s="204">
        <v>115.95094761920022</v>
      </c>
      <c r="P67" s="204">
        <v>110.7903715597397</v>
      </c>
      <c r="Q67" s="204">
        <v>105.72074559198032</v>
      </c>
    </row>
    <row r="68" spans="1:17" x14ac:dyDescent="0.25">
      <c r="A68" s="152" t="s">
        <v>243</v>
      </c>
      <c r="B68" s="151">
        <v>122.84077815807656</v>
      </c>
      <c r="C68" s="151">
        <v>92.547695168998985</v>
      </c>
      <c r="D68" s="151">
        <v>112.67537265209415</v>
      </c>
      <c r="E68" s="151">
        <v>146.31193862121367</v>
      </c>
      <c r="F68" s="151">
        <v>115.25853543580999</v>
      </c>
      <c r="G68" s="151">
        <v>131.67927611726469</v>
      </c>
      <c r="H68" s="151">
        <v>115.8282300535202</v>
      </c>
      <c r="I68" s="151">
        <v>129.63447230225867</v>
      </c>
      <c r="J68" s="151">
        <v>113.89914273353412</v>
      </c>
      <c r="K68" s="151">
        <v>103.26284181336379</v>
      </c>
      <c r="L68" s="151">
        <v>83.190677864703844</v>
      </c>
      <c r="M68" s="151">
        <v>93.590456923242854</v>
      </c>
      <c r="N68" s="151">
        <v>110.83219541237155</v>
      </c>
      <c r="O68" s="151">
        <v>108.6563955083892</v>
      </c>
      <c r="P68" s="151">
        <v>103.56822817803948</v>
      </c>
      <c r="Q68" s="151">
        <v>97.633141137722532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2.9993353762295891</v>
      </c>
      <c r="C71" s="87">
        <v>2.9040033931012923</v>
      </c>
      <c r="D71" s="87">
        <v>2.9041248570942968</v>
      </c>
      <c r="E71" s="87">
        <v>2.90416076818788</v>
      </c>
      <c r="F71" s="87">
        <v>3.0200743848165654</v>
      </c>
      <c r="G71" s="87">
        <v>3.1214479985574743</v>
      </c>
      <c r="H71" s="87">
        <v>3.0546774224955251</v>
      </c>
      <c r="I71" s="87">
        <v>2.9313960623506774</v>
      </c>
      <c r="J71" s="87">
        <v>2.9327900141073462</v>
      </c>
      <c r="K71" s="87">
        <v>2.4438897813645517</v>
      </c>
      <c r="L71" s="87">
        <v>2.1983591542426972</v>
      </c>
      <c r="M71" s="87">
        <v>2.3805240468061677</v>
      </c>
      <c r="N71" s="87">
        <v>2.129954510473334</v>
      </c>
      <c r="O71" s="87">
        <v>1.4531353873206709</v>
      </c>
      <c r="P71" s="87">
        <v>1.8784177241353359</v>
      </c>
      <c r="Q71" s="87">
        <v>1.8183600129130211</v>
      </c>
    </row>
    <row r="72" spans="1:17" x14ac:dyDescent="0.25">
      <c r="A72" s="150" t="s">
        <v>125</v>
      </c>
      <c r="B72" s="87">
        <v>4.0170034084689838</v>
      </c>
      <c r="C72" s="87">
        <v>4.1316857760387462</v>
      </c>
      <c r="D72" s="87">
        <v>4.0443474967641686</v>
      </c>
      <c r="E72" s="87">
        <v>4.5644299014592828</v>
      </c>
      <c r="F72" s="87">
        <v>5.1793793317005532</v>
      </c>
      <c r="G72" s="87">
        <v>6.6840810237092656</v>
      </c>
      <c r="H72" s="87">
        <v>3.1793533180618483</v>
      </c>
      <c r="I72" s="87">
        <v>6.2843062656517326</v>
      </c>
      <c r="J72" s="87">
        <v>6.4029997419423426</v>
      </c>
      <c r="K72" s="87">
        <v>6.1848101459188687</v>
      </c>
      <c r="L72" s="87">
        <v>6.4056833802204221</v>
      </c>
      <c r="M72" s="87">
        <v>4.817667125967013</v>
      </c>
      <c r="N72" s="87">
        <v>4.0618457281588753</v>
      </c>
      <c r="O72" s="87">
        <v>3.2997149400670027</v>
      </c>
      <c r="P72" s="87">
        <v>4.222795927277593</v>
      </c>
      <c r="Q72" s="87">
        <v>5.8742163701186358</v>
      </c>
    </row>
    <row r="73" spans="1:17" x14ac:dyDescent="0.25">
      <c r="A73" s="150" t="s">
        <v>29</v>
      </c>
      <c r="B73" s="87">
        <v>8.3825037429284563</v>
      </c>
      <c r="C73" s="87">
        <v>19.453163053739583</v>
      </c>
      <c r="D73" s="87">
        <v>17.196940676662066</v>
      </c>
      <c r="E73" s="87">
        <v>2.5081517815215535</v>
      </c>
      <c r="F73" s="87">
        <v>5.898373897816569</v>
      </c>
      <c r="G73" s="87">
        <v>0</v>
      </c>
      <c r="H73" s="87">
        <v>18.788772323577284</v>
      </c>
      <c r="I73" s="87">
        <v>16.916445179645862</v>
      </c>
      <c r="J73" s="87">
        <v>18.418403403369499</v>
      </c>
      <c r="K73" s="87">
        <v>14.023367951694171</v>
      </c>
      <c r="L73" s="87">
        <v>9.3491881610441787</v>
      </c>
      <c r="M73" s="87">
        <v>12.084694437676983</v>
      </c>
      <c r="N73" s="87">
        <v>5.5495089597104821</v>
      </c>
      <c r="O73" s="87">
        <v>0</v>
      </c>
      <c r="P73" s="87">
        <v>0</v>
      </c>
      <c r="Q73" s="87">
        <v>1.8890710091882139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107.44193563044954</v>
      </c>
      <c r="C75" s="87">
        <v>63.69548912052565</v>
      </c>
      <c r="D75" s="87">
        <v>88.529959621573624</v>
      </c>
      <c r="E75" s="87">
        <v>136.33519617004495</v>
      </c>
      <c r="F75" s="87">
        <v>101.16070782147631</v>
      </c>
      <c r="G75" s="87">
        <v>121.87374709499794</v>
      </c>
      <c r="H75" s="87">
        <v>72.003639491687721</v>
      </c>
      <c r="I75" s="87">
        <v>91.299337779733392</v>
      </c>
      <c r="J75" s="87">
        <v>83.265209476029597</v>
      </c>
      <c r="K75" s="87">
        <v>77.410240278127858</v>
      </c>
      <c r="L75" s="87">
        <v>64.228185359865407</v>
      </c>
      <c r="M75" s="87">
        <v>71.188490173998517</v>
      </c>
      <c r="N75" s="87">
        <v>99.090886214028856</v>
      </c>
      <c r="O75" s="87">
        <v>103.90354518100152</v>
      </c>
      <c r="P75" s="87">
        <v>97.467014526626542</v>
      </c>
      <c r="Q75" s="87">
        <v>69.429955188293803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2.3633538255937183</v>
      </c>
      <c r="D77" s="87">
        <v>0</v>
      </c>
      <c r="E77" s="87">
        <v>0</v>
      </c>
      <c r="F77" s="87">
        <v>0</v>
      </c>
      <c r="G77" s="87">
        <v>0</v>
      </c>
      <c r="H77" s="87">
        <v>18.801787497697831</v>
      </c>
      <c r="I77" s="87">
        <v>12.202987014877015</v>
      </c>
      <c r="J77" s="87">
        <v>2.879740098085342</v>
      </c>
      <c r="K77" s="87">
        <v>3.2005336562583402</v>
      </c>
      <c r="L77" s="87">
        <v>1.0092618093311303</v>
      </c>
      <c r="M77" s="87">
        <v>3.1190811387941704</v>
      </c>
      <c r="N77" s="87">
        <v>0</v>
      </c>
      <c r="O77" s="87">
        <v>0</v>
      </c>
      <c r="P77" s="87">
        <v>0</v>
      </c>
      <c r="Q77" s="87">
        <v>18.621538557208851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1.1842348094357167</v>
      </c>
      <c r="C79" s="148">
        <v>7.6961894852410113</v>
      </c>
      <c r="D79" s="148">
        <v>7.4831796906085657</v>
      </c>
      <c r="E79" s="148">
        <v>6.8032336987483406</v>
      </c>
      <c r="F79" s="148">
        <v>8.6988183738960494</v>
      </c>
      <c r="G79" s="148">
        <v>8.7604538159848975</v>
      </c>
      <c r="H79" s="148">
        <v>9.1709920761981394</v>
      </c>
      <c r="I79" s="148">
        <v>9.6076926395219235</v>
      </c>
      <c r="J79" s="148">
        <v>10.042060025093726</v>
      </c>
      <c r="K79" s="148">
        <v>8.4062014106850089</v>
      </c>
      <c r="L79" s="148">
        <v>4.3086111004282284</v>
      </c>
      <c r="M79" s="148">
        <v>6.5483214011586055</v>
      </c>
      <c r="N79" s="148">
        <v>5.8008797726975887</v>
      </c>
      <c r="O79" s="148">
        <v>7.2945521108110309</v>
      </c>
      <c r="P79" s="148">
        <v>7.222143381700219</v>
      </c>
      <c r="Q79" s="148">
        <v>8.0876044542577894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62.762048104165018</v>
      </c>
      <c r="C81" s="96">
        <v>59.525175314947347</v>
      </c>
      <c r="D81" s="96">
        <v>67.875578860860927</v>
      </c>
      <c r="E81" s="96">
        <v>81.229323949962506</v>
      </c>
      <c r="F81" s="96">
        <v>67.888169254916392</v>
      </c>
      <c r="G81" s="96">
        <v>73.871975919216126</v>
      </c>
      <c r="H81" s="96">
        <v>59.360768348052737</v>
      </c>
      <c r="I81" s="96">
        <v>65.374299529356151</v>
      </c>
      <c r="J81" s="96">
        <v>59.217271706392971</v>
      </c>
      <c r="K81" s="96">
        <v>54.102079370458043</v>
      </c>
      <c r="L81" s="96">
        <v>39.061182246430945</v>
      </c>
      <c r="M81" s="96">
        <v>45.120630026069421</v>
      </c>
      <c r="N81" s="96">
        <v>51.654210947507124</v>
      </c>
      <c r="O81" s="96">
        <v>51.575828518873806</v>
      </c>
      <c r="P81" s="96">
        <v>65.970285484007235</v>
      </c>
      <c r="Q81" s="96">
        <v>74.328755233291957</v>
      </c>
    </row>
    <row r="82" spans="1:17" x14ac:dyDescent="0.25">
      <c r="A82" s="132" t="s">
        <v>83</v>
      </c>
      <c r="B82" s="160">
        <v>2.0276906482947084</v>
      </c>
      <c r="C82" s="160">
        <v>1.8956883008971082</v>
      </c>
      <c r="D82" s="160">
        <v>2.1701730016290202</v>
      </c>
      <c r="E82" s="160">
        <v>2.6099551175917077</v>
      </c>
      <c r="F82" s="160">
        <v>2.1717078648212369</v>
      </c>
      <c r="G82" s="160">
        <v>2.3689544433577847</v>
      </c>
      <c r="H82" s="160">
        <v>1.8889692279406893</v>
      </c>
      <c r="I82" s="160">
        <v>2.0871014742496539</v>
      </c>
      <c r="J82" s="160">
        <v>1.888710637511384</v>
      </c>
      <c r="K82" s="160">
        <v>1.7278962958138193</v>
      </c>
      <c r="L82" s="160">
        <v>1.2541537234629503</v>
      </c>
      <c r="M82" s="160">
        <v>1.4430295253398846</v>
      </c>
      <c r="N82" s="160">
        <v>1.658858739468918</v>
      </c>
      <c r="O82" s="160">
        <v>1.6552749250522945</v>
      </c>
      <c r="P82" s="160">
        <v>2.1167209613045666</v>
      </c>
      <c r="Q82" s="160">
        <v>2.3720990638091028</v>
      </c>
    </row>
    <row r="83" spans="1:17" x14ac:dyDescent="0.25">
      <c r="A83" s="76" t="s">
        <v>82</v>
      </c>
      <c r="B83" s="159">
        <v>0.23432215119233454</v>
      </c>
      <c r="C83" s="159">
        <v>0.21906781541352296</v>
      </c>
      <c r="D83" s="159">
        <v>0.2507875679304945</v>
      </c>
      <c r="E83" s="159">
        <v>0.30160927071585752</v>
      </c>
      <c r="F83" s="159">
        <v>0.25096493840132489</v>
      </c>
      <c r="G83" s="159">
        <v>0.27375896895863994</v>
      </c>
      <c r="H83" s="159">
        <v>0.2182913519867718</v>
      </c>
      <c r="I83" s="159">
        <v>0.24118773128147872</v>
      </c>
      <c r="J83" s="159">
        <v>0.21826146899366161</v>
      </c>
      <c r="K83" s="159">
        <v>0.1996775876107478</v>
      </c>
      <c r="L83" s="159">
        <v>0.14493137730593425</v>
      </c>
      <c r="M83" s="159">
        <v>0.16675807174830462</v>
      </c>
      <c r="N83" s="159">
        <v>0.19169953201858725</v>
      </c>
      <c r="O83" s="159">
        <v>0.19128538250111343</v>
      </c>
      <c r="P83" s="159">
        <v>0.24461059163236998</v>
      </c>
      <c r="Q83" s="159">
        <v>0.27412236474066221</v>
      </c>
    </row>
    <row r="84" spans="1:17" x14ac:dyDescent="0.25">
      <c r="A84" s="76" t="s">
        <v>81</v>
      </c>
      <c r="B84" s="159">
        <v>10.215611742912534</v>
      </c>
      <c r="C84" s="159">
        <v>9.5505769994219403</v>
      </c>
      <c r="D84" s="159">
        <v>10.933445305494637</v>
      </c>
      <c r="E84" s="159">
        <v>13.149090651558485</v>
      </c>
      <c r="F84" s="159">
        <v>10.941178026688258</v>
      </c>
      <c r="G84" s="159">
        <v>11.934916625641646</v>
      </c>
      <c r="H84" s="159">
        <v>9.5167259577688164</v>
      </c>
      <c r="I84" s="159">
        <v>10.51492659737117</v>
      </c>
      <c r="J84" s="159">
        <v>9.5154231656350934</v>
      </c>
      <c r="K84" s="159">
        <v>8.7052320850301701</v>
      </c>
      <c r="L84" s="159">
        <v>6.3184921800573806</v>
      </c>
      <c r="M84" s="159">
        <v>7.2700583675469428</v>
      </c>
      <c r="N84" s="159">
        <v>8.3574172583986606</v>
      </c>
      <c r="O84" s="159">
        <v>8.3393618135655583</v>
      </c>
      <c r="P84" s="159">
        <v>10.66415112529987</v>
      </c>
      <c r="Q84" s="159">
        <v>11.950759388262519</v>
      </c>
    </row>
    <row r="85" spans="1:17" x14ac:dyDescent="0.25">
      <c r="A85" s="76" t="s">
        <v>80</v>
      </c>
      <c r="B85" s="159">
        <v>3.1694006661181398</v>
      </c>
      <c r="C85" s="159">
        <v>2.9630731732518281</v>
      </c>
      <c r="D85" s="159">
        <v>3.392109029421797</v>
      </c>
      <c r="E85" s="159">
        <v>4.0795145429064181</v>
      </c>
      <c r="F85" s="159">
        <v>3.3945081115637912</v>
      </c>
      <c r="G85" s="159">
        <v>3.7028162047776223</v>
      </c>
      <c r="H85" s="159">
        <v>2.952570863976161</v>
      </c>
      <c r="I85" s="159">
        <v>3.2622633084125101</v>
      </c>
      <c r="J85" s="159">
        <v>2.9521666718082962</v>
      </c>
      <c r="K85" s="159">
        <v>2.7008043241413793</v>
      </c>
      <c r="L85" s="159">
        <v>1.9603166044588367</v>
      </c>
      <c r="M85" s="159">
        <v>2.2555406776111182</v>
      </c>
      <c r="N85" s="159">
        <v>2.5928945316635597</v>
      </c>
      <c r="O85" s="159">
        <v>2.5872928173148524</v>
      </c>
      <c r="P85" s="159">
        <v>3.3085603222498374</v>
      </c>
      <c r="Q85" s="159">
        <v>3.7077314329271824</v>
      </c>
    </row>
    <row r="86" spans="1:17" x14ac:dyDescent="0.25">
      <c r="A86" s="129" t="s">
        <v>79</v>
      </c>
      <c r="B86" s="158">
        <v>16.607088354168802</v>
      </c>
      <c r="C86" s="158">
        <v>16.374896301711999</v>
      </c>
      <c r="D86" s="158">
        <v>18.477389040853517</v>
      </c>
      <c r="E86" s="158">
        <v>21.820669329470476</v>
      </c>
      <c r="F86" s="158">
        <v>18.455042375393468</v>
      </c>
      <c r="G86" s="158">
        <v>19.949057709425333</v>
      </c>
      <c r="H86" s="158">
        <v>16.363431077741332</v>
      </c>
      <c r="I86" s="158">
        <v>17.867011068384897</v>
      </c>
      <c r="J86" s="158">
        <v>16.225820556267788</v>
      </c>
      <c r="K86" s="158">
        <v>14.771137023544764</v>
      </c>
      <c r="L86" s="158">
        <v>10.513723749533451</v>
      </c>
      <c r="M86" s="158">
        <v>12.273918563385624</v>
      </c>
      <c r="N86" s="158">
        <v>13.894724106894465</v>
      </c>
      <c r="O86" s="158">
        <v>13.897917637734967</v>
      </c>
      <c r="P86" s="158">
        <v>17.788788541587017</v>
      </c>
      <c r="Q86" s="158">
        <v>20.334258141149618</v>
      </c>
    </row>
    <row r="87" spans="1:17" x14ac:dyDescent="0.25">
      <c r="A87" s="92" t="s">
        <v>125</v>
      </c>
      <c r="B87" s="91">
        <v>0.41599450969570728</v>
      </c>
      <c r="C87" s="91">
        <v>0.45454284049445265</v>
      </c>
      <c r="D87" s="91">
        <v>0.42086489413671846</v>
      </c>
      <c r="E87" s="91">
        <v>0.42703466779803573</v>
      </c>
      <c r="F87" s="91">
        <v>0.47496836577994062</v>
      </c>
      <c r="G87" s="91">
        <v>0.58809714557589643</v>
      </c>
      <c r="H87" s="91">
        <v>0.30972106055368026</v>
      </c>
      <c r="I87" s="91">
        <v>0.5673227596051762</v>
      </c>
      <c r="J87" s="91">
        <v>0.55207178107075705</v>
      </c>
      <c r="K87" s="91">
        <v>0.54295439616844465</v>
      </c>
      <c r="L87" s="91">
        <v>0.54913261914894174</v>
      </c>
      <c r="M87" s="91">
        <v>0.40507136006251615</v>
      </c>
      <c r="N87" s="91">
        <v>0.3248596867804534</v>
      </c>
      <c r="O87" s="91">
        <v>0.25051453051612621</v>
      </c>
      <c r="P87" s="91">
        <v>0.42738359320244435</v>
      </c>
      <c r="Q87" s="91">
        <v>0.76778226974385222</v>
      </c>
    </row>
    <row r="88" spans="1:17" x14ac:dyDescent="0.25">
      <c r="A88" s="92" t="s">
        <v>26</v>
      </c>
      <c r="B88" s="91">
        <v>11.644234285408423</v>
      </c>
      <c r="C88" s="91">
        <v>7.3334430899068686</v>
      </c>
      <c r="D88" s="91">
        <v>9.6413137522410253</v>
      </c>
      <c r="E88" s="91">
        <v>13.348617596617478</v>
      </c>
      <c r="F88" s="91">
        <v>9.7084643003795623</v>
      </c>
      <c r="G88" s="91">
        <v>11.221973592141389</v>
      </c>
      <c r="H88" s="91">
        <v>7.3407106514299576</v>
      </c>
      <c r="I88" s="91">
        <v>8.6256574010686116</v>
      </c>
      <c r="J88" s="91">
        <v>7.5132416288974033</v>
      </c>
      <c r="K88" s="91">
        <v>7.1119240364344654</v>
      </c>
      <c r="L88" s="91">
        <v>5.7622107476489006</v>
      </c>
      <c r="M88" s="91">
        <v>6.2640648258741445</v>
      </c>
      <c r="N88" s="91">
        <v>8.2938814187702992</v>
      </c>
      <c r="O88" s="91">
        <v>8.2554086586760462</v>
      </c>
      <c r="P88" s="91">
        <v>10.323503947314363</v>
      </c>
      <c r="Q88" s="91">
        <v>9.4970065409602338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7.177357961520154E-3</v>
      </c>
      <c r="M89" s="91">
        <v>7.1281056374437549E-3</v>
      </c>
      <c r="N89" s="91">
        <v>7.3564454868782795E-3</v>
      </c>
      <c r="O89" s="91">
        <v>7.3657996260406422E-3</v>
      </c>
      <c r="P89" s="91">
        <v>8.9945571968370157E-3</v>
      </c>
      <c r="Q89" s="91">
        <v>1.0246966422987678E-2</v>
      </c>
    </row>
    <row r="90" spans="1:17" x14ac:dyDescent="0.25">
      <c r="A90" s="92" t="s">
        <v>21</v>
      </c>
      <c r="B90" s="157">
        <v>4.5468595590646723</v>
      </c>
      <c r="C90" s="157">
        <v>8.5869103713106778</v>
      </c>
      <c r="D90" s="157">
        <v>8.4152103944757712</v>
      </c>
      <c r="E90" s="157">
        <v>8.0450170650549602</v>
      </c>
      <c r="F90" s="157">
        <v>8.2716097092339638</v>
      </c>
      <c r="G90" s="157">
        <v>8.1389869717080465</v>
      </c>
      <c r="H90" s="157">
        <v>8.7129993657576961</v>
      </c>
      <c r="I90" s="157">
        <v>8.67403090771111</v>
      </c>
      <c r="J90" s="157">
        <v>8.1605071462996275</v>
      </c>
      <c r="K90" s="157">
        <v>7.1162585909418539</v>
      </c>
      <c r="L90" s="157">
        <v>4.1952030247740888</v>
      </c>
      <c r="M90" s="157">
        <v>5.5976542718115203</v>
      </c>
      <c r="N90" s="157">
        <v>5.2686265558568328</v>
      </c>
      <c r="O90" s="157">
        <v>5.3846286489167534</v>
      </c>
      <c r="P90" s="157">
        <v>7.028906443873371</v>
      </c>
      <c r="Q90" s="157">
        <v>10.059222364022544</v>
      </c>
    </row>
    <row r="91" spans="1:17" x14ac:dyDescent="0.25">
      <c r="A91" s="243" t="s">
        <v>235</v>
      </c>
      <c r="B91" s="242">
        <v>30.507934541478502</v>
      </c>
      <c r="C91" s="242">
        <v>28.521872724250947</v>
      </c>
      <c r="D91" s="242">
        <v>32.651674915531459</v>
      </c>
      <c r="E91" s="242">
        <v>39.268485037719572</v>
      </c>
      <c r="F91" s="242">
        <v>32.674767938048312</v>
      </c>
      <c r="G91" s="242">
        <v>35.642471967055101</v>
      </c>
      <c r="H91" s="242">
        <v>28.420779868638963</v>
      </c>
      <c r="I91" s="242">
        <v>31.401809349656443</v>
      </c>
      <c r="J91" s="242">
        <v>28.416889206176748</v>
      </c>
      <c r="K91" s="242">
        <v>25.997332054317166</v>
      </c>
      <c r="L91" s="242">
        <v>18.869564611612393</v>
      </c>
      <c r="M91" s="242">
        <v>21.711324820437547</v>
      </c>
      <c r="N91" s="242">
        <v>24.958616779062936</v>
      </c>
      <c r="O91" s="242">
        <v>24.904695942705018</v>
      </c>
      <c r="P91" s="242">
        <v>31.84745394193358</v>
      </c>
      <c r="Q91" s="242">
        <v>35.689784842402879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0.99999999999999978</v>
      </c>
      <c r="C95" s="77">
        <f t="shared" si="0"/>
        <v>1.0000000000000002</v>
      </c>
      <c r="D95" s="77">
        <f t="shared" si="0"/>
        <v>1</v>
      </c>
      <c r="E95" s="77">
        <f t="shared" si="0"/>
        <v>0.99999999999999989</v>
      </c>
      <c r="F95" s="77">
        <f t="shared" si="0"/>
        <v>1</v>
      </c>
      <c r="G95" s="77">
        <f t="shared" si="0"/>
        <v>1</v>
      </c>
      <c r="H95" s="77">
        <f t="shared" si="0"/>
        <v>0.99999999999999989</v>
      </c>
      <c r="I95" s="77">
        <f t="shared" si="0"/>
        <v>1</v>
      </c>
      <c r="J95" s="77">
        <f t="shared" si="0"/>
        <v>1</v>
      </c>
      <c r="K95" s="77">
        <f t="shared" si="0"/>
        <v>0.99999999999999989</v>
      </c>
      <c r="L95" s="77">
        <f t="shared" si="0"/>
        <v>0.99999999999999989</v>
      </c>
      <c r="M95" s="77">
        <f t="shared" si="0"/>
        <v>0.99999999999999989</v>
      </c>
      <c r="N95" s="77">
        <f t="shared" si="0"/>
        <v>0.99999999999999978</v>
      </c>
      <c r="O95" s="77">
        <f t="shared" si="0"/>
        <v>1.0000000000000002</v>
      </c>
      <c r="P95" s="77">
        <f t="shared" si="0"/>
        <v>0.99999999999999989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4.8122989348997943E-3</v>
      </c>
      <c r="C96" s="240">
        <f t="shared" si="1"/>
        <v>4.7699759246650816E-3</v>
      </c>
      <c r="D96" s="240">
        <f t="shared" si="1"/>
        <v>4.7770712415068214E-3</v>
      </c>
      <c r="E96" s="240">
        <f t="shared" si="1"/>
        <v>4.7808709444112875E-3</v>
      </c>
      <c r="F96" s="240">
        <f t="shared" si="1"/>
        <v>4.7687822653763113E-3</v>
      </c>
      <c r="G96" s="240">
        <f t="shared" si="1"/>
        <v>4.7331295728102844E-3</v>
      </c>
      <c r="H96" s="240">
        <f t="shared" si="1"/>
        <v>4.7726752516251822E-3</v>
      </c>
      <c r="I96" s="240">
        <f t="shared" si="1"/>
        <v>4.7758956744239347E-3</v>
      </c>
      <c r="J96" s="240">
        <f t="shared" si="1"/>
        <v>4.7673037501602478E-3</v>
      </c>
      <c r="K96" s="240">
        <f t="shared" si="1"/>
        <v>4.7713609678301039E-3</v>
      </c>
      <c r="L96" s="240">
        <f t="shared" si="1"/>
        <v>4.790987726291952E-3</v>
      </c>
      <c r="M96" s="240">
        <f t="shared" si="1"/>
        <v>4.7784438807746653E-3</v>
      </c>
      <c r="N96" s="240">
        <f t="shared" si="1"/>
        <v>4.788605508183239E-3</v>
      </c>
      <c r="O96" s="240">
        <f t="shared" si="1"/>
        <v>4.7237586766309481E-3</v>
      </c>
      <c r="P96" s="240">
        <f t="shared" si="1"/>
        <v>4.6790172749645665E-3</v>
      </c>
      <c r="Q96" s="240">
        <f t="shared" si="1"/>
        <v>4.7707485501545599E-3</v>
      </c>
    </row>
    <row r="97" spans="1:17" x14ac:dyDescent="0.25">
      <c r="A97" s="76" t="s">
        <v>82</v>
      </c>
      <c r="B97" s="239">
        <f t="shared" ref="B97:Q97" si="2">IF(B$7=0,0,B$7/B$5)</f>
        <v>1.7576188441843145E-3</v>
      </c>
      <c r="C97" s="239">
        <f t="shared" si="2"/>
        <v>1.7421610097194476E-3</v>
      </c>
      <c r="D97" s="239">
        <f t="shared" si="2"/>
        <v>1.7447524660597967E-3</v>
      </c>
      <c r="E97" s="239">
        <f t="shared" si="2"/>
        <v>1.7461402496363231E-3</v>
      </c>
      <c r="F97" s="239">
        <f t="shared" si="2"/>
        <v>1.7417250438561756E-3</v>
      </c>
      <c r="G97" s="239">
        <f t="shared" si="2"/>
        <v>1.728703441260894E-3</v>
      </c>
      <c r="H97" s="239">
        <f t="shared" si="2"/>
        <v>1.7431468977525621E-3</v>
      </c>
      <c r="I97" s="239">
        <f t="shared" si="2"/>
        <v>1.7443231080989886E-3</v>
      </c>
      <c r="J97" s="239">
        <f t="shared" si="2"/>
        <v>1.7411850387068026E-3</v>
      </c>
      <c r="K97" s="239">
        <f t="shared" si="2"/>
        <v>1.7426668756267375E-3</v>
      </c>
      <c r="L97" s="239">
        <f t="shared" si="2"/>
        <v>1.7498352500335353E-3</v>
      </c>
      <c r="M97" s="239">
        <f t="shared" si="2"/>
        <v>1.7452538016326836E-3</v>
      </c>
      <c r="N97" s="239">
        <f t="shared" si="2"/>
        <v>1.7489651811754964E-3</v>
      </c>
      <c r="O97" s="239">
        <f t="shared" si="2"/>
        <v>1.7252808642484298E-3</v>
      </c>
      <c r="P97" s="239">
        <f t="shared" si="2"/>
        <v>1.7089397491706134E-3</v>
      </c>
      <c r="Q97" s="239">
        <f t="shared" si="2"/>
        <v>1.7424431994042893E-3</v>
      </c>
    </row>
    <row r="98" spans="1:17" x14ac:dyDescent="0.25">
      <c r="A98" s="76" t="s">
        <v>81</v>
      </c>
      <c r="B98" s="239">
        <f t="shared" ref="B98:Q98" si="3">IF(B$8=0,0,B$8/B$5)</f>
        <v>5.540590656914092E-2</v>
      </c>
      <c r="C98" s="239">
        <f t="shared" si="3"/>
        <v>5.49186249637146E-2</v>
      </c>
      <c r="D98" s="239">
        <f t="shared" si="3"/>
        <v>5.5000316161067486E-2</v>
      </c>
      <c r="E98" s="239">
        <f t="shared" si="3"/>
        <v>5.5044063647863968E-2</v>
      </c>
      <c r="F98" s="239">
        <f t="shared" si="3"/>
        <v>5.4904881890824993E-2</v>
      </c>
      <c r="G98" s="239">
        <f t="shared" si="3"/>
        <v>5.4494398298684472E-2</v>
      </c>
      <c r="H98" s="239">
        <f t="shared" si="3"/>
        <v>5.4949703385769037E-2</v>
      </c>
      <c r="I98" s="239">
        <f t="shared" si="3"/>
        <v>5.4986781390920961E-2</v>
      </c>
      <c r="J98" s="239">
        <f t="shared" si="3"/>
        <v>5.4887859158648439E-2</v>
      </c>
      <c r="K98" s="239">
        <f t="shared" si="3"/>
        <v>5.4934571515089244E-2</v>
      </c>
      <c r="L98" s="239">
        <f t="shared" si="3"/>
        <v>5.5160542170757762E-2</v>
      </c>
      <c r="M98" s="239">
        <f t="shared" si="3"/>
        <v>5.5016119901453546E-2</v>
      </c>
      <c r="N98" s="239">
        <f t="shared" si="3"/>
        <v>5.513311474869937E-2</v>
      </c>
      <c r="O98" s="239">
        <f t="shared" si="3"/>
        <v>5.4386507453746312E-2</v>
      </c>
      <c r="P98" s="239">
        <f t="shared" si="3"/>
        <v>5.3871381948445256E-2</v>
      </c>
      <c r="Q98" s="239">
        <f t="shared" si="3"/>
        <v>5.4927520507458263E-2</v>
      </c>
    </row>
    <row r="99" spans="1:17" x14ac:dyDescent="0.25">
      <c r="A99" s="76" t="s">
        <v>80</v>
      </c>
      <c r="B99" s="239">
        <f t="shared" ref="B99:Q99" si="4">IF(B$9=0,0,B$9/B$5)</f>
        <v>1.9389585187326742E-2</v>
      </c>
      <c r="C99" s="239">
        <f t="shared" si="4"/>
        <v>1.9219058455003709E-2</v>
      </c>
      <c r="D99" s="239">
        <f t="shared" si="4"/>
        <v>1.9247646714418823E-2</v>
      </c>
      <c r="E99" s="239">
        <f t="shared" si="4"/>
        <v>1.9262956374967628E-2</v>
      </c>
      <c r="F99" s="239">
        <f t="shared" si="4"/>
        <v>1.9214248995163965E-2</v>
      </c>
      <c r="G99" s="239">
        <f t="shared" si="4"/>
        <v>1.9070598127040796E-2</v>
      </c>
      <c r="H99" s="239">
        <f t="shared" si="4"/>
        <v>1.9229934510450252E-2</v>
      </c>
      <c r="I99" s="239">
        <f t="shared" si="4"/>
        <v>1.9242910151207472E-2</v>
      </c>
      <c r="J99" s="239">
        <f t="shared" si="4"/>
        <v>1.9208291801498224E-2</v>
      </c>
      <c r="K99" s="239">
        <f t="shared" si="4"/>
        <v>1.9224639033600263E-2</v>
      </c>
      <c r="L99" s="239">
        <f t="shared" si="4"/>
        <v>1.9303718639895547E-2</v>
      </c>
      <c r="M99" s="239">
        <f t="shared" si="4"/>
        <v>1.9253177315567128E-2</v>
      </c>
      <c r="N99" s="239">
        <f t="shared" si="4"/>
        <v>1.9294120270887609E-2</v>
      </c>
      <c r="O99" s="239">
        <f t="shared" si="4"/>
        <v>1.9032841164680639E-2</v>
      </c>
      <c r="P99" s="239">
        <f t="shared" si="4"/>
        <v>1.8852570314771607E-2</v>
      </c>
      <c r="Q99" s="239">
        <f t="shared" si="4"/>
        <v>1.9222171496805308E-2</v>
      </c>
    </row>
    <row r="100" spans="1:17" x14ac:dyDescent="0.25">
      <c r="A100" s="129" t="s">
        <v>79</v>
      </c>
      <c r="B100" s="238">
        <f t="shared" ref="B100:Q100" si="5">IF(B$10=0,0,B$10/B$5)</f>
        <v>1.7339914744102666E-2</v>
      </c>
      <c r="C100" s="238">
        <f t="shared" si="5"/>
        <v>1.8127185455215886E-2</v>
      </c>
      <c r="D100" s="238">
        <f t="shared" si="5"/>
        <v>1.7894127486036162E-2</v>
      </c>
      <c r="E100" s="238">
        <f t="shared" si="5"/>
        <v>1.7585090668149336E-2</v>
      </c>
      <c r="F100" s="238">
        <f t="shared" si="5"/>
        <v>1.7828865089552944E-2</v>
      </c>
      <c r="G100" s="238">
        <f t="shared" si="5"/>
        <v>1.7535438631348411E-2</v>
      </c>
      <c r="H100" s="238">
        <f t="shared" si="5"/>
        <v>1.8189214118010479E-2</v>
      </c>
      <c r="I100" s="238">
        <f t="shared" si="5"/>
        <v>1.7987289949039066E-2</v>
      </c>
      <c r="J100" s="238">
        <f t="shared" si="5"/>
        <v>1.801841680176201E-2</v>
      </c>
      <c r="K100" s="238">
        <f t="shared" si="5"/>
        <v>1.7944901925527001E-2</v>
      </c>
      <c r="L100" s="238">
        <f t="shared" si="5"/>
        <v>1.7669872281790025E-2</v>
      </c>
      <c r="M100" s="238">
        <f t="shared" si="5"/>
        <v>1.788121695660359E-2</v>
      </c>
      <c r="N100" s="238">
        <f t="shared" si="5"/>
        <v>1.7646238547007566E-2</v>
      </c>
      <c r="O100" s="238">
        <f t="shared" si="5"/>
        <v>1.7448972671448876E-2</v>
      </c>
      <c r="P100" s="238">
        <f t="shared" si="5"/>
        <v>1.7299755813201888E-2</v>
      </c>
      <c r="Q100" s="238">
        <f t="shared" si="5"/>
        <v>1.7992213662594347E-2</v>
      </c>
    </row>
    <row r="101" spans="1:17" x14ac:dyDescent="0.25">
      <c r="A101" s="127" t="s">
        <v>241</v>
      </c>
      <c r="B101" s="236">
        <f t="shared" ref="B101:Q101" si="6">IF(B$15=0,0,B$15/B$5)</f>
        <v>3.3780151615911977E-3</v>
      </c>
      <c r="C101" s="236">
        <f t="shared" si="6"/>
        <v>1.5445139525752301E-2</v>
      </c>
      <c r="D101" s="236">
        <f t="shared" si="6"/>
        <v>1.3218295863548182E-2</v>
      </c>
      <c r="E101" s="236">
        <f t="shared" si="6"/>
        <v>1.0262630841956938E-2</v>
      </c>
      <c r="F101" s="236">
        <f t="shared" si="6"/>
        <v>1.4708304441772091E-2</v>
      </c>
      <c r="G101" s="236">
        <f t="shared" si="6"/>
        <v>1.3365371645540053E-2</v>
      </c>
      <c r="H101" s="236">
        <f t="shared" si="6"/>
        <v>1.473127656532199E-2</v>
      </c>
      <c r="I101" s="236">
        <f t="shared" si="6"/>
        <v>1.4202408179027431E-2</v>
      </c>
      <c r="J101" s="236">
        <f t="shared" si="6"/>
        <v>1.6207232154091721E-2</v>
      </c>
      <c r="K101" s="236">
        <f t="shared" si="6"/>
        <v>1.5329336806328794E-2</v>
      </c>
      <c r="L101" s="236">
        <f t="shared" si="6"/>
        <v>1.0988234544517953E-2</v>
      </c>
      <c r="M101" s="236">
        <f t="shared" si="6"/>
        <v>1.37211076568354E-2</v>
      </c>
      <c r="N101" s="236">
        <f t="shared" si="6"/>
        <v>1.1202803802160965E-2</v>
      </c>
      <c r="O101" s="236">
        <f t="shared" si="6"/>
        <v>1.3446099744659729E-2</v>
      </c>
      <c r="P101" s="236">
        <f t="shared" si="6"/>
        <v>1.3696823133763799E-2</v>
      </c>
      <c r="Q101" s="236">
        <f t="shared" si="6"/>
        <v>1.541948349191951E-2</v>
      </c>
    </row>
    <row r="102" spans="1:17" x14ac:dyDescent="0.25">
      <c r="A102" s="127" t="s">
        <v>240</v>
      </c>
      <c r="B102" s="237">
        <f t="shared" ref="B102:Q102" si="7">IF(B$16=0,0,B$16/B$5)</f>
        <v>0.89037323195334828</v>
      </c>
      <c r="C102" s="237">
        <f t="shared" si="7"/>
        <v>0.85128739155676825</v>
      </c>
      <c r="D102" s="237">
        <f t="shared" si="7"/>
        <v>0.85860008029934587</v>
      </c>
      <c r="E102" s="237">
        <f t="shared" si="7"/>
        <v>0.86840081814475845</v>
      </c>
      <c r="F102" s="237">
        <f t="shared" si="7"/>
        <v>0.85398815187084576</v>
      </c>
      <c r="G102" s="237">
        <f t="shared" si="7"/>
        <v>0.85922621632895868</v>
      </c>
      <c r="H102" s="237">
        <f t="shared" si="7"/>
        <v>0.85348770993532497</v>
      </c>
      <c r="I102" s="237">
        <f t="shared" si="7"/>
        <v>0.85534506553528666</v>
      </c>
      <c r="J102" s="237">
        <f t="shared" si="7"/>
        <v>0.84897742298460799</v>
      </c>
      <c r="K102" s="237">
        <f t="shared" si="7"/>
        <v>0.85182065823501896</v>
      </c>
      <c r="L102" s="237">
        <f t="shared" si="7"/>
        <v>0.86579903829305616</v>
      </c>
      <c r="M102" s="237">
        <f t="shared" si="7"/>
        <v>0.85696414424167899</v>
      </c>
      <c r="N102" s="237">
        <f t="shared" si="7"/>
        <v>0.8651692273221141</v>
      </c>
      <c r="O102" s="237">
        <f t="shared" si="7"/>
        <v>0.85921012195959345</v>
      </c>
      <c r="P102" s="237">
        <f t="shared" si="7"/>
        <v>0.85930520516611331</v>
      </c>
      <c r="Q102" s="237">
        <f t="shared" si="7"/>
        <v>0.85149224834214521</v>
      </c>
    </row>
    <row r="103" spans="1:17" x14ac:dyDescent="0.25">
      <c r="A103" s="142" t="s">
        <v>249</v>
      </c>
      <c r="B103" s="235">
        <f t="shared" ref="B103:Q103" si="8">IF(B$17=0,0,B$17/B$5)</f>
        <v>0.85870433981343086</v>
      </c>
      <c r="C103" s="235">
        <f t="shared" si="8"/>
        <v>0.70648920850284103</v>
      </c>
      <c r="D103" s="235">
        <f t="shared" si="8"/>
        <v>0.73467855657858205</v>
      </c>
      <c r="E103" s="235">
        <f t="shared" si="8"/>
        <v>0.77218865400141257</v>
      </c>
      <c r="F103" s="235">
        <f t="shared" si="8"/>
        <v>0.71609779772923288</v>
      </c>
      <c r="G103" s="235">
        <f t="shared" si="8"/>
        <v>0.73392585715202108</v>
      </c>
      <c r="H103" s="235">
        <f t="shared" si="8"/>
        <v>0.71538199213543174</v>
      </c>
      <c r="I103" s="235">
        <f t="shared" si="8"/>
        <v>0.72219748885690505</v>
      </c>
      <c r="J103" s="235">
        <f t="shared" si="8"/>
        <v>0.69703462153999873</v>
      </c>
      <c r="K103" s="235">
        <f t="shared" si="8"/>
        <v>0.70810812567568715</v>
      </c>
      <c r="L103" s="235">
        <f t="shared" si="8"/>
        <v>0.76278433943820079</v>
      </c>
      <c r="M103" s="235">
        <f t="shared" si="8"/>
        <v>0.7283287599588476</v>
      </c>
      <c r="N103" s="235">
        <f t="shared" si="8"/>
        <v>0.76014294167685537</v>
      </c>
      <c r="O103" s="235">
        <f t="shared" si="8"/>
        <v>0.7331529368534091</v>
      </c>
      <c r="P103" s="235">
        <f t="shared" si="8"/>
        <v>0.73089748828707812</v>
      </c>
      <c r="Q103" s="235">
        <f t="shared" si="8"/>
        <v>0.70693459060540043</v>
      </c>
    </row>
    <row r="104" spans="1:17" x14ac:dyDescent="0.25">
      <c r="A104" s="142" t="s">
        <v>248</v>
      </c>
      <c r="B104" s="235">
        <f t="shared" ref="B104:Q104" si="9">IF(B$28=0,0,B$28/B$5)</f>
        <v>3.1668892139917346E-2</v>
      </c>
      <c r="C104" s="235">
        <f t="shared" si="9"/>
        <v>0.14479818305392725</v>
      </c>
      <c r="D104" s="235">
        <f t="shared" si="9"/>
        <v>0.12392152372076372</v>
      </c>
      <c r="E104" s="235">
        <f t="shared" si="9"/>
        <v>9.6212164143345907E-2</v>
      </c>
      <c r="F104" s="235">
        <f t="shared" si="9"/>
        <v>0.13789035414161283</v>
      </c>
      <c r="G104" s="235">
        <f t="shared" si="9"/>
        <v>0.12530035917693752</v>
      </c>
      <c r="H104" s="235">
        <f t="shared" si="9"/>
        <v>0.13810571779989311</v>
      </c>
      <c r="I104" s="235">
        <f t="shared" si="9"/>
        <v>0.13314757667838165</v>
      </c>
      <c r="J104" s="235">
        <f t="shared" si="9"/>
        <v>0.15194280144460931</v>
      </c>
      <c r="K104" s="235">
        <f t="shared" si="9"/>
        <v>0.14371253255933186</v>
      </c>
      <c r="L104" s="235">
        <f t="shared" si="9"/>
        <v>0.10301469885485541</v>
      </c>
      <c r="M104" s="235">
        <f t="shared" si="9"/>
        <v>0.12863538428283136</v>
      </c>
      <c r="N104" s="235">
        <f t="shared" si="9"/>
        <v>0.10502628564525865</v>
      </c>
      <c r="O104" s="235">
        <f t="shared" si="9"/>
        <v>0.12605718510618444</v>
      </c>
      <c r="P104" s="235">
        <f t="shared" si="9"/>
        <v>0.1284077168790351</v>
      </c>
      <c r="Q104" s="235">
        <f t="shared" si="9"/>
        <v>0.14455765773674487</v>
      </c>
    </row>
    <row r="105" spans="1:17" x14ac:dyDescent="0.25">
      <c r="A105" s="72" t="s">
        <v>239</v>
      </c>
      <c r="B105" s="277">
        <f t="shared" ref="B105:Q105" si="10">IF(B$29=0,0,B$29/B$5)</f>
        <v>7.5434286054060348E-3</v>
      </c>
      <c r="C105" s="277">
        <f t="shared" si="10"/>
        <v>3.4490463109160867E-2</v>
      </c>
      <c r="D105" s="277">
        <f t="shared" si="10"/>
        <v>2.9517709768016882E-2</v>
      </c>
      <c r="E105" s="277">
        <f t="shared" si="10"/>
        <v>2.2917429128255899E-2</v>
      </c>
      <c r="F105" s="277">
        <f t="shared" si="10"/>
        <v>3.2845040402607696E-2</v>
      </c>
      <c r="G105" s="277">
        <f t="shared" si="10"/>
        <v>2.9846143954356457E-2</v>
      </c>
      <c r="H105" s="277">
        <f t="shared" si="10"/>
        <v>3.2896339335745574E-2</v>
      </c>
      <c r="I105" s="277">
        <f t="shared" si="10"/>
        <v>3.17153260119954E-2</v>
      </c>
      <c r="J105" s="277">
        <f t="shared" si="10"/>
        <v>3.6192288310524609E-2</v>
      </c>
      <c r="K105" s="277">
        <f t="shared" si="10"/>
        <v>3.4231864640978861E-2</v>
      </c>
      <c r="L105" s="277">
        <f t="shared" si="10"/>
        <v>2.4537771093656978E-2</v>
      </c>
      <c r="M105" s="277">
        <f t="shared" si="10"/>
        <v>3.06405362454539E-2</v>
      </c>
      <c r="N105" s="277">
        <f t="shared" si="10"/>
        <v>2.5016924619771588E-2</v>
      </c>
      <c r="O105" s="277">
        <f t="shared" si="10"/>
        <v>3.0026417464991784E-2</v>
      </c>
      <c r="P105" s="277">
        <f t="shared" si="10"/>
        <v>3.0586306599568989E-2</v>
      </c>
      <c r="Q105" s="277">
        <f t="shared" si="10"/>
        <v>3.4433170749518426E-2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1.0000000000000002</v>
      </c>
      <c r="D107" s="77">
        <f t="shared" si="11"/>
        <v>1</v>
      </c>
      <c r="E107" s="77">
        <f t="shared" si="11"/>
        <v>0.99999999999999978</v>
      </c>
      <c r="F107" s="77">
        <f t="shared" si="11"/>
        <v>1</v>
      </c>
      <c r="G107" s="77">
        <f t="shared" si="11"/>
        <v>1</v>
      </c>
      <c r="H107" s="77">
        <f t="shared" si="11"/>
        <v>0.99999999999999978</v>
      </c>
      <c r="I107" s="77">
        <f t="shared" si="11"/>
        <v>1.0000000000000002</v>
      </c>
      <c r="J107" s="77">
        <f t="shared" si="11"/>
        <v>1</v>
      </c>
      <c r="K107" s="77">
        <f t="shared" si="11"/>
        <v>1.0000000000000002</v>
      </c>
      <c r="L107" s="77">
        <f t="shared" si="11"/>
        <v>0.99999999999999989</v>
      </c>
      <c r="M107" s="77">
        <f t="shared" si="11"/>
        <v>1</v>
      </c>
      <c r="N107" s="77">
        <f t="shared" si="11"/>
        <v>1.0000000000000002</v>
      </c>
      <c r="O107" s="77">
        <f t="shared" si="11"/>
        <v>0.99999999999999978</v>
      </c>
      <c r="P107" s="77">
        <f t="shared" si="11"/>
        <v>1</v>
      </c>
      <c r="Q107" s="77">
        <f t="shared" si="11"/>
        <v>1.0000000000000002</v>
      </c>
    </row>
    <row r="108" spans="1:17" x14ac:dyDescent="0.25">
      <c r="A108" s="132" t="s">
        <v>83</v>
      </c>
      <c r="B108" s="203">
        <f t="shared" ref="B108:Q108" si="12">IF(B$32=0,0,B$32/B$31)</f>
        <v>4.2322067570053209E-3</v>
      </c>
      <c r="C108" s="203">
        <f t="shared" si="12"/>
        <v>4.446443095088389E-3</v>
      </c>
      <c r="D108" s="203">
        <f t="shared" si="12"/>
        <v>4.3754821564634793E-3</v>
      </c>
      <c r="E108" s="203">
        <f t="shared" si="12"/>
        <v>4.264840631031273E-3</v>
      </c>
      <c r="F108" s="203">
        <f t="shared" si="12"/>
        <v>4.3327008319425991E-3</v>
      </c>
      <c r="G108" s="203">
        <f t="shared" si="12"/>
        <v>4.2915084156731446E-3</v>
      </c>
      <c r="H108" s="203">
        <f t="shared" si="12"/>
        <v>4.4934743230267311E-3</v>
      </c>
      <c r="I108" s="203">
        <f t="shared" si="12"/>
        <v>4.4329037087766122E-3</v>
      </c>
      <c r="J108" s="203">
        <f t="shared" si="12"/>
        <v>4.4277359974916461E-3</v>
      </c>
      <c r="K108" s="203">
        <f t="shared" si="12"/>
        <v>4.4092296256120905E-3</v>
      </c>
      <c r="L108" s="203">
        <f t="shared" si="12"/>
        <v>4.3480243005485381E-3</v>
      </c>
      <c r="M108" s="203">
        <f t="shared" si="12"/>
        <v>4.390730833020654E-3</v>
      </c>
      <c r="N108" s="203">
        <f t="shared" si="12"/>
        <v>4.2951142223212049E-3</v>
      </c>
      <c r="O108" s="203">
        <f t="shared" si="12"/>
        <v>4.2874733463422673E-3</v>
      </c>
      <c r="P108" s="203">
        <f t="shared" si="12"/>
        <v>4.2940788904687584E-3</v>
      </c>
      <c r="Q108" s="203">
        <f t="shared" si="12"/>
        <v>4.4418806100383276E-3</v>
      </c>
    </row>
    <row r="109" spans="1:17" x14ac:dyDescent="0.25">
      <c r="A109" s="76" t="s">
        <v>82</v>
      </c>
      <c r="B109" s="202">
        <f t="shared" ref="B109:Q109" si="13">IF(B$33=0,0,B$33/B$31)</f>
        <v>1.5672878645969345E-3</v>
      </c>
      <c r="C109" s="202">
        <f t="shared" si="13"/>
        <v>1.646624728817355E-3</v>
      </c>
      <c r="D109" s="202">
        <f t="shared" si="13"/>
        <v>1.6203461880104487E-3</v>
      </c>
      <c r="E109" s="202">
        <f t="shared" si="13"/>
        <v>1.5793729723603961E-3</v>
      </c>
      <c r="F109" s="202">
        <f t="shared" si="13"/>
        <v>1.6045032354793671E-3</v>
      </c>
      <c r="G109" s="202">
        <f t="shared" si="13"/>
        <v>1.5892486938562107E-3</v>
      </c>
      <c r="H109" s="202">
        <f t="shared" si="13"/>
        <v>1.6640415227116626E-3</v>
      </c>
      <c r="I109" s="202">
        <f t="shared" si="13"/>
        <v>1.6416107687064951E-3</v>
      </c>
      <c r="J109" s="202">
        <f t="shared" si="13"/>
        <v>1.6396970410344567E-3</v>
      </c>
      <c r="K109" s="202">
        <f t="shared" si="13"/>
        <v>1.6328436868081931E-3</v>
      </c>
      <c r="L109" s="202">
        <f t="shared" si="13"/>
        <v>1.6101778841363281E-3</v>
      </c>
      <c r="M109" s="202">
        <f t="shared" si="13"/>
        <v>1.6259931393744543E-3</v>
      </c>
      <c r="N109" s="202">
        <f t="shared" si="13"/>
        <v>1.5905840107076933E-3</v>
      </c>
      <c r="O109" s="202">
        <f t="shared" si="13"/>
        <v>1.5877544107178402E-3</v>
      </c>
      <c r="P109" s="202">
        <f t="shared" si="13"/>
        <v>1.5902006024430845E-3</v>
      </c>
      <c r="Q109" s="202">
        <f t="shared" si="13"/>
        <v>1.6449351309640533E-3</v>
      </c>
    </row>
    <row r="110" spans="1:17" x14ac:dyDescent="0.25">
      <c r="A110" s="76" t="s">
        <v>81</v>
      </c>
      <c r="B110" s="202">
        <f t="shared" ref="B110:Q110" si="14">IF(B$34=0,0,B$34/B$31)</f>
        <v>3.0639704805102298E-2</v>
      </c>
      <c r="C110" s="202">
        <f t="shared" si="14"/>
        <v>3.219070137362439E-2</v>
      </c>
      <c r="D110" s="202">
        <f t="shared" si="14"/>
        <v>3.1676968860778372E-2</v>
      </c>
      <c r="E110" s="202">
        <f t="shared" si="14"/>
        <v>3.0875962701800517E-2</v>
      </c>
      <c r="F110" s="202">
        <f t="shared" si="14"/>
        <v>3.1367246952149659E-2</v>
      </c>
      <c r="G110" s="202">
        <f t="shared" si="14"/>
        <v>3.1069028186581114E-2</v>
      </c>
      <c r="H110" s="202">
        <f t="shared" si="14"/>
        <v>3.253119110472439E-2</v>
      </c>
      <c r="I110" s="202">
        <f t="shared" si="14"/>
        <v>3.2092680926218697E-2</v>
      </c>
      <c r="J110" s="202">
        <f t="shared" si="14"/>
        <v>3.2055268494033694E-2</v>
      </c>
      <c r="K110" s="202">
        <f t="shared" si="14"/>
        <v>3.1921288798815728E-2</v>
      </c>
      <c r="L110" s="202">
        <f t="shared" si="14"/>
        <v>3.1478183534796318E-2</v>
      </c>
      <c r="M110" s="202">
        <f t="shared" si="14"/>
        <v>3.1787363975007379E-2</v>
      </c>
      <c r="N110" s="202">
        <f t="shared" si="14"/>
        <v>3.1095132972482231E-2</v>
      </c>
      <c r="O110" s="202">
        <f t="shared" si="14"/>
        <v>3.1039815688169603E-2</v>
      </c>
      <c r="P110" s="202">
        <f t="shared" si="14"/>
        <v>3.1087637529996628E-2</v>
      </c>
      <c r="Q110" s="202">
        <f t="shared" si="14"/>
        <v>3.2157670568860382E-2</v>
      </c>
    </row>
    <row r="111" spans="1:17" x14ac:dyDescent="0.25">
      <c r="A111" s="76" t="s">
        <v>80</v>
      </c>
      <c r="B111" s="202">
        <f t="shared" ref="B111:Q111" si="15">IF(B$35=0,0,B$35/B$31)</f>
        <v>1.7067163106423845E-2</v>
      </c>
      <c r="C111" s="202">
        <f t="shared" si="15"/>
        <v>1.7931111097465272E-2</v>
      </c>
      <c r="D111" s="202">
        <f t="shared" si="15"/>
        <v>1.7644947877369366E-2</v>
      </c>
      <c r="E111" s="202">
        <f t="shared" si="15"/>
        <v>1.7198765290053819E-2</v>
      </c>
      <c r="F111" s="202">
        <f t="shared" si="15"/>
        <v>1.7472424206993829E-2</v>
      </c>
      <c r="G111" s="202">
        <f t="shared" si="15"/>
        <v>1.7306308105493166E-2</v>
      </c>
      <c r="H111" s="202">
        <f t="shared" si="15"/>
        <v>1.8120773296031168E-2</v>
      </c>
      <c r="I111" s="202">
        <f t="shared" si="15"/>
        <v>1.7876510996900363E-2</v>
      </c>
      <c r="J111" s="202">
        <f t="shared" si="15"/>
        <v>1.7855671237301793E-2</v>
      </c>
      <c r="K111" s="202">
        <f t="shared" si="15"/>
        <v>1.7781040841030701E-2</v>
      </c>
      <c r="L111" s="202">
        <f t="shared" si="15"/>
        <v>1.7534218952163318E-2</v>
      </c>
      <c r="M111" s="202">
        <f t="shared" si="15"/>
        <v>1.7706441009652577E-2</v>
      </c>
      <c r="N111" s="202">
        <f t="shared" si="15"/>
        <v>1.7320849193328922E-2</v>
      </c>
      <c r="O111" s="202">
        <f t="shared" si="15"/>
        <v>1.7290035935826169E-2</v>
      </c>
      <c r="P111" s="202">
        <f t="shared" si="15"/>
        <v>1.7316674024531759E-2</v>
      </c>
      <c r="Q111" s="202">
        <f t="shared" si="15"/>
        <v>1.7912712025541119E-2</v>
      </c>
    </row>
    <row r="112" spans="1:17" x14ac:dyDescent="0.25">
      <c r="A112" s="129" t="s">
        <v>79</v>
      </c>
      <c r="B112" s="201">
        <f t="shared" ref="B112:Q112" si="16">IF(B$36=0,0,B$36/B$31)</f>
        <v>1.5251808958929948E-2</v>
      </c>
      <c r="C112" s="201">
        <f t="shared" si="16"/>
        <v>1.6900013426567762E-2</v>
      </c>
      <c r="D112" s="201">
        <f t="shared" si="16"/>
        <v>1.6392109490969368E-2</v>
      </c>
      <c r="E112" s="201">
        <f t="shared" si="16"/>
        <v>1.5689189860008786E-2</v>
      </c>
      <c r="F112" s="201">
        <f t="shared" si="16"/>
        <v>1.6200746541904804E-2</v>
      </c>
      <c r="G112" s="201">
        <f t="shared" si="16"/>
        <v>1.5901508607728831E-2</v>
      </c>
      <c r="H112" s="201">
        <f t="shared" si="16"/>
        <v>1.7127518104678274E-2</v>
      </c>
      <c r="I112" s="201">
        <f t="shared" si="16"/>
        <v>1.6697802569756066E-2</v>
      </c>
      <c r="J112" s="201">
        <f t="shared" si="16"/>
        <v>1.673730935211894E-2</v>
      </c>
      <c r="K112" s="201">
        <f t="shared" si="16"/>
        <v>1.6585235878060677E-2</v>
      </c>
      <c r="L112" s="201">
        <f t="shared" si="16"/>
        <v>1.6038377629944603E-2</v>
      </c>
      <c r="M112" s="201">
        <f t="shared" si="16"/>
        <v>1.6432646657851949E-2</v>
      </c>
      <c r="N112" s="201">
        <f t="shared" si="16"/>
        <v>1.5829890945552438E-2</v>
      </c>
      <c r="O112" s="201">
        <f t="shared" si="16"/>
        <v>1.5839581874913994E-2</v>
      </c>
      <c r="P112" s="201">
        <f t="shared" si="16"/>
        <v>1.5878719012614336E-2</v>
      </c>
      <c r="Q112" s="201">
        <f t="shared" si="16"/>
        <v>1.6754253191191643E-2</v>
      </c>
    </row>
    <row r="113" spans="1:17" x14ac:dyDescent="0.25">
      <c r="A113" s="127" t="s">
        <v>238</v>
      </c>
      <c r="B113" s="200">
        <f t="shared" ref="B113:Q113" si="17">IF(B$41=0,0,B$41/B$31)</f>
        <v>3.6249133095524681E-2</v>
      </c>
      <c r="C113" s="200">
        <f t="shared" si="17"/>
        <v>4.7056597293802675E-2</v>
      </c>
      <c r="D113" s="200">
        <f t="shared" si="17"/>
        <v>4.4917477557751898E-2</v>
      </c>
      <c r="E113" s="200">
        <f t="shared" si="17"/>
        <v>4.2176276533176488E-2</v>
      </c>
      <c r="F113" s="200">
        <f t="shared" si="17"/>
        <v>4.6168258198617508E-2</v>
      </c>
      <c r="G113" s="200">
        <f t="shared" si="17"/>
        <v>4.5008328133541067E-2</v>
      </c>
      <c r="H113" s="200">
        <f t="shared" si="17"/>
        <v>4.6504001018652687E-2</v>
      </c>
      <c r="I113" s="200">
        <f t="shared" si="17"/>
        <v>4.5901529893717416E-2</v>
      </c>
      <c r="J113" s="200">
        <f t="shared" si="17"/>
        <v>4.770870874085277E-2</v>
      </c>
      <c r="K113" s="200">
        <f t="shared" si="17"/>
        <v>4.6872124567299722E-2</v>
      </c>
      <c r="L113" s="200">
        <f t="shared" si="17"/>
        <v>4.2890818245873145E-2</v>
      </c>
      <c r="M113" s="200">
        <f t="shared" si="17"/>
        <v>4.5387919388661283E-2</v>
      </c>
      <c r="N113" s="200">
        <f t="shared" si="17"/>
        <v>4.3010841906976294E-2</v>
      </c>
      <c r="O113" s="200">
        <f t="shared" si="17"/>
        <v>4.5096479181801617E-2</v>
      </c>
      <c r="P113" s="200">
        <f t="shared" si="17"/>
        <v>4.5443124243669246E-2</v>
      </c>
      <c r="Q113" s="200">
        <f t="shared" si="17"/>
        <v>4.7025805105274925E-2</v>
      </c>
    </row>
    <row r="114" spans="1:17" x14ac:dyDescent="0.25">
      <c r="A114" s="142" t="s">
        <v>247</v>
      </c>
      <c r="B114" s="199">
        <f t="shared" ref="B114:Q114" si="18">IF(B$42=0,0,B$42/B$31)</f>
        <v>3.3736621889925759E-2</v>
      </c>
      <c r="C114" s="199">
        <f t="shared" si="18"/>
        <v>2.8650711943012469E-2</v>
      </c>
      <c r="D114" s="199">
        <f t="shared" si="18"/>
        <v>2.9686510653512462E-2</v>
      </c>
      <c r="E114" s="199">
        <f t="shared" si="18"/>
        <v>3.1030023847607915E-2</v>
      </c>
      <c r="F114" s="199">
        <f t="shared" si="18"/>
        <v>2.9164303843939771E-2</v>
      </c>
      <c r="G114" s="199">
        <f t="shared" si="18"/>
        <v>2.9729084421082456E-2</v>
      </c>
      <c r="H114" s="199">
        <f t="shared" si="18"/>
        <v>2.8854647018285624E-2</v>
      </c>
      <c r="I114" s="199">
        <f t="shared" si="18"/>
        <v>2.9189323839618721E-2</v>
      </c>
      <c r="J114" s="199">
        <f t="shared" si="18"/>
        <v>2.8379389571173527E-2</v>
      </c>
      <c r="K114" s="199">
        <f t="shared" si="18"/>
        <v>2.8775700285606165E-2</v>
      </c>
      <c r="L114" s="199">
        <f t="shared" si="18"/>
        <v>3.0634005144272884E-2</v>
      </c>
      <c r="M114" s="199">
        <f t="shared" si="18"/>
        <v>2.9462778809690088E-2</v>
      </c>
      <c r="N114" s="199">
        <f t="shared" si="18"/>
        <v>3.0627240857325939E-2</v>
      </c>
      <c r="O114" s="199">
        <f t="shared" si="18"/>
        <v>2.9695574830423246E-2</v>
      </c>
      <c r="P114" s="199">
        <f t="shared" si="18"/>
        <v>2.9533364170673222E-2</v>
      </c>
      <c r="Q114" s="199">
        <f t="shared" si="18"/>
        <v>2.8675461343257963E-2</v>
      </c>
    </row>
    <row r="115" spans="1:17" x14ac:dyDescent="0.25">
      <c r="A115" s="142" t="s">
        <v>246</v>
      </c>
      <c r="B115" s="199">
        <f t="shared" ref="B115:Q115" si="19">IF(B$53=0,0,B$53/B$31)</f>
        <v>2.5125112055989214E-3</v>
      </c>
      <c r="C115" s="199">
        <f t="shared" si="19"/>
        <v>1.840588535079021E-2</v>
      </c>
      <c r="D115" s="199">
        <f t="shared" si="19"/>
        <v>1.5230966904239437E-2</v>
      </c>
      <c r="E115" s="199">
        <f t="shared" si="19"/>
        <v>1.114625268556857E-2</v>
      </c>
      <c r="F115" s="199">
        <f t="shared" si="19"/>
        <v>1.700395435467774E-2</v>
      </c>
      <c r="G115" s="199">
        <f t="shared" si="19"/>
        <v>1.5279243712458613E-2</v>
      </c>
      <c r="H115" s="199">
        <f t="shared" si="19"/>
        <v>1.7649354000367063E-2</v>
      </c>
      <c r="I115" s="199">
        <f t="shared" si="19"/>
        <v>1.6712206054098695E-2</v>
      </c>
      <c r="J115" s="199">
        <f t="shared" si="19"/>
        <v>1.9329319169679244E-2</v>
      </c>
      <c r="K115" s="199">
        <f t="shared" si="19"/>
        <v>1.8096424281693557E-2</v>
      </c>
      <c r="L115" s="199">
        <f t="shared" si="19"/>
        <v>1.2256813101600261E-2</v>
      </c>
      <c r="M115" s="199">
        <f t="shared" si="19"/>
        <v>1.5925140578971191E-2</v>
      </c>
      <c r="N115" s="199">
        <f t="shared" si="19"/>
        <v>1.2383601049650356E-2</v>
      </c>
      <c r="O115" s="199">
        <f t="shared" si="19"/>
        <v>1.5400904351378373E-2</v>
      </c>
      <c r="P115" s="199">
        <f t="shared" si="19"/>
        <v>1.5909760072996028E-2</v>
      </c>
      <c r="Q115" s="199">
        <f t="shared" si="19"/>
        <v>1.8350343762016955E-2</v>
      </c>
    </row>
    <row r="116" spans="1:17" x14ac:dyDescent="0.25">
      <c r="A116" s="127" t="s">
        <v>237</v>
      </c>
      <c r="B116" s="200">
        <f t="shared" ref="B116:Q116" si="20">IF(B$54=0,0,B$54/B$31)</f>
        <v>0.77226982980555647</v>
      </c>
      <c r="C116" s="200">
        <f t="shared" si="20"/>
        <v>0.76801742173643717</v>
      </c>
      <c r="D116" s="200">
        <f t="shared" si="20"/>
        <v>0.7693103980713567</v>
      </c>
      <c r="E116" s="200">
        <f t="shared" si="20"/>
        <v>0.77121777899719079</v>
      </c>
      <c r="F116" s="200">
        <f t="shared" si="20"/>
        <v>0.76984643314405676</v>
      </c>
      <c r="G116" s="200">
        <f t="shared" si="20"/>
        <v>0.77059589362535708</v>
      </c>
      <c r="H116" s="200">
        <f t="shared" si="20"/>
        <v>0.76736598335193684</v>
      </c>
      <c r="I116" s="200">
        <f t="shared" si="20"/>
        <v>0.7683951961591261</v>
      </c>
      <c r="J116" s="200">
        <f t="shared" si="20"/>
        <v>0.76831140331735281</v>
      </c>
      <c r="K116" s="200">
        <f t="shared" si="20"/>
        <v>0.76868115218987187</v>
      </c>
      <c r="L116" s="200">
        <f t="shared" si="20"/>
        <v>0.77001126808492582</v>
      </c>
      <c r="M116" s="200">
        <f t="shared" si="20"/>
        <v>0.7690889746032592</v>
      </c>
      <c r="N116" s="200">
        <f t="shared" si="20"/>
        <v>0.77073389451473129</v>
      </c>
      <c r="O116" s="200">
        <f t="shared" si="20"/>
        <v>0.77068467552823283</v>
      </c>
      <c r="P116" s="200">
        <f t="shared" si="20"/>
        <v>0.77056249366075158</v>
      </c>
      <c r="Q116" s="200">
        <f t="shared" si="20"/>
        <v>0.76818838933692124</v>
      </c>
    </row>
    <row r="117" spans="1:17" x14ac:dyDescent="0.25">
      <c r="A117" s="142" t="s">
        <v>245</v>
      </c>
      <c r="B117" s="199">
        <f t="shared" ref="B117:Q117" si="21">IF(B$55=0,0,B$55/B$31)</f>
        <v>0.75495016421003569</v>
      </c>
      <c r="C117" s="199">
        <f t="shared" si="21"/>
        <v>0.6411388714816969</v>
      </c>
      <c r="D117" s="199">
        <f t="shared" si="21"/>
        <v>0.66431773061975463</v>
      </c>
      <c r="E117" s="199">
        <f t="shared" si="21"/>
        <v>0.69438255186386355</v>
      </c>
      <c r="F117" s="199">
        <f t="shared" si="21"/>
        <v>0.65263190985427288</v>
      </c>
      <c r="G117" s="199">
        <f t="shared" si="21"/>
        <v>0.66527043634479355</v>
      </c>
      <c r="H117" s="199">
        <f t="shared" si="21"/>
        <v>0.64570248247594475</v>
      </c>
      <c r="I117" s="199">
        <f t="shared" si="21"/>
        <v>0.65319180141389566</v>
      </c>
      <c r="J117" s="199">
        <f t="shared" si="21"/>
        <v>0.63506728346550478</v>
      </c>
      <c r="K117" s="199">
        <f t="shared" si="21"/>
        <v>0.64393583112019648</v>
      </c>
      <c r="L117" s="199">
        <f t="shared" si="21"/>
        <v>0.68552053876461172</v>
      </c>
      <c r="M117" s="199">
        <f t="shared" si="21"/>
        <v>0.65931111221012784</v>
      </c>
      <c r="N117" s="199">
        <f t="shared" si="21"/>
        <v>0.68536916914740409</v>
      </c>
      <c r="O117" s="199">
        <f t="shared" si="21"/>
        <v>0.6645205666318944</v>
      </c>
      <c r="P117" s="199">
        <f t="shared" si="21"/>
        <v>0.66089065476299247</v>
      </c>
      <c r="Q117" s="199">
        <f t="shared" si="21"/>
        <v>0.64169270772055886</v>
      </c>
    </row>
    <row r="118" spans="1:17" x14ac:dyDescent="0.25">
      <c r="A118" s="142" t="s">
        <v>244</v>
      </c>
      <c r="B118" s="199">
        <f t="shared" ref="B118:Q118" si="22">IF(B$66=0,0,B$66/B$31)</f>
        <v>1.7319665595520794E-2</v>
      </c>
      <c r="C118" s="199">
        <f t="shared" si="22"/>
        <v>0.12687855025474032</v>
      </c>
      <c r="D118" s="199">
        <f t="shared" si="22"/>
        <v>0.10499266745160211</v>
      </c>
      <c r="E118" s="199">
        <f t="shared" si="22"/>
        <v>7.6835227133327258E-2</v>
      </c>
      <c r="F118" s="199">
        <f t="shared" si="22"/>
        <v>0.11721452328978388</v>
      </c>
      <c r="G118" s="199">
        <f t="shared" si="22"/>
        <v>0.10532545728056357</v>
      </c>
      <c r="H118" s="199">
        <f t="shared" si="22"/>
        <v>0.12166350087599208</v>
      </c>
      <c r="I118" s="199">
        <f t="shared" si="22"/>
        <v>0.11520339474523039</v>
      </c>
      <c r="J118" s="199">
        <f t="shared" si="22"/>
        <v>0.13324411985184803</v>
      </c>
      <c r="K118" s="199">
        <f t="shared" si="22"/>
        <v>0.12474532106967538</v>
      </c>
      <c r="L118" s="199">
        <f t="shared" si="22"/>
        <v>8.449072932031397E-2</v>
      </c>
      <c r="M118" s="199">
        <f t="shared" si="22"/>
        <v>0.10977786239313142</v>
      </c>
      <c r="N118" s="199">
        <f t="shared" si="22"/>
        <v>8.5364725367327296E-2</v>
      </c>
      <c r="O118" s="199">
        <f t="shared" si="22"/>
        <v>0.10616410889633833</v>
      </c>
      <c r="P118" s="199">
        <f t="shared" si="22"/>
        <v>0.10967183889775908</v>
      </c>
      <c r="Q118" s="199">
        <f t="shared" si="22"/>
        <v>0.12649568161636243</v>
      </c>
    </row>
    <row r="119" spans="1:17" x14ac:dyDescent="0.25">
      <c r="A119" s="127" t="s">
        <v>236</v>
      </c>
      <c r="B119" s="200">
        <f t="shared" ref="B119:Q119" si="23">IF(B$67=0,0,B$67/B$31)</f>
        <v>0.12272286560686055</v>
      </c>
      <c r="C119" s="200">
        <f t="shared" si="23"/>
        <v>0.11181108724819713</v>
      </c>
      <c r="D119" s="200">
        <f t="shared" si="23"/>
        <v>0.11406226979730047</v>
      </c>
      <c r="E119" s="200">
        <f t="shared" si="23"/>
        <v>0.11699781301437773</v>
      </c>
      <c r="F119" s="200">
        <f t="shared" si="23"/>
        <v>0.11300768688885542</v>
      </c>
      <c r="G119" s="200">
        <f t="shared" si="23"/>
        <v>0.11423817623176942</v>
      </c>
      <c r="H119" s="200">
        <f t="shared" si="23"/>
        <v>0.11219301727823808</v>
      </c>
      <c r="I119" s="200">
        <f t="shared" si="23"/>
        <v>0.1129617649767984</v>
      </c>
      <c r="J119" s="200">
        <f t="shared" si="23"/>
        <v>0.11126420581981386</v>
      </c>
      <c r="K119" s="200">
        <f t="shared" si="23"/>
        <v>0.11211708441250116</v>
      </c>
      <c r="L119" s="200">
        <f t="shared" si="23"/>
        <v>0.11608893136761189</v>
      </c>
      <c r="M119" s="200">
        <f t="shared" si="23"/>
        <v>0.11357993039317248</v>
      </c>
      <c r="N119" s="200">
        <f t="shared" si="23"/>
        <v>0.11612369223389994</v>
      </c>
      <c r="O119" s="200">
        <f t="shared" si="23"/>
        <v>0.11417418403399553</v>
      </c>
      <c r="P119" s="200">
        <f t="shared" si="23"/>
        <v>0.1138270720355246</v>
      </c>
      <c r="Q119" s="200">
        <f t="shared" si="23"/>
        <v>0.11187435403120838</v>
      </c>
    </row>
    <row r="120" spans="1:17" x14ac:dyDescent="0.25">
      <c r="A120" s="142" t="s">
        <v>243</v>
      </c>
      <c r="B120" s="199">
        <f t="shared" ref="B120:Q120" si="24">IF(B$68=0,0,B$68/B$31)</f>
        <v>0.12155106416223248</v>
      </c>
      <c r="C120" s="199">
        <f t="shared" si="24"/>
        <v>0.10322682979467732</v>
      </c>
      <c r="D120" s="199">
        <f t="shared" si="24"/>
        <v>0.10695875161927285</v>
      </c>
      <c r="E120" s="199">
        <f t="shared" si="24"/>
        <v>0.11179935062741088</v>
      </c>
      <c r="F120" s="199">
        <f t="shared" si="24"/>
        <v>0.1050772712024301</v>
      </c>
      <c r="G120" s="199">
        <f t="shared" si="24"/>
        <v>0.1071121423994883</v>
      </c>
      <c r="H120" s="199">
        <f t="shared" si="24"/>
        <v>0.10396159587470555</v>
      </c>
      <c r="I120" s="199">
        <f t="shared" si="24"/>
        <v>0.10516741677509689</v>
      </c>
      <c r="J120" s="199">
        <f t="shared" si="24"/>
        <v>0.10224927124908109</v>
      </c>
      <c r="K120" s="199">
        <f t="shared" si="24"/>
        <v>0.10367715544078693</v>
      </c>
      <c r="L120" s="199">
        <f t="shared" si="24"/>
        <v>0.11037251853451262</v>
      </c>
      <c r="M120" s="199">
        <f t="shared" si="24"/>
        <v>0.10615265894667751</v>
      </c>
      <c r="N120" s="199">
        <f t="shared" si="24"/>
        <v>0.11034814720654201</v>
      </c>
      <c r="O120" s="199">
        <f t="shared" si="24"/>
        <v>0.10699140931549553</v>
      </c>
      <c r="P120" s="199">
        <f t="shared" si="24"/>
        <v>0.10640697385021972</v>
      </c>
      <c r="Q120" s="199">
        <f t="shared" si="24"/>
        <v>0.10331600042791475</v>
      </c>
    </row>
    <row r="121" spans="1:17" x14ac:dyDescent="0.25">
      <c r="A121" s="140" t="s">
        <v>242</v>
      </c>
      <c r="B121" s="198">
        <f t="shared" ref="B121:Q121" si="25">IF(B$79=0,0,B$79/B$31)</f>
        <v>1.1718014446280664E-3</v>
      </c>
      <c r="C121" s="198">
        <f t="shared" si="25"/>
        <v>8.5842574535198134E-3</v>
      </c>
      <c r="D121" s="198">
        <f t="shared" si="25"/>
        <v>7.1035181780276339E-3</v>
      </c>
      <c r="E121" s="198">
        <f t="shared" si="25"/>
        <v>5.1984623869668596E-3</v>
      </c>
      <c r="F121" s="198">
        <f t="shared" si="25"/>
        <v>7.9304156864253295E-3</v>
      </c>
      <c r="G121" s="198">
        <f t="shared" si="25"/>
        <v>7.1260338322811168E-3</v>
      </c>
      <c r="H121" s="198">
        <f t="shared" si="25"/>
        <v>8.2314214035325451E-3</v>
      </c>
      <c r="I121" s="198">
        <f t="shared" si="25"/>
        <v>7.7943482017015005E-3</v>
      </c>
      <c r="J121" s="198">
        <f t="shared" si="25"/>
        <v>9.0149345707327654E-3</v>
      </c>
      <c r="K121" s="198">
        <f t="shared" si="25"/>
        <v>8.439928971714224E-3</v>
      </c>
      <c r="L121" s="198">
        <f t="shared" si="25"/>
        <v>5.716412833099282E-3</v>
      </c>
      <c r="M121" s="198">
        <f t="shared" si="25"/>
        <v>7.4272714464949678E-3</v>
      </c>
      <c r="N121" s="198">
        <f t="shared" si="25"/>
        <v>5.7755450273579353E-3</v>
      </c>
      <c r="O121" s="198">
        <f t="shared" si="25"/>
        <v>7.1827747185000002E-3</v>
      </c>
      <c r="P121" s="198">
        <f t="shared" si="25"/>
        <v>7.4200981853048817E-3</v>
      </c>
      <c r="Q121" s="198">
        <f t="shared" si="25"/>
        <v>8.558353603293628E-3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3.2307592080637451E-2</v>
      </c>
      <c r="C124" s="203">
        <f t="shared" si="27"/>
        <v>3.1846832720223546E-2</v>
      </c>
      <c r="D124" s="203">
        <f t="shared" si="27"/>
        <v>3.1972810222034159E-2</v>
      </c>
      <c r="E124" s="203">
        <f t="shared" si="27"/>
        <v>3.2130700967047905E-2</v>
      </c>
      <c r="F124" s="203">
        <f t="shared" si="27"/>
        <v>3.1989489312439577E-2</v>
      </c>
      <c r="G124" s="203">
        <f t="shared" si="27"/>
        <v>3.2068377945493061E-2</v>
      </c>
      <c r="H124" s="203">
        <f t="shared" si="27"/>
        <v>3.1821845985298046E-2</v>
      </c>
      <c r="I124" s="203">
        <f t="shared" si="27"/>
        <v>3.1925412421626741E-2</v>
      </c>
      <c r="J124" s="203">
        <f t="shared" si="27"/>
        <v>3.1894590599780753E-2</v>
      </c>
      <c r="K124" s="203">
        <f t="shared" si="27"/>
        <v>3.193770583164169E-2</v>
      </c>
      <c r="L124" s="203">
        <f t="shared" si="27"/>
        <v>3.2107418448082008E-2</v>
      </c>
      <c r="M124" s="203">
        <f t="shared" si="27"/>
        <v>3.1981590782445703E-2</v>
      </c>
      <c r="N124" s="203">
        <f t="shared" si="27"/>
        <v>3.2114685502692322E-2</v>
      </c>
      <c r="O124" s="203">
        <f t="shared" si="27"/>
        <v>3.2094005517459764E-2</v>
      </c>
      <c r="P124" s="203">
        <f t="shared" si="27"/>
        <v>3.2085975462660531E-2</v>
      </c>
      <c r="Q124" s="203">
        <f t="shared" si="27"/>
        <v>3.1913612119077117E-2</v>
      </c>
    </row>
    <row r="125" spans="1:17" x14ac:dyDescent="0.25">
      <c r="A125" s="76" t="s">
        <v>82</v>
      </c>
      <c r="B125" s="202">
        <f t="shared" ref="B125:Q125" si="28">IF(B$83=0,0,B$83/B$81)</f>
        <v>3.733500710547788E-3</v>
      </c>
      <c r="C125" s="202">
        <f t="shared" si="28"/>
        <v>3.6802548544281719E-3</v>
      </c>
      <c r="D125" s="202">
        <f t="shared" si="28"/>
        <v>3.6948129524550701E-3</v>
      </c>
      <c r="E125" s="202">
        <f t="shared" si="28"/>
        <v>3.7130589798045062E-3</v>
      </c>
      <c r="F125" s="202">
        <f t="shared" si="28"/>
        <v>3.6967404064022578E-3</v>
      </c>
      <c r="G125" s="202">
        <f t="shared" si="28"/>
        <v>3.705856863203624E-3</v>
      </c>
      <c r="H125" s="202">
        <f t="shared" si="28"/>
        <v>3.6773673599852013E-3</v>
      </c>
      <c r="I125" s="202">
        <f t="shared" si="28"/>
        <v>3.6893356107498181E-3</v>
      </c>
      <c r="J125" s="202">
        <f t="shared" si="28"/>
        <v>3.6857738072741801E-3</v>
      </c>
      <c r="K125" s="202">
        <f t="shared" si="28"/>
        <v>3.6907562506697288E-3</v>
      </c>
      <c r="L125" s="202">
        <f t="shared" si="28"/>
        <v>3.7103684264235695E-3</v>
      </c>
      <c r="M125" s="202">
        <f t="shared" si="28"/>
        <v>3.6958276436290126E-3</v>
      </c>
      <c r="N125" s="202">
        <f t="shared" si="28"/>
        <v>3.7112082152101645E-3</v>
      </c>
      <c r="O125" s="202">
        <f t="shared" si="28"/>
        <v>3.7088184134766522E-3</v>
      </c>
      <c r="P125" s="202">
        <f t="shared" si="28"/>
        <v>3.7078904515529102E-3</v>
      </c>
      <c r="Q125" s="202">
        <f t="shared" si="28"/>
        <v>3.687971954868449E-3</v>
      </c>
    </row>
    <row r="126" spans="1:17" x14ac:dyDescent="0.25">
      <c r="A126" s="76" t="s">
        <v>81</v>
      </c>
      <c r="B126" s="202">
        <f t="shared" ref="B126:Q126" si="29">IF(B$84=0,0,B$84/B$81)</f>
        <v>0.16276734191270928</v>
      </c>
      <c r="C126" s="202">
        <f t="shared" si="29"/>
        <v>0.16044601210983242</v>
      </c>
      <c r="D126" s="202">
        <f t="shared" si="29"/>
        <v>0.1610806933655366</v>
      </c>
      <c r="E126" s="202">
        <f t="shared" si="29"/>
        <v>0.1618761552128436</v>
      </c>
      <c r="F126" s="202">
        <f t="shared" si="29"/>
        <v>0.16116472349703123</v>
      </c>
      <c r="G126" s="202">
        <f t="shared" si="29"/>
        <v>0.16156216856434522</v>
      </c>
      <c r="H126" s="202">
        <f t="shared" si="29"/>
        <v>0.16032012762990125</v>
      </c>
      <c r="I126" s="202">
        <f t="shared" si="29"/>
        <v>0.16084190076330335</v>
      </c>
      <c r="J126" s="202">
        <f t="shared" si="29"/>
        <v>0.16068661880969143</v>
      </c>
      <c r="K126" s="202">
        <f t="shared" si="29"/>
        <v>0.16090383560716862</v>
      </c>
      <c r="L126" s="202">
        <f t="shared" si="29"/>
        <v>0.16175885666222267</v>
      </c>
      <c r="M126" s="202">
        <f t="shared" si="29"/>
        <v>0.16112493028901656</v>
      </c>
      <c r="N126" s="202">
        <f t="shared" si="29"/>
        <v>0.16179546846416393</v>
      </c>
      <c r="O126" s="202">
        <f t="shared" si="29"/>
        <v>0.16169128161487176</v>
      </c>
      <c r="P126" s="202">
        <f t="shared" si="29"/>
        <v>0.16165082577799536</v>
      </c>
      <c r="Q126" s="202">
        <f t="shared" si="29"/>
        <v>0.16078245022068871</v>
      </c>
    </row>
    <row r="127" spans="1:17" x14ac:dyDescent="0.25">
      <c r="A127" s="76" t="s">
        <v>80</v>
      </c>
      <c r="B127" s="202">
        <f t="shared" ref="B127:Q127" si="30">IF(B$85=0,0,B$85/B$81)</f>
        <v>5.049868131865206E-2</v>
      </c>
      <c r="C127" s="202">
        <f t="shared" si="30"/>
        <v>4.9778487128752255E-2</v>
      </c>
      <c r="D127" s="202">
        <f t="shared" si="30"/>
        <v>4.9975397430868727E-2</v>
      </c>
      <c r="E127" s="202">
        <f t="shared" si="30"/>
        <v>5.0222190023634948E-2</v>
      </c>
      <c r="F127" s="202">
        <f t="shared" si="30"/>
        <v>5.0001467837755317E-2</v>
      </c>
      <c r="G127" s="202">
        <f t="shared" si="30"/>
        <v>5.012477544700978E-2</v>
      </c>
      <c r="H127" s="202">
        <f t="shared" si="30"/>
        <v>4.9739431381080106E-2</v>
      </c>
      <c r="I127" s="202">
        <f t="shared" si="30"/>
        <v>4.990131185952669E-2</v>
      </c>
      <c r="J127" s="202">
        <f t="shared" si="30"/>
        <v>4.9853135525147585E-2</v>
      </c>
      <c r="K127" s="202">
        <f t="shared" si="30"/>
        <v>4.9920527188020231E-2</v>
      </c>
      <c r="L127" s="202">
        <f t="shared" si="30"/>
        <v>5.0185798066517878E-2</v>
      </c>
      <c r="M127" s="202">
        <f t="shared" si="30"/>
        <v>4.9989121967222772E-2</v>
      </c>
      <c r="N127" s="202">
        <f t="shared" si="30"/>
        <v>5.0197156903597905E-2</v>
      </c>
      <c r="O127" s="202">
        <f t="shared" si="30"/>
        <v>5.0164832860960268E-2</v>
      </c>
      <c r="P127" s="202">
        <f t="shared" si="30"/>
        <v>5.0152281409361357E-2</v>
      </c>
      <c r="Q127" s="202">
        <f t="shared" si="30"/>
        <v>4.988286728722835E-2</v>
      </c>
    </row>
    <row r="128" spans="1:17" x14ac:dyDescent="0.25">
      <c r="A128" s="129" t="s">
        <v>79</v>
      </c>
      <c r="B128" s="201">
        <f t="shared" ref="B128:Q128" si="31">IF(B$86=0,0,B$86/B$81)</f>
        <v>0.26460399008340713</v>
      </c>
      <c r="C128" s="201">
        <f t="shared" si="31"/>
        <v>0.27509194580398161</v>
      </c>
      <c r="D128" s="201">
        <f t="shared" si="31"/>
        <v>0.2722244045790102</v>
      </c>
      <c r="E128" s="201">
        <f t="shared" si="31"/>
        <v>0.26863044364264399</v>
      </c>
      <c r="F128" s="201">
        <f t="shared" si="31"/>
        <v>0.27184474965138306</v>
      </c>
      <c r="G128" s="201">
        <f t="shared" si="31"/>
        <v>0.27004906070525231</v>
      </c>
      <c r="H128" s="201">
        <f t="shared" si="31"/>
        <v>0.27566070206161869</v>
      </c>
      <c r="I128" s="201">
        <f t="shared" si="31"/>
        <v>0.2733032888614243</v>
      </c>
      <c r="J128" s="201">
        <f t="shared" si="31"/>
        <v>0.27400486528183099</v>
      </c>
      <c r="K128" s="201">
        <f t="shared" si="31"/>
        <v>0.27302346222963125</v>
      </c>
      <c r="L128" s="201">
        <f t="shared" si="31"/>
        <v>0.26916040797751584</v>
      </c>
      <c r="M128" s="201">
        <f t="shared" si="31"/>
        <v>0.27202453858233144</v>
      </c>
      <c r="N128" s="201">
        <f t="shared" si="31"/>
        <v>0.26899499289641238</v>
      </c>
      <c r="O128" s="201">
        <f t="shared" si="31"/>
        <v>0.26946571750464704</v>
      </c>
      <c r="P128" s="201">
        <f t="shared" si="31"/>
        <v>0.26964850024636383</v>
      </c>
      <c r="Q128" s="201">
        <f t="shared" si="31"/>
        <v>0.27357189121932013</v>
      </c>
    </row>
    <row r="129" spans="1:17" x14ac:dyDescent="0.25">
      <c r="A129" s="72" t="s">
        <v>235</v>
      </c>
      <c r="B129" s="276">
        <f t="shared" ref="B129:Q129" si="32">IF(B$91=0,0,B$91/B$81)</f>
        <v>0.48608889389404636</v>
      </c>
      <c r="C129" s="276">
        <f t="shared" si="32"/>
        <v>0.47915646738278195</v>
      </c>
      <c r="D129" s="276">
        <f t="shared" si="32"/>
        <v>0.4810518814500952</v>
      </c>
      <c r="E129" s="276">
        <f t="shared" si="32"/>
        <v>0.48342745117402514</v>
      </c>
      <c r="F129" s="276">
        <f t="shared" si="32"/>
        <v>0.48130282929498852</v>
      </c>
      <c r="G129" s="276">
        <f t="shared" si="32"/>
        <v>0.48248976047469605</v>
      </c>
      <c r="H129" s="276">
        <f t="shared" si="32"/>
        <v>0.47878052558211665</v>
      </c>
      <c r="I129" s="276">
        <f t="shared" si="32"/>
        <v>0.48033875048336916</v>
      </c>
      <c r="J129" s="276">
        <f t="shared" si="32"/>
        <v>0.47987501597627508</v>
      </c>
      <c r="K129" s="276">
        <f t="shared" si="32"/>
        <v>0.48052371289286855</v>
      </c>
      <c r="L129" s="276">
        <f t="shared" si="32"/>
        <v>0.48307715041923804</v>
      </c>
      <c r="M129" s="276">
        <f t="shared" si="32"/>
        <v>0.48118399073535451</v>
      </c>
      <c r="N129" s="276">
        <f t="shared" si="32"/>
        <v>0.48318648801792335</v>
      </c>
      <c r="O129" s="276">
        <f t="shared" si="32"/>
        <v>0.48287534408858451</v>
      </c>
      <c r="P129" s="276">
        <f t="shared" si="32"/>
        <v>0.48275452665206608</v>
      </c>
      <c r="Q129" s="276">
        <f t="shared" si="32"/>
        <v>0.48016120719881733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0.5505851937384274</v>
      </c>
      <c r="C133" s="253">
        <f>IF(C$5=0,0,C$5/PPA_fec!C$5)</f>
        <v>0.55547042233448329</v>
      </c>
      <c r="D133" s="253">
        <f>IF(D$5=0,0,D$5/PPA_fec!D$5)</f>
        <v>0.55464538991536561</v>
      </c>
      <c r="E133" s="253">
        <f>IF(E$5=0,0,E$5/PPA_fec!E$5)</f>
        <v>0.56264330504946436</v>
      </c>
      <c r="F133" s="253">
        <f>IF(F$5=0,0,F$5/PPA_fec!F$5)</f>
        <v>0.5640695841176665</v>
      </c>
      <c r="G133" s="253">
        <f>IF(G$5=0,0,G$5/PPA_fec!G$5)</f>
        <v>0.5743400479432178</v>
      </c>
      <c r="H133" s="253">
        <f>IF(H$5=0,0,H$5/PPA_fec!H$5)</f>
        <v>0.57651364835452612</v>
      </c>
      <c r="I133" s="253">
        <f>IF(I$5=0,0,I$5/PPA_fec!I$5)</f>
        <v>0.57612490081406031</v>
      </c>
      <c r="J133" s="253">
        <f>IF(J$5=0,0,J$5/PPA_fec!J$5)</f>
        <v>0.57716322808952547</v>
      </c>
      <c r="K133" s="253">
        <f>IF(K$5=0,0,K$5/PPA_fec!K$5)</f>
        <v>0.57667245053922378</v>
      </c>
      <c r="L133" s="253">
        <f>IF(L$5=0,0,L$5/PPA_fec!L$5)</f>
        <v>0.57431005440194649</v>
      </c>
      <c r="M133" s="253">
        <f>IF(M$5=0,0,M$5/PPA_fec!M$5)</f>
        <v>0.57581767001514361</v>
      </c>
      <c r="N133" s="253">
        <f>IF(N$5=0,0,N$5/PPA_fec!N$5)</f>
        <v>0.59187498024964003</v>
      </c>
      <c r="O133" s="253">
        <f>IF(O$5=0,0,O$5/PPA_fec!O$5)</f>
        <v>0.6000001237575292</v>
      </c>
      <c r="P133" s="253">
        <f>IF(P$5=0,0,P$5/PPA_fec!P$5)</f>
        <v>0.60573740681492461</v>
      </c>
      <c r="Q133" s="253">
        <f>IF(Q$5=0,0,Q$5/PPA_fec!Q$5)</f>
        <v>0.59409037403311671</v>
      </c>
    </row>
    <row r="134" spans="1:17" x14ac:dyDescent="0.25">
      <c r="A134" s="132" t="s">
        <v>83</v>
      </c>
      <c r="B134" s="252">
        <f>IF(B$6=0,0,B$6/PPA_fec!B$6)</f>
        <v>0.43452514670071835</v>
      </c>
      <c r="C134" s="252">
        <f>IF(C$6=0,0,C$6/PPA_fec!C$6)</f>
        <v>0.43452514670071835</v>
      </c>
      <c r="D134" s="252">
        <f>IF(D$6=0,0,D$6/PPA_fec!D$6)</f>
        <v>0.43452514670071835</v>
      </c>
      <c r="E134" s="252">
        <f>IF(E$6=0,0,E$6/PPA_fec!E$6)</f>
        <v>0.44114155039067438</v>
      </c>
      <c r="F134" s="252">
        <f>IF(F$6=0,0,F$6/PPA_fec!F$6)</f>
        <v>0.44114155039067432</v>
      </c>
      <c r="G134" s="252">
        <f>IF(G$6=0,0,G$6/PPA_fec!G$6)</f>
        <v>0.44581562238328165</v>
      </c>
      <c r="H134" s="252">
        <f>IF(H$6=0,0,H$6/PPA_fec!H$6)</f>
        <v>0.45124174185999499</v>
      </c>
      <c r="I134" s="252">
        <f>IF(I$6=0,0,I$6/PPA_fec!I$6)</f>
        <v>0.45124174185999505</v>
      </c>
      <c r="J134" s="252">
        <f>IF(J$6=0,0,J$6/PPA_fec!J$6)</f>
        <v>0.45124174185999505</v>
      </c>
      <c r="K134" s="252">
        <f>IF(K$6=0,0,K$6/PPA_fec!K$6)</f>
        <v>0.45124174185999494</v>
      </c>
      <c r="L134" s="252">
        <f>IF(L$6=0,0,L$6/PPA_fec!L$6)</f>
        <v>0.45124174185999494</v>
      </c>
      <c r="M134" s="252">
        <f>IF(M$6=0,0,M$6/PPA_fec!M$6)</f>
        <v>0.45124174185999499</v>
      </c>
      <c r="N134" s="252">
        <f>IF(N$6=0,0,N$6/PPA_fec!N$6)</f>
        <v>0.46481146503987114</v>
      </c>
      <c r="O134" s="252">
        <f>IF(O$6=0,0,O$6/PPA_fec!O$6)</f>
        <v>0.46481146503987114</v>
      </c>
      <c r="P134" s="252">
        <f>IF(P$6=0,0,P$6/PPA_fec!P$6)</f>
        <v>0.46481146503987114</v>
      </c>
      <c r="Q134" s="252">
        <f>IF(Q$6=0,0,Q$6/PPA_fec!Q$6)</f>
        <v>0.4648114650398712</v>
      </c>
    </row>
    <row r="135" spans="1:17" x14ac:dyDescent="0.25">
      <c r="A135" s="76" t="s">
        <v>82</v>
      </c>
      <c r="B135" s="251">
        <f>IF(B$7=0,0,B$7/PPA_fec!B$7)</f>
        <v>0.11335977675487317</v>
      </c>
      <c r="C135" s="251">
        <f>IF(C$7=0,0,C$7/PPA_fec!C$7)</f>
        <v>0.11335977675487317</v>
      </c>
      <c r="D135" s="251">
        <f>IF(D$7=0,0,D$7/PPA_fec!D$7)</f>
        <v>0.11335977675487317</v>
      </c>
      <c r="E135" s="251">
        <f>IF(E$7=0,0,E$7/PPA_fec!E$7)</f>
        <v>0.11508587719096627</v>
      </c>
      <c r="F135" s="251">
        <f>IF(F$7=0,0,F$7/PPA_fec!F$7)</f>
        <v>0.11508587719096627</v>
      </c>
      <c r="G135" s="251">
        <f>IF(G$7=0,0,G$7/PPA_fec!G$7)</f>
        <v>0.11630525830536495</v>
      </c>
      <c r="H135" s="251">
        <f>IF(H$7=0,0,H$7/PPA_fec!H$7)</f>
        <v>0.11772083504976255</v>
      </c>
      <c r="I135" s="251">
        <f>IF(I$7=0,0,I$7/PPA_fec!I$7)</f>
        <v>0.11772083504976254</v>
      </c>
      <c r="J135" s="251">
        <f>IF(J$7=0,0,J$7/PPA_fec!J$7)</f>
        <v>0.11772083504976256</v>
      </c>
      <c r="K135" s="251">
        <f>IF(K$7=0,0,K$7/PPA_fec!K$7)</f>
        <v>0.11772083504976256</v>
      </c>
      <c r="L135" s="251">
        <f>IF(L$7=0,0,L$7/PPA_fec!L$7)</f>
        <v>0.11772083504976255</v>
      </c>
      <c r="M135" s="251">
        <f>IF(M$7=0,0,M$7/PPA_fec!M$7)</f>
        <v>0.11772083504976256</v>
      </c>
      <c r="N135" s="251">
        <f>IF(N$7=0,0,N$7/PPA_fec!N$7)</f>
        <v>0.12126093117993125</v>
      </c>
      <c r="O135" s="251">
        <f>IF(O$7=0,0,O$7/PPA_fec!O$7)</f>
        <v>0.12126093117993124</v>
      </c>
      <c r="P135" s="251">
        <f>IF(P$7=0,0,P$7/PPA_fec!P$7)</f>
        <v>0.12126093117993124</v>
      </c>
      <c r="Q135" s="251">
        <f>IF(Q$7=0,0,Q$7/PPA_fec!Q$7)</f>
        <v>0.12126093117993124</v>
      </c>
    </row>
    <row r="136" spans="1:17" x14ac:dyDescent="0.25">
      <c r="A136" s="76" t="s">
        <v>81</v>
      </c>
      <c r="B136" s="251">
        <f>IF(B$8=0,0,B$8/PPA_fec!B$8)</f>
        <v>0.62535754754976502</v>
      </c>
      <c r="C136" s="251">
        <f>IF(C$8=0,0,C$8/PPA_fec!C$8)</f>
        <v>0.62535754754976491</v>
      </c>
      <c r="D136" s="251">
        <f>IF(D$8=0,0,D$8/PPA_fec!D$8)</f>
        <v>0.62535754754976514</v>
      </c>
      <c r="E136" s="251">
        <f>IF(E$8=0,0,E$8/PPA_fec!E$8)</f>
        <v>0.63487970758254175</v>
      </c>
      <c r="F136" s="251">
        <f>IF(F$8=0,0,F$8/PPA_fec!F$8)</f>
        <v>0.63487970758254186</v>
      </c>
      <c r="G136" s="251">
        <f>IF(G$8=0,0,G$8/PPA_fec!G$8)</f>
        <v>0.64160651320141471</v>
      </c>
      <c r="H136" s="251">
        <f>IF(H$8=0,0,H$8/PPA_fec!H$8)</f>
        <v>0.64941564644590932</v>
      </c>
      <c r="I136" s="251">
        <f>IF(I$8=0,0,I$8/PPA_fec!I$8)</f>
        <v>0.64941564644590932</v>
      </c>
      <c r="J136" s="251">
        <f>IF(J$8=0,0,J$8/PPA_fec!J$8)</f>
        <v>0.64941564644590943</v>
      </c>
      <c r="K136" s="251">
        <f>IF(K$8=0,0,K$8/PPA_fec!K$8)</f>
        <v>0.64941564644590932</v>
      </c>
      <c r="L136" s="251">
        <f>IF(L$8=0,0,L$8/PPA_fec!L$8)</f>
        <v>0.64941564644590932</v>
      </c>
      <c r="M136" s="251">
        <f>IF(M$8=0,0,M$8/PPA_fec!M$8)</f>
        <v>0.64941564644590932</v>
      </c>
      <c r="N136" s="251">
        <f>IF(N$8=0,0,N$8/PPA_fec!N$8)</f>
        <v>0.66894484716795932</v>
      </c>
      <c r="O136" s="251">
        <f>IF(O$8=0,0,O$8/PPA_fec!O$8)</f>
        <v>0.66894484716795943</v>
      </c>
      <c r="P136" s="251">
        <f>IF(P$8=0,0,P$8/PPA_fec!P$8)</f>
        <v>0.66894484716795932</v>
      </c>
      <c r="Q136" s="251">
        <f>IF(Q$8=0,0,Q$8/PPA_fec!Q$8)</f>
        <v>0.66894484716795932</v>
      </c>
    </row>
    <row r="137" spans="1:17" x14ac:dyDescent="0.25">
      <c r="A137" s="76" t="s">
        <v>80</v>
      </c>
      <c r="B137" s="251">
        <f>IF(B$9=0,0,B$9/PPA_fec!B$9)</f>
        <v>0.43769425289062314</v>
      </c>
      <c r="C137" s="251">
        <f>IF(C$9=0,0,C$9/PPA_fec!C$9)</f>
        <v>0.43769425289062308</v>
      </c>
      <c r="D137" s="251">
        <f>IF(D$9=0,0,D$9/PPA_fec!D$9)</f>
        <v>0.43769425289062314</v>
      </c>
      <c r="E137" s="251">
        <f>IF(E$9=0,0,E$9/PPA_fec!E$9)</f>
        <v>0.44435891175303111</v>
      </c>
      <c r="F137" s="251">
        <f>IF(F$9=0,0,F$9/PPA_fec!F$9)</f>
        <v>0.44435891175303099</v>
      </c>
      <c r="G137" s="251">
        <f>IF(G$9=0,0,G$9/PPA_fec!G$9)</f>
        <v>0.44906707298212167</v>
      </c>
      <c r="H137" s="251">
        <f>IF(H$9=0,0,H$9/PPA_fec!H$9)</f>
        <v>0.45453276657543418</v>
      </c>
      <c r="I137" s="251">
        <f>IF(I$9=0,0,I$9/PPA_fec!I$9)</f>
        <v>0.45453276657543418</v>
      </c>
      <c r="J137" s="251">
        <f>IF(J$9=0,0,J$9/PPA_fec!J$9)</f>
        <v>0.45453276657543418</v>
      </c>
      <c r="K137" s="251">
        <f>IF(K$9=0,0,K$9/PPA_fec!K$9)</f>
        <v>0.45453276657543418</v>
      </c>
      <c r="L137" s="251">
        <f>IF(L$9=0,0,L$9/PPA_fec!L$9)</f>
        <v>0.45453276657543418</v>
      </c>
      <c r="M137" s="251">
        <f>IF(M$9=0,0,M$9/PPA_fec!M$9)</f>
        <v>0.45453276657543423</v>
      </c>
      <c r="N137" s="251">
        <f>IF(N$9=0,0,N$9/PPA_fec!N$9)</f>
        <v>0.46820145731576379</v>
      </c>
      <c r="O137" s="251">
        <f>IF(O$9=0,0,O$9/PPA_fec!O$9)</f>
        <v>0.46820145731576379</v>
      </c>
      <c r="P137" s="251">
        <f>IF(P$9=0,0,P$9/PPA_fec!P$9)</f>
        <v>0.46820145731576374</v>
      </c>
      <c r="Q137" s="251">
        <f>IF(Q$9=0,0,Q$9/PPA_fec!Q$9)</f>
        <v>0.46820145731576385</v>
      </c>
    </row>
    <row r="138" spans="1:17" x14ac:dyDescent="0.25">
      <c r="A138" s="129" t="s">
        <v>79</v>
      </c>
      <c r="B138" s="250">
        <f>IF(B$10=0,0,B$10/PPA_fec!B$10)</f>
        <v>0.65237608710919015</v>
      </c>
      <c r="C138" s="250">
        <f>IF(C$10=0,0,C$10/PPA_fec!C$10)</f>
        <v>0.68804661732052874</v>
      </c>
      <c r="D138" s="250">
        <f>IF(D$10=0,0,D$10/PPA_fec!D$10)</f>
        <v>0.67819171847667381</v>
      </c>
      <c r="E138" s="250">
        <f>IF(E$10=0,0,E$10/PPA_fec!E$10)</f>
        <v>0.67608969259184792</v>
      </c>
      <c r="F138" s="250">
        <f>IF(F$10=0,0,F$10/PPA_fec!F$10)</f>
        <v>0.68719964811699086</v>
      </c>
      <c r="G138" s="250">
        <f>IF(G$10=0,0,G$10/PPA_fec!G$10)</f>
        <v>0.68819621765224304</v>
      </c>
      <c r="H138" s="250">
        <f>IF(H$10=0,0,H$10/PPA_fec!H$10)</f>
        <v>0.71655589972665912</v>
      </c>
      <c r="I138" s="250">
        <f>IF(I$10=0,0,I$10/PPA_fec!I$10)</f>
        <v>0.70812337284114013</v>
      </c>
      <c r="J138" s="250">
        <f>IF(J$10=0,0,J$10/PPA_fec!J$10)</f>
        <v>0.71062720576185123</v>
      </c>
      <c r="K138" s="250">
        <f>IF(K$10=0,0,K$10/PPA_fec!K$10)</f>
        <v>0.70712605699027287</v>
      </c>
      <c r="L138" s="250">
        <f>IF(L$10=0,0,L$10/PPA_fec!L$10)</f>
        <v>0.69343598877693247</v>
      </c>
      <c r="M138" s="250">
        <f>IF(M$10=0,0,M$10/PPA_fec!M$10)</f>
        <v>0.70357209789377106</v>
      </c>
      <c r="N138" s="250">
        <f>IF(N$10=0,0,N$10/PPA_fec!N$10)</f>
        <v>0.71368846120415042</v>
      </c>
      <c r="O138" s="250">
        <f>IF(O$10=0,0,O$10/PPA_fec!O$10)</f>
        <v>0.71539804652635031</v>
      </c>
      <c r="P138" s="250">
        <f>IF(P$10=0,0,P$10/PPA_fec!P$10)</f>
        <v>0.7160624738616802</v>
      </c>
      <c r="Q138" s="250">
        <f>IF(Q$10=0,0,Q$10/PPA_fec!Q$10)</f>
        <v>0.73040487461430703</v>
      </c>
    </row>
    <row r="139" spans="1:17" x14ac:dyDescent="0.25">
      <c r="A139" s="127" t="s">
        <v>241</v>
      </c>
      <c r="B139" s="248">
        <f>IF(B$15=0,0,B$15/PPA_fec!B$15)</f>
        <v>0.54032042772580913</v>
      </c>
      <c r="C139" s="248">
        <f>IF(C$15=0,0,C$15/PPA_fec!C$15)</f>
        <v>0.54032042772580913</v>
      </c>
      <c r="D139" s="248">
        <f>IF(D$15=0,0,D$15/PPA_fec!D$15)</f>
        <v>0.54032042772580913</v>
      </c>
      <c r="E139" s="248">
        <f>IF(E$15=0,0,E$15/PPA_fec!E$15)</f>
        <v>0.54854774920284655</v>
      </c>
      <c r="F139" s="248">
        <f>IF(F$15=0,0,F$15/PPA_fec!F$15)</f>
        <v>0.54854774920284644</v>
      </c>
      <c r="G139" s="248">
        <f>IF(G$15=0,0,G$15/PPA_fec!G$15)</f>
        <v>0.55435983303146374</v>
      </c>
      <c r="H139" s="248">
        <f>IF(H$15=0,0,H$15/PPA_fec!H$15)</f>
        <v>0.56110706784355724</v>
      </c>
      <c r="I139" s="248">
        <f>IF(I$15=0,0,I$15/PPA_fec!I$15)</f>
        <v>0.56110706784355724</v>
      </c>
      <c r="J139" s="248">
        <f>IF(J$15=0,0,J$15/PPA_fec!J$15)</f>
        <v>0.56110706784355713</v>
      </c>
      <c r="K139" s="248">
        <f>IF(K$15=0,0,K$15/PPA_fec!K$15)</f>
        <v>0.56110706784355724</v>
      </c>
      <c r="L139" s="248">
        <f>IF(L$15=0,0,L$15/PPA_fec!L$15)</f>
        <v>0.56110706784355713</v>
      </c>
      <c r="M139" s="248">
        <f>IF(M$15=0,0,M$15/PPA_fec!M$15)</f>
        <v>0.56110706784355724</v>
      </c>
      <c r="N139" s="248">
        <f>IF(N$15=0,0,N$15/PPA_fec!N$15)</f>
        <v>0.5779806566066984</v>
      </c>
      <c r="O139" s="248">
        <f>IF(O$15=0,0,O$15/PPA_fec!O$15)</f>
        <v>0.5779806566066984</v>
      </c>
      <c r="P139" s="248">
        <f>IF(P$15=0,0,P$15/PPA_fec!P$15)</f>
        <v>0.5779806566066984</v>
      </c>
      <c r="Q139" s="248">
        <f>IF(Q$15=0,0,Q$15/PPA_fec!Q$15)</f>
        <v>0.5779806566066984</v>
      </c>
    </row>
    <row r="140" spans="1:17" x14ac:dyDescent="0.25">
      <c r="A140" s="127" t="s">
        <v>240</v>
      </c>
      <c r="B140" s="249">
        <f>IF(B$16=0,0,B$16/PPA_fec!B$16)</f>
        <v>0.55301070300681432</v>
      </c>
      <c r="C140" s="249">
        <f>IF(C$16=0,0,C$16/PPA_fec!C$16)</f>
        <v>0.55868023848583326</v>
      </c>
      <c r="D140" s="249">
        <f>IF(D$16=0,0,D$16/PPA_fec!D$16)</f>
        <v>0.55773875856032173</v>
      </c>
      <c r="E140" s="249">
        <f>IF(E$16=0,0,E$16/PPA_fec!E$16)</f>
        <v>0.56574400194379548</v>
      </c>
      <c r="F140" s="249">
        <f>IF(F$16=0,0,F$16/PPA_fec!F$16)</f>
        <v>0.56750060897549237</v>
      </c>
      <c r="G140" s="249">
        <f>IF(G$16=0,0,G$16/PPA_fec!G$16)</f>
        <v>0.57857218073957473</v>
      </c>
      <c r="H140" s="249">
        <f>IF(H$16=0,0,H$16/PPA_fec!H$16)</f>
        <v>0.57970526293903024</v>
      </c>
      <c r="I140" s="249">
        <f>IF(I$16=0,0,I$16/PPA_fec!I$16)</f>
        <v>0.5793582943749902</v>
      </c>
      <c r="J140" s="249">
        <f>IF(J$16=0,0,J$16/PPA_fec!J$16)</f>
        <v>0.58067579968114336</v>
      </c>
      <c r="K140" s="249">
        <f>IF(K$16=0,0,K$16/PPA_fec!K$16)</f>
        <v>0.58009509868037423</v>
      </c>
      <c r="L140" s="249">
        <f>IF(L$16=0,0,L$16/PPA_fec!L$16)</f>
        <v>0.57729665759934023</v>
      </c>
      <c r="M140" s="249">
        <f>IF(M$16=0,0,M$16/PPA_fec!M$16)</f>
        <v>0.57904490157496491</v>
      </c>
      <c r="N140" s="249">
        <f>IF(N$16=0,0,N$16/PPA_fec!N$16)</f>
        <v>0.5950217044828513</v>
      </c>
      <c r="O140" s="249">
        <f>IF(O$16=0,0,O$16/PPA_fec!O$16)</f>
        <v>0.6046641959830612</v>
      </c>
      <c r="P140" s="249">
        <f>IF(P$16=0,0,P$16/PPA_fec!P$16)</f>
        <v>0.61142925934225434</v>
      </c>
      <c r="Q140" s="249">
        <f>IF(Q$16=0,0,Q$16/PPA_fec!Q$16)</f>
        <v>0.59760130156637781</v>
      </c>
    </row>
    <row r="141" spans="1:17" x14ac:dyDescent="0.25">
      <c r="A141" s="72" t="s">
        <v>239</v>
      </c>
      <c r="B141" s="265">
        <f>IF(B$29=0,0,B$29/PPA_fec!B$29)</f>
        <v>0.54296406884760284</v>
      </c>
      <c r="C141" s="265">
        <f>IF(C$29=0,0,C$29/PPA_fec!C$29)</f>
        <v>0.54296406884760284</v>
      </c>
      <c r="D141" s="265">
        <f>IF(D$29=0,0,D$29/PPA_fec!D$29)</f>
        <v>0.54296406884760284</v>
      </c>
      <c r="E141" s="265">
        <f>IF(E$29=0,0,E$29/PPA_fec!E$29)</f>
        <v>0.55123164437439065</v>
      </c>
      <c r="F141" s="265">
        <f>IF(F$29=0,0,F$29/PPA_fec!F$29)</f>
        <v>0.55123164437439076</v>
      </c>
      <c r="G141" s="265">
        <f>IF(G$29=0,0,G$29/PPA_fec!G$29)</f>
        <v>0.55707216515083424</v>
      </c>
      <c r="H141" s="265">
        <f>IF(H$29=0,0,H$29/PPA_fec!H$29)</f>
        <v>0.56385241235056338</v>
      </c>
      <c r="I141" s="265">
        <f>IF(I$29=0,0,I$29/PPA_fec!I$29)</f>
        <v>0.56385241235056349</v>
      </c>
      <c r="J141" s="265">
        <f>IF(J$29=0,0,J$29/PPA_fec!J$29)</f>
        <v>0.5638524123505636</v>
      </c>
      <c r="K141" s="265">
        <f>IF(K$29=0,0,K$29/PPA_fec!K$29)</f>
        <v>0.5638524123505636</v>
      </c>
      <c r="L141" s="265">
        <f>IF(L$29=0,0,L$29/PPA_fec!L$29)</f>
        <v>0.56385241235056349</v>
      </c>
      <c r="M141" s="265">
        <f>IF(M$29=0,0,M$29/PPA_fec!M$29)</f>
        <v>0.56385241235056338</v>
      </c>
      <c r="N141" s="265">
        <f>IF(N$29=0,0,N$29/PPA_fec!N$29)</f>
        <v>0.58080855900127937</v>
      </c>
      <c r="O141" s="265">
        <f>IF(O$29=0,0,O$29/PPA_fec!O$29)</f>
        <v>0.58080855900127937</v>
      </c>
      <c r="P141" s="265">
        <f>IF(P$29=0,0,P$29/PPA_fec!P$29)</f>
        <v>0.58080855900127937</v>
      </c>
      <c r="Q141" s="265">
        <f>IF(Q$29=0,0,Q$29/PPA_fec!Q$29)</f>
        <v>0.58080855900127937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0.77328369963609533</v>
      </c>
      <c r="C143" s="253">
        <f>IF(C$31=0,0,C$31/PPA_fec!C$31)</f>
        <v>0.74041120590595533</v>
      </c>
      <c r="D143" s="253">
        <f>IF(D$31=0,0,D$31/PPA_fec!D$31)</f>
        <v>0.75241908806858182</v>
      </c>
      <c r="E143" s="253">
        <f>IF(E$31=0,0,E$31/PPA_fec!E$31)</f>
        <v>0.77193887857669441</v>
      </c>
      <c r="F143" s="253">
        <f>IF(F$31=0,0,F$31/PPA_fec!F$31)</f>
        <v>0.75984851521597496</v>
      </c>
      <c r="G143" s="253">
        <f>IF(G$31=0,0,G$31/PPA_fec!G$31)</f>
        <v>0.78838480761330754</v>
      </c>
      <c r="H143" s="253">
        <f>IF(H$31=0,0,H$31/PPA_fec!H$31)</f>
        <v>0.77108801101574465</v>
      </c>
      <c r="I143" s="253">
        <f>IF(I$31=0,0,I$31/PPA_fec!I$31)</f>
        <v>0.78162405635678267</v>
      </c>
      <c r="J143" s="253">
        <f>IF(J$31=0,0,J$31/PPA_fec!J$31)</f>
        <v>0.78253630755218517</v>
      </c>
      <c r="K143" s="253">
        <f>IF(K$31=0,0,K$31/PPA_fec!K$31)</f>
        <v>0.78582076065317408</v>
      </c>
      <c r="L143" s="253">
        <f>IF(L$31=0,0,L$31/PPA_fec!L$31)</f>
        <v>0.79688243183366836</v>
      </c>
      <c r="M143" s="253">
        <f>IF(M$31=0,0,M$31/PPA_fec!M$31)</f>
        <v>0.80954741103161065</v>
      </c>
      <c r="N143" s="253">
        <f>IF(N$31=0,0,N$31/PPA_fec!N$31)</f>
        <v>0.82756932515000237</v>
      </c>
      <c r="O143" s="253">
        <f>IF(O$31=0,0,O$31/PPA_fec!O$31)</f>
        <v>0.8290441692053806</v>
      </c>
      <c r="P143" s="253">
        <f>IF(P$31=0,0,P$31/PPA_fec!P$31)</f>
        <v>0.82776885778652143</v>
      </c>
      <c r="Q143" s="253">
        <f>IF(Q$31=0,0,Q$31/PPA_fec!Q$31)</f>
        <v>0.82954862532646645</v>
      </c>
    </row>
    <row r="144" spans="1:17" x14ac:dyDescent="0.25">
      <c r="A144" s="132" t="s">
        <v>83</v>
      </c>
      <c r="B144" s="252">
        <f>IF(B$32=0,0,B$32/PPA_fec!B$32)</f>
        <v>0.47391035231252177</v>
      </c>
      <c r="C144" s="252">
        <f>IF(C$32=0,0,C$32/PPA_fec!C$32)</f>
        <v>0.47673406507828742</v>
      </c>
      <c r="D144" s="252">
        <f>IF(D$32=0,0,D$32/PPA_fec!D$32)</f>
        <v>0.47673406507828747</v>
      </c>
      <c r="E144" s="252">
        <f>IF(E$32=0,0,E$32/PPA_fec!E$32)</f>
        <v>0.47673406507828742</v>
      </c>
      <c r="F144" s="252">
        <f>IF(F$32=0,0,F$32/PPA_fec!F$32)</f>
        <v>0.47673406507828747</v>
      </c>
      <c r="G144" s="252">
        <f>IF(G$32=0,0,G$32/PPA_fec!G$32)</f>
        <v>0.4899352407472094</v>
      </c>
      <c r="H144" s="252">
        <f>IF(H$32=0,0,H$32/PPA_fec!H$32)</f>
        <v>0.50173763565035334</v>
      </c>
      <c r="I144" s="252">
        <f>IF(I$32=0,0,I$32/PPA_fec!I$32)</f>
        <v>0.50173763565035334</v>
      </c>
      <c r="J144" s="252">
        <f>IF(J$32=0,0,J$32/PPA_fec!J$32)</f>
        <v>0.50173763565035334</v>
      </c>
      <c r="K144" s="252">
        <f>IF(K$32=0,0,K$32/PPA_fec!K$32)</f>
        <v>0.50173763565035334</v>
      </c>
      <c r="L144" s="252">
        <f>IF(L$32=0,0,L$32/PPA_fec!L$32)</f>
        <v>0.50173763565035334</v>
      </c>
      <c r="M144" s="252">
        <f>IF(M$32=0,0,M$32/PPA_fec!M$32)</f>
        <v>0.51471824915954001</v>
      </c>
      <c r="N144" s="252">
        <f>IF(N$32=0,0,N$32/PPA_fec!N$32)</f>
        <v>0.5147182491595399</v>
      </c>
      <c r="O144" s="252">
        <f>IF(O$32=0,0,O$32/PPA_fec!O$32)</f>
        <v>0.51471824915954001</v>
      </c>
      <c r="P144" s="252">
        <f>IF(P$32=0,0,P$32/PPA_fec!P$32)</f>
        <v>0.51471824915954001</v>
      </c>
      <c r="Q144" s="252">
        <f>IF(Q$32=0,0,Q$32/PPA_fec!Q$32)</f>
        <v>0.53357957055043792</v>
      </c>
    </row>
    <row r="145" spans="1:17" x14ac:dyDescent="0.25">
      <c r="A145" s="76" t="s">
        <v>82</v>
      </c>
      <c r="B145" s="251">
        <f>IF(B$33=0,0,B$33/PPA_fec!B$33)</f>
        <v>0.1236723739126261</v>
      </c>
      <c r="C145" s="251">
        <f>IF(C$33=0,0,C$33/PPA_fec!C$33)</f>
        <v>0.12440925433586557</v>
      </c>
      <c r="D145" s="251">
        <f>IF(D$33=0,0,D$33/PPA_fec!D$33)</f>
        <v>0.12440925433586558</v>
      </c>
      <c r="E145" s="251">
        <f>IF(E$33=0,0,E$33/PPA_fec!E$33)</f>
        <v>0.12440925433586557</v>
      </c>
      <c r="F145" s="251">
        <f>IF(F$33=0,0,F$33/PPA_fec!F$33)</f>
        <v>0.1244092543358656</v>
      </c>
      <c r="G145" s="251">
        <f>IF(G$33=0,0,G$33/PPA_fec!G$33)</f>
        <v>0.12785425342788065</v>
      </c>
      <c r="H145" s="251">
        <f>IF(H$33=0,0,H$33/PPA_fec!H$33)</f>
        <v>0.13093422454141213</v>
      </c>
      <c r="I145" s="251">
        <f>IF(I$33=0,0,I$33/PPA_fec!I$33)</f>
        <v>0.13093422454141213</v>
      </c>
      <c r="J145" s="251">
        <f>IF(J$33=0,0,J$33/PPA_fec!J$33)</f>
        <v>0.13093422454141213</v>
      </c>
      <c r="K145" s="251">
        <f>IF(K$33=0,0,K$33/PPA_fec!K$33)</f>
        <v>0.13093422454141215</v>
      </c>
      <c r="L145" s="251">
        <f>IF(L$33=0,0,L$33/PPA_fec!L$33)</f>
        <v>0.13093422454141215</v>
      </c>
      <c r="M145" s="251">
        <f>IF(M$33=0,0,M$33/PPA_fec!M$33)</f>
        <v>0.13432166539323123</v>
      </c>
      <c r="N145" s="251">
        <f>IF(N$33=0,0,N$33/PPA_fec!N$33)</f>
        <v>0.1343216653932312</v>
      </c>
      <c r="O145" s="251">
        <f>IF(O$33=0,0,O$33/PPA_fec!O$33)</f>
        <v>0.13432166539323123</v>
      </c>
      <c r="P145" s="251">
        <f>IF(P$33=0,0,P$33/PPA_fec!P$33)</f>
        <v>0.13432166539323123</v>
      </c>
      <c r="Q145" s="251">
        <f>IF(Q$33=0,0,Q$33/PPA_fec!Q$33)</f>
        <v>0.13924374481217391</v>
      </c>
    </row>
    <row r="146" spans="1:17" x14ac:dyDescent="0.25">
      <c r="A146" s="76" t="s">
        <v>81</v>
      </c>
      <c r="B146" s="251">
        <f>IF(B$34=0,0,B$34/PPA_fec!B$34)</f>
        <v>0.67944461923952204</v>
      </c>
      <c r="C146" s="251">
        <f>IF(C$34=0,0,C$34/PPA_fec!C$34)</f>
        <v>0.68349297234178163</v>
      </c>
      <c r="D146" s="251">
        <f>IF(D$34=0,0,D$34/PPA_fec!D$34)</f>
        <v>0.68349297234178163</v>
      </c>
      <c r="E146" s="251">
        <f>IF(E$34=0,0,E$34/PPA_fec!E$34)</f>
        <v>0.68349297234178175</v>
      </c>
      <c r="F146" s="251">
        <f>IF(F$34=0,0,F$34/PPA_fec!F$34)</f>
        <v>0.68349297234178175</v>
      </c>
      <c r="G146" s="251">
        <f>IF(G$34=0,0,G$34/PPA_fec!G$34)</f>
        <v>0.70241947971204011</v>
      </c>
      <c r="H146" s="251">
        <f>IF(H$34=0,0,H$34/PPA_fec!H$34)</f>
        <v>0.71934055702539879</v>
      </c>
      <c r="I146" s="251">
        <f>IF(I$34=0,0,I$34/PPA_fec!I$34)</f>
        <v>0.71934055702539856</v>
      </c>
      <c r="J146" s="251">
        <f>IF(J$34=0,0,J$34/PPA_fec!J$34)</f>
        <v>0.71934055702539856</v>
      </c>
      <c r="K146" s="251">
        <f>IF(K$34=0,0,K$34/PPA_fec!K$34)</f>
        <v>0.71934055702539879</v>
      </c>
      <c r="L146" s="251">
        <f>IF(L$34=0,0,L$34/PPA_fec!L$34)</f>
        <v>0.71934055702539867</v>
      </c>
      <c r="M146" s="251">
        <f>IF(M$34=0,0,M$34/PPA_fec!M$34)</f>
        <v>0.73795084473109662</v>
      </c>
      <c r="N146" s="251">
        <f>IF(N$34=0,0,N$34/PPA_fec!N$34)</f>
        <v>0.73795084473109662</v>
      </c>
      <c r="O146" s="251">
        <f>IF(O$34=0,0,O$34/PPA_fec!O$34)</f>
        <v>0.73795084473109651</v>
      </c>
      <c r="P146" s="251">
        <f>IF(P$34=0,0,P$34/PPA_fec!P$34)</f>
        <v>0.73795084473109662</v>
      </c>
      <c r="Q146" s="251">
        <f>IF(Q$34=0,0,Q$34/PPA_fec!Q$34)</f>
        <v>0.76499229522539147</v>
      </c>
    </row>
    <row r="147" spans="1:17" x14ac:dyDescent="0.25">
      <c r="A147" s="76" t="s">
        <v>80</v>
      </c>
      <c r="B147" s="251">
        <f>IF(B$35=0,0,B$35/PPA_fec!B$35)</f>
        <v>0.4777829714576507</v>
      </c>
      <c r="C147" s="251">
        <f>IF(C$35=0,0,C$35/PPA_fec!C$35)</f>
        <v>0.4806297585539594</v>
      </c>
      <c r="D147" s="251">
        <f>IF(D$35=0,0,D$35/PPA_fec!D$35)</f>
        <v>0.48062975855395934</v>
      </c>
      <c r="E147" s="251">
        <f>IF(E$35=0,0,E$35/PPA_fec!E$35)</f>
        <v>0.48062975855395945</v>
      </c>
      <c r="F147" s="251">
        <f>IF(F$35=0,0,F$35/PPA_fec!F$35)</f>
        <v>0.4806297585539594</v>
      </c>
      <c r="G147" s="251">
        <f>IF(G$35=0,0,G$35/PPA_fec!G$35)</f>
        <v>0.49393880932074363</v>
      </c>
      <c r="H147" s="251">
        <f>IF(H$35=0,0,H$35/PPA_fec!H$35)</f>
        <v>0.50583764900555839</v>
      </c>
      <c r="I147" s="251">
        <f>IF(I$35=0,0,I$35/PPA_fec!I$35)</f>
        <v>0.50583764900555839</v>
      </c>
      <c r="J147" s="251">
        <f>IF(J$35=0,0,J$35/PPA_fec!J$35)</f>
        <v>0.50583764900555839</v>
      </c>
      <c r="K147" s="251">
        <f>IF(K$35=0,0,K$35/PPA_fec!K$35)</f>
        <v>0.50583764900555839</v>
      </c>
      <c r="L147" s="251">
        <f>IF(L$35=0,0,L$35/PPA_fec!L$35)</f>
        <v>0.50583764900555839</v>
      </c>
      <c r="M147" s="251">
        <f>IF(M$35=0,0,M$35/PPA_fec!M$35)</f>
        <v>0.51892433526066817</v>
      </c>
      <c r="N147" s="251">
        <f>IF(N$35=0,0,N$35/PPA_fec!N$35)</f>
        <v>0.51892433526066817</v>
      </c>
      <c r="O147" s="251">
        <f>IF(O$35=0,0,O$35/PPA_fec!O$35)</f>
        <v>0.51892433526066817</v>
      </c>
      <c r="P147" s="251">
        <f>IF(P$35=0,0,P$35/PPA_fec!P$35)</f>
        <v>0.51892433526066817</v>
      </c>
      <c r="Q147" s="251">
        <f>IF(Q$35=0,0,Q$35/PPA_fec!Q$35)</f>
        <v>0.53793978435518008</v>
      </c>
    </row>
    <row r="148" spans="1:17" x14ac:dyDescent="0.25">
      <c r="A148" s="129" t="s">
        <v>79</v>
      </c>
      <c r="B148" s="250">
        <f>IF(B$36=0,0,B$36/PPA_fec!B$36)</f>
        <v>0.71160572684349843</v>
      </c>
      <c r="C148" s="250">
        <f>IF(C$36=0,0,C$36/PPA_fec!C$36)</f>
        <v>0.75498661968193626</v>
      </c>
      <c r="D148" s="250">
        <f>IF(D$36=0,0,D$36/PPA_fec!D$36)</f>
        <v>0.74417293848922195</v>
      </c>
      <c r="E148" s="250">
        <f>IF(E$36=0,0,E$36/PPA_fec!E$36)</f>
        <v>0.73073962065987108</v>
      </c>
      <c r="F148" s="250">
        <f>IF(F$36=0,0,F$36/PPA_fec!F$36)</f>
        <v>0.74274762015305695</v>
      </c>
      <c r="G148" s="250">
        <f>IF(G$36=0,0,G$36/PPA_fec!G$36)</f>
        <v>0.75640744983733121</v>
      </c>
      <c r="H148" s="250">
        <f>IF(H$36=0,0,H$36/PPA_fec!H$36)</f>
        <v>0.7968518920094998</v>
      </c>
      <c r="I148" s="250">
        <f>IF(I$36=0,0,I$36/PPA_fec!I$36)</f>
        <v>0.78747443101069992</v>
      </c>
      <c r="J148" s="250">
        <f>IF(J$36=0,0,J$36/PPA_fec!J$36)</f>
        <v>0.79025883903930627</v>
      </c>
      <c r="K148" s="250">
        <f>IF(K$36=0,0,K$36/PPA_fec!K$36)</f>
        <v>0.78636535770183724</v>
      </c>
      <c r="L148" s="250">
        <f>IF(L$36=0,0,L$36/PPA_fec!L$36)</f>
        <v>0.77114120455244473</v>
      </c>
      <c r="M148" s="250">
        <f>IF(M$36=0,0,M$36/PPA_fec!M$36)</f>
        <v>0.802655206924479</v>
      </c>
      <c r="N148" s="250">
        <f>IF(N$36=0,0,N$36/PPA_fec!N$36)</f>
        <v>0.79042656862858152</v>
      </c>
      <c r="O148" s="250">
        <f>IF(O$36=0,0,O$36/PPA_fec!O$36)</f>
        <v>0.79231997413176725</v>
      </c>
      <c r="P148" s="250">
        <f>IF(P$36=0,0,P$36/PPA_fec!P$36)</f>
        <v>0.79305584285785236</v>
      </c>
      <c r="Q148" s="250">
        <f>IF(Q$36=0,0,Q$36/PPA_fec!Q$36)</f>
        <v>0.83858317451229691</v>
      </c>
    </row>
    <row r="149" spans="1:17" x14ac:dyDescent="0.25">
      <c r="A149" s="127" t="s">
        <v>238</v>
      </c>
      <c r="B149" s="248">
        <f>IF(B$41=0,0,B$41/PPA_fec!B$41)</f>
        <v>0.74910991937334659</v>
      </c>
      <c r="C149" s="248">
        <f>IF(C$41=0,0,C$41/PPA_fec!C$41)</f>
        <v>0.69361528054921717</v>
      </c>
      <c r="D149" s="248">
        <f>IF(D$41=0,0,D$41/PPA_fec!D$41)</f>
        <v>0.70627735823672833</v>
      </c>
      <c r="E149" s="248">
        <f>IF(E$41=0,0,E$41/PPA_fec!E$41)</f>
        <v>0.72807109900685918</v>
      </c>
      <c r="F149" s="248">
        <f>IF(F$41=0,0,F$41/PPA_fec!F$41)</f>
        <v>0.70935207382720289</v>
      </c>
      <c r="G149" s="248">
        <f>IF(G$41=0,0,G$41/PPA_fec!G$41)</f>
        <v>0.73711683249415272</v>
      </c>
      <c r="H149" s="248">
        <f>IF(H$41=0,0,H$41/PPA_fec!H$41)</f>
        <v>0.7249093242551784</v>
      </c>
      <c r="I149" s="248">
        <f>IF(I$41=0,0,I$41/PPA_fec!I$41)</f>
        <v>0.73374929462136707</v>
      </c>
      <c r="J149" s="248">
        <f>IF(J$41=0,0,J$41/PPA_fec!J$41)</f>
        <v>0.73134477786762453</v>
      </c>
      <c r="K149" s="248">
        <f>IF(K$41=0,0,K$41/PPA_fec!K$41)</f>
        <v>0.73513293652393918</v>
      </c>
      <c r="L149" s="248">
        <f>IF(L$41=0,0,L$41/PPA_fec!L$41)</f>
        <v>0.75185072030199673</v>
      </c>
      <c r="M149" s="248">
        <f>IF(M$41=0,0,M$41/PPA_fec!M$41)</f>
        <v>0.75948731077714937</v>
      </c>
      <c r="N149" s="248">
        <f>IF(N$41=0,0,N$41/PPA_fec!N$41)</f>
        <v>0.77901040111455533</v>
      </c>
      <c r="O149" s="248">
        <f>IF(O$41=0,0,O$41/PPA_fec!O$41)</f>
        <v>0.77480510349167409</v>
      </c>
      <c r="P149" s="248">
        <f>IF(P$41=0,0,P$41/PPA_fec!P$41)</f>
        <v>0.77301994459052004</v>
      </c>
      <c r="Q149" s="248">
        <f>IF(Q$41=0,0,Q$41/PPA_fec!Q$41)</f>
        <v>0.77707175365976067</v>
      </c>
    </row>
    <row r="150" spans="1:17" x14ac:dyDescent="0.25">
      <c r="A150" s="127" t="s">
        <v>237</v>
      </c>
      <c r="B150" s="249">
        <f>IF(B$54=0,0,B$54/PPA_fec!B$54)</f>
        <v>0.80117359629893348</v>
      </c>
      <c r="C150" s="249">
        <f>IF(C$54=0,0,C$54/PPA_fec!C$54)</f>
        <v>0.76355558942828938</v>
      </c>
      <c r="D150" s="249">
        <f>IF(D$54=0,0,D$54/PPA_fec!D$54)</f>
        <v>0.77711950361467363</v>
      </c>
      <c r="E150" s="249">
        <f>IF(E$54=0,0,E$54/PPA_fec!E$54)</f>
        <v>0.79908666303872022</v>
      </c>
      <c r="F150" s="249">
        <f>IF(F$54=0,0,F$54/PPA_fec!F$54)</f>
        <v>0.78542516894560954</v>
      </c>
      <c r="G150" s="249">
        <f>IF(G$54=0,0,G$54/PPA_fec!G$54)</f>
        <v>0.81564241059976983</v>
      </c>
      <c r="H150" s="249">
        <f>IF(H$54=0,0,H$54/PPA_fec!H$54)</f>
        <v>0.79447553769595336</v>
      </c>
      <c r="I150" s="249">
        <f>IF(I$54=0,0,I$54/PPA_fec!I$54)</f>
        <v>0.8063800532487353</v>
      </c>
      <c r="J150" s="249">
        <f>IF(J$54=0,0,J$54/PPA_fec!J$54)</f>
        <v>0.80735117980557769</v>
      </c>
      <c r="K150" s="249">
        <f>IF(K$54=0,0,K$54/PPA_fec!K$54)</f>
        <v>0.81107791925566397</v>
      </c>
      <c r="L150" s="249">
        <f>IF(L$54=0,0,L$54/PPA_fec!L$54)</f>
        <v>0.82365845780060032</v>
      </c>
      <c r="M150" s="249">
        <f>IF(M$54=0,0,M$54/PPA_fec!M$54)</f>
        <v>0.83591254192338016</v>
      </c>
      <c r="N150" s="249">
        <f>IF(N$54=0,0,N$54/PPA_fec!N$54)</f>
        <v>0.85619269917929675</v>
      </c>
      <c r="O150" s="249">
        <f>IF(O$54=0,0,O$54/PPA_fec!O$54)</f>
        <v>0.85781302721191699</v>
      </c>
      <c r="P150" s="249">
        <f>IF(P$54=0,0,P$54/PPA_fec!P$54)</f>
        <v>0.85638142527887129</v>
      </c>
      <c r="Q150" s="249">
        <f>IF(Q$54=0,0,Q$54/PPA_fec!Q$54)</f>
        <v>0.85566804357281034</v>
      </c>
    </row>
    <row r="151" spans="1:17" x14ac:dyDescent="0.25">
      <c r="A151" s="72" t="s">
        <v>236</v>
      </c>
      <c r="B151" s="265">
        <f>IF(B$67=0,0,B$67/PPA_fec!B$67)</f>
        <v>0.78157185999156631</v>
      </c>
      <c r="C151" s="265">
        <f>IF(C$67=0,0,C$67/PPA_fec!C$67)</f>
        <v>0.75771753297117805</v>
      </c>
      <c r="D151" s="265">
        <f>IF(D$67=0,0,D$67/PPA_fec!D$67)</f>
        <v>0.76959724386208361</v>
      </c>
      <c r="E151" s="265">
        <f>IF(E$67=0,0,E$67/PPA_fec!E$67)</f>
        <v>0.78883260314227888</v>
      </c>
      <c r="F151" s="265">
        <f>IF(F$67=0,0,F$67/PPA_fec!F$67)</f>
        <v>0.78066346095978767</v>
      </c>
      <c r="G151" s="265">
        <f>IF(G$67=0,0,G$67/PPA_fec!G$67)</f>
        <v>0.8096042938119723</v>
      </c>
      <c r="H151" s="265">
        <f>IF(H$67=0,0,H$67/PPA_fec!H$67)</f>
        <v>0.78657862144038859</v>
      </c>
      <c r="I151" s="265">
        <f>IF(I$67=0,0,I$67/PPA_fec!I$67)</f>
        <v>0.79885911401096654</v>
      </c>
      <c r="J151" s="265">
        <f>IF(J$67=0,0,J$67/PPA_fec!J$67)</f>
        <v>0.80260692912422593</v>
      </c>
      <c r="K151" s="265">
        <f>IF(K$67=0,0,K$67/PPA_fec!K$67)</f>
        <v>0.80549784463037088</v>
      </c>
      <c r="L151" s="265">
        <f>IF(L$67=0,0,L$67/PPA_fec!L$67)</f>
        <v>0.81300010555460345</v>
      </c>
      <c r="M151" s="265">
        <f>IF(M$67=0,0,M$67/PPA_fec!M$67)</f>
        <v>0.82824858634493204</v>
      </c>
      <c r="N151" s="265">
        <f>IF(N$67=0,0,N$67/PPA_fec!N$67)</f>
        <v>0.84619949756759838</v>
      </c>
      <c r="O151" s="265">
        <f>IF(O$67=0,0,O$67/PPA_fec!O$67)</f>
        <v>0.85171441969880801</v>
      </c>
      <c r="P151" s="265">
        <f>IF(P$67=0,0,P$67/PPA_fec!P$67)</f>
        <v>0.85078587276045836</v>
      </c>
      <c r="Q151" s="265">
        <f>IF(Q$67=0,0,Q$67/PPA_fec!Q$67)</f>
        <v>0.8491987678173496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0.54016202934602164</v>
      </c>
      <c r="C153" s="253">
        <f>IF(C$81=0,0,C$81/PPA_fec!C$81)</f>
        <v>0.54797708314894833</v>
      </c>
      <c r="D153" s="253">
        <f>IF(D$81=0,0,D$81/PPA_fec!D$81)</f>
        <v>0.55186082026766681</v>
      </c>
      <c r="E153" s="253">
        <f>IF(E$81=0,0,E$81/PPA_fec!E$81)</f>
        <v>0.54914896794470258</v>
      </c>
      <c r="F153" s="253">
        <f>IF(F$81=0,0,F$81/PPA_fec!F$81)</f>
        <v>0.55737878126755813</v>
      </c>
      <c r="G153" s="253">
        <f>IF(G$81=0,0,G$81/PPA_fec!G$81)</f>
        <v>0.56306682377255879</v>
      </c>
      <c r="H153" s="253">
        <f>IF(H$81=0,0,H$81/PPA_fec!H$81)</f>
        <v>0.56742904612287615</v>
      </c>
      <c r="I153" s="253">
        <f>IF(I$81=0,0,I$81/PPA_fec!I$81)</f>
        <v>0.57575617332951579</v>
      </c>
      <c r="J153" s="253">
        <f>IF(J$81=0,0,J$81/PPA_fec!J$81)</f>
        <v>0.57631256404867448</v>
      </c>
      <c r="K153" s="253">
        <f>IF(K$81=0,0,K$81/PPA_fec!K$81)</f>
        <v>0.57553455419554622</v>
      </c>
      <c r="L153" s="253">
        <f>IF(L$81=0,0,L$81/PPA_fec!L$81)</f>
        <v>0.58897035704660283</v>
      </c>
      <c r="M153" s="253">
        <f>IF(M$81=0,0,M$81/PPA_fec!M$81)</f>
        <v>0.59128758903360046</v>
      </c>
      <c r="N153" s="253">
        <f>IF(N$81=0,0,N$81/PPA_fec!N$81)</f>
        <v>0.6086029722933004</v>
      </c>
      <c r="O153" s="253">
        <f>IF(O$81=0,0,O$81/PPA_fec!O$81)</f>
        <v>0.60899512965342406</v>
      </c>
      <c r="P153" s="253">
        <f>IF(P$81=0,0,P$81/PPA_fec!P$81)</f>
        <v>0.66885430173342109</v>
      </c>
      <c r="Q153" s="253">
        <f>IF(Q$81=0,0,Q$81/PPA_fec!Q$81)</f>
        <v>0.72000366116309111</v>
      </c>
    </row>
    <row r="154" spans="1:17" x14ac:dyDescent="0.25">
      <c r="A154" s="132" t="s">
        <v>83</v>
      </c>
      <c r="B154" s="282">
        <f>IF(B$82=0,0,B$82/PPA_fec!B$82)</f>
        <v>0.39457082712020936</v>
      </c>
      <c r="C154" s="282">
        <f>IF(C$82=0,0,C$82/PPA_fec!C$82)</f>
        <v>0.39457082712020941</v>
      </c>
      <c r="D154" s="282">
        <f>IF(D$82=0,0,D$82/PPA_fec!D$82)</f>
        <v>0.3989391896972917</v>
      </c>
      <c r="E154" s="282">
        <f>IF(E$82=0,0,E$82/PPA_fec!E$82)</f>
        <v>0.3989391896972917</v>
      </c>
      <c r="F154" s="282">
        <f>IF(F$82=0,0,F$82/PPA_fec!F$82)</f>
        <v>0.40313830715592625</v>
      </c>
      <c r="G154" s="282">
        <f>IF(G$82=0,0,G$82/PPA_fec!G$82)</f>
        <v>0.40825664455941441</v>
      </c>
      <c r="H154" s="282">
        <f>IF(H$82=0,0,H$82/PPA_fec!H$82)</f>
        <v>0.40825664455941435</v>
      </c>
      <c r="I154" s="282">
        <f>IF(I$82=0,0,I$82/PPA_fec!I$82)</f>
        <v>0.41559608594067526</v>
      </c>
      <c r="J154" s="282">
        <f>IF(J$82=0,0,J$82/PPA_fec!J$82)</f>
        <v>0.41559608594067521</v>
      </c>
      <c r="K154" s="282">
        <f>IF(K$82=0,0,K$82/PPA_fec!K$82)</f>
        <v>0.41559608594067515</v>
      </c>
      <c r="L154" s="282">
        <f>IF(L$82=0,0,L$82/PPA_fec!L$82)</f>
        <v>0.42755811586633441</v>
      </c>
      <c r="M154" s="282">
        <f>IF(M$82=0,0,M$82/PPA_fec!M$82)</f>
        <v>0.42755811586633435</v>
      </c>
      <c r="N154" s="282">
        <f>IF(N$82=0,0,N$82/PPA_fec!N$82)</f>
        <v>0.4419102465009212</v>
      </c>
      <c r="O154" s="282">
        <f>IF(O$82=0,0,O$82/PPA_fec!O$82)</f>
        <v>0.44191024650092126</v>
      </c>
      <c r="P154" s="282">
        <f>IF(P$82=0,0,P$82/PPA_fec!P$82)</f>
        <v>0.48522492416900859</v>
      </c>
      <c r="Q154" s="282">
        <f>IF(Q$82=0,0,Q$82/PPA_fec!Q$82)</f>
        <v>0.51952565226297798</v>
      </c>
    </row>
    <row r="155" spans="1:17" x14ac:dyDescent="0.25">
      <c r="A155" s="76" t="s">
        <v>82</v>
      </c>
      <c r="B155" s="281">
        <f>IF(B$83=0,0,B$83/PPA_fec!B$83)</f>
        <v>0.10340939948027461</v>
      </c>
      <c r="C155" s="281">
        <f>IF(C$83=0,0,C$83/PPA_fec!C$83)</f>
        <v>0.10340939948027464</v>
      </c>
      <c r="D155" s="281">
        <f>IF(D$83=0,0,D$83/PPA_fec!D$83)</f>
        <v>0.10455426301239418</v>
      </c>
      <c r="E155" s="281">
        <f>IF(E$83=0,0,E$83/PPA_fec!E$83)</f>
        <v>0.10455426301239419</v>
      </c>
      <c r="F155" s="281">
        <f>IF(F$83=0,0,F$83/PPA_fec!F$83)</f>
        <v>0.10565477066500953</v>
      </c>
      <c r="G155" s="281">
        <f>IF(G$83=0,0,G$83/PPA_fec!G$83)</f>
        <v>0.10699618812634373</v>
      </c>
      <c r="H155" s="281">
        <f>IF(H$83=0,0,H$83/PPA_fec!H$83)</f>
        <v>0.10699618812634372</v>
      </c>
      <c r="I155" s="281">
        <f>IF(I$83=0,0,I$83/PPA_fec!I$83)</f>
        <v>0.10891971407806246</v>
      </c>
      <c r="J155" s="281">
        <f>IF(J$83=0,0,J$83/PPA_fec!J$83)</f>
        <v>0.10891971407806247</v>
      </c>
      <c r="K155" s="281">
        <f>IF(K$83=0,0,K$83/PPA_fec!K$83)</f>
        <v>0.1089197140780625</v>
      </c>
      <c r="L155" s="281">
        <f>IF(L$83=0,0,L$83/PPA_fec!L$83)</f>
        <v>0.11205473128195889</v>
      </c>
      <c r="M155" s="281">
        <f>IF(M$83=0,0,M$83/PPA_fec!M$83)</f>
        <v>0.11205473128195891</v>
      </c>
      <c r="N155" s="281">
        <f>IF(N$83=0,0,N$83/PPA_fec!N$83)</f>
        <v>0.11581614775822799</v>
      </c>
      <c r="O155" s="281">
        <f>IF(O$83=0,0,O$83/PPA_fec!O$83)</f>
        <v>0.11581614775822799</v>
      </c>
      <c r="P155" s="281">
        <f>IF(P$83=0,0,P$83/PPA_fec!P$83)</f>
        <v>0.12716808890154516</v>
      </c>
      <c r="Q155" s="281">
        <f>IF(Q$83=0,0,Q$83/PPA_fec!Q$83)</f>
        <v>0.13615764780994594</v>
      </c>
    </row>
    <row r="156" spans="1:17" x14ac:dyDescent="0.25">
      <c r="A156" s="76" t="s">
        <v>81</v>
      </c>
      <c r="B156" s="281">
        <f>IF(B$84=0,0,B$84/PPA_fec!B$84)</f>
        <v>0.58121580631894054</v>
      </c>
      <c r="C156" s="281">
        <f>IF(C$84=0,0,C$84/PPA_fec!C$84)</f>
        <v>0.58121580631894065</v>
      </c>
      <c r="D156" s="281">
        <f>IF(D$84=0,0,D$84/PPA_fec!D$84)</f>
        <v>0.58765054807636607</v>
      </c>
      <c r="E156" s="281">
        <f>IF(E$84=0,0,E$84/PPA_fec!E$84)</f>
        <v>0.58765054807636619</v>
      </c>
      <c r="F156" s="281">
        <f>IF(F$84=0,0,F$84/PPA_fec!F$84)</f>
        <v>0.59383598620761624</v>
      </c>
      <c r="G156" s="281">
        <f>IF(G$84=0,0,G$84/PPA_fec!G$84)</f>
        <v>0.60137546555202914</v>
      </c>
      <c r="H156" s="281">
        <f>IF(H$84=0,0,H$84/PPA_fec!H$84)</f>
        <v>0.60137546555202914</v>
      </c>
      <c r="I156" s="281">
        <f>IF(I$84=0,0,I$84/PPA_fec!I$84)</f>
        <v>0.61218670411083043</v>
      </c>
      <c r="J156" s="281">
        <f>IF(J$84=0,0,J$84/PPA_fec!J$84)</f>
        <v>0.61218670411083032</v>
      </c>
      <c r="K156" s="281">
        <f>IF(K$84=0,0,K$84/PPA_fec!K$84)</f>
        <v>0.61218670411083043</v>
      </c>
      <c r="L156" s="281">
        <f>IF(L$84=0,0,L$84/PPA_fec!L$84)</f>
        <v>0.62980716763875166</v>
      </c>
      <c r="M156" s="281">
        <f>IF(M$84=0,0,M$84/PPA_fec!M$84)</f>
        <v>0.62980716763875177</v>
      </c>
      <c r="N156" s="281">
        <f>IF(N$84=0,0,N$84/PPA_fec!N$84)</f>
        <v>0.65094832812458436</v>
      </c>
      <c r="O156" s="281">
        <f>IF(O$84=0,0,O$84/PPA_fec!O$84)</f>
        <v>0.65094832812458436</v>
      </c>
      <c r="P156" s="281">
        <f>IF(P$84=0,0,P$84/PPA_fec!P$84)</f>
        <v>0.71475227300830635</v>
      </c>
      <c r="Q156" s="281">
        <f>IF(Q$84=0,0,Q$84/PPA_fec!Q$84)</f>
        <v>0.76527837368829765</v>
      </c>
    </row>
    <row r="157" spans="1:17" x14ac:dyDescent="0.25">
      <c r="A157" s="76" t="s">
        <v>80</v>
      </c>
      <c r="B157" s="281">
        <f>IF(B$85=0,0,B$85/PPA_fec!B$85)</f>
        <v>0.40837995675877609</v>
      </c>
      <c r="C157" s="281">
        <f>IF(C$85=0,0,C$85/PPA_fec!C$85)</f>
        <v>0.40837995675877614</v>
      </c>
      <c r="D157" s="281">
        <f>IF(D$85=0,0,D$85/PPA_fec!D$85)</f>
        <v>0.41290120262318974</v>
      </c>
      <c r="E157" s="281">
        <f>IF(E$85=0,0,E$85/PPA_fec!E$85)</f>
        <v>0.4129012026231898</v>
      </c>
      <c r="F157" s="281">
        <f>IF(F$85=0,0,F$85/PPA_fec!F$85)</f>
        <v>0.41724728015430884</v>
      </c>
      <c r="G157" s="281">
        <f>IF(G$85=0,0,G$85/PPA_fec!G$85)</f>
        <v>0.42254474834973754</v>
      </c>
      <c r="H157" s="281">
        <f>IF(H$85=0,0,H$85/PPA_fec!H$85)</f>
        <v>0.42254474834973754</v>
      </c>
      <c r="I157" s="281">
        <f>IF(I$85=0,0,I$85/PPA_fec!I$85)</f>
        <v>0.43014105438125194</v>
      </c>
      <c r="J157" s="281">
        <f>IF(J$85=0,0,J$85/PPA_fec!J$85)</f>
        <v>0.43014105438125189</v>
      </c>
      <c r="K157" s="281">
        <f>IF(K$85=0,0,K$85/PPA_fec!K$85)</f>
        <v>0.43014105438125194</v>
      </c>
      <c r="L157" s="281">
        <f>IF(L$85=0,0,L$85/PPA_fec!L$85)</f>
        <v>0.44252172960613273</v>
      </c>
      <c r="M157" s="281">
        <f>IF(M$85=0,0,M$85/PPA_fec!M$85)</f>
        <v>0.44252172960613279</v>
      </c>
      <c r="N157" s="281">
        <f>IF(N$85=0,0,N$85/PPA_fec!N$85)</f>
        <v>0.45737615392008046</v>
      </c>
      <c r="O157" s="281">
        <f>IF(O$85=0,0,O$85/PPA_fec!O$85)</f>
        <v>0.45737615392008041</v>
      </c>
      <c r="P157" s="281">
        <f>IF(P$85=0,0,P$85/PPA_fec!P$85)</f>
        <v>0.50220675207204357</v>
      </c>
      <c r="Q157" s="281">
        <f>IF(Q$85=0,0,Q$85/PPA_fec!Q$85)</f>
        <v>0.53770793181725118</v>
      </c>
    </row>
    <row r="158" spans="1:17" x14ac:dyDescent="0.25">
      <c r="A158" s="129" t="s">
        <v>79</v>
      </c>
      <c r="B158" s="280">
        <f>IF(B$86=0,0,B$86/PPA_fec!B$86)</f>
        <v>0.61771242284586647</v>
      </c>
      <c r="C158" s="280">
        <f>IF(C$86=0,0,C$86/PPA_fec!C$86)</f>
        <v>0.65148761797706833</v>
      </c>
      <c r="D158" s="280">
        <f>IF(D$86=0,0,D$86/PPA_fec!D$86)</f>
        <v>0.64926577927104479</v>
      </c>
      <c r="E158" s="280">
        <f>IF(E$86=0,0,E$86/PPA_fec!E$86)</f>
        <v>0.63754566272612512</v>
      </c>
      <c r="F158" s="280">
        <f>IF(F$86=0,0,F$86/PPA_fec!F$86)</f>
        <v>0.6548431300225237</v>
      </c>
      <c r="G158" s="280">
        <f>IF(G$86=0,0,G$86/PPA_fec!G$86)</f>
        <v>0.65715604127427274</v>
      </c>
      <c r="H158" s="280">
        <f>IF(H$86=0,0,H$86/PPA_fec!H$86)</f>
        <v>0.67600874719326243</v>
      </c>
      <c r="I158" s="280">
        <f>IF(I$86=0,0,I$86/PPA_fec!I$86)</f>
        <v>0.68006332677468628</v>
      </c>
      <c r="J158" s="280">
        <f>IF(J$86=0,0,J$86/PPA_fec!J$86)</f>
        <v>0.68246794299137037</v>
      </c>
      <c r="K158" s="280">
        <f>IF(K$86=0,0,K$86/PPA_fec!K$86)</f>
        <v>0.67910553049031186</v>
      </c>
      <c r="L158" s="280">
        <f>IF(L$86=0,0,L$86/PPA_fec!L$86)</f>
        <v>0.68512609572007166</v>
      </c>
      <c r="M158" s="280">
        <f>IF(M$86=0,0,M$86/PPA_fec!M$86)</f>
        <v>0.69514073726941061</v>
      </c>
      <c r="N158" s="280">
        <f>IF(N$86=0,0,N$86/PPA_fec!N$86)</f>
        <v>0.70752886038154672</v>
      </c>
      <c r="O158" s="280">
        <f>IF(O$86=0,0,O$86/PPA_fec!O$86)</f>
        <v>0.70922369085799897</v>
      </c>
      <c r="P158" s="280">
        <f>IF(P$86=0,0,P$86/PPA_fec!P$86)</f>
        <v>0.77946286276601462</v>
      </c>
      <c r="Q158" s="280">
        <f>IF(Q$86=0,0,Q$86/PPA_fec!Q$86)</f>
        <v>0.8512792979695929</v>
      </c>
    </row>
    <row r="159" spans="1:17" x14ac:dyDescent="0.25">
      <c r="A159" s="72" t="s">
        <v>235</v>
      </c>
      <c r="B159" s="279">
        <f>IF(B$91=0,0,B$91/PPA_fec!B$91)</f>
        <v>0.53935063643367664</v>
      </c>
      <c r="C159" s="279">
        <f>IF(C$91=0,0,C$91/PPA_fec!C$91)</f>
        <v>0.53935063643367664</v>
      </c>
      <c r="D159" s="279">
        <f>IF(D$91=0,0,D$91/PPA_fec!D$91)</f>
        <v>0.54532188157949324</v>
      </c>
      <c r="E159" s="279">
        <f>IF(E$91=0,0,E$91/PPA_fec!E$91)</f>
        <v>0.54532188157949335</v>
      </c>
      <c r="F159" s="279">
        <f>IF(F$91=0,0,F$91/PPA_fec!F$91)</f>
        <v>0.55106178052312282</v>
      </c>
      <c r="G159" s="279">
        <f>IF(G$91=0,0,G$91/PPA_fec!G$91)</f>
        <v>0.5580581886362157</v>
      </c>
      <c r="H159" s="279">
        <f>IF(H$91=0,0,H$91/PPA_fec!H$91)</f>
        <v>0.5580581886362157</v>
      </c>
      <c r="I159" s="279">
        <f>IF(I$91=0,0,I$91/PPA_fec!I$91)</f>
        <v>0.568090690047793</v>
      </c>
      <c r="J159" s="279">
        <f>IF(J$91=0,0,J$91/PPA_fec!J$91)</f>
        <v>0.56809069004779289</v>
      </c>
      <c r="K159" s="279">
        <f>IF(K$91=0,0,K$91/PPA_fec!K$91)</f>
        <v>0.568090690047793</v>
      </c>
      <c r="L159" s="279">
        <f>IF(L$91=0,0,L$91/PPA_fec!L$91)</f>
        <v>0.58444194566527286</v>
      </c>
      <c r="M159" s="279">
        <f>IF(M$91=0,0,M$91/PPA_fec!M$91)</f>
        <v>0.58444194566527286</v>
      </c>
      <c r="N159" s="279">
        <f>IF(N$91=0,0,N$91/PPA_fec!N$91)</f>
        <v>0.60406030125542243</v>
      </c>
      <c r="O159" s="279">
        <f>IF(O$91=0,0,O$91/PPA_fec!O$91)</f>
        <v>0.60406030125542232</v>
      </c>
      <c r="P159" s="279">
        <f>IF(P$91=0,0,P$91/PPA_fec!P$91)</f>
        <v>0.66326842654362339</v>
      </c>
      <c r="Q159" s="279">
        <f>IF(Q$91=0,0,Q$91/PPA_fec!Q$91)</f>
        <v>0.71015511520898866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451.50810137251943</v>
      </c>
      <c r="C5" s="96">
        <v>11.000302733911154</v>
      </c>
      <c r="D5" s="96">
        <v>132.44036274801763</v>
      </c>
      <c r="E5" s="96">
        <v>609.99233753608257</v>
      </c>
      <c r="F5" s="96">
        <v>236.90419389456164</v>
      </c>
      <c r="G5" s="96">
        <v>413.67381183247534</v>
      </c>
      <c r="H5" s="96">
        <v>11.53206785386382</v>
      </c>
      <c r="I5" s="96">
        <v>14.139422125047098</v>
      </c>
      <c r="J5" s="96">
        <v>12.591150953083282</v>
      </c>
      <c r="K5" s="96">
        <v>11.241173357999447</v>
      </c>
      <c r="L5" s="96">
        <v>9.4508730206953455</v>
      </c>
      <c r="M5" s="96">
        <v>10.273738616759395</v>
      </c>
      <c r="N5" s="96">
        <v>59.705673923355135</v>
      </c>
      <c r="O5" s="96">
        <v>220.33309073709319</v>
      </c>
      <c r="P5" s="96">
        <v>240.99417816568626</v>
      </c>
      <c r="Q5" s="96">
        <v>8.3555047529951274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17.831016983421982</v>
      </c>
      <c r="C10" s="158">
        <v>11.000302733911154</v>
      </c>
      <c r="D10" s="158">
        <v>13.65374453867992</v>
      </c>
      <c r="E10" s="158">
        <v>19.43667117675664</v>
      </c>
      <c r="F10" s="158">
        <v>15.325570760784236</v>
      </c>
      <c r="G10" s="158">
        <v>18.005096258121345</v>
      </c>
      <c r="H10" s="158">
        <v>11.53206785386382</v>
      </c>
      <c r="I10" s="158">
        <v>14.139422125047098</v>
      </c>
      <c r="J10" s="158">
        <v>12.591150953083282</v>
      </c>
      <c r="K10" s="158">
        <v>11.241173357999447</v>
      </c>
      <c r="L10" s="158">
        <v>9.4508730206953455</v>
      </c>
      <c r="M10" s="158">
        <v>10.273738616759395</v>
      </c>
      <c r="N10" s="158">
        <v>12.834001493562344</v>
      </c>
      <c r="O10" s="158">
        <v>12.177948288186318</v>
      </c>
      <c r="P10" s="158">
        <v>11.848713966055263</v>
      </c>
      <c r="Q10" s="158">
        <v>8.3555047529951274</v>
      </c>
    </row>
    <row r="11" spans="1:17" x14ac:dyDescent="0.25">
      <c r="A11" s="92" t="s">
        <v>125</v>
      </c>
      <c r="B11" s="91">
        <v>0.8912639732687172</v>
      </c>
      <c r="C11" s="91">
        <v>0.92314125618203835</v>
      </c>
      <c r="D11" s="91">
        <v>0.82564573281253939</v>
      </c>
      <c r="E11" s="91">
        <v>0.8737075455900839</v>
      </c>
      <c r="F11" s="91">
        <v>1.0303939218358498</v>
      </c>
      <c r="G11" s="91">
        <v>1.2846460347934932</v>
      </c>
      <c r="H11" s="91">
        <v>0.67507606880127058</v>
      </c>
      <c r="I11" s="91">
        <v>1.2558182143790466</v>
      </c>
      <c r="J11" s="91">
        <v>1.232102919965087</v>
      </c>
      <c r="K11" s="91">
        <v>1.1530002502959695</v>
      </c>
      <c r="L11" s="91">
        <v>1.1846391359610364</v>
      </c>
      <c r="M11" s="91">
        <v>0.90889573041358152</v>
      </c>
      <c r="N11" s="91">
        <v>0.70805073736399338</v>
      </c>
      <c r="O11" s="91">
        <v>0.52640553186435779</v>
      </c>
      <c r="P11" s="91">
        <v>0.68823327690574732</v>
      </c>
      <c r="Q11" s="91">
        <v>0.9207937153076633</v>
      </c>
    </row>
    <row r="12" spans="1:17" x14ac:dyDescent="0.25">
      <c r="A12" s="92" t="s">
        <v>26</v>
      </c>
      <c r="B12" s="91">
        <v>16.939753010153265</v>
      </c>
      <c r="C12" s="91">
        <v>10.077161477729115</v>
      </c>
      <c r="D12" s="91">
        <v>12.828098805867381</v>
      </c>
      <c r="E12" s="91">
        <v>18.562963631166557</v>
      </c>
      <c r="F12" s="91">
        <v>14.295176838948386</v>
      </c>
      <c r="G12" s="91">
        <v>16.720450223327852</v>
      </c>
      <c r="H12" s="91">
        <v>10.856991785062549</v>
      </c>
      <c r="I12" s="91">
        <v>12.88360391066805</v>
      </c>
      <c r="J12" s="91">
        <v>11.359048033118196</v>
      </c>
      <c r="K12" s="91">
        <v>10.088173107703478</v>
      </c>
      <c r="L12" s="91">
        <v>8.2662338847343086</v>
      </c>
      <c r="M12" s="91">
        <v>9.364842886345814</v>
      </c>
      <c r="N12" s="91">
        <v>12.12595075619835</v>
      </c>
      <c r="O12" s="91">
        <v>11.651542756321961</v>
      </c>
      <c r="P12" s="91">
        <v>11.160480689149516</v>
      </c>
      <c r="Q12" s="91">
        <v>7.4347110376874648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433.67708438909744</v>
      </c>
      <c r="C16" s="206">
        <v>0</v>
      </c>
      <c r="D16" s="206">
        <v>118.7866182093377</v>
      </c>
      <c r="E16" s="206">
        <v>590.55566635932598</v>
      </c>
      <c r="F16" s="206">
        <v>221.5786231337774</v>
      </c>
      <c r="G16" s="206">
        <v>395.668715574354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46.871672429792795</v>
      </c>
      <c r="O16" s="206">
        <v>208.15514244890687</v>
      </c>
      <c r="P16" s="206">
        <v>229.14546419963096</v>
      </c>
      <c r="Q16" s="206">
        <v>0</v>
      </c>
    </row>
    <row r="17" spans="1:17" x14ac:dyDescent="0.25">
      <c r="A17" s="152" t="s">
        <v>249</v>
      </c>
      <c r="B17" s="264">
        <v>433.67708438909744</v>
      </c>
      <c r="C17" s="264">
        <v>0</v>
      </c>
      <c r="D17" s="264">
        <v>118.7866182093377</v>
      </c>
      <c r="E17" s="264">
        <v>590.55566635932598</v>
      </c>
      <c r="F17" s="264">
        <v>221.5786231337774</v>
      </c>
      <c r="G17" s="264">
        <v>395.668715574354</v>
      </c>
      <c r="H17" s="264">
        <v>0</v>
      </c>
      <c r="I17" s="264">
        <v>0</v>
      </c>
      <c r="J17" s="264">
        <v>0</v>
      </c>
      <c r="K17" s="264">
        <v>0</v>
      </c>
      <c r="L17" s="264">
        <v>0</v>
      </c>
      <c r="M17" s="264">
        <v>0</v>
      </c>
      <c r="N17" s="264">
        <v>46.871672429792795</v>
      </c>
      <c r="O17" s="264">
        <v>208.15514244890687</v>
      </c>
      <c r="P17" s="264">
        <v>229.14546419963096</v>
      </c>
      <c r="Q17" s="264">
        <v>0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2.3981054666261872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1.1663082200898689</v>
      </c>
      <c r="P20" s="87">
        <v>2.9242069979795469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6.1907098093361741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3.192789208841841</v>
      </c>
      <c r="P21" s="87">
        <v>7.9250606578791691</v>
      </c>
      <c r="Q21" s="87">
        <v>0</v>
      </c>
    </row>
    <row r="22" spans="1:17" x14ac:dyDescent="0.25">
      <c r="A22" s="150" t="s">
        <v>29</v>
      </c>
      <c r="B22" s="87">
        <v>433.67708438909744</v>
      </c>
      <c r="C22" s="87">
        <v>0</v>
      </c>
      <c r="D22" s="87">
        <v>118.7866182093377</v>
      </c>
      <c r="E22" s="87">
        <v>590.55566635932598</v>
      </c>
      <c r="F22" s="87">
        <v>221.5786231337774</v>
      </c>
      <c r="G22" s="87">
        <v>306.50404328365181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46.871672429792795</v>
      </c>
      <c r="O22" s="87">
        <v>133.12634698889548</v>
      </c>
      <c r="P22" s="87">
        <v>89.782378045699531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80.57585701473981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70.669698031079704</v>
      </c>
      <c r="P24" s="87">
        <v>128.51381849807274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2846.5533130187519</v>
      </c>
      <c r="C31" s="96">
        <v>2260.6321967449067</v>
      </c>
      <c r="D31" s="96">
        <v>2721.7198232475225</v>
      </c>
      <c r="E31" s="96">
        <v>3267.2590417371052</v>
      </c>
      <c r="F31" s="96">
        <v>2638.535706800521</v>
      </c>
      <c r="G31" s="96">
        <v>2864.5834013306981</v>
      </c>
      <c r="H31" s="96">
        <v>2280.620898500968</v>
      </c>
      <c r="I31" s="96">
        <v>2692.5609102891176</v>
      </c>
      <c r="J31" s="96">
        <v>2585.6295368740125</v>
      </c>
      <c r="K31" s="96">
        <v>2278.6320962814843</v>
      </c>
      <c r="L31" s="96">
        <v>1850.3014330071148</v>
      </c>
      <c r="M31" s="96">
        <v>1991.5363325233238</v>
      </c>
      <c r="N31" s="96">
        <v>2316.3639508112792</v>
      </c>
      <c r="O31" s="96">
        <v>2197.1428544161763</v>
      </c>
      <c r="P31" s="96">
        <v>2103.9678604432443</v>
      </c>
      <c r="Q31" s="96">
        <v>1560.1285901131262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39.382535396823393</v>
      </c>
      <c r="C36" s="158">
        <v>25.400804660086564</v>
      </c>
      <c r="D36" s="158">
        <v>32.965701506476073</v>
      </c>
      <c r="E36" s="158">
        <v>45.305041894124152</v>
      </c>
      <c r="F36" s="158">
        <v>34.476011274008215</v>
      </c>
      <c r="G36" s="158">
        <v>39.833445973412658</v>
      </c>
      <c r="H36" s="158">
        <v>29.712619015874765</v>
      </c>
      <c r="I36" s="158">
        <v>35.435288776322565</v>
      </c>
      <c r="J36" s="158">
        <v>31.218165253445058</v>
      </c>
      <c r="K36" s="158">
        <v>28.508114674240673</v>
      </c>
      <c r="L36" s="158">
        <v>24.256875103390001</v>
      </c>
      <c r="M36" s="158">
        <v>25.370687965038599</v>
      </c>
      <c r="N36" s="158">
        <v>31.628871703803377</v>
      </c>
      <c r="O36" s="158">
        <v>31.488230379457711</v>
      </c>
      <c r="P36" s="158">
        <v>30.008219370857471</v>
      </c>
      <c r="Q36" s="158">
        <v>24.564419254276352</v>
      </c>
    </row>
    <row r="37" spans="1:17" x14ac:dyDescent="0.25">
      <c r="A37" s="92" t="s">
        <v>125</v>
      </c>
      <c r="B37" s="91">
        <v>1.9684931604182996</v>
      </c>
      <c r="C37" s="91">
        <v>2.1316259460442835</v>
      </c>
      <c r="D37" s="91">
        <v>1.9934451461932343</v>
      </c>
      <c r="E37" s="91">
        <v>2.0365296400911963</v>
      </c>
      <c r="F37" s="91">
        <v>2.3179477632756349</v>
      </c>
      <c r="G37" s="91">
        <v>2.842077470084277</v>
      </c>
      <c r="H37" s="91">
        <v>1.7393479030134298</v>
      </c>
      <c r="I37" s="91">
        <v>3.1472489245694009</v>
      </c>
      <c r="J37" s="91">
        <v>3.0548432552389766</v>
      </c>
      <c r="K37" s="91">
        <v>2.9240598208081927</v>
      </c>
      <c r="L37" s="91">
        <v>3.0405279491820423</v>
      </c>
      <c r="M37" s="91">
        <v>2.2444906211126021</v>
      </c>
      <c r="N37" s="91">
        <v>1.7449620792940221</v>
      </c>
      <c r="O37" s="91">
        <v>1.3611142261497067</v>
      </c>
      <c r="P37" s="91">
        <v>1.7430292613087321</v>
      </c>
      <c r="Q37" s="91">
        <v>2.7070492493481337</v>
      </c>
    </row>
    <row r="38" spans="1:17" x14ac:dyDescent="0.25">
      <c r="A38" s="92" t="s">
        <v>26</v>
      </c>
      <c r="B38" s="91">
        <v>37.414042236405095</v>
      </c>
      <c r="C38" s="91">
        <v>23.26917871404228</v>
      </c>
      <c r="D38" s="91">
        <v>30.972256360282842</v>
      </c>
      <c r="E38" s="91">
        <v>43.268512254032956</v>
      </c>
      <c r="F38" s="91">
        <v>32.158063510732582</v>
      </c>
      <c r="G38" s="91">
        <v>36.991368503328381</v>
      </c>
      <c r="H38" s="91">
        <v>27.973271112861337</v>
      </c>
      <c r="I38" s="91">
        <v>32.288039851753162</v>
      </c>
      <c r="J38" s="91">
        <v>28.163321998206079</v>
      </c>
      <c r="K38" s="91">
        <v>25.58405485343248</v>
      </c>
      <c r="L38" s="91">
        <v>21.216347154207959</v>
      </c>
      <c r="M38" s="91">
        <v>23.126197343925998</v>
      </c>
      <c r="N38" s="91">
        <v>29.883909624509354</v>
      </c>
      <c r="O38" s="91">
        <v>30.127116153308005</v>
      </c>
      <c r="P38" s="91">
        <v>28.26519010954874</v>
      </c>
      <c r="Q38" s="91">
        <v>21.857370004928217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109.5072953479165</v>
      </c>
      <c r="C41" s="204">
        <v>87.196028889743999</v>
      </c>
      <c r="D41" s="204">
        <v>104.88788002305137</v>
      </c>
      <c r="E41" s="204">
        <v>125.6879243225455</v>
      </c>
      <c r="F41" s="204">
        <v>101.5839636315968</v>
      </c>
      <c r="G41" s="204">
        <v>110.19305633673315</v>
      </c>
      <c r="H41" s="204">
        <v>87.807581828511815</v>
      </c>
      <c r="I41" s="204">
        <v>103.65405714931761</v>
      </c>
      <c r="J41" s="204">
        <v>99.647190239383349</v>
      </c>
      <c r="K41" s="204">
        <v>87.776986490303301</v>
      </c>
      <c r="L41" s="204">
        <v>71.233714141972399</v>
      </c>
      <c r="M41" s="204">
        <v>76.699815934949413</v>
      </c>
      <c r="N41" s="204">
        <v>89.127160019640286</v>
      </c>
      <c r="O41" s="204">
        <v>84.481849991639592</v>
      </c>
      <c r="P41" s="204">
        <v>80.904842970391073</v>
      </c>
      <c r="Q41" s="204">
        <v>59.902119430856303</v>
      </c>
    </row>
    <row r="42" spans="1:17" x14ac:dyDescent="0.25">
      <c r="A42" s="152" t="s">
        <v>247</v>
      </c>
      <c r="B42" s="151">
        <v>109.5072953479165</v>
      </c>
      <c r="C42" s="151">
        <v>87.196028889743999</v>
      </c>
      <c r="D42" s="151">
        <v>104.88788002305137</v>
      </c>
      <c r="E42" s="151">
        <v>125.6879243225455</v>
      </c>
      <c r="F42" s="151">
        <v>101.5839636315968</v>
      </c>
      <c r="G42" s="151">
        <v>110.19305633673315</v>
      </c>
      <c r="H42" s="151">
        <v>87.807581828511815</v>
      </c>
      <c r="I42" s="151">
        <v>103.65405714931761</v>
      </c>
      <c r="J42" s="151">
        <v>99.647190239383349</v>
      </c>
      <c r="K42" s="151">
        <v>87.776986490303301</v>
      </c>
      <c r="L42" s="151">
        <v>71.233714141972399</v>
      </c>
      <c r="M42" s="151">
        <v>76.699815934949413</v>
      </c>
      <c r="N42" s="151">
        <v>89.127160019640286</v>
      </c>
      <c r="O42" s="151">
        <v>84.481849991639592</v>
      </c>
      <c r="P42" s="151">
        <v>80.904842970391073</v>
      </c>
      <c r="Q42" s="151">
        <v>59.902119430856303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2.9440223271501664</v>
      </c>
      <c r="C45" s="87">
        <v>2.8335651272847397</v>
      </c>
      <c r="D45" s="87">
        <v>2.8336836450990166</v>
      </c>
      <c r="E45" s="87">
        <v>2.8337186851484533</v>
      </c>
      <c r="F45" s="87">
        <v>2.9468207506063484</v>
      </c>
      <c r="G45" s="87">
        <v>2.9636689509026866</v>
      </c>
      <c r="H45" s="87">
        <v>2.8320501604413932</v>
      </c>
      <c r="I45" s="87">
        <v>2.7177536415335397</v>
      </c>
      <c r="J45" s="87">
        <v>2.7190460010039876</v>
      </c>
      <c r="K45" s="87">
        <v>2.2657771967817979</v>
      </c>
      <c r="L45" s="87">
        <v>2.0381410323825953</v>
      </c>
      <c r="M45" s="87">
        <v>2.1513708095821835</v>
      </c>
      <c r="N45" s="87">
        <v>1.9249215170576053</v>
      </c>
      <c r="O45" s="87">
        <v>1.3132541378218401</v>
      </c>
      <c r="P45" s="87">
        <v>1.6975980836355773</v>
      </c>
      <c r="Q45" s="87">
        <v>1.5852324153157202</v>
      </c>
    </row>
    <row r="46" spans="1:17" x14ac:dyDescent="0.25">
      <c r="A46" s="150" t="s">
        <v>125</v>
      </c>
      <c r="B46" s="87">
        <v>4.7534051890073119</v>
      </c>
      <c r="C46" s="87">
        <v>4.8601528835204322</v>
      </c>
      <c r="D46" s="87">
        <v>4.7574157895430158</v>
      </c>
      <c r="E46" s="87">
        <v>5.3691951299532157</v>
      </c>
      <c r="F46" s="87">
        <v>6.0925677213393463</v>
      </c>
      <c r="G46" s="87">
        <v>7.650712073055896</v>
      </c>
      <c r="H46" s="87">
        <v>3.553537850975236</v>
      </c>
      <c r="I46" s="87">
        <v>7.0239190011532537</v>
      </c>
      <c r="J46" s="87">
        <v>7.1565817531243487</v>
      </c>
      <c r="K46" s="87">
        <v>6.9127129815242592</v>
      </c>
      <c r="L46" s="87">
        <v>7.1595812342280407</v>
      </c>
      <c r="M46" s="87">
        <v>5.2488728749744338</v>
      </c>
      <c r="N46" s="87">
        <v>4.4254016119024566</v>
      </c>
      <c r="O46" s="87">
        <v>3.5950562359762692</v>
      </c>
      <c r="P46" s="87">
        <v>4.6007576737238525</v>
      </c>
      <c r="Q46" s="87">
        <v>6.1737576526220117</v>
      </c>
    </row>
    <row r="47" spans="1:17" x14ac:dyDescent="0.25">
      <c r="A47" s="150" t="s">
        <v>29</v>
      </c>
      <c r="B47" s="87">
        <v>11.464569161544032</v>
      </c>
      <c r="C47" s="87">
        <v>26.448084252512032</v>
      </c>
      <c r="D47" s="87">
        <v>23.380574904212096</v>
      </c>
      <c r="E47" s="87">
        <v>3.410026917088846</v>
      </c>
      <c r="F47" s="87">
        <v>8.0192968809913694</v>
      </c>
      <c r="G47" s="87">
        <v>0</v>
      </c>
      <c r="H47" s="87">
        <v>24.271795433593628</v>
      </c>
      <c r="I47" s="87">
        <v>21.853077454599262</v>
      </c>
      <c r="J47" s="87">
        <v>23.793343807727489</v>
      </c>
      <c r="K47" s="87">
        <v>18.115729561873191</v>
      </c>
      <c r="L47" s="87">
        <v>12.077509834438988</v>
      </c>
      <c r="M47" s="87">
        <v>15.217604253722239</v>
      </c>
      <c r="N47" s="87">
        <v>6.9881974746556841</v>
      </c>
      <c r="O47" s="87">
        <v>0</v>
      </c>
      <c r="P47" s="87">
        <v>0</v>
      </c>
      <c r="Q47" s="87">
        <v>2.2947177144748383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90.345298670214987</v>
      </c>
      <c r="C49" s="87">
        <v>53.054226626426797</v>
      </c>
      <c r="D49" s="87">
        <v>73.916205684197237</v>
      </c>
      <c r="E49" s="87">
        <v>114.07498359035499</v>
      </c>
      <c r="F49" s="87">
        <v>84.525278278659741</v>
      </c>
      <c r="G49" s="87">
        <v>99.578675312774564</v>
      </c>
      <c r="H49" s="87">
        <v>57.150198383501554</v>
      </c>
      <c r="I49" s="87">
        <v>72.059307052031556</v>
      </c>
      <c r="J49" s="87">
        <v>65.978218677527522</v>
      </c>
      <c r="K49" s="87">
        <v>60.48276675012405</v>
      </c>
      <c r="L49" s="87">
        <v>49.958482040922767</v>
      </c>
      <c r="M49" s="87">
        <v>54.081967996670549</v>
      </c>
      <c r="N49" s="87">
        <v>75.788639416024537</v>
      </c>
      <c r="O49" s="87">
        <v>79.573539617841476</v>
      </c>
      <c r="P49" s="87">
        <v>74.606487213031642</v>
      </c>
      <c r="Q49" s="87">
        <v>49.848411648443737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2314.3879485563043</v>
      </c>
      <c r="C54" s="204">
        <v>1842.8492620809718</v>
      </c>
      <c r="D54" s="204">
        <v>2216.7586616373155</v>
      </c>
      <c r="E54" s="204">
        <v>2656.3583403915263</v>
      </c>
      <c r="F54" s="204">
        <v>2146.9318591843271</v>
      </c>
      <c r="G54" s="204">
        <v>2328.8812018419862</v>
      </c>
      <c r="H54" s="204">
        <v>1855.7741612567897</v>
      </c>
      <c r="I54" s="204">
        <v>2190.6823643408652</v>
      </c>
      <c r="J54" s="204">
        <v>2105.9990155433425</v>
      </c>
      <c r="K54" s="204">
        <v>1855.1275424008791</v>
      </c>
      <c r="L54" s="204">
        <v>1505.4928442648493</v>
      </c>
      <c r="M54" s="204">
        <v>1621.0164728510126</v>
      </c>
      <c r="N54" s="204">
        <v>1883.6628590190944</v>
      </c>
      <c r="O54" s="204">
        <v>1785.4862990743404</v>
      </c>
      <c r="P54" s="204">
        <v>1709.8878477056271</v>
      </c>
      <c r="Q54" s="204">
        <v>1266.0046334199963</v>
      </c>
    </row>
    <row r="55" spans="1:17" x14ac:dyDescent="0.25">
      <c r="A55" s="152" t="s">
        <v>245</v>
      </c>
      <c r="B55" s="151">
        <v>2314.3879485563043</v>
      </c>
      <c r="C55" s="151">
        <v>1842.8492620809718</v>
      </c>
      <c r="D55" s="151">
        <v>2216.7586616373155</v>
      </c>
      <c r="E55" s="151">
        <v>2656.3583403915263</v>
      </c>
      <c r="F55" s="151">
        <v>2146.9318591843271</v>
      </c>
      <c r="G55" s="151">
        <v>2328.8812018419862</v>
      </c>
      <c r="H55" s="151">
        <v>1855.7741612567897</v>
      </c>
      <c r="I55" s="151">
        <v>2190.6823643408652</v>
      </c>
      <c r="J55" s="151">
        <v>2105.9990155433425</v>
      </c>
      <c r="K55" s="151">
        <v>1855.1275424008791</v>
      </c>
      <c r="L55" s="151">
        <v>1505.4928442648493</v>
      </c>
      <c r="M55" s="151">
        <v>1621.0164728510126</v>
      </c>
      <c r="N55" s="151">
        <v>1883.6628590190944</v>
      </c>
      <c r="O55" s="151">
        <v>1785.4862990743404</v>
      </c>
      <c r="P55" s="151">
        <v>1709.8878477056271</v>
      </c>
      <c r="Q55" s="151">
        <v>1266.0046334199963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62.220601582656727</v>
      </c>
      <c r="C58" s="87">
        <v>59.886137824898682</v>
      </c>
      <c r="D58" s="87">
        <v>59.888642646154445</v>
      </c>
      <c r="E58" s="87">
        <v>59.889383202003948</v>
      </c>
      <c r="F58" s="87">
        <v>62.279745016903448</v>
      </c>
      <c r="G58" s="87">
        <v>62.635824231505751</v>
      </c>
      <c r="H58" s="87">
        <v>59.854119674933749</v>
      </c>
      <c r="I58" s="87">
        <v>57.438513617987091</v>
      </c>
      <c r="J58" s="87">
        <v>57.465827060202088</v>
      </c>
      <c r="K58" s="87">
        <v>47.886192620181916</v>
      </c>
      <c r="L58" s="87">
        <v>43.075203600068924</v>
      </c>
      <c r="M58" s="87">
        <v>45.468264545788173</v>
      </c>
      <c r="N58" s="87">
        <v>40.682359534502041</v>
      </c>
      <c r="O58" s="87">
        <v>27.755041710327429</v>
      </c>
      <c r="P58" s="87">
        <v>35.877979944403855</v>
      </c>
      <c r="Q58" s="87">
        <v>33.503181555267112</v>
      </c>
    </row>
    <row r="59" spans="1:17" x14ac:dyDescent="0.25">
      <c r="A59" s="150" t="s">
        <v>125</v>
      </c>
      <c r="B59" s="87">
        <v>100.46110306250785</v>
      </c>
      <c r="C59" s="87">
        <v>102.7171680756416</v>
      </c>
      <c r="D59" s="87">
        <v>100.54586531982427</v>
      </c>
      <c r="E59" s="87">
        <v>113.47554939358979</v>
      </c>
      <c r="F59" s="87">
        <v>128.76370715970938</v>
      </c>
      <c r="G59" s="87">
        <v>161.69439454694449</v>
      </c>
      <c r="H59" s="87">
        <v>75.102440900456699</v>
      </c>
      <c r="I59" s="87">
        <v>148.44740194027645</v>
      </c>
      <c r="J59" s="87">
        <v>151.25117015872016</v>
      </c>
      <c r="K59" s="87">
        <v>146.09711221009408</v>
      </c>
      <c r="L59" s="87">
        <v>151.31456285686187</v>
      </c>
      <c r="M59" s="87">
        <v>110.93259208666994</v>
      </c>
      <c r="N59" s="87">
        <v>93.528893445577722</v>
      </c>
      <c r="O59" s="87">
        <v>75.979913488786323</v>
      </c>
      <c r="P59" s="87">
        <v>97.234965766114243</v>
      </c>
      <c r="Q59" s="87">
        <v>130.47962022201011</v>
      </c>
    </row>
    <row r="60" spans="1:17" x14ac:dyDescent="0.25">
      <c r="A60" s="150" t="s">
        <v>29</v>
      </c>
      <c r="B60" s="87">
        <v>242.29856667145415</v>
      </c>
      <c r="C60" s="87">
        <v>558.96848937727202</v>
      </c>
      <c r="D60" s="87">
        <v>494.13804456321992</v>
      </c>
      <c r="E60" s="87">
        <v>72.069401185454339</v>
      </c>
      <c r="F60" s="87">
        <v>169.48427041591353</v>
      </c>
      <c r="G60" s="87">
        <v>0</v>
      </c>
      <c r="H60" s="87">
        <v>512.9735937944688</v>
      </c>
      <c r="I60" s="87">
        <v>461.85506581187133</v>
      </c>
      <c r="J60" s="87">
        <v>502.8617316271704</v>
      </c>
      <c r="K60" s="87">
        <v>382.86788148769864</v>
      </c>
      <c r="L60" s="87">
        <v>255.25279499040849</v>
      </c>
      <c r="M60" s="87">
        <v>321.61729297411597</v>
      </c>
      <c r="N60" s="87">
        <v>147.69244337639861</v>
      </c>
      <c r="O60" s="87">
        <v>0</v>
      </c>
      <c r="P60" s="87">
        <v>0</v>
      </c>
      <c r="Q60" s="87">
        <v>48.497837581012618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1909.4076772396854</v>
      </c>
      <c r="C62" s="87">
        <v>1121.2774668031595</v>
      </c>
      <c r="D62" s="87">
        <v>1562.1861091081169</v>
      </c>
      <c r="E62" s="87">
        <v>2410.924006610478</v>
      </c>
      <c r="F62" s="87">
        <v>1786.4041365918008</v>
      </c>
      <c r="G62" s="87">
        <v>2104.550983063536</v>
      </c>
      <c r="H62" s="87">
        <v>1207.8440068869306</v>
      </c>
      <c r="I62" s="87">
        <v>1522.9413829707303</v>
      </c>
      <c r="J62" s="87">
        <v>1394.42028669725</v>
      </c>
      <c r="K62" s="87">
        <v>1278.2763560829044</v>
      </c>
      <c r="L62" s="87">
        <v>1055.8502828175099</v>
      </c>
      <c r="M62" s="87">
        <v>1142.9983232444386</v>
      </c>
      <c r="N62" s="87">
        <v>1601.7591626626161</v>
      </c>
      <c r="O62" s="87">
        <v>1681.7513438752267</v>
      </c>
      <c r="P62" s="87">
        <v>1576.7749019951091</v>
      </c>
      <c r="Q62" s="87">
        <v>1053.5239940617064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383.27553371770767</v>
      </c>
      <c r="C67" s="204">
        <v>305.18610111410413</v>
      </c>
      <c r="D67" s="204">
        <v>367.10758008067967</v>
      </c>
      <c r="E67" s="204">
        <v>439.90773512890928</v>
      </c>
      <c r="F67" s="204">
        <v>355.54387271058891</v>
      </c>
      <c r="G67" s="204">
        <v>385.67569717856611</v>
      </c>
      <c r="H67" s="204">
        <v>307.32653639979128</v>
      </c>
      <c r="I67" s="204">
        <v>362.78920002261174</v>
      </c>
      <c r="J67" s="204">
        <v>348.76516583784172</v>
      </c>
      <c r="K67" s="204">
        <v>307.21945271606154</v>
      </c>
      <c r="L67" s="204">
        <v>249.31799949690338</v>
      </c>
      <c r="M67" s="204">
        <v>268.44935577232292</v>
      </c>
      <c r="N67" s="204">
        <v>311.9450600687411</v>
      </c>
      <c r="O67" s="204">
        <v>295.68647497073857</v>
      </c>
      <c r="P67" s="204">
        <v>283.1669503963688</v>
      </c>
      <c r="Q67" s="204">
        <v>209.65741800799711</v>
      </c>
    </row>
    <row r="68" spans="1:17" x14ac:dyDescent="0.25">
      <c r="A68" s="152" t="s">
        <v>243</v>
      </c>
      <c r="B68" s="151">
        <v>383.27553371770767</v>
      </c>
      <c r="C68" s="151">
        <v>305.18610111410413</v>
      </c>
      <c r="D68" s="151">
        <v>367.10758008067967</v>
      </c>
      <c r="E68" s="151">
        <v>439.90773512890928</v>
      </c>
      <c r="F68" s="151">
        <v>355.54387271058891</v>
      </c>
      <c r="G68" s="151">
        <v>385.67569717856611</v>
      </c>
      <c r="H68" s="151">
        <v>307.32653639979128</v>
      </c>
      <c r="I68" s="151">
        <v>362.78920002261174</v>
      </c>
      <c r="J68" s="151">
        <v>348.76516583784172</v>
      </c>
      <c r="K68" s="151">
        <v>307.21945271606154</v>
      </c>
      <c r="L68" s="151">
        <v>249.31799949690338</v>
      </c>
      <c r="M68" s="151">
        <v>268.44935577232292</v>
      </c>
      <c r="N68" s="151">
        <v>311.9450600687411</v>
      </c>
      <c r="O68" s="151">
        <v>295.68647497073857</v>
      </c>
      <c r="P68" s="151">
        <v>283.1669503963688</v>
      </c>
      <c r="Q68" s="151">
        <v>209.65741800799711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10.304078145025583</v>
      </c>
      <c r="C71" s="87">
        <v>9.9174779454965893</v>
      </c>
      <c r="D71" s="87">
        <v>9.9178927578465554</v>
      </c>
      <c r="E71" s="87">
        <v>9.918015398019584</v>
      </c>
      <c r="F71" s="87">
        <v>10.313872627122221</v>
      </c>
      <c r="G71" s="87">
        <v>10.372841328159403</v>
      </c>
      <c r="H71" s="87">
        <v>9.9121755615448759</v>
      </c>
      <c r="I71" s="87">
        <v>9.5121377453673919</v>
      </c>
      <c r="J71" s="87">
        <v>9.5166610035139563</v>
      </c>
      <c r="K71" s="87">
        <v>7.9302201887362926</v>
      </c>
      <c r="L71" s="87">
        <v>7.1334936133390849</v>
      </c>
      <c r="M71" s="87">
        <v>7.5297978335376428</v>
      </c>
      <c r="N71" s="87">
        <v>6.7372253097016221</v>
      </c>
      <c r="O71" s="87">
        <v>4.5963894823764404</v>
      </c>
      <c r="P71" s="87">
        <v>5.9415932927245212</v>
      </c>
      <c r="Q71" s="87">
        <v>5.5483134536050205</v>
      </c>
    </row>
    <row r="72" spans="1:17" x14ac:dyDescent="0.25">
      <c r="A72" s="150" t="s">
        <v>125</v>
      </c>
      <c r="B72" s="87">
        <v>16.636918161525593</v>
      </c>
      <c r="C72" s="87">
        <v>17.010535092321515</v>
      </c>
      <c r="D72" s="87">
        <v>16.650955263400551</v>
      </c>
      <c r="E72" s="87">
        <v>18.792182954836257</v>
      </c>
      <c r="F72" s="87">
        <v>21.32398702468771</v>
      </c>
      <c r="G72" s="87">
        <v>26.777492255695641</v>
      </c>
      <c r="H72" s="87">
        <v>12.437382478413323</v>
      </c>
      <c r="I72" s="87">
        <v>24.583716504036396</v>
      </c>
      <c r="J72" s="87">
        <v>25.048036135935224</v>
      </c>
      <c r="K72" s="87">
        <v>24.194495435334911</v>
      </c>
      <c r="L72" s="87">
        <v>25.058534319798138</v>
      </c>
      <c r="M72" s="87">
        <v>18.371055062410516</v>
      </c>
      <c r="N72" s="87">
        <v>15.488905641658603</v>
      </c>
      <c r="O72" s="87">
        <v>12.582696825916944</v>
      </c>
      <c r="P72" s="87">
        <v>16.102651858033482</v>
      </c>
      <c r="Q72" s="87">
        <v>21.608151784177046</v>
      </c>
    </row>
    <row r="73" spans="1:17" x14ac:dyDescent="0.25">
      <c r="A73" s="150" t="s">
        <v>29</v>
      </c>
      <c r="B73" s="87">
        <v>40.125992065404112</v>
      </c>
      <c r="C73" s="87">
        <v>92.568294883792134</v>
      </c>
      <c r="D73" s="87">
        <v>81.832012164742338</v>
      </c>
      <c r="E73" s="87">
        <v>11.935094209810957</v>
      </c>
      <c r="F73" s="87">
        <v>28.067539083469804</v>
      </c>
      <c r="G73" s="87">
        <v>0</v>
      </c>
      <c r="H73" s="87">
        <v>84.951284017577706</v>
      </c>
      <c r="I73" s="87">
        <v>76.485771091097433</v>
      </c>
      <c r="J73" s="87">
        <v>83.276703327046206</v>
      </c>
      <c r="K73" s="87">
        <v>63.405053466556176</v>
      </c>
      <c r="L73" s="87">
        <v>42.27128442053646</v>
      </c>
      <c r="M73" s="87">
        <v>53.261614888027836</v>
      </c>
      <c r="N73" s="87">
        <v>24.458691161294901</v>
      </c>
      <c r="O73" s="87">
        <v>0</v>
      </c>
      <c r="P73" s="87">
        <v>0</v>
      </c>
      <c r="Q73" s="87">
        <v>8.0315120006619356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316.20854534575238</v>
      </c>
      <c r="C75" s="87">
        <v>185.68979319249388</v>
      </c>
      <c r="D75" s="87">
        <v>258.70671989469025</v>
      </c>
      <c r="E75" s="87">
        <v>399.2624425662425</v>
      </c>
      <c r="F75" s="87">
        <v>295.83847397530917</v>
      </c>
      <c r="G75" s="87">
        <v>348.52536359471105</v>
      </c>
      <c r="H75" s="87">
        <v>200.02569434225541</v>
      </c>
      <c r="I75" s="87">
        <v>252.2075746821105</v>
      </c>
      <c r="J75" s="87">
        <v>230.92376537134632</v>
      </c>
      <c r="K75" s="87">
        <v>211.68968362543416</v>
      </c>
      <c r="L75" s="87">
        <v>174.85468714322971</v>
      </c>
      <c r="M75" s="87">
        <v>189.2868879883469</v>
      </c>
      <c r="N75" s="87">
        <v>265.26023795608597</v>
      </c>
      <c r="O75" s="87">
        <v>278.50738866244518</v>
      </c>
      <c r="P75" s="87">
        <v>261.1227052456108</v>
      </c>
      <c r="Q75" s="87">
        <v>174.4694407695531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48.881566696697668</v>
      </c>
      <c r="C81" s="96">
        <v>31.812591931074767</v>
      </c>
      <c r="D81" s="96">
        <v>40.430281088123927</v>
      </c>
      <c r="E81" s="96">
        <v>55.185497483580612</v>
      </c>
      <c r="F81" s="96">
        <v>40.610348416965913</v>
      </c>
      <c r="G81" s="96">
        <v>46.788648962518018</v>
      </c>
      <c r="H81" s="96">
        <v>30.033412484340925</v>
      </c>
      <c r="I81" s="96">
        <v>35.6185609328924</v>
      </c>
      <c r="J81" s="96">
        <v>31.459750391052314</v>
      </c>
      <c r="K81" s="96">
        <v>29.517996537395831</v>
      </c>
      <c r="L81" s="96">
        <v>23.745464427707343</v>
      </c>
      <c r="M81" s="96">
        <v>24.817816037888505</v>
      </c>
      <c r="N81" s="96">
        <v>30.879636845440299</v>
      </c>
      <c r="O81" s="96">
        <v>30.392418384727289</v>
      </c>
      <c r="P81" s="96">
        <v>35.14172062311107</v>
      </c>
      <c r="Q81" s="96">
        <v>31.078078202847294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48.881566696697668</v>
      </c>
      <c r="C86" s="158">
        <v>31.812591931074767</v>
      </c>
      <c r="D86" s="158">
        <v>40.430281088123927</v>
      </c>
      <c r="E86" s="158">
        <v>55.185497483580612</v>
      </c>
      <c r="F86" s="158">
        <v>40.610348416965913</v>
      </c>
      <c r="G86" s="158">
        <v>46.788648962518018</v>
      </c>
      <c r="H86" s="158">
        <v>30.033412484340925</v>
      </c>
      <c r="I86" s="158">
        <v>35.6185609328924</v>
      </c>
      <c r="J86" s="158">
        <v>31.459750391052314</v>
      </c>
      <c r="K86" s="158">
        <v>29.517996537395831</v>
      </c>
      <c r="L86" s="158">
        <v>23.745464427707343</v>
      </c>
      <c r="M86" s="158">
        <v>24.817816037888505</v>
      </c>
      <c r="N86" s="158">
        <v>30.879636845440299</v>
      </c>
      <c r="O86" s="158">
        <v>30.392418384727289</v>
      </c>
      <c r="P86" s="158">
        <v>35.14172062311107</v>
      </c>
      <c r="Q86" s="158">
        <v>31.078078202847294</v>
      </c>
    </row>
    <row r="87" spans="1:17" x14ac:dyDescent="0.25">
      <c r="A87" s="92" t="s">
        <v>125</v>
      </c>
      <c r="B87" s="91">
        <v>2.4432918994022326</v>
      </c>
      <c r="C87" s="91">
        <v>2.6697007153381613</v>
      </c>
      <c r="D87" s="91">
        <v>2.4448303512824028</v>
      </c>
      <c r="E87" s="91">
        <v>2.4806709502914308</v>
      </c>
      <c r="F87" s="91">
        <v>2.7303815841920747</v>
      </c>
      <c r="G87" s="91">
        <v>3.3383244111195336</v>
      </c>
      <c r="H87" s="91">
        <v>1.758126841564047</v>
      </c>
      <c r="I87" s="91">
        <v>3.1635265708814959</v>
      </c>
      <c r="J87" s="91">
        <v>3.0784834891282529</v>
      </c>
      <c r="K87" s="91">
        <v>3.02764278353856</v>
      </c>
      <c r="L87" s="91">
        <v>2.9764241251612025</v>
      </c>
      <c r="M87" s="91">
        <v>2.1955792215922245</v>
      </c>
      <c r="N87" s="91">
        <v>1.703626857836483</v>
      </c>
      <c r="O87" s="91">
        <v>1.3137465183668615</v>
      </c>
      <c r="P87" s="91">
        <v>2.0412089961694</v>
      </c>
      <c r="Q87" s="91">
        <v>3.4248677894371315</v>
      </c>
    </row>
    <row r="88" spans="1:17" x14ac:dyDescent="0.25">
      <c r="A88" s="92" t="s">
        <v>26</v>
      </c>
      <c r="B88" s="91">
        <v>46.438274797295435</v>
      </c>
      <c r="C88" s="91">
        <v>29.142891215736604</v>
      </c>
      <c r="D88" s="91">
        <v>37.985450736841521</v>
      </c>
      <c r="E88" s="91">
        <v>52.704826533289179</v>
      </c>
      <c r="F88" s="91">
        <v>37.879966832773839</v>
      </c>
      <c r="G88" s="91">
        <v>43.450324551398481</v>
      </c>
      <c r="H88" s="91">
        <v>28.275285642776879</v>
      </c>
      <c r="I88" s="91">
        <v>32.455034362010906</v>
      </c>
      <c r="J88" s="91">
        <v>28.381266901924061</v>
      </c>
      <c r="K88" s="91">
        <v>26.490353753857271</v>
      </c>
      <c r="L88" s="91">
        <v>20.769040302546141</v>
      </c>
      <c r="M88" s="91">
        <v>22.622236816296279</v>
      </c>
      <c r="N88" s="91">
        <v>29.176009987603816</v>
      </c>
      <c r="O88" s="91">
        <v>29.078671866360427</v>
      </c>
      <c r="P88" s="91">
        <v>33.100511626941667</v>
      </c>
      <c r="Q88" s="91">
        <v>27.653210413410161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0.99999999999999989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1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0.99999999999999978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3.9492130770673359E-2</v>
      </c>
      <c r="C100" s="238">
        <f t="shared" si="5"/>
        <v>1</v>
      </c>
      <c r="D100" s="238">
        <f t="shared" si="5"/>
        <v>0.10309353021523862</v>
      </c>
      <c r="E100" s="238">
        <f t="shared" si="5"/>
        <v>3.1863795626132618E-2</v>
      </c>
      <c r="F100" s="238">
        <f t="shared" si="5"/>
        <v>6.4691006557719061E-2</v>
      </c>
      <c r="G100" s="238">
        <f t="shared" si="5"/>
        <v>4.3524863656133089E-2</v>
      </c>
      <c r="H100" s="238">
        <f t="shared" si="5"/>
        <v>1</v>
      </c>
      <c r="I100" s="238">
        <f t="shared" si="5"/>
        <v>1</v>
      </c>
      <c r="J100" s="238">
        <f t="shared" si="5"/>
        <v>1</v>
      </c>
      <c r="K100" s="238">
        <f t="shared" si="5"/>
        <v>1</v>
      </c>
      <c r="L100" s="238">
        <f t="shared" si="5"/>
        <v>1</v>
      </c>
      <c r="M100" s="238">
        <f t="shared" si="5"/>
        <v>1</v>
      </c>
      <c r="N100" s="238">
        <f t="shared" si="5"/>
        <v>0.2149544699895273</v>
      </c>
      <c r="O100" s="238">
        <f t="shared" si="5"/>
        <v>5.5270627972615075E-2</v>
      </c>
      <c r="P100" s="238">
        <f t="shared" si="5"/>
        <v>4.9165975942826033E-2</v>
      </c>
      <c r="Q100" s="238">
        <f t="shared" si="5"/>
        <v>1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0.96050786922932663</v>
      </c>
      <c r="C102" s="237">
        <f t="shared" si="7"/>
        <v>0</v>
      </c>
      <c r="D102" s="237">
        <f t="shared" si="7"/>
        <v>0.8969064697847613</v>
      </c>
      <c r="E102" s="237">
        <f t="shared" si="7"/>
        <v>0.96813620437386749</v>
      </c>
      <c r="F102" s="237">
        <f t="shared" si="7"/>
        <v>0.93530899344228091</v>
      </c>
      <c r="G102" s="237">
        <f t="shared" si="7"/>
        <v>0.95647513634386694</v>
      </c>
      <c r="H102" s="237">
        <f t="shared" si="7"/>
        <v>0</v>
      </c>
      <c r="I102" s="237">
        <f t="shared" si="7"/>
        <v>0</v>
      </c>
      <c r="J102" s="237">
        <f t="shared" si="7"/>
        <v>0</v>
      </c>
      <c r="K102" s="237">
        <f t="shared" si="7"/>
        <v>0</v>
      </c>
      <c r="L102" s="237">
        <f t="shared" si="7"/>
        <v>0</v>
      </c>
      <c r="M102" s="237">
        <f t="shared" si="7"/>
        <v>0</v>
      </c>
      <c r="N102" s="237">
        <f t="shared" si="7"/>
        <v>0.78504553001047273</v>
      </c>
      <c r="O102" s="237">
        <f t="shared" si="7"/>
        <v>0.94472937202738494</v>
      </c>
      <c r="P102" s="237">
        <f t="shared" si="7"/>
        <v>0.95083402405717377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0.96050786922932663</v>
      </c>
      <c r="C103" s="235">
        <f t="shared" si="8"/>
        <v>0</v>
      </c>
      <c r="D103" s="235">
        <f t="shared" si="8"/>
        <v>0.8969064697847613</v>
      </c>
      <c r="E103" s="235">
        <f t="shared" si="8"/>
        <v>0.96813620437386749</v>
      </c>
      <c r="F103" s="235">
        <f t="shared" si="8"/>
        <v>0.93530899344228091</v>
      </c>
      <c r="G103" s="235">
        <f t="shared" si="8"/>
        <v>0.95647513634386694</v>
      </c>
      <c r="H103" s="235">
        <f t="shared" si="8"/>
        <v>0</v>
      </c>
      <c r="I103" s="235">
        <f t="shared" si="8"/>
        <v>0</v>
      </c>
      <c r="J103" s="235">
        <f t="shared" si="8"/>
        <v>0</v>
      </c>
      <c r="K103" s="235">
        <f t="shared" si="8"/>
        <v>0</v>
      </c>
      <c r="L103" s="235">
        <f t="shared" si="8"/>
        <v>0</v>
      </c>
      <c r="M103" s="235">
        <f t="shared" si="8"/>
        <v>0</v>
      </c>
      <c r="N103" s="235">
        <f t="shared" si="8"/>
        <v>0.78504553001047273</v>
      </c>
      <c r="O103" s="235">
        <f t="shared" si="8"/>
        <v>0.94472937202738494</v>
      </c>
      <c r="P103" s="235">
        <f t="shared" si="8"/>
        <v>0.95083402405717377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</v>
      </c>
      <c r="D107" s="77">
        <f t="shared" si="11"/>
        <v>1</v>
      </c>
      <c r="E107" s="77">
        <f t="shared" si="11"/>
        <v>1</v>
      </c>
      <c r="F107" s="77">
        <f t="shared" si="11"/>
        <v>1</v>
      </c>
      <c r="G107" s="77">
        <f t="shared" si="11"/>
        <v>1</v>
      </c>
      <c r="H107" s="77">
        <f t="shared" si="11"/>
        <v>0.99999999999999978</v>
      </c>
      <c r="I107" s="77">
        <f t="shared" si="11"/>
        <v>0.99999999999999989</v>
      </c>
      <c r="J107" s="77">
        <f t="shared" si="11"/>
        <v>1</v>
      </c>
      <c r="K107" s="77">
        <f t="shared" si="11"/>
        <v>1.0000000000000002</v>
      </c>
      <c r="L107" s="77">
        <f t="shared" si="11"/>
        <v>1</v>
      </c>
      <c r="M107" s="77">
        <f t="shared" si="11"/>
        <v>0.99999999999999978</v>
      </c>
      <c r="N107" s="77">
        <f t="shared" si="11"/>
        <v>1</v>
      </c>
      <c r="O107" s="77">
        <f t="shared" si="11"/>
        <v>1</v>
      </c>
      <c r="P107" s="77">
        <f t="shared" si="11"/>
        <v>1</v>
      </c>
      <c r="Q107" s="77">
        <f t="shared" si="11"/>
        <v>0.99999999999999989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1.3835165221289483E-2</v>
      </c>
      <c r="C112" s="201">
        <f t="shared" si="16"/>
        <v>1.1236150974343054E-2</v>
      </c>
      <c r="D112" s="201">
        <f t="shared" si="16"/>
        <v>1.2112084875489426E-2</v>
      </c>
      <c r="E112" s="201">
        <f t="shared" si="16"/>
        <v>1.3866375856759983E-2</v>
      </c>
      <c r="F112" s="201">
        <f t="shared" si="16"/>
        <v>1.306634251154922E-2</v>
      </c>
      <c r="G112" s="201">
        <f t="shared" si="16"/>
        <v>1.3905493537003896E-2</v>
      </c>
      <c r="H112" s="201">
        <f t="shared" si="16"/>
        <v>1.3028302527353234E-2</v>
      </c>
      <c r="I112" s="201">
        <f t="shared" si="16"/>
        <v>1.316044091738584E-2</v>
      </c>
      <c r="J112" s="201">
        <f t="shared" si="16"/>
        <v>1.2073719304424158E-2</v>
      </c>
      <c r="K112" s="201">
        <f t="shared" si="16"/>
        <v>1.2511065178430193E-2</v>
      </c>
      <c r="L112" s="201">
        <f t="shared" si="16"/>
        <v>1.3109688330061802E-2</v>
      </c>
      <c r="M112" s="201">
        <f t="shared" si="16"/>
        <v>1.2739254389044127E-2</v>
      </c>
      <c r="N112" s="201">
        <f t="shared" si="16"/>
        <v>1.3654534596226011E-2</v>
      </c>
      <c r="O112" s="201">
        <f t="shared" si="16"/>
        <v>1.4331444273715533E-2</v>
      </c>
      <c r="P112" s="201">
        <f t="shared" si="16"/>
        <v>1.4262679547079974E-2</v>
      </c>
      <c r="Q112" s="201">
        <f t="shared" si="16"/>
        <v>1.5745124735195813E-2</v>
      </c>
    </row>
    <row r="113" spans="1:17" x14ac:dyDescent="0.25">
      <c r="A113" s="127" t="s">
        <v>238</v>
      </c>
      <c r="B113" s="200">
        <f t="shared" ref="B113:Q113" si="17">IF(B$41=0,0,B$41/B$31)</f>
        <v>3.8470136795641006E-2</v>
      </c>
      <c r="C113" s="200">
        <f t="shared" si="17"/>
        <v>3.8571523937108353E-2</v>
      </c>
      <c r="D113" s="200">
        <f t="shared" si="17"/>
        <v>3.8537353891886068E-2</v>
      </c>
      <c r="E113" s="200">
        <f t="shared" si="17"/>
        <v>3.8468919273606461E-2</v>
      </c>
      <c r="F113" s="200">
        <f t="shared" si="17"/>
        <v>3.8500128449948913E-2</v>
      </c>
      <c r="G113" s="200">
        <f t="shared" si="17"/>
        <v>3.8467393298985346E-2</v>
      </c>
      <c r="H113" s="200">
        <f t="shared" si="17"/>
        <v>3.8501612383814846E-2</v>
      </c>
      <c r="I113" s="200">
        <f t="shared" si="17"/>
        <v>3.8496457685775289E-2</v>
      </c>
      <c r="J113" s="200">
        <f t="shared" si="17"/>
        <v>3.8538850526845123E-2</v>
      </c>
      <c r="K113" s="200">
        <f t="shared" si="17"/>
        <v>3.8521789732334229E-2</v>
      </c>
      <c r="L113" s="200">
        <f t="shared" si="17"/>
        <v>3.8498437536311679E-2</v>
      </c>
      <c r="M113" s="200">
        <f t="shared" si="17"/>
        <v>3.8512888106725589E-2</v>
      </c>
      <c r="N113" s="200">
        <f t="shared" si="17"/>
        <v>3.8477183168225591E-2</v>
      </c>
      <c r="O113" s="200">
        <f t="shared" si="17"/>
        <v>3.8450777027007679E-2</v>
      </c>
      <c r="P113" s="200">
        <f t="shared" si="17"/>
        <v>3.8453459528296596E-2</v>
      </c>
      <c r="Q113" s="200">
        <f t="shared" si="17"/>
        <v>3.8395629572119276E-2</v>
      </c>
    </row>
    <row r="114" spans="1:17" x14ac:dyDescent="0.25">
      <c r="A114" s="142" t="s">
        <v>247</v>
      </c>
      <c r="B114" s="199">
        <f t="shared" ref="B114:Q114" si="18">IF(B$42=0,0,B$42/B$31)</f>
        <v>3.8470136795641006E-2</v>
      </c>
      <c r="C114" s="199">
        <f t="shared" si="18"/>
        <v>3.8571523937108353E-2</v>
      </c>
      <c r="D114" s="199">
        <f t="shared" si="18"/>
        <v>3.8537353891886068E-2</v>
      </c>
      <c r="E114" s="199">
        <f t="shared" si="18"/>
        <v>3.8468919273606461E-2</v>
      </c>
      <c r="F114" s="199">
        <f t="shared" si="18"/>
        <v>3.8500128449948913E-2</v>
      </c>
      <c r="G114" s="199">
        <f t="shared" si="18"/>
        <v>3.8467393298985346E-2</v>
      </c>
      <c r="H114" s="199">
        <f t="shared" si="18"/>
        <v>3.8501612383814846E-2</v>
      </c>
      <c r="I114" s="199">
        <f t="shared" si="18"/>
        <v>3.8496457685775289E-2</v>
      </c>
      <c r="J114" s="199">
        <f t="shared" si="18"/>
        <v>3.8538850526845123E-2</v>
      </c>
      <c r="K114" s="199">
        <f t="shared" si="18"/>
        <v>3.8521789732334229E-2</v>
      </c>
      <c r="L114" s="199">
        <f t="shared" si="18"/>
        <v>3.8498437536311679E-2</v>
      </c>
      <c r="M114" s="199">
        <f t="shared" si="18"/>
        <v>3.8512888106725589E-2</v>
      </c>
      <c r="N114" s="199">
        <f t="shared" si="18"/>
        <v>3.8477183168225591E-2</v>
      </c>
      <c r="O114" s="199">
        <f t="shared" si="18"/>
        <v>3.8450777027007679E-2</v>
      </c>
      <c r="P114" s="199">
        <f t="shared" si="18"/>
        <v>3.8453459528296596E-2</v>
      </c>
      <c r="Q114" s="199">
        <f t="shared" si="18"/>
        <v>3.8395629572119276E-2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0.81304921919832607</v>
      </c>
      <c r="C116" s="200">
        <f t="shared" si="20"/>
        <v>0.81519199130866926</v>
      </c>
      <c r="D116" s="200">
        <f t="shared" si="20"/>
        <v>0.81446982261102341</v>
      </c>
      <c r="E116" s="200">
        <f t="shared" si="20"/>
        <v>0.81302348741201091</v>
      </c>
      <c r="F116" s="200">
        <f t="shared" si="20"/>
        <v>0.81368307946368068</v>
      </c>
      <c r="G116" s="200">
        <f t="shared" si="20"/>
        <v>0.81299123661756201</v>
      </c>
      <c r="H116" s="200">
        <f t="shared" si="20"/>
        <v>0.8137144417454798</v>
      </c>
      <c r="I116" s="200">
        <f t="shared" si="20"/>
        <v>0.8136054994966252</v>
      </c>
      <c r="J116" s="200">
        <f t="shared" si="20"/>
        <v>0.81450145332477286</v>
      </c>
      <c r="K116" s="200">
        <f t="shared" si="20"/>
        <v>0.81414088102606585</v>
      </c>
      <c r="L116" s="200">
        <f t="shared" si="20"/>
        <v>0.81364734275653583</v>
      </c>
      <c r="M116" s="200">
        <f t="shared" si="20"/>
        <v>0.8139527491306906</v>
      </c>
      <c r="N116" s="200">
        <f t="shared" si="20"/>
        <v>0.81319814114675881</v>
      </c>
      <c r="O116" s="200">
        <f t="shared" si="20"/>
        <v>0.8126400591047499</v>
      </c>
      <c r="P116" s="200">
        <f t="shared" si="20"/>
        <v>0.81269675257558538</v>
      </c>
      <c r="Q116" s="200">
        <f t="shared" si="20"/>
        <v>0.81147454219026727</v>
      </c>
    </row>
    <row r="117" spans="1:17" x14ac:dyDescent="0.25">
      <c r="A117" s="142" t="s">
        <v>245</v>
      </c>
      <c r="B117" s="199">
        <f t="shared" ref="B117:Q117" si="21">IF(B$55=0,0,B$55/B$31)</f>
        <v>0.81304921919832607</v>
      </c>
      <c r="C117" s="199">
        <f t="shared" si="21"/>
        <v>0.81519199130866926</v>
      </c>
      <c r="D117" s="199">
        <f t="shared" si="21"/>
        <v>0.81446982261102341</v>
      </c>
      <c r="E117" s="199">
        <f t="shared" si="21"/>
        <v>0.81302348741201091</v>
      </c>
      <c r="F117" s="199">
        <f t="shared" si="21"/>
        <v>0.81368307946368068</v>
      </c>
      <c r="G117" s="199">
        <f t="shared" si="21"/>
        <v>0.81299123661756201</v>
      </c>
      <c r="H117" s="199">
        <f t="shared" si="21"/>
        <v>0.8137144417454798</v>
      </c>
      <c r="I117" s="199">
        <f t="shared" si="21"/>
        <v>0.8136054994966252</v>
      </c>
      <c r="J117" s="199">
        <f t="shared" si="21"/>
        <v>0.81450145332477286</v>
      </c>
      <c r="K117" s="199">
        <f t="shared" si="21"/>
        <v>0.81414088102606585</v>
      </c>
      <c r="L117" s="199">
        <f t="shared" si="21"/>
        <v>0.81364734275653583</v>
      </c>
      <c r="M117" s="199">
        <f t="shared" si="21"/>
        <v>0.8139527491306906</v>
      </c>
      <c r="N117" s="199">
        <f t="shared" si="21"/>
        <v>0.81319814114675881</v>
      </c>
      <c r="O117" s="199">
        <f t="shared" si="21"/>
        <v>0.8126400591047499</v>
      </c>
      <c r="P117" s="199">
        <f t="shared" si="21"/>
        <v>0.81269675257558538</v>
      </c>
      <c r="Q117" s="199">
        <f t="shared" si="21"/>
        <v>0.81147454219026727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0.13464547878474351</v>
      </c>
      <c r="C119" s="200">
        <f t="shared" si="23"/>
        <v>0.13500033377987927</v>
      </c>
      <c r="D119" s="200">
        <f t="shared" si="23"/>
        <v>0.13488073862160119</v>
      </c>
      <c r="E119" s="200">
        <f t="shared" si="23"/>
        <v>0.13464121745762261</v>
      </c>
      <c r="F119" s="200">
        <f t="shared" si="23"/>
        <v>0.13475044957482124</v>
      </c>
      <c r="G119" s="200">
        <f t="shared" si="23"/>
        <v>0.13463587654644874</v>
      </c>
      <c r="H119" s="200">
        <f t="shared" si="23"/>
        <v>0.13475564334335194</v>
      </c>
      <c r="I119" s="200">
        <f t="shared" si="23"/>
        <v>0.13473760190021355</v>
      </c>
      <c r="J119" s="200">
        <f t="shared" si="23"/>
        <v>0.13488597684395792</v>
      </c>
      <c r="K119" s="200">
        <f t="shared" si="23"/>
        <v>0.1348262640631698</v>
      </c>
      <c r="L119" s="200">
        <f t="shared" si="23"/>
        <v>0.13474453137709086</v>
      </c>
      <c r="M119" s="200">
        <f t="shared" si="23"/>
        <v>0.13479510837353953</v>
      </c>
      <c r="N119" s="200">
        <f t="shared" si="23"/>
        <v>0.13467014108878961</v>
      </c>
      <c r="O119" s="200">
        <f t="shared" si="23"/>
        <v>0.13457771959452688</v>
      </c>
      <c r="P119" s="200">
        <f t="shared" si="23"/>
        <v>0.13458710834903811</v>
      </c>
      <c r="Q119" s="200">
        <f t="shared" si="23"/>
        <v>0.13438470350241749</v>
      </c>
    </row>
    <row r="120" spans="1:17" x14ac:dyDescent="0.25">
      <c r="A120" s="142" t="s">
        <v>243</v>
      </c>
      <c r="B120" s="199">
        <f t="shared" ref="B120:Q120" si="24">IF(B$68=0,0,B$68/B$31)</f>
        <v>0.13464547878474351</v>
      </c>
      <c r="C120" s="199">
        <f t="shared" si="24"/>
        <v>0.13500033377987927</v>
      </c>
      <c r="D120" s="199">
        <f t="shared" si="24"/>
        <v>0.13488073862160119</v>
      </c>
      <c r="E120" s="199">
        <f t="shared" si="24"/>
        <v>0.13464121745762261</v>
      </c>
      <c r="F120" s="199">
        <f t="shared" si="24"/>
        <v>0.13475044957482124</v>
      </c>
      <c r="G120" s="199">
        <f t="shared" si="24"/>
        <v>0.13463587654644874</v>
      </c>
      <c r="H120" s="199">
        <f t="shared" si="24"/>
        <v>0.13475564334335194</v>
      </c>
      <c r="I120" s="199">
        <f t="shared" si="24"/>
        <v>0.13473760190021355</v>
      </c>
      <c r="J120" s="199">
        <f t="shared" si="24"/>
        <v>0.13488597684395792</v>
      </c>
      <c r="K120" s="199">
        <f t="shared" si="24"/>
        <v>0.1348262640631698</v>
      </c>
      <c r="L120" s="199">
        <f t="shared" si="24"/>
        <v>0.13474453137709086</v>
      </c>
      <c r="M120" s="199">
        <f t="shared" si="24"/>
        <v>0.13479510837353953</v>
      </c>
      <c r="N120" s="199">
        <f t="shared" si="24"/>
        <v>0.13467014108878961</v>
      </c>
      <c r="O120" s="199">
        <f t="shared" si="24"/>
        <v>0.13457771959452688</v>
      </c>
      <c r="P120" s="199">
        <f t="shared" si="24"/>
        <v>0.13458710834903811</v>
      </c>
      <c r="Q120" s="199">
        <f t="shared" si="24"/>
        <v>0.13438470350241749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0.67375320226456803</v>
      </c>
      <c r="C133" s="230">
        <f>IF(C$5=0,0,C$5/PPA_fec!C$5)</f>
        <v>1.8522521809691887E-2</v>
      </c>
      <c r="D133" s="230">
        <f>IF(D$5=0,0,D$5/PPA_fec!D$5)</f>
        <v>0.20166508423562943</v>
      </c>
      <c r="E133" s="230">
        <f>IF(E$5=0,0,E$5/PPA_fec!E$5)</f>
        <v>0.74053251841464007</v>
      </c>
      <c r="F133" s="230">
        <f>IF(F$5=0,0,F$5/PPA_fec!F$5)</f>
        <v>0.32597814826462157</v>
      </c>
      <c r="G133" s="230">
        <f>IF(G$5=0,0,G$5/PPA_fec!G$5)</f>
        <v>0.51823012624218046</v>
      </c>
      <c r="H133" s="230">
        <f>IF(H$5=0,0,H$5/PPA_fec!H$5)</f>
        <v>1.815750102065436E-2</v>
      </c>
      <c r="I133" s="230">
        <f>IF(I$5=0,0,I$5/PPA_fec!I$5)</f>
        <v>1.9840255960574756E-2</v>
      </c>
      <c r="J133" s="230">
        <f>IF(J$5=0,0,J$5/PPA_fec!J$5)</f>
        <v>1.936441193365053E-2</v>
      </c>
      <c r="K133" s="230">
        <f>IF(K$5=0,0,K$5/PPA_fec!K$5)</f>
        <v>1.9860202408881263E-2</v>
      </c>
      <c r="L133" s="230">
        <f>IF(L$5=0,0,L$5/PPA_fec!L$5)</f>
        <v>2.2644778066859522E-2</v>
      </c>
      <c r="M133" s="230">
        <f>IF(M$5=0,0,M$5/PPA_fec!M$5)</f>
        <v>2.056963172596725E-2</v>
      </c>
      <c r="N133" s="230">
        <f>IF(N$5=0,0,N$5/PPA_fec!N$5)</f>
        <v>0.10705165548194349</v>
      </c>
      <c r="O133" s="230">
        <f>IF(O$5=0,0,O$5/PPA_fec!O$5)</f>
        <v>0.41065566030831868</v>
      </c>
      <c r="P133" s="230">
        <f>IF(P$5=0,0,P$5/PPA_fec!P$5)</f>
        <v>0.45833272345711007</v>
      </c>
      <c r="Q133" s="230">
        <f>IF(Q$5=0,0,Q$5/PPA_fec!Q$5)</f>
        <v>1.9040193037472158E-2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1.818184521740037</v>
      </c>
      <c r="C138" s="227">
        <f>IF(C$10=0,0,C$10/PPA_fec!C$10)</f>
        <v>1.2656879992996075</v>
      </c>
      <c r="D138" s="227">
        <f>IF(D$10=0,0,D$10/PPA_fec!D$10)</f>
        <v>1.420655153105745</v>
      </c>
      <c r="E138" s="227">
        <f>IF(E$10=0,0,E$10/PPA_fec!E$10)</f>
        <v>1.6123829216605474</v>
      </c>
      <c r="F138" s="227">
        <f>IF(F$10=0,0,F$10/PPA_fec!F$10)</f>
        <v>1.4409832894303618</v>
      </c>
      <c r="G138" s="227">
        <f>IF(G$10=0,0,G$10/PPA_fec!G$10)</f>
        <v>1.5412980290418781</v>
      </c>
      <c r="H138" s="227">
        <f>IF(H$10=0,0,H$10/PPA_fec!H$10)</f>
        <v>1.240745260026495</v>
      </c>
      <c r="I138" s="227">
        <f>IF(I$10=0,0,I$10/PPA_fec!I$10)</f>
        <v>1.3557319100681189</v>
      </c>
      <c r="J138" s="227">
        <f>IF(J$10=0,0,J$10/PPA_fec!J$10)</f>
        <v>1.3232163551882614</v>
      </c>
      <c r="K138" s="227">
        <f>IF(K$10=0,0,K$10/PPA_fec!K$10)</f>
        <v>1.3570948983539253</v>
      </c>
      <c r="L138" s="227">
        <f>IF(L$10=0,0,L$10/PPA_fec!L$10)</f>
        <v>1.5473715804200112</v>
      </c>
      <c r="M138" s="227">
        <f>IF(M$10=0,0,M$10/PPA_fec!M$10)</f>
        <v>1.4055718920490929</v>
      </c>
      <c r="N138" s="227">
        <f>IF(N$10=0,0,N$10/PPA_fec!N$10)</f>
        <v>1.5724122406582697</v>
      </c>
      <c r="O138" s="227">
        <f>IF(O$10=0,0,O$10/PPA_fec!O$10)</f>
        <v>1.5509534379734424</v>
      </c>
      <c r="P138" s="227">
        <f>IF(P$10=0,0,P$10/PPA_fec!P$10)</f>
        <v>1.5398275208779291</v>
      </c>
      <c r="Q138" s="227">
        <f>IF(Q$10=0,0,Q$10/PPA_fec!Q$10)</f>
        <v>1.3010617063636936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0.73002659730106267</v>
      </c>
      <c r="C140" s="226">
        <f>IF(C$16=0,0,C$16/PPA_fec!C$16)</f>
        <v>0</v>
      </c>
      <c r="D140" s="226">
        <f>IF(D$16=0,0,D$16/PPA_fec!D$16)</f>
        <v>0.2118372657518468</v>
      </c>
      <c r="E140" s="226">
        <f>IF(E$16=0,0,E$16/PPA_fec!E$16)</f>
        <v>0.83013203583416495</v>
      </c>
      <c r="F140" s="226">
        <f>IF(F$16=0,0,F$16/PPA_fec!F$16)</f>
        <v>0.35919096416631136</v>
      </c>
      <c r="G140" s="226">
        <f>IF(G$16=0,0,G$16/PPA_fec!G$16)</f>
        <v>0.58113531695598242</v>
      </c>
      <c r="H140" s="226">
        <f>IF(H$16=0,0,H$16/PPA_fec!H$16)</f>
        <v>0</v>
      </c>
      <c r="I140" s="226">
        <f>IF(I$16=0,0,I$16/PPA_fec!I$16)</f>
        <v>0</v>
      </c>
      <c r="J140" s="226">
        <f>IF(J$16=0,0,J$16/PPA_fec!J$16)</f>
        <v>0</v>
      </c>
      <c r="K140" s="226">
        <f>IF(K$16=0,0,K$16/PPA_fec!K$16)</f>
        <v>0</v>
      </c>
      <c r="L140" s="226">
        <f>IF(L$16=0,0,L$16/PPA_fec!L$16)</f>
        <v>0</v>
      </c>
      <c r="M140" s="226">
        <f>IF(M$16=0,0,M$16/PPA_fec!M$16)</f>
        <v>0</v>
      </c>
      <c r="N140" s="226">
        <f>IF(N$16=0,0,N$16/PPA_fec!N$16)</f>
        <v>9.7653990488865444E-2</v>
      </c>
      <c r="O140" s="226">
        <f>IF(O$16=0,0,O$16/PPA_fec!O$16)</f>
        <v>0.45503914657159933</v>
      </c>
      <c r="P140" s="226">
        <f>IF(P$16=0,0,P$16/PPA_fec!P$16)</f>
        <v>0.51191748149367677</v>
      </c>
      <c r="Q140" s="226">
        <f>IF(Q$16=0,0,Q$16/PPA_fec!Q$16)</f>
        <v>0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2.1780827936001828</v>
      </c>
      <c r="C143" s="230">
        <f>IF(C$31=0,0,C$31/PPA_fec!C$31)</f>
        <v>1.8669379083986193</v>
      </c>
      <c r="D143" s="230">
        <f>IF(D$31=0,0,D$31/PPA_fec!D$31)</f>
        <v>1.9439744083418111</v>
      </c>
      <c r="E143" s="230">
        <f>IF(E$31=0,0,E$31/PPA_fec!E$31)</f>
        <v>1.9271965052262052</v>
      </c>
      <c r="F143" s="230">
        <f>IF(F$31=0,0,F$31/PPA_fec!F$31)</f>
        <v>1.8277874204981615</v>
      </c>
      <c r="G143" s="230">
        <f>IF(G$31=0,0,G$31/PPA_fec!G$31)</f>
        <v>1.8370500694566698</v>
      </c>
      <c r="H143" s="230">
        <f>IF(H$31=0,0,H$31/PPA_fec!H$31)</f>
        <v>1.5783945326572779</v>
      </c>
      <c r="I143" s="230">
        <f>IF(I$31=0,0,I$31/PPA_fec!I$31)</f>
        <v>1.7073562797576292</v>
      </c>
      <c r="J143" s="230">
        <f>IF(J$31=0,0,J$31/PPA_fec!J$31)</f>
        <v>1.8163961097010577</v>
      </c>
      <c r="K143" s="230">
        <f>IF(K$31=0,0,K$31/PPA_fec!K$31)</f>
        <v>1.7977806805975418</v>
      </c>
      <c r="L143" s="230">
        <f>IF(L$31=0,0,L$31/PPA_fec!L$31)</f>
        <v>1.9562440191643802</v>
      </c>
      <c r="M143" s="230">
        <f>IF(M$31=0,0,M$31/PPA_fec!M$31)</f>
        <v>1.8286468048748363</v>
      </c>
      <c r="N143" s="230">
        <f>IF(N$31=0,0,N$31/PPA_fec!N$31)</f>
        <v>1.9085796621059234</v>
      </c>
      <c r="O143" s="230">
        <f>IF(O$31=0,0,O$31/PPA_fec!O$31)</f>
        <v>1.7936164498626841</v>
      </c>
      <c r="P143" s="230">
        <f>IF(P$31=0,0,P$31/PPA_fec!P$31)</f>
        <v>1.789335303326655</v>
      </c>
      <c r="Q143" s="230">
        <f>IF(Q$31=0,0,Q$31/PPA_fec!Q$31)</f>
        <v>1.3695332066769825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1.8181845217400368</v>
      </c>
      <c r="C148" s="227">
        <f>IF(C$36=0,0,C$36/PPA_fec!C$36)</f>
        <v>1.2656879992996077</v>
      </c>
      <c r="D148" s="227">
        <f>IF(D$36=0,0,D$36/PPA_fec!D$36)</f>
        <v>1.4206551531057448</v>
      </c>
      <c r="E148" s="227">
        <f>IF(E$36=0,0,E$36/PPA_fec!E$36)</f>
        <v>1.6123829216605476</v>
      </c>
      <c r="F148" s="227">
        <f>IF(F$36=0,0,F$36/PPA_fec!F$36)</f>
        <v>1.4409832894303618</v>
      </c>
      <c r="G148" s="227">
        <f>IF(G$36=0,0,G$36/PPA_fec!G$36)</f>
        <v>1.5412980290418781</v>
      </c>
      <c r="H148" s="227">
        <f>IF(H$36=0,0,H$36/PPA_fec!H$36)</f>
        <v>1.2407452600264948</v>
      </c>
      <c r="I148" s="227">
        <f>IF(I$36=0,0,I$36/PPA_fec!I$36)</f>
        <v>1.3557319100681191</v>
      </c>
      <c r="J148" s="227">
        <f>IF(J$36=0,0,J$36/PPA_fec!J$36)</f>
        <v>1.3232163551882614</v>
      </c>
      <c r="K148" s="227">
        <f>IF(K$36=0,0,K$36/PPA_fec!K$36)</f>
        <v>1.357094898353925</v>
      </c>
      <c r="L148" s="227">
        <f>IF(L$36=0,0,L$36/PPA_fec!L$36)</f>
        <v>1.547371580420011</v>
      </c>
      <c r="M148" s="227">
        <f>IF(M$36=0,0,M$36/PPA_fec!M$36)</f>
        <v>1.4055718920490929</v>
      </c>
      <c r="N148" s="227">
        <f>IF(N$36=0,0,N$36/PPA_fec!N$36)</f>
        <v>1.5724122406582692</v>
      </c>
      <c r="O148" s="227">
        <f>IF(O$36=0,0,O$36/PPA_fec!O$36)</f>
        <v>1.5509534379734424</v>
      </c>
      <c r="P148" s="227">
        <f>IF(P$36=0,0,P$36/PPA_fec!P$36)</f>
        <v>1.5398275208779293</v>
      </c>
      <c r="Q148" s="227">
        <f>IF(Q$36=0,0,Q$36/PPA_fec!Q$36)</f>
        <v>1.3010617063636936</v>
      </c>
    </row>
    <row r="149" spans="1:17" x14ac:dyDescent="0.25">
      <c r="A149" s="127" t="s">
        <v>238</v>
      </c>
      <c r="B149" s="225">
        <f>IF(B$41=0,0,B$41/PPA_fec!B$41)</f>
        <v>2.2392737147219046</v>
      </c>
      <c r="C149" s="225">
        <f>IF(C$41=0,0,C$41/PPA_fec!C$41)</f>
        <v>1.4335796304528587</v>
      </c>
      <c r="D149" s="225">
        <f>IF(D$41=0,0,D$41/PPA_fec!D$41)</f>
        <v>1.5655702295613869</v>
      </c>
      <c r="E149" s="225">
        <f>IF(E$41=0,0,E$41/PPA_fec!E$41)</f>
        <v>1.6579011251394145</v>
      </c>
      <c r="F149" s="225">
        <f>IF(F$41=0,0,F$41/PPA_fec!F$41)</f>
        <v>1.4229157808995745</v>
      </c>
      <c r="G149" s="225">
        <f>IF(G$41=0,0,G$41/PPA_fec!G$41)</f>
        <v>1.4679759888288417</v>
      </c>
      <c r="H149" s="225">
        <f>IF(H$41=0,0,H$41/PPA_fec!H$41)</f>
        <v>1.228524724207104</v>
      </c>
      <c r="I149" s="225">
        <f>IF(I$41=0,0,I$41/PPA_fec!I$41)</f>
        <v>1.3442113060614493</v>
      </c>
      <c r="J149" s="225">
        <f>IF(J$41=0,0,J$41/PPA_fec!J$41)</f>
        <v>1.3712900529868204</v>
      </c>
      <c r="K149" s="225">
        <f>IF(K$41=0,0,K$41/PPA_fec!K$41)</f>
        <v>1.3822000650286026</v>
      </c>
      <c r="L149" s="225">
        <f>IF(L$41=0,0,L$41/PPA_fec!L$41)</f>
        <v>1.6566820520689864</v>
      </c>
      <c r="M149" s="225">
        <f>IF(M$41=0,0,M$41/PPA_fec!M$41)</f>
        <v>1.4557066920573503</v>
      </c>
      <c r="N149" s="225">
        <f>IF(N$41=0,0,N$41/PPA_fec!N$41)</f>
        <v>1.6072169000402627</v>
      </c>
      <c r="O149" s="225">
        <f>IF(O$41=0,0,O$41/PPA_fec!O$41)</f>
        <v>1.4292456065920565</v>
      </c>
      <c r="P149" s="225">
        <f>IF(P$41=0,0,P$41/PPA_fec!P$41)</f>
        <v>1.4139712612447244</v>
      </c>
      <c r="Q149" s="225">
        <f>IF(Q$41=0,0,Q$41/PPA_fec!Q$41)</f>
        <v>1.0474598743639389</v>
      </c>
    </row>
    <row r="150" spans="1:17" x14ac:dyDescent="0.25">
      <c r="A150" s="127" t="s">
        <v>237</v>
      </c>
      <c r="B150" s="226">
        <f>IF(B$54=0,0,B$54/PPA_fec!B$54)</f>
        <v>2.3758002581010755</v>
      </c>
      <c r="C150" s="226">
        <f>IF(C$54=0,0,C$54/PPA_fec!C$54)</f>
        <v>2.0435552527937575</v>
      </c>
      <c r="D150" s="226">
        <f>IF(D$54=0,0,D$54/PPA_fec!D$54)</f>
        <v>2.1256509081477271</v>
      </c>
      <c r="E150" s="226">
        <f>IF(E$54=0,0,E$54/PPA_fec!E$54)</f>
        <v>2.1031150259514493</v>
      </c>
      <c r="F150" s="226">
        <f>IF(F$54=0,0,F$54/PPA_fec!F$54)</f>
        <v>1.9968923902494653</v>
      </c>
      <c r="G150" s="226">
        <f>IF(G$54=0,0,G$54/PPA_fec!G$54)</f>
        <v>2.0051262381030388</v>
      </c>
      <c r="H150" s="226">
        <f>IF(H$54=0,0,H$54/PPA_fec!H$54)</f>
        <v>1.724493760249326</v>
      </c>
      <c r="I150" s="226">
        <f>IF(I$54=0,0,I$54/PPA_fec!I$54)</f>
        <v>1.8650704866550094</v>
      </c>
      <c r="J150" s="226">
        <f>IF(J$54=0,0,J$54/PPA_fec!J$54)</f>
        <v>1.9866581126535587</v>
      </c>
      <c r="K150" s="226">
        <f>IF(K$54=0,0,K$54/PPA_fec!K$54)</f>
        <v>1.9653012009015995</v>
      </c>
      <c r="L150" s="226">
        <f>IF(L$54=0,0,L$54/PPA_fec!L$54)</f>
        <v>2.1365598699565789</v>
      </c>
      <c r="M150" s="226">
        <f>IF(M$54=0,0,M$54/PPA_fec!M$54)</f>
        <v>1.9983474169943976</v>
      </c>
      <c r="N150" s="226">
        <f>IF(N$54=0,0,N$54/PPA_fec!N$54)</f>
        <v>2.0833841036782768</v>
      </c>
      <c r="O150" s="226">
        <f>IF(O$54=0,0,O$54/PPA_fec!O$54)</f>
        <v>1.9568883607468714</v>
      </c>
      <c r="P150" s="226">
        <f>IF(P$54=0,0,P$54/PPA_fec!P$54)</f>
        <v>1.9524078456599505</v>
      </c>
      <c r="Q150" s="226">
        <f>IF(Q$54=0,0,Q$54/PPA_fec!Q$54)</f>
        <v>1.4922555146909433</v>
      </c>
    </row>
    <row r="151" spans="1:17" x14ac:dyDescent="0.25">
      <c r="A151" s="72" t="s">
        <v>236</v>
      </c>
      <c r="B151" s="258">
        <f>IF(B$67=0,0,B$67/PPA_fec!B$67)</f>
        <v>2.4152980484305742</v>
      </c>
      <c r="C151" s="258">
        <f>IF(C$67=0,0,C$67/PPA_fec!C$67)</f>
        <v>2.3068226099864195</v>
      </c>
      <c r="D151" s="258">
        <f>IF(D$67=0,0,D$67/PPA_fec!D$67)</f>
        <v>2.3512681895932319</v>
      </c>
      <c r="E151" s="258">
        <f>IF(E$67=0,0,E$67/PPA_fec!E$67)</f>
        <v>2.2663564856852574</v>
      </c>
      <c r="F151" s="258">
        <f>IF(F$67=0,0,F$67/PPA_fec!F$67)</f>
        <v>2.2391580786678684</v>
      </c>
      <c r="G151" s="258">
        <f>IF(G$67=0,0,G$67/PPA_fec!G$67)</f>
        <v>2.2233359506109962</v>
      </c>
      <c r="H151" s="258">
        <f>IF(H$67=0,0,H$67/PPA_fec!H$67)</f>
        <v>1.9339039012781571</v>
      </c>
      <c r="I151" s="258">
        <f>IF(I$67=0,0,I$67/PPA_fec!I$67)</f>
        <v>2.0813915025235947</v>
      </c>
      <c r="J151" s="258">
        <f>IF(J$67=0,0,J$67/PPA_fec!J$67)</f>
        <v>2.2585010675082025</v>
      </c>
      <c r="K151" s="258">
        <f>IF(K$67=0,0,K$67/PPA_fec!K$67)</f>
        <v>2.2160537947370562</v>
      </c>
      <c r="L151" s="258">
        <f>IF(L$67=0,0,L$67/PPA_fec!L$67)</f>
        <v>2.3165395091201022</v>
      </c>
      <c r="M151" s="258">
        <f>IF(M$67=0,0,M$67/PPA_fec!M$67)</f>
        <v>2.2203466343812432</v>
      </c>
      <c r="N151" s="258">
        <f>IF(N$67=0,0,N$67/PPA_fec!N$67)</f>
        <v>2.2632323865250794</v>
      </c>
      <c r="O151" s="258">
        <f>IF(O$67=0,0,O$67/PPA_fec!O$67)</f>
        <v>2.1719566731750164</v>
      </c>
      <c r="P151" s="258">
        <f>IF(P$67=0,0,P$67/PPA_fec!P$67)</f>
        <v>2.1745070229319312</v>
      </c>
      <c r="Q151" s="258">
        <f>IF(Q$67=0,0,Q$67/PPA_fec!Q$67)</f>
        <v>1.6840670205192332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0.420699563861889</v>
      </c>
      <c r="C153" s="230">
        <f>IF(C$81=0,0,C$81/PPA_fec!C$81)</f>
        <v>0.29286047863886983</v>
      </c>
      <c r="D153" s="230">
        <f>IF(D$81=0,0,D$81/PPA_fec!D$81)</f>
        <v>0.32871746303161331</v>
      </c>
      <c r="E153" s="230">
        <f>IF(E$81=0,0,E$81/PPA_fec!E$81)</f>
        <v>0.3730802808021802</v>
      </c>
      <c r="F153" s="230">
        <f>IF(F$81=0,0,F$81/PPA_fec!F$81)</f>
        <v>0.33342107698478168</v>
      </c>
      <c r="G153" s="230">
        <f>IF(G$81=0,0,G$81/PPA_fec!G$81)</f>
        <v>0.35663234443254083</v>
      </c>
      <c r="H153" s="230">
        <f>IF(H$81=0,0,H$81/PPA_fec!H$81)</f>
        <v>0.28708911747709021</v>
      </c>
      <c r="I153" s="230">
        <f>IF(I$81=0,0,I$81/PPA_fec!I$81)</f>
        <v>0.31369523635228291</v>
      </c>
      <c r="J153" s="230">
        <f>IF(J$81=0,0,J$81/PPA_fec!J$81)</f>
        <v>0.30617164367336602</v>
      </c>
      <c r="K153" s="230">
        <f>IF(K$81=0,0,K$81/PPA_fec!K$81)</f>
        <v>0.31401061060089819</v>
      </c>
      <c r="L153" s="230">
        <f>IF(L$81=0,0,L$81/PPA_fec!L$81)</f>
        <v>0.35803766957161304</v>
      </c>
      <c r="M153" s="230">
        <f>IF(M$81=0,0,M$81/PPA_fec!M$81)</f>
        <v>0.32522743147965855</v>
      </c>
      <c r="N153" s="230">
        <f>IF(N$81=0,0,N$81/PPA_fec!N$81)</f>
        <v>0.36383168811873345</v>
      </c>
      <c r="O153" s="230">
        <f>IF(O$81=0,0,O$81/PPA_fec!O$81)</f>
        <v>0.35886645559004304</v>
      </c>
      <c r="P153" s="230">
        <f>IF(P$81=0,0,P$81/PPA_fec!P$81)</f>
        <v>0.35629209175970616</v>
      </c>
      <c r="Q153" s="230">
        <f>IF(Q$81=0,0,Q$81/PPA_fec!Q$81)</f>
        <v>0.30104540319196033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1.8181845217400368</v>
      </c>
      <c r="C158" s="273">
        <f>IF(C$86=0,0,C$86/PPA_fec!C$86)</f>
        <v>1.2656879992996077</v>
      </c>
      <c r="D158" s="273">
        <f>IF(D$86=0,0,D$86/PPA_fec!D$86)</f>
        <v>1.420655153105745</v>
      </c>
      <c r="E158" s="273">
        <f>IF(E$86=0,0,E$86/PPA_fec!E$86)</f>
        <v>1.6123829216605476</v>
      </c>
      <c r="F158" s="273">
        <f>IF(F$86=0,0,F$86/PPA_fec!F$86)</f>
        <v>1.4409832894303618</v>
      </c>
      <c r="G158" s="273">
        <f>IF(G$86=0,0,G$86/PPA_fec!G$86)</f>
        <v>1.5412980290418781</v>
      </c>
      <c r="H158" s="273">
        <f>IF(H$86=0,0,H$86/PPA_fec!H$86)</f>
        <v>1.240745260026495</v>
      </c>
      <c r="I158" s="273">
        <f>IF(I$86=0,0,I$86/PPA_fec!I$86)</f>
        <v>1.3557319100681189</v>
      </c>
      <c r="J158" s="273">
        <f>IF(J$86=0,0,J$86/PPA_fec!J$86)</f>
        <v>1.3232163551882614</v>
      </c>
      <c r="K158" s="273">
        <f>IF(K$86=0,0,K$86/PPA_fec!K$86)</f>
        <v>1.3570948983539253</v>
      </c>
      <c r="L158" s="273">
        <f>IF(L$86=0,0,L$86/PPA_fec!L$86)</f>
        <v>1.5473715804200108</v>
      </c>
      <c r="M158" s="273">
        <f>IF(M$86=0,0,M$86/PPA_fec!M$86)</f>
        <v>1.4055718920490929</v>
      </c>
      <c r="N158" s="273">
        <f>IF(N$86=0,0,N$86/PPA_fec!N$86)</f>
        <v>1.5724122406582692</v>
      </c>
      <c r="O158" s="273">
        <f>IF(O$86=0,0,O$86/PPA_fec!O$86)</f>
        <v>1.5509534379734424</v>
      </c>
      <c r="P158" s="273">
        <f>IF(P$86=0,0,P$86/PPA_fec!P$86)</f>
        <v>1.5398275208779293</v>
      </c>
      <c r="Q158" s="273">
        <f>IF(Q$86=0,0,Q$86/PPA_fec!Q$86)</f>
        <v>1.3010617063636938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19380.83006624307</v>
      </c>
      <c r="C3" s="46">
        <v>19614.372902439973</v>
      </c>
      <c r="D3" s="46">
        <v>20193.503457195442</v>
      </c>
      <c r="E3" s="46">
        <v>21314.227471670965</v>
      </c>
      <c r="F3" s="46">
        <v>21922.102559950028</v>
      </c>
      <c r="G3" s="46">
        <v>23897.976466393298</v>
      </c>
      <c r="H3" s="46">
        <v>24188.02129356236</v>
      </c>
      <c r="I3" s="46">
        <v>25927.850047795186</v>
      </c>
      <c r="J3" s="46">
        <v>26169.979027264559</v>
      </c>
      <c r="K3" s="46">
        <v>25834.251534708012</v>
      </c>
      <c r="L3" s="46">
        <v>26805</v>
      </c>
      <c r="M3" s="46">
        <v>28019.608823970786</v>
      </c>
      <c r="N3" s="46">
        <v>27737.072637793302</v>
      </c>
      <c r="O3" s="46">
        <v>27425.688738521025</v>
      </c>
      <c r="P3" s="46">
        <v>27682.84071421366</v>
      </c>
      <c r="Q3" s="46">
        <v>28037.46735116635</v>
      </c>
    </row>
    <row r="5" spans="1:17" x14ac:dyDescent="0.25">
      <c r="A5" s="31" t="s">
        <v>257</v>
      </c>
      <c r="B5" s="46">
        <v>19136.757120184764</v>
      </c>
      <c r="C5" s="46">
        <v>20592.967371501632</v>
      </c>
      <c r="D5" s="46">
        <v>23302.786282891844</v>
      </c>
      <c r="E5" s="46">
        <v>23719.470471550929</v>
      </c>
      <c r="F5" s="46">
        <v>23611.23256234681</v>
      </c>
      <c r="G5" s="46">
        <v>22296.131902956131</v>
      </c>
      <c r="H5" s="46">
        <v>17097.622424973335</v>
      </c>
      <c r="I5" s="46">
        <v>17534.802483086471</v>
      </c>
      <c r="J5" s="46">
        <v>16906.634764550196</v>
      </c>
      <c r="K5" s="46">
        <v>17036.700468779785</v>
      </c>
      <c r="L5" s="46">
        <v>18067.290845176576</v>
      </c>
      <c r="M5" s="46">
        <v>14959.340439440848</v>
      </c>
      <c r="N5" s="46">
        <v>18022.181953956835</v>
      </c>
      <c r="O5" s="46">
        <v>19947.867008714664</v>
      </c>
      <c r="P5" s="46">
        <v>21485.460096269951</v>
      </c>
      <c r="Q5" s="46">
        <v>21601.417714542458</v>
      </c>
    </row>
    <row r="6" spans="1:17" x14ac:dyDescent="0.25">
      <c r="A6" s="294" t="s">
        <v>256</v>
      </c>
      <c r="B6" s="293">
        <v>23920.946400230954</v>
      </c>
      <c r="C6" s="293">
        <v>22730.932887343999</v>
      </c>
      <c r="D6" s="293">
        <v>24688.92151350711</v>
      </c>
      <c r="E6" s="293">
        <v>26300.703864684572</v>
      </c>
      <c r="F6" s="293">
        <v>24973.553908802973</v>
      </c>
      <c r="G6" s="293">
        <v>23960.168441087168</v>
      </c>
      <c r="H6" s="293">
        <v>21910.761027291719</v>
      </c>
      <c r="I6" s="293">
        <v>20635.739213585104</v>
      </c>
      <c r="J6" s="293">
        <v>19173.577435234794</v>
      </c>
      <c r="K6" s="293">
        <v>18529.814115835201</v>
      </c>
      <c r="L6" s="293">
        <v>19766.651510316657</v>
      </c>
      <c r="M6" s="293">
        <v>16803.482302659773</v>
      </c>
      <c r="N6" s="293">
        <v>19803.010042129572</v>
      </c>
      <c r="O6" s="293">
        <v>22115.472405825803</v>
      </c>
      <c r="P6" s="293">
        <v>23967.299701609725</v>
      </c>
      <c r="Q6" s="293">
        <v>22918.152409122431</v>
      </c>
    </row>
    <row r="7" spans="1:17" x14ac:dyDescent="0.25">
      <c r="A7" s="292" t="s">
        <v>255</v>
      </c>
      <c r="B7" s="291"/>
      <c r="C7" s="291">
        <v>0</v>
      </c>
      <c r="D7" s="291">
        <v>2780.6268066364723</v>
      </c>
      <c r="E7" s="291">
        <v>2804.2403250245302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1255.5937421475651</v>
      </c>
      <c r="L7" s="291">
        <v>1339.4027476161025</v>
      </c>
      <c r="M7" s="291">
        <v>0</v>
      </c>
      <c r="N7" s="291">
        <v>2999.5277394697987</v>
      </c>
      <c r="O7" s="291">
        <v>2806.9220464604705</v>
      </c>
      <c r="P7" s="291">
        <v>1851.8272957839217</v>
      </c>
      <c r="Q7" s="291">
        <v>0</v>
      </c>
    </row>
    <row r="8" spans="1:17" x14ac:dyDescent="0.25">
      <c r="A8" s="290" t="s">
        <v>254</v>
      </c>
      <c r="B8" s="289"/>
      <c r="C8" s="289">
        <f>B6+C7-C6</f>
        <v>1190.0135128869551</v>
      </c>
      <c r="D8" s="289">
        <f t="shared" ref="D8:Q8" si="0">C6+D7-D6</f>
        <v>822.63818047336099</v>
      </c>
      <c r="E8" s="289">
        <f t="shared" si="0"/>
        <v>1192.4579738470675</v>
      </c>
      <c r="F8" s="289">
        <f t="shared" si="0"/>
        <v>1327.1499558815995</v>
      </c>
      <c r="G8" s="289">
        <f t="shared" si="0"/>
        <v>1013.3854677158051</v>
      </c>
      <c r="H8" s="289">
        <f t="shared" si="0"/>
        <v>2049.4074137954485</v>
      </c>
      <c r="I8" s="289">
        <f t="shared" si="0"/>
        <v>1275.0218137066149</v>
      </c>
      <c r="J8" s="289">
        <f t="shared" si="0"/>
        <v>1462.1617783503098</v>
      </c>
      <c r="K8" s="289">
        <f t="shared" si="0"/>
        <v>1899.3570615471581</v>
      </c>
      <c r="L8" s="289">
        <f t="shared" si="0"/>
        <v>102.56535313464701</v>
      </c>
      <c r="M8" s="289">
        <f t="shared" si="0"/>
        <v>2963.1692076568834</v>
      </c>
      <c r="N8" s="289">
        <f t="shared" si="0"/>
        <v>0</v>
      </c>
      <c r="O8" s="289">
        <f t="shared" si="0"/>
        <v>494.4596827642381</v>
      </c>
      <c r="P8" s="289">
        <f t="shared" si="0"/>
        <v>0</v>
      </c>
      <c r="Q8" s="289">
        <f t="shared" si="0"/>
        <v>1049.1472924872942</v>
      </c>
    </row>
    <row r="9" spans="1:17" x14ac:dyDescent="0.25">
      <c r="A9" s="288" t="s">
        <v>253</v>
      </c>
      <c r="B9" s="287">
        <f>B6-B5</f>
        <v>4784.1892800461901</v>
      </c>
      <c r="C9" s="287">
        <f t="shared" ref="C9:Q9" si="1">C6-C5</f>
        <v>2137.9655158423666</v>
      </c>
      <c r="D9" s="287">
        <f t="shared" si="1"/>
        <v>1386.1352306152658</v>
      </c>
      <c r="E9" s="287">
        <f t="shared" si="1"/>
        <v>2581.2333931336434</v>
      </c>
      <c r="F9" s="287">
        <f t="shared" si="1"/>
        <v>1362.3213464561632</v>
      </c>
      <c r="G9" s="287">
        <f t="shared" si="1"/>
        <v>1664.0365381310367</v>
      </c>
      <c r="H9" s="287">
        <f t="shared" si="1"/>
        <v>4813.1386023183841</v>
      </c>
      <c r="I9" s="287">
        <f t="shared" si="1"/>
        <v>3100.9367304986336</v>
      </c>
      <c r="J9" s="287">
        <f t="shared" si="1"/>
        <v>2266.9426706845989</v>
      </c>
      <c r="K9" s="287">
        <f t="shared" si="1"/>
        <v>1493.1136470554156</v>
      </c>
      <c r="L9" s="287">
        <f t="shared" si="1"/>
        <v>1699.3606651400805</v>
      </c>
      <c r="M9" s="287">
        <f t="shared" si="1"/>
        <v>1844.1418632189252</v>
      </c>
      <c r="N9" s="287">
        <f t="shared" si="1"/>
        <v>1780.8280881727369</v>
      </c>
      <c r="O9" s="287">
        <f t="shared" si="1"/>
        <v>2167.6053971111396</v>
      </c>
      <c r="P9" s="287">
        <f t="shared" si="1"/>
        <v>2481.8396053397737</v>
      </c>
      <c r="Q9" s="287">
        <f t="shared" si="1"/>
        <v>1316.7346945799727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2560.2487605311549</v>
      </c>
      <c r="C12" s="38">
        <v>2760.7028300000002</v>
      </c>
      <c r="D12" s="38">
        <v>3109.5621100000003</v>
      </c>
      <c r="E12" s="38">
        <v>3108.9458800000002</v>
      </c>
      <c r="F12" s="38">
        <v>3075.0665100000001</v>
      </c>
      <c r="G12" s="38">
        <v>2881.728818762203</v>
      </c>
      <c r="H12" s="38">
        <v>2219.57674</v>
      </c>
      <c r="I12" s="38">
        <v>2274.56916</v>
      </c>
      <c r="J12" s="38">
        <v>2198.4778900000001</v>
      </c>
      <c r="K12" s="38">
        <v>2139.3490900000002</v>
      </c>
      <c r="L12" s="38">
        <v>2208.3725950214402</v>
      </c>
      <c r="M12" s="38">
        <v>1825.1400051220519</v>
      </c>
      <c r="N12" s="38">
        <v>2069.7210443519448</v>
      </c>
      <c r="O12" s="38">
        <v>2183.6039477712084</v>
      </c>
      <c r="P12" s="38">
        <v>2279.0796162841643</v>
      </c>
      <c r="Q12" s="38">
        <v>2285.9671908716155</v>
      </c>
    </row>
    <row r="13" spans="1:17" x14ac:dyDescent="0.25">
      <c r="A13" s="55" t="s">
        <v>33</v>
      </c>
      <c r="B13" s="54">
        <v>3.3916402751194221</v>
      </c>
      <c r="C13" s="54">
        <v>4.0997500000000002</v>
      </c>
      <c r="D13" s="54">
        <v>3.4001199999999998</v>
      </c>
      <c r="E13" s="54">
        <v>16.999549999999999</v>
      </c>
      <c r="F13" s="54">
        <v>27.200790000000001</v>
      </c>
      <c r="G13" s="54">
        <v>20.42082605241082</v>
      </c>
      <c r="H13" s="54">
        <v>16.302910000000001</v>
      </c>
      <c r="I13" s="54">
        <v>31.99991</v>
      </c>
      <c r="J13" s="54">
        <v>37.409990000000001</v>
      </c>
      <c r="K13" s="54">
        <v>23.802240000000001</v>
      </c>
      <c r="L13" s="54">
        <v>23.836307073739231</v>
      </c>
      <c r="M13" s="54">
        <v>22.165021189272288</v>
      </c>
      <c r="N13" s="54">
        <v>19.369606990371924</v>
      </c>
      <c r="O13" s="54">
        <v>18.510332093325466</v>
      </c>
      <c r="P13" s="54">
        <v>19.895328325078321</v>
      </c>
      <c r="Q13" s="54">
        <v>34.345801414281013</v>
      </c>
    </row>
    <row r="14" spans="1:17" x14ac:dyDescent="0.25">
      <c r="A14" s="52" t="s">
        <v>32</v>
      </c>
      <c r="B14" s="51">
        <v>595.96742709803652</v>
      </c>
      <c r="C14" s="51">
        <v>609.70813999999996</v>
      </c>
      <c r="D14" s="51">
        <v>626.51985999999999</v>
      </c>
      <c r="E14" s="51">
        <v>658.22720000000004</v>
      </c>
      <c r="F14" s="51">
        <v>588.91483000000005</v>
      </c>
      <c r="G14" s="51">
        <v>551.07239791525387</v>
      </c>
      <c r="H14" s="51">
        <v>440.14098999999999</v>
      </c>
      <c r="I14" s="51">
        <v>474.41464999999999</v>
      </c>
      <c r="J14" s="51">
        <v>459.74698999999998</v>
      </c>
      <c r="K14" s="51">
        <v>387.43654000000004</v>
      </c>
      <c r="L14" s="51">
        <v>399.68220775662718</v>
      </c>
      <c r="M14" s="51">
        <v>311.07387671691072</v>
      </c>
      <c r="N14" s="51">
        <v>239.94684728316679</v>
      </c>
      <c r="O14" s="51">
        <v>306.58276981278311</v>
      </c>
      <c r="P14" s="51">
        <v>302.89522877986576</v>
      </c>
      <c r="Q14" s="51">
        <v>295.87588631856607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35.158556220209974</v>
      </c>
      <c r="C16" s="51">
        <v>35.185479999999998</v>
      </c>
      <c r="D16" s="51">
        <v>35.192950000000003</v>
      </c>
      <c r="E16" s="51">
        <v>34.095149999999997</v>
      </c>
      <c r="F16" s="51">
        <v>35.192050000000002</v>
      </c>
      <c r="G16" s="51">
        <v>35.158515045475127</v>
      </c>
      <c r="H16" s="51">
        <v>31.878119999999999</v>
      </c>
      <c r="I16" s="51">
        <v>30.777840000000001</v>
      </c>
      <c r="J16" s="51">
        <v>29.676220000000001</v>
      </c>
      <c r="K16" s="51">
        <v>25.28435</v>
      </c>
      <c r="L16" s="51">
        <v>24.170961011815223</v>
      </c>
      <c r="M16" s="51">
        <v>21.973835713575653</v>
      </c>
      <c r="N16" s="51">
        <v>19.776334806709919</v>
      </c>
      <c r="O16" s="51">
        <v>18.677880045356996</v>
      </c>
      <c r="P16" s="51">
        <v>32.960668272094935</v>
      </c>
      <c r="Q16" s="51">
        <v>28.565900938217677</v>
      </c>
    </row>
    <row r="17" spans="1:17" x14ac:dyDescent="0.25">
      <c r="A17" s="53" t="s">
        <v>76</v>
      </c>
      <c r="B17" s="51">
        <v>282.79045201175433</v>
      </c>
      <c r="C17" s="51">
        <v>302.25950999999998</v>
      </c>
      <c r="D17" s="51">
        <v>296.13058999999998</v>
      </c>
      <c r="E17" s="51">
        <v>328.91455000000002</v>
      </c>
      <c r="F17" s="51">
        <v>376.00578000000002</v>
      </c>
      <c r="G17" s="51">
        <v>409.86541082984775</v>
      </c>
      <c r="H17" s="51">
        <v>188.55132</v>
      </c>
      <c r="I17" s="51">
        <v>244.89680999999999</v>
      </c>
      <c r="J17" s="51">
        <v>228.48759999999999</v>
      </c>
      <c r="K17" s="51">
        <v>212.14017000000001</v>
      </c>
      <c r="L17" s="51">
        <v>240.80292649151687</v>
      </c>
      <c r="M17" s="51">
        <v>163.94462686740906</v>
      </c>
      <c r="N17" s="51">
        <v>147.56123258256741</v>
      </c>
      <c r="O17" s="51">
        <v>188.54494507869657</v>
      </c>
      <c r="P17" s="51">
        <v>177.26376844832245</v>
      </c>
      <c r="Q17" s="51">
        <v>209.03212883802584</v>
      </c>
    </row>
    <row r="18" spans="1:17" x14ac:dyDescent="0.25">
      <c r="A18" s="53" t="s">
        <v>29</v>
      </c>
      <c r="B18" s="51">
        <v>278.01841886607224</v>
      </c>
      <c r="C18" s="51">
        <v>272.26315</v>
      </c>
      <c r="D18" s="51">
        <v>295.19632000000001</v>
      </c>
      <c r="E18" s="51">
        <v>295.21749999999997</v>
      </c>
      <c r="F18" s="51">
        <v>177.71700000000001</v>
      </c>
      <c r="G18" s="51">
        <v>106.04847203993093</v>
      </c>
      <c r="H18" s="51">
        <v>219.71154999999999</v>
      </c>
      <c r="I18" s="51">
        <v>198.74</v>
      </c>
      <c r="J18" s="51">
        <v>201.58317</v>
      </c>
      <c r="K18" s="51">
        <v>150.01202000000001</v>
      </c>
      <c r="L18" s="51">
        <v>134.70832025329508</v>
      </c>
      <c r="M18" s="51">
        <v>125.15541413592602</v>
      </c>
      <c r="N18" s="51">
        <v>72.609279893889465</v>
      </c>
      <c r="O18" s="51">
        <v>99.359944688729527</v>
      </c>
      <c r="P18" s="51">
        <v>92.67079205944836</v>
      </c>
      <c r="Q18" s="51">
        <v>58.27785654232256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930.12010292705338</v>
      </c>
      <c r="C20" s="51">
        <v>1144.60502</v>
      </c>
      <c r="D20" s="51">
        <v>1400.7952700000001</v>
      </c>
      <c r="E20" s="51">
        <v>1298.26882</v>
      </c>
      <c r="F20" s="51">
        <v>1271.40913</v>
      </c>
      <c r="G20" s="51">
        <v>1047.421902044156</v>
      </c>
      <c r="H20" s="51">
        <v>590.02912000000003</v>
      </c>
      <c r="I20" s="51">
        <v>556.39931000000001</v>
      </c>
      <c r="J20" s="51">
        <v>480.01600000000002</v>
      </c>
      <c r="K20" s="51">
        <v>620.90482999999995</v>
      </c>
      <c r="L20" s="51">
        <v>627.39299030745747</v>
      </c>
      <c r="M20" s="51">
        <v>410.95567143685412</v>
      </c>
      <c r="N20" s="51">
        <v>745.57419461058112</v>
      </c>
      <c r="O20" s="51">
        <v>789.4794610876296</v>
      </c>
      <c r="P20" s="51">
        <v>764.94541452855867</v>
      </c>
      <c r="Q20" s="51">
        <v>808.79531098118423</v>
      </c>
    </row>
    <row r="21" spans="1:17" x14ac:dyDescent="0.25">
      <c r="A21" s="53" t="s">
        <v>66</v>
      </c>
      <c r="B21" s="51">
        <v>930.12010292705338</v>
      </c>
      <c r="C21" s="51">
        <v>1144.60502</v>
      </c>
      <c r="D21" s="51">
        <v>1400.7952700000001</v>
      </c>
      <c r="E21" s="51">
        <v>1298.26882</v>
      </c>
      <c r="F21" s="51">
        <v>1271.40913</v>
      </c>
      <c r="G21" s="51">
        <v>1047.421902044156</v>
      </c>
      <c r="H21" s="51">
        <v>590.02912000000003</v>
      </c>
      <c r="I21" s="51">
        <v>556.39931000000001</v>
      </c>
      <c r="J21" s="51">
        <v>480.01600000000002</v>
      </c>
      <c r="K21" s="51">
        <v>620.90482999999995</v>
      </c>
      <c r="L21" s="51">
        <v>627.39299030745747</v>
      </c>
      <c r="M21" s="51">
        <v>410.95567143685412</v>
      </c>
      <c r="N21" s="51">
        <v>745.57419461058112</v>
      </c>
      <c r="O21" s="51">
        <v>789.4794610876296</v>
      </c>
      <c r="P21" s="51">
        <v>764.94541452855867</v>
      </c>
      <c r="Q21" s="51">
        <v>808.79531098118423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259.2199189594856</v>
      </c>
      <c r="C23" s="51">
        <v>259.29816</v>
      </c>
      <c r="D23" s="51">
        <v>289.23648000000003</v>
      </c>
      <c r="E23" s="51">
        <v>271.25126</v>
      </c>
      <c r="F23" s="51">
        <v>272.54854</v>
      </c>
      <c r="G23" s="51">
        <v>272.9552096683762</v>
      </c>
      <c r="H23" s="51">
        <v>304.45231000000001</v>
      </c>
      <c r="I23" s="51">
        <v>305.46645000000001</v>
      </c>
      <c r="J23" s="51">
        <v>325.65881000000002</v>
      </c>
      <c r="K23" s="51">
        <v>233.80564000000001</v>
      </c>
      <c r="L23" s="51">
        <v>257.04387082296176</v>
      </c>
      <c r="M23" s="51">
        <v>255.39683190019778</v>
      </c>
      <c r="N23" s="51">
        <v>250.39943151348047</v>
      </c>
      <c r="O23" s="51">
        <v>267.48470777022737</v>
      </c>
      <c r="P23" s="51">
        <v>253.85916807662997</v>
      </c>
      <c r="Q23" s="51">
        <v>205.16171770292124</v>
      </c>
    </row>
    <row r="24" spans="1:17" x14ac:dyDescent="0.25">
      <c r="A24" s="53" t="s">
        <v>23</v>
      </c>
      <c r="B24" s="51">
        <v>248.85401398165638</v>
      </c>
      <c r="C24" s="51">
        <v>248.89727999999999</v>
      </c>
      <c r="D24" s="51">
        <v>278.80146000000002</v>
      </c>
      <c r="E24" s="51">
        <v>260.69880000000001</v>
      </c>
      <c r="F24" s="51">
        <v>261.60039</v>
      </c>
      <c r="G24" s="51">
        <v>264.23731203766988</v>
      </c>
      <c r="H24" s="51">
        <v>283.92167000000001</v>
      </c>
      <c r="I24" s="51">
        <v>283.71652</v>
      </c>
      <c r="J24" s="51">
        <v>315.37885</v>
      </c>
      <c r="K24" s="51">
        <v>226.41432</v>
      </c>
      <c r="L24" s="51">
        <v>228.21530134477624</v>
      </c>
      <c r="M24" s="51">
        <v>239.48976932924566</v>
      </c>
      <c r="N24" s="51">
        <v>235.83001398151248</v>
      </c>
      <c r="O24" s="51">
        <v>225.66265174807691</v>
      </c>
      <c r="P24" s="51">
        <v>222.93466660175147</v>
      </c>
      <c r="Q24" s="51">
        <v>195.42126214055133</v>
      </c>
    </row>
    <row r="25" spans="1:17" x14ac:dyDescent="0.25">
      <c r="A25" s="53" t="s">
        <v>74</v>
      </c>
      <c r="B25" s="51">
        <v>10.318135575684041</v>
      </c>
      <c r="C25" s="51">
        <v>10.300599999999999</v>
      </c>
      <c r="D25" s="51">
        <v>10.30198</v>
      </c>
      <c r="E25" s="51">
        <v>10.3024</v>
      </c>
      <c r="F25" s="51">
        <v>10.602309999999999</v>
      </c>
      <c r="G25" s="51">
        <v>8.3118478894163008</v>
      </c>
      <c r="H25" s="51">
        <v>20.130600000000001</v>
      </c>
      <c r="I25" s="51">
        <v>21.200510000000001</v>
      </c>
      <c r="J25" s="51">
        <v>9.6303800000000006</v>
      </c>
      <c r="K25" s="51">
        <v>6.7751799999999998</v>
      </c>
      <c r="L25" s="51">
        <v>28.064265446613767</v>
      </c>
      <c r="M25" s="51">
        <v>15.142756393264351</v>
      </c>
      <c r="N25" s="51">
        <v>13.733462980039114</v>
      </c>
      <c r="O25" s="51">
        <v>39.123109369114502</v>
      </c>
      <c r="P25" s="51">
        <v>28.231572924231205</v>
      </c>
      <c r="Q25" s="51">
        <v>7.0458741585869129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1.7674446947459415</v>
      </c>
      <c r="P26" s="51">
        <v>1.7614338556853033</v>
      </c>
      <c r="Q26" s="51">
        <v>1.7630911097465596</v>
      </c>
    </row>
    <row r="27" spans="1:17" x14ac:dyDescent="0.25">
      <c r="A27" s="53" t="s">
        <v>72</v>
      </c>
      <c r="B27" s="51">
        <v>4.7769402145154488E-2</v>
      </c>
      <c r="C27" s="51">
        <v>0.10028000000000613</v>
      </c>
      <c r="D27" s="51">
        <v>0.13303999999999699</v>
      </c>
      <c r="E27" s="51">
        <v>0.25005999999999851</v>
      </c>
      <c r="F27" s="51">
        <v>0.34584000000000109</v>
      </c>
      <c r="G27" s="51">
        <v>0.40604974129002769</v>
      </c>
      <c r="H27" s="51">
        <v>0.40003999999999995</v>
      </c>
      <c r="I27" s="51">
        <v>0.54942000000000002</v>
      </c>
      <c r="J27" s="51">
        <v>0.64958000000000005</v>
      </c>
      <c r="K27" s="51">
        <v>0.61614000000000002</v>
      </c>
      <c r="L27" s="51">
        <v>0.74041944190901532</v>
      </c>
      <c r="M27" s="51">
        <v>0.74042158802500513</v>
      </c>
      <c r="N27" s="51">
        <v>0.7881855954978324</v>
      </c>
      <c r="O27" s="51">
        <v>0.88373307313138882</v>
      </c>
      <c r="P27" s="51">
        <v>0.88372562569377067</v>
      </c>
      <c r="Q27" s="51">
        <v>0.88372162148794853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2.3884589662749998E-2</v>
      </c>
      <c r="M28" s="51">
        <v>2.3884589662749998E-2</v>
      </c>
      <c r="N28" s="51">
        <v>4.7768956431035153E-2</v>
      </c>
      <c r="O28" s="51">
        <v>4.7768885158570376E-2</v>
      </c>
      <c r="P28" s="51">
        <v>4.7769069268197364E-2</v>
      </c>
      <c r="Q28" s="51">
        <v>4.776867254846158E-2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771.54967127146006</v>
      </c>
      <c r="C30" s="62">
        <v>742.99176</v>
      </c>
      <c r="D30" s="62">
        <v>789.61037999999996</v>
      </c>
      <c r="E30" s="62">
        <v>864.19905000000006</v>
      </c>
      <c r="F30" s="62">
        <v>914.99321999999995</v>
      </c>
      <c r="G30" s="62">
        <v>989.85848308200627</v>
      </c>
      <c r="H30" s="62">
        <v>868.65141000000006</v>
      </c>
      <c r="I30" s="62">
        <v>906.28884000000005</v>
      </c>
      <c r="J30" s="62">
        <v>895.64610000000005</v>
      </c>
      <c r="K30" s="62">
        <v>873.39984000000004</v>
      </c>
      <c r="L30" s="62">
        <v>900.41721906065447</v>
      </c>
      <c r="M30" s="62">
        <v>825.54860387881706</v>
      </c>
      <c r="N30" s="62">
        <v>814.43096395434441</v>
      </c>
      <c r="O30" s="62">
        <v>801.54667700724269</v>
      </c>
      <c r="P30" s="62">
        <v>937.48447657403165</v>
      </c>
      <c r="Q30" s="62">
        <v>941.78847445466295</v>
      </c>
    </row>
    <row r="32" spans="1:17" x14ac:dyDescent="0.25">
      <c r="A32" s="31" t="s">
        <v>63</v>
      </c>
      <c r="B32" s="70">
        <v>4071.0159842977218</v>
      </c>
      <c r="C32" s="70">
        <v>4619.7911590287486</v>
      </c>
      <c r="D32" s="70">
        <v>5273.7173339614928</v>
      </c>
      <c r="E32" s="70">
        <v>5192.7054650400969</v>
      </c>
      <c r="F32" s="70">
        <v>4943.5422941407687</v>
      </c>
      <c r="G32" s="70">
        <v>4259.7791926363079</v>
      </c>
      <c r="H32" s="70">
        <v>2840.0689362394087</v>
      </c>
      <c r="I32" s="70">
        <v>2935.3404842178484</v>
      </c>
      <c r="J32" s="70">
        <v>2735.5632000620399</v>
      </c>
      <c r="K32" s="70">
        <v>2776.0811891363642</v>
      </c>
      <c r="L32" s="70">
        <v>2827.8626950392822</v>
      </c>
      <c r="M32" s="70">
        <v>2035.8953725402084</v>
      </c>
      <c r="N32" s="70">
        <v>2580.3255584102376</v>
      </c>
      <c r="O32" s="70">
        <v>2892.0372175115654</v>
      </c>
      <c r="P32" s="70">
        <v>2821.6702936849751</v>
      </c>
      <c r="Q32" s="70">
        <v>2963.4080155615875</v>
      </c>
    </row>
    <row r="34" spans="1:17" x14ac:dyDescent="0.25">
      <c r="A34" s="184" t="s">
        <v>252</v>
      </c>
      <c r="B34" s="190">
        <f t="shared" ref="B34:Q34" si="2">IF(B$12=0,"",B$12/B$3*1000)</f>
        <v>132.10212110525219</v>
      </c>
      <c r="C34" s="190">
        <f t="shared" si="2"/>
        <v>140.7489723852745</v>
      </c>
      <c r="D34" s="190">
        <f t="shared" si="2"/>
        <v>153.98824263414215</v>
      </c>
      <c r="E34" s="190">
        <f t="shared" si="2"/>
        <v>145.86247069625878</v>
      </c>
      <c r="F34" s="190">
        <f t="shared" si="2"/>
        <v>140.27242604082636</v>
      </c>
      <c r="G34" s="190">
        <f t="shared" si="2"/>
        <v>120.58463706392276</v>
      </c>
      <c r="H34" s="190">
        <f t="shared" si="2"/>
        <v>91.763468911396231</v>
      </c>
      <c r="I34" s="190">
        <f t="shared" si="2"/>
        <v>87.726871136907917</v>
      </c>
      <c r="J34" s="190">
        <f t="shared" si="2"/>
        <v>84.00762903591054</v>
      </c>
      <c r="K34" s="190">
        <f t="shared" si="2"/>
        <v>82.810569802102066</v>
      </c>
      <c r="L34" s="190">
        <f t="shared" si="2"/>
        <v>82.386591867988813</v>
      </c>
      <c r="M34" s="190">
        <f t="shared" si="2"/>
        <v>65.137954515647777</v>
      </c>
      <c r="N34" s="190">
        <f t="shared" si="2"/>
        <v>74.619303607830432</v>
      </c>
      <c r="O34" s="190">
        <f t="shared" si="2"/>
        <v>79.6189283919133</v>
      </c>
      <c r="P34" s="190">
        <f t="shared" si="2"/>
        <v>82.328242242638723</v>
      </c>
      <c r="Q34" s="190">
        <f t="shared" si="2"/>
        <v>81.532585031312394</v>
      </c>
    </row>
    <row r="35" spans="1:17" x14ac:dyDescent="0.25">
      <c r="A35" s="286" t="s">
        <v>251</v>
      </c>
      <c r="B35" s="285">
        <f t="shared" ref="B35:Q35" si="3">IF(B$12=0,"",B$12/B$5*1000)</f>
        <v>133.78697051187928</v>
      </c>
      <c r="C35" s="285">
        <f t="shared" si="3"/>
        <v>134.06046735258292</v>
      </c>
      <c r="D35" s="285">
        <f t="shared" si="3"/>
        <v>133.44164394122004</v>
      </c>
      <c r="E35" s="285">
        <f t="shared" si="3"/>
        <v>131.0714707450515</v>
      </c>
      <c r="F35" s="285">
        <f t="shared" si="3"/>
        <v>130.23744109419579</v>
      </c>
      <c r="G35" s="285">
        <f t="shared" si="3"/>
        <v>129.24792655985897</v>
      </c>
      <c r="H35" s="285">
        <f t="shared" si="3"/>
        <v>129.81785916374051</v>
      </c>
      <c r="I35" s="285">
        <f t="shared" si="3"/>
        <v>129.71740983076251</v>
      </c>
      <c r="J35" s="285">
        <f t="shared" si="3"/>
        <v>130.03639817249527</v>
      </c>
      <c r="K35" s="285">
        <f t="shared" si="3"/>
        <v>125.57297077097854</v>
      </c>
      <c r="L35" s="285">
        <f t="shared" si="3"/>
        <v>122.23042258773454</v>
      </c>
      <c r="M35" s="285">
        <f t="shared" si="3"/>
        <v>122.00671630615501</v>
      </c>
      <c r="N35" s="285">
        <f t="shared" si="3"/>
        <v>114.84297792796005</v>
      </c>
      <c r="O35" s="285">
        <f t="shared" si="3"/>
        <v>109.46553567944146</v>
      </c>
      <c r="P35" s="285">
        <f t="shared" si="3"/>
        <v>106.07543920736568</v>
      </c>
      <c r="Q35" s="285">
        <f t="shared" si="3"/>
        <v>105.82486858409582</v>
      </c>
    </row>
    <row r="36" spans="1:17" x14ac:dyDescent="0.25">
      <c r="A36" s="286" t="s">
        <v>250</v>
      </c>
      <c r="B36" s="285">
        <f>IF(FBT_ued!B$5=0,"",FBT_ued!B$5/B$5*1000)</f>
        <v>54.152162027418186</v>
      </c>
      <c r="C36" s="285">
        <f>IF(FBT_ued!C$5=0,"",FBT_ued!C$5/C$5*1000)</f>
        <v>54.152162027418179</v>
      </c>
      <c r="D36" s="285">
        <f>IF(FBT_ued!D$5=0,"",FBT_ued!D$5/D$5*1000)</f>
        <v>54.152162027418179</v>
      </c>
      <c r="E36" s="285">
        <f>IF(FBT_ued!E$5=0,"",FBT_ued!E$5/E$5*1000)</f>
        <v>54.152162027418179</v>
      </c>
      <c r="F36" s="285">
        <f>IF(FBT_ued!F$5=0,"",FBT_ued!F$5/F$5*1000)</f>
        <v>54.152162027418179</v>
      </c>
      <c r="G36" s="285">
        <f>IF(FBT_ued!G$5=0,"",FBT_ued!G$5/G$5*1000)</f>
        <v>54.152162027418179</v>
      </c>
      <c r="H36" s="285">
        <f>IF(FBT_ued!H$5=0,"",FBT_ued!H$5/H$5*1000)</f>
        <v>54.152162027418179</v>
      </c>
      <c r="I36" s="285">
        <f>IF(FBT_ued!I$5=0,"",FBT_ued!I$5/I$5*1000)</f>
        <v>54.152162027418179</v>
      </c>
      <c r="J36" s="285">
        <f>IF(FBT_ued!J$5=0,"",FBT_ued!J$5/J$5*1000)</f>
        <v>54.152162027418179</v>
      </c>
      <c r="K36" s="285">
        <f>IF(FBT_ued!K$5=0,"",FBT_ued!K$5/K$5*1000)</f>
        <v>54.152162027418179</v>
      </c>
      <c r="L36" s="285">
        <f>IF(FBT_ued!L$5=0,"",FBT_ued!L$5/L$5*1000)</f>
        <v>54.152162027418186</v>
      </c>
      <c r="M36" s="285">
        <f>IF(FBT_ued!M$5=0,"",FBT_ued!M$5/M$5*1000)</f>
        <v>54.152162027418179</v>
      </c>
      <c r="N36" s="285">
        <f>IF(FBT_ued!N$5=0,"",FBT_ued!N$5/N$5*1000)</f>
        <v>54.152162027418186</v>
      </c>
      <c r="O36" s="285">
        <f>IF(FBT_ued!O$5=0,"",FBT_ued!O$5/O$5*1000)</f>
        <v>54.152162027418179</v>
      </c>
      <c r="P36" s="285">
        <f>IF(FBT_ued!P$5=0,"",FBT_ued!P$5/P$5*1000)</f>
        <v>54.152162027418179</v>
      </c>
      <c r="Q36" s="285">
        <f>IF(FBT_ued!Q$5=0,"",FBT_ued!Q$5/Q$5*1000)</f>
        <v>54.152162027418179</v>
      </c>
    </row>
    <row r="37" spans="1:17" x14ac:dyDescent="0.25">
      <c r="A37" s="284" t="s">
        <v>60</v>
      </c>
      <c r="B37" s="283">
        <f t="shared" ref="B37:Q37" si="4">IF(B$12=0,"",B$32/B$12)</f>
        <v>1.590086106887965</v>
      </c>
      <c r="C37" s="283">
        <f t="shared" si="4"/>
        <v>1.6734112447114593</v>
      </c>
      <c r="D37" s="283">
        <f t="shared" si="4"/>
        <v>1.6959678396523465</v>
      </c>
      <c r="E37" s="283">
        <f t="shared" si="4"/>
        <v>1.6702463360475406</v>
      </c>
      <c r="F37" s="283">
        <f t="shared" si="4"/>
        <v>1.6076212589433614</v>
      </c>
      <c r="G37" s="283">
        <f t="shared" si="4"/>
        <v>1.4782026556079704</v>
      </c>
      <c r="H37" s="283">
        <f t="shared" si="4"/>
        <v>1.2795542884628575</v>
      </c>
      <c r="I37" s="283">
        <f t="shared" si="4"/>
        <v>1.2905039494239201</v>
      </c>
      <c r="J37" s="283">
        <f t="shared" si="4"/>
        <v>1.2442987088953803</v>
      </c>
      <c r="K37" s="283">
        <f t="shared" si="4"/>
        <v>1.2976288919431862</v>
      </c>
      <c r="L37" s="283">
        <f t="shared" si="4"/>
        <v>1.2805188315660236</v>
      </c>
      <c r="M37" s="283">
        <f t="shared" si="4"/>
        <v>1.1154735345380054</v>
      </c>
      <c r="N37" s="283">
        <f t="shared" si="4"/>
        <v>1.2467020932369992</v>
      </c>
      <c r="O37" s="283">
        <f t="shared" si="4"/>
        <v>1.3244330412863792</v>
      </c>
      <c r="P37" s="283">
        <f t="shared" si="4"/>
        <v>1.2380744724861594</v>
      </c>
      <c r="Q37" s="283">
        <f t="shared" si="4"/>
        <v>1.2963475711266315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2560.2487605311549</v>
      </c>
      <c r="C5" s="96">
        <v>2760.7028300000006</v>
      </c>
      <c r="D5" s="96">
        <v>3109.5621100000003</v>
      </c>
      <c r="E5" s="96">
        <v>3108.9458800000002</v>
      </c>
      <c r="F5" s="96">
        <v>3075.0665099999997</v>
      </c>
      <c r="G5" s="96">
        <v>2881.7288187622034</v>
      </c>
      <c r="H5" s="96">
        <v>2219.57674</v>
      </c>
      <c r="I5" s="96">
        <v>2274.56916</v>
      </c>
      <c r="J5" s="96">
        <v>2198.4778900000001</v>
      </c>
      <c r="K5" s="96">
        <v>2139.3490900000002</v>
      </c>
      <c r="L5" s="96">
        <v>2208.3725950214402</v>
      </c>
      <c r="M5" s="96">
        <v>1825.1400051220517</v>
      </c>
      <c r="N5" s="96">
        <v>2069.7210443519448</v>
      </c>
      <c r="O5" s="96">
        <v>2183.6039477712084</v>
      </c>
      <c r="P5" s="96">
        <v>2279.0796162841648</v>
      </c>
      <c r="Q5" s="96">
        <v>2285.9671908716155</v>
      </c>
    </row>
    <row r="6" spans="1:17" x14ac:dyDescent="0.25">
      <c r="A6" s="132" t="s">
        <v>83</v>
      </c>
      <c r="B6" s="160">
        <v>40.29558029160917</v>
      </c>
      <c r="C6" s="160">
        <v>43.450513193279988</v>
      </c>
      <c r="D6" s="160">
        <v>48.941185562474523</v>
      </c>
      <c r="E6" s="160">
        <v>48.931486760613588</v>
      </c>
      <c r="F6" s="160">
        <v>48.398261671274646</v>
      </c>
      <c r="G6" s="160">
        <v>45.355332960296288</v>
      </c>
      <c r="H6" s="160">
        <v>34.933766639731871</v>
      </c>
      <c r="I6" s="160">
        <v>35.799288580295247</v>
      </c>
      <c r="J6" s="160">
        <v>34.601693281337113</v>
      </c>
      <c r="K6" s="160">
        <v>33.67106913860647</v>
      </c>
      <c r="L6" s="160">
        <v>34.757425367531155</v>
      </c>
      <c r="M6" s="160">
        <v>28.725753822673777</v>
      </c>
      <c r="N6" s="160">
        <v>32.575198086069769</v>
      </c>
      <c r="O6" s="160">
        <v>34.367593320984547</v>
      </c>
      <c r="P6" s="160">
        <v>35.870278343537095</v>
      </c>
      <c r="Q6" s="160">
        <v>35.9786814093179</v>
      </c>
    </row>
    <row r="7" spans="1:17" x14ac:dyDescent="0.25">
      <c r="A7" s="76" t="s">
        <v>82</v>
      </c>
      <c r="B7" s="159">
        <v>47.011510340210705</v>
      </c>
      <c r="C7" s="159">
        <v>50.692265392159989</v>
      </c>
      <c r="D7" s="159">
        <v>57.098049822886949</v>
      </c>
      <c r="E7" s="159">
        <v>57.086734554049194</v>
      </c>
      <c r="F7" s="159">
        <v>56.464638616487093</v>
      </c>
      <c r="G7" s="159">
        <v>52.914555120345675</v>
      </c>
      <c r="H7" s="159">
        <v>40.756061079687193</v>
      </c>
      <c r="I7" s="159">
        <v>41.76583667701113</v>
      </c>
      <c r="J7" s="159">
        <v>40.368642161559968</v>
      </c>
      <c r="K7" s="159">
        <v>39.282913995040886</v>
      </c>
      <c r="L7" s="159">
        <v>40.550329595453015</v>
      </c>
      <c r="M7" s="159">
        <v>33.51337945978608</v>
      </c>
      <c r="N7" s="159">
        <v>38.004397767081407</v>
      </c>
      <c r="O7" s="159">
        <v>40.095525541148646</v>
      </c>
      <c r="P7" s="159">
        <v>41.848658067459944</v>
      </c>
      <c r="Q7" s="159">
        <v>41.975128310870886</v>
      </c>
    </row>
    <row r="8" spans="1:17" x14ac:dyDescent="0.25">
      <c r="A8" s="76" t="s">
        <v>81</v>
      </c>
      <c r="B8" s="159">
        <v>107.45488077762447</v>
      </c>
      <c r="C8" s="159">
        <v>115.86803518207996</v>
      </c>
      <c r="D8" s="159">
        <v>130.50982816659874</v>
      </c>
      <c r="E8" s="159">
        <v>130.48396469496956</v>
      </c>
      <c r="F8" s="159">
        <v>129.06203112339907</v>
      </c>
      <c r="G8" s="159">
        <v>120.94755456079011</v>
      </c>
      <c r="H8" s="159">
        <v>93.156711039285</v>
      </c>
      <c r="I8" s="159">
        <v>95.464769547453997</v>
      </c>
      <c r="J8" s="159">
        <v>92.271182083565634</v>
      </c>
      <c r="K8" s="159">
        <v>89.789517702950576</v>
      </c>
      <c r="L8" s="159">
        <v>92.686467646749747</v>
      </c>
      <c r="M8" s="159">
        <v>76.602010193796744</v>
      </c>
      <c r="N8" s="159">
        <v>86.867194896186064</v>
      </c>
      <c r="O8" s="159">
        <v>91.646915522625477</v>
      </c>
      <c r="P8" s="159">
        <v>95.654075582765586</v>
      </c>
      <c r="Q8" s="159">
        <v>95.94315042484773</v>
      </c>
    </row>
    <row r="9" spans="1:17" x14ac:dyDescent="0.25">
      <c r="A9" s="76" t="s">
        <v>80</v>
      </c>
      <c r="B9" s="159">
        <v>80.59116058321834</v>
      </c>
      <c r="C9" s="159">
        <v>86.901026386559977</v>
      </c>
      <c r="D9" s="159">
        <v>97.882371124949046</v>
      </c>
      <c r="E9" s="159">
        <v>97.862973521227175</v>
      </c>
      <c r="F9" s="159">
        <v>96.796523342549293</v>
      </c>
      <c r="G9" s="159">
        <v>90.710665920592575</v>
      </c>
      <c r="H9" s="159">
        <v>69.867533279463743</v>
      </c>
      <c r="I9" s="159">
        <v>71.598577160590494</v>
      </c>
      <c r="J9" s="159">
        <v>69.203386562674226</v>
      </c>
      <c r="K9" s="159">
        <v>67.342138277212939</v>
      </c>
      <c r="L9" s="159">
        <v>69.514850735062311</v>
      </c>
      <c r="M9" s="159">
        <v>57.451507645347554</v>
      </c>
      <c r="N9" s="159">
        <v>65.150396172139537</v>
      </c>
      <c r="O9" s="159">
        <v>68.735186641969094</v>
      </c>
      <c r="P9" s="159">
        <v>71.740556687074189</v>
      </c>
      <c r="Q9" s="159">
        <v>71.957362818635801</v>
      </c>
    </row>
    <row r="10" spans="1:17" x14ac:dyDescent="0.25">
      <c r="A10" s="129" t="s">
        <v>79</v>
      </c>
      <c r="B10" s="158">
        <v>53.727440388812241</v>
      </c>
      <c r="C10" s="158">
        <v>57.934017591039982</v>
      </c>
      <c r="D10" s="158">
        <v>65.254914083299383</v>
      </c>
      <c r="E10" s="158">
        <v>65.241982347484779</v>
      </c>
      <c r="F10" s="158">
        <v>64.531015561699533</v>
      </c>
      <c r="G10" s="158">
        <v>60.473777280395055</v>
      </c>
      <c r="H10" s="158">
        <v>46.5783555196425</v>
      </c>
      <c r="I10" s="158">
        <v>47.732384773726999</v>
      </c>
      <c r="J10" s="158">
        <v>46.135591041782817</v>
      </c>
      <c r="K10" s="158">
        <v>44.894758851475288</v>
      </c>
      <c r="L10" s="158">
        <v>46.343233823374874</v>
      </c>
      <c r="M10" s="158">
        <v>38.301005096898372</v>
      </c>
      <c r="N10" s="158">
        <v>43.433597448093032</v>
      </c>
      <c r="O10" s="158">
        <v>45.823457761312739</v>
      </c>
      <c r="P10" s="158">
        <v>47.827037791382793</v>
      </c>
      <c r="Q10" s="158">
        <v>47.971575212423865</v>
      </c>
    </row>
    <row r="11" spans="1:17" x14ac:dyDescent="0.25">
      <c r="A11" s="92" t="s">
        <v>125</v>
      </c>
      <c r="B11" s="91">
        <v>10.735934197333416</v>
      </c>
      <c r="C11" s="91">
        <v>11.566747518207997</v>
      </c>
      <c r="D11" s="91">
        <v>13.024374816659876</v>
      </c>
      <c r="E11" s="91">
        <v>12.998384469496955</v>
      </c>
      <c r="F11" s="91">
        <v>12.837035112339908</v>
      </c>
      <c r="G11" s="91">
        <v>12.013545507821007</v>
      </c>
      <c r="H11" s="91">
        <v>9.2356631039285002</v>
      </c>
      <c r="I11" s="91">
        <v>9.4365929547454002</v>
      </c>
      <c r="J11" s="91">
        <v>9.0972022083565633</v>
      </c>
      <c r="K11" s="91">
        <v>8.8557237702950573</v>
      </c>
      <c r="L11" s="91">
        <v>9.1157859583606218</v>
      </c>
      <c r="M11" s="91">
        <v>7.5073397838421236</v>
      </c>
      <c r="N11" s="91">
        <v>8.5195285792328335</v>
      </c>
      <c r="O11" s="91">
        <v>8.9783911606045574</v>
      </c>
      <c r="P11" s="91">
        <v>9.3791086192841657</v>
      </c>
      <c r="Q11" s="91">
        <v>9.4080169836774914</v>
      </c>
    </row>
    <row r="12" spans="1:17" x14ac:dyDescent="0.25">
      <c r="A12" s="92" t="s">
        <v>26</v>
      </c>
      <c r="B12" s="91">
        <v>16.103901296000121</v>
      </c>
      <c r="C12" s="91">
        <v>17.350121277311992</v>
      </c>
      <c r="D12" s="91">
        <v>19.536562224989812</v>
      </c>
      <c r="E12" s="91">
        <v>19.497576704245432</v>
      </c>
      <c r="F12" s="91">
        <v>19.255552668509861</v>
      </c>
      <c r="G12" s="91">
        <v>18.020318261731507</v>
      </c>
      <c r="H12" s="91">
        <v>13.853494655892751</v>
      </c>
      <c r="I12" s="91">
        <v>14.1548894321181</v>
      </c>
      <c r="J12" s="91">
        <v>13.645803312534845</v>
      </c>
      <c r="K12" s="91">
        <v>13.283585655442586</v>
      </c>
      <c r="L12" s="91">
        <v>13.673678937540931</v>
      </c>
      <c r="M12" s="91">
        <v>11.261009675763184</v>
      </c>
      <c r="N12" s="91">
        <v>12.77929286884925</v>
      </c>
      <c r="O12" s="91">
        <v>13.467586740906833</v>
      </c>
      <c r="P12" s="91">
        <v>14.068662928926246</v>
      </c>
      <c r="Q12" s="91">
        <v>14.112025475516237</v>
      </c>
    </row>
    <row r="13" spans="1:17" x14ac:dyDescent="0.25">
      <c r="A13" s="92" t="s">
        <v>126</v>
      </c>
      <c r="B13" s="91">
        <v>4.7769402145154488E-2</v>
      </c>
      <c r="C13" s="91">
        <v>0.10028000000000613</v>
      </c>
      <c r="D13" s="91">
        <v>0.13303999999999699</v>
      </c>
      <c r="E13" s="91">
        <v>0.25005999999999851</v>
      </c>
      <c r="F13" s="91">
        <v>0.34584000000000109</v>
      </c>
      <c r="G13" s="91">
        <v>0.40604974129002769</v>
      </c>
      <c r="H13" s="91">
        <v>0.40003999999999995</v>
      </c>
      <c r="I13" s="91">
        <v>0.54942000000000002</v>
      </c>
      <c r="J13" s="91">
        <v>0.64958000000000005</v>
      </c>
      <c r="K13" s="91">
        <v>0.61614000000000002</v>
      </c>
      <c r="L13" s="91">
        <v>0.7643040315717653</v>
      </c>
      <c r="M13" s="91">
        <v>0.76430617768775511</v>
      </c>
      <c r="N13" s="91">
        <v>0.83595455192886758</v>
      </c>
      <c r="O13" s="91">
        <v>0.93150195828995919</v>
      </c>
      <c r="P13" s="91">
        <v>0.93149469496196802</v>
      </c>
      <c r="Q13" s="91">
        <v>0.93149029403641015</v>
      </c>
    </row>
    <row r="14" spans="1:17" x14ac:dyDescent="0.25">
      <c r="A14" s="92" t="s">
        <v>21</v>
      </c>
      <c r="B14" s="157">
        <v>26.839835493333545</v>
      </c>
      <c r="C14" s="157">
        <v>28.916868795519989</v>
      </c>
      <c r="D14" s="157">
        <v>32.560937041649694</v>
      </c>
      <c r="E14" s="157">
        <v>32.495961173742394</v>
      </c>
      <c r="F14" s="157">
        <v>32.092587780849762</v>
      </c>
      <c r="G14" s="157">
        <v>30.033863769552514</v>
      </c>
      <c r="H14" s="157">
        <v>23.089157759821244</v>
      </c>
      <c r="I14" s="157">
        <v>23.591482386863497</v>
      </c>
      <c r="J14" s="157">
        <v>22.743005520891408</v>
      </c>
      <c r="K14" s="157">
        <v>22.139309425737643</v>
      </c>
      <c r="L14" s="157">
        <v>22.78946489590156</v>
      </c>
      <c r="M14" s="157">
        <v>18.768349459605311</v>
      </c>
      <c r="N14" s="157">
        <v>21.29882144808208</v>
      </c>
      <c r="O14" s="157">
        <v>22.445977901511387</v>
      </c>
      <c r="P14" s="157">
        <v>23.447771548210412</v>
      </c>
      <c r="Q14" s="157">
        <v>23.520042459193725</v>
      </c>
    </row>
    <row r="15" spans="1:17" x14ac:dyDescent="0.25">
      <c r="A15" s="156" t="s">
        <v>263</v>
      </c>
      <c r="B15" s="204">
        <v>152.55850859143112</v>
      </c>
      <c r="C15" s="204">
        <v>164.5030408379406</v>
      </c>
      <c r="D15" s="204">
        <v>150.29065034118236</v>
      </c>
      <c r="E15" s="204">
        <v>185.25393081173718</v>
      </c>
      <c r="F15" s="204">
        <v>183.23514801262161</v>
      </c>
      <c r="G15" s="204">
        <v>171.71466207998523</v>
      </c>
      <c r="H15" s="204">
        <v>132.25875640630358</v>
      </c>
      <c r="I15" s="204">
        <v>135.53561047937933</v>
      </c>
      <c r="J15" s="204">
        <v>131.00153127309954</v>
      </c>
      <c r="K15" s="204">
        <v>127.47820116476679</v>
      </c>
      <c r="L15" s="204">
        <v>131.59113079338596</v>
      </c>
      <c r="M15" s="204">
        <v>108.75530590793502</v>
      </c>
      <c r="N15" s="204">
        <v>123.32924854580342</v>
      </c>
      <c r="O15" s="204">
        <v>130.11523206722518</v>
      </c>
      <c r="P15" s="204">
        <v>135.8043767392783</v>
      </c>
      <c r="Q15" s="204">
        <v>136.21478924413813</v>
      </c>
    </row>
    <row r="16" spans="1:17" x14ac:dyDescent="0.25">
      <c r="A16" s="152" t="s">
        <v>277</v>
      </c>
      <c r="B16" s="264">
        <v>45.767552577429349</v>
      </c>
      <c r="C16" s="264">
        <v>49.350912251382184</v>
      </c>
      <c r="D16" s="264">
        <v>45.087195102354727</v>
      </c>
      <c r="E16" s="264">
        <v>55.57617924352116</v>
      </c>
      <c r="F16" s="264">
        <v>54.970544403786477</v>
      </c>
      <c r="G16" s="264">
        <v>51.514398623995589</v>
      </c>
      <c r="H16" s="264">
        <v>39.677626921891068</v>
      </c>
      <c r="I16" s="264">
        <v>40.660683143813799</v>
      </c>
      <c r="J16" s="264">
        <v>39.300459381929869</v>
      </c>
      <c r="K16" s="264">
        <v>38.243460349430038</v>
      </c>
      <c r="L16" s="264">
        <v>39.477339238015787</v>
      </c>
      <c r="M16" s="264">
        <v>32.626591772380507</v>
      </c>
      <c r="N16" s="264">
        <v>36.99877456374103</v>
      </c>
      <c r="O16" s="264">
        <v>39.034569620167566</v>
      </c>
      <c r="P16" s="264">
        <v>40.74131302178349</v>
      </c>
      <c r="Q16" s="264">
        <v>40.864436773241437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6.8287216274460292</v>
      </c>
      <c r="C18" s="83">
        <v>6.8346068623520884</v>
      </c>
      <c r="D18" s="83">
        <v>5.7561829274943417</v>
      </c>
      <c r="E18" s="83">
        <v>6.6244031023271726</v>
      </c>
      <c r="F18" s="83">
        <v>6.8387121107140008</v>
      </c>
      <c r="G18" s="83">
        <v>6.8332516645296222</v>
      </c>
      <c r="H18" s="83">
        <v>6.1970136274917795</v>
      </c>
      <c r="I18" s="83">
        <v>5.9851178211974938</v>
      </c>
      <c r="J18" s="83">
        <v>5.7725876222857853</v>
      </c>
      <c r="K18" s="83">
        <v>4.9180858755590924</v>
      </c>
      <c r="L18" s="83">
        <v>4.7030057355267214</v>
      </c>
      <c r="M18" s="83">
        <v>4.27719706242019</v>
      </c>
      <c r="N18" s="83">
        <v>3.8491429285686416</v>
      </c>
      <c r="O18" s="83">
        <v>3.6357956629974524</v>
      </c>
      <c r="P18" s="83">
        <v>6.4154279471605475</v>
      </c>
      <c r="Q18" s="83">
        <v>5.5599979702227706</v>
      </c>
    </row>
    <row r="19" spans="1:17" x14ac:dyDescent="0.25">
      <c r="A19" s="154" t="s">
        <v>125</v>
      </c>
      <c r="B19" s="83">
        <v>9.3482503214217285</v>
      </c>
      <c r="C19" s="83">
        <v>9.0270373987893304</v>
      </c>
      <c r="D19" s="83">
        <v>6.6982272110728882</v>
      </c>
      <c r="E19" s="83">
        <v>9.991646661162191</v>
      </c>
      <c r="F19" s="83">
        <v>11.400387135000088</v>
      </c>
      <c r="G19" s="83">
        <v>13.447844067834545</v>
      </c>
      <c r="H19" s="83">
        <v>8.1301324585089709</v>
      </c>
      <c r="I19" s="83">
        <v>11.047517018061367</v>
      </c>
      <c r="J19" s="83">
        <v>11.502742808789302</v>
      </c>
      <c r="K19" s="83">
        <v>8.7959019346060128</v>
      </c>
      <c r="L19" s="83">
        <v>9.873084717197349</v>
      </c>
      <c r="M19" s="83">
        <v>8.3275884421610815</v>
      </c>
      <c r="N19" s="83">
        <v>5.1237447960982925</v>
      </c>
      <c r="O19" s="83">
        <v>6.5564725857028634</v>
      </c>
      <c r="P19" s="83">
        <v>6.190466871994496</v>
      </c>
      <c r="Q19" s="83">
        <v>7.324328492642004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29.59058062856159</v>
      </c>
      <c r="C21" s="83">
        <v>33.489267990240769</v>
      </c>
      <c r="D21" s="83">
        <v>32.632784963787493</v>
      </c>
      <c r="E21" s="83">
        <v>38.960129480031796</v>
      </c>
      <c r="F21" s="83">
        <v>36.73144515807239</v>
      </c>
      <c r="G21" s="83">
        <v>31.233302891631418</v>
      </c>
      <c r="H21" s="83">
        <v>25.350480835890316</v>
      </c>
      <c r="I21" s="83">
        <v>23.628048304554937</v>
      </c>
      <c r="J21" s="83">
        <v>22.025128950854786</v>
      </c>
      <c r="K21" s="83">
        <v>24.529472539264933</v>
      </c>
      <c r="L21" s="83">
        <v>24.901248785291717</v>
      </c>
      <c r="M21" s="83">
        <v>20.021806267799235</v>
      </c>
      <c r="N21" s="83">
        <v>28.025886839074097</v>
      </c>
      <c r="O21" s="83">
        <v>28.842301371467251</v>
      </c>
      <c r="P21" s="83">
        <v>28.135418202628447</v>
      </c>
      <c r="Q21" s="83">
        <v>27.980110310376663</v>
      </c>
    </row>
    <row r="22" spans="1:17" x14ac:dyDescent="0.25">
      <c r="A22" s="152" t="s">
        <v>276</v>
      </c>
      <c r="B22" s="264">
        <v>106.17996251606814</v>
      </c>
      <c r="C22" s="264">
        <v>114.49319995661111</v>
      </c>
      <c r="D22" s="264">
        <v>104.55922018453514</v>
      </c>
      <c r="E22" s="264">
        <v>128.93542951184233</v>
      </c>
      <c r="F22" s="264">
        <v>127.53017390927008</v>
      </c>
      <c r="G22" s="264">
        <v>119.51184541708231</v>
      </c>
      <c r="H22" s="264">
        <v>92.05071879723242</v>
      </c>
      <c r="I22" s="264">
        <v>94.331096211436119</v>
      </c>
      <c r="J22" s="264">
        <v>91.175196495884876</v>
      </c>
      <c r="K22" s="264">
        <v>88.723040953790061</v>
      </c>
      <c r="L22" s="264">
        <v>91.585325748042095</v>
      </c>
      <c r="M22" s="264">
        <v>75.691691003509163</v>
      </c>
      <c r="N22" s="264">
        <v>85.834948357861208</v>
      </c>
      <c r="O22" s="264">
        <v>90.557772261796572</v>
      </c>
      <c r="P22" s="264">
        <v>94.517392209282491</v>
      </c>
      <c r="Q22" s="264">
        <v>94.803037535378095</v>
      </c>
    </row>
    <row r="23" spans="1:17" x14ac:dyDescent="0.25">
      <c r="A23" s="152" t="s">
        <v>275</v>
      </c>
      <c r="B23" s="264">
        <v>0.61099349793363711</v>
      </c>
      <c r="C23" s="264">
        <v>0.65892862994728407</v>
      </c>
      <c r="D23" s="264">
        <v>0.64423505429250261</v>
      </c>
      <c r="E23" s="264">
        <v>0.74232205637370319</v>
      </c>
      <c r="F23" s="264">
        <v>0.73442969956504989</v>
      </c>
      <c r="G23" s="264">
        <v>0.68841803890732089</v>
      </c>
      <c r="H23" s="264">
        <v>0.53041068718008599</v>
      </c>
      <c r="I23" s="264">
        <v>0.54383112412940626</v>
      </c>
      <c r="J23" s="264">
        <v>0.52587539528479432</v>
      </c>
      <c r="K23" s="264">
        <v>0.51169986154668168</v>
      </c>
      <c r="L23" s="264">
        <v>0.52846580732806858</v>
      </c>
      <c r="M23" s="264">
        <v>0.43702313204535725</v>
      </c>
      <c r="N23" s="264">
        <v>0.49552562420119517</v>
      </c>
      <c r="O23" s="264">
        <v>0.52289018526104947</v>
      </c>
      <c r="P23" s="264">
        <v>0.54567150821230781</v>
      </c>
      <c r="Q23" s="264">
        <v>0.54731493551857602</v>
      </c>
    </row>
    <row r="24" spans="1:17" x14ac:dyDescent="0.25">
      <c r="A24" s="156" t="s">
        <v>262</v>
      </c>
      <c r="B24" s="204">
        <v>127.13209049285929</v>
      </c>
      <c r="C24" s="204">
        <v>137.08586736495045</v>
      </c>
      <c r="D24" s="204">
        <v>154.40887528431864</v>
      </c>
      <c r="E24" s="204">
        <v>154.37827567644757</v>
      </c>
      <c r="F24" s="204">
        <v>152.6959566771846</v>
      </c>
      <c r="G24" s="204">
        <v>143.09555173332106</v>
      </c>
      <c r="H24" s="204">
        <v>110.21563033858634</v>
      </c>
      <c r="I24" s="204">
        <v>112.94634206614943</v>
      </c>
      <c r="J24" s="204">
        <v>109.16794272758294</v>
      </c>
      <c r="K24" s="204">
        <v>106.23183430397233</v>
      </c>
      <c r="L24" s="204">
        <v>109.65927566115496</v>
      </c>
      <c r="M24" s="204">
        <v>90.629421589945835</v>
      </c>
      <c r="N24" s="204">
        <v>102.77437378816954</v>
      </c>
      <c r="O24" s="204">
        <v>108.429360056021</v>
      </c>
      <c r="P24" s="204">
        <v>113.17031394939859</v>
      </c>
      <c r="Q24" s="204">
        <v>113.51232437011505</v>
      </c>
    </row>
    <row r="25" spans="1:17" x14ac:dyDescent="0.25">
      <c r="A25" s="152" t="s">
        <v>274</v>
      </c>
      <c r="B25" s="264">
        <v>81.174672023451805</v>
      </c>
      <c r="C25" s="264">
        <v>87.505838464687827</v>
      </c>
      <c r="D25" s="264">
        <v>98.553566950020581</v>
      </c>
      <c r="E25" s="264">
        <v>98.475513151237806</v>
      </c>
      <c r="F25" s="264">
        <v>97.353135394757246</v>
      </c>
      <c r="G25" s="264">
        <v>91.191305462480443</v>
      </c>
      <c r="H25" s="264">
        <v>70.194088027977301</v>
      </c>
      <c r="I25" s="264">
        <v>71.863488369363353</v>
      </c>
      <c r="J25" s="264">
        <v>69.40016579755401</v>
      </c>
      <c r="K25" s="264">
        <v>67.541609732638648</v>
      </c>
      <c r="L25" s="264">
        <v>69.656615384508001</v>
      </c>
      <c r="M25" s="264">
        <v>57.502352714161049</v>
      </c>
      <c r="N25" s="264">
        <v>65.223441719933135</v>
      </c>
      <c r="O25" s="264">
        <v>68.78747618781621</v>
      </c>
      <c r="P25" s="264">
        <v>71.815500613816383</v>
      </c>
      <c r="Q25" s="264">
        <v>72.033942961367757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12.111620727579623</v>
      </c>
      <c r="C27" s="83">
        <v>12.118681839561706</v>
      </c>
      <c r="D27" s="83">
        <v>12.582116901118823</v>
      </c>
      <c r="E27" s="83">
        <v>11.737789529645788</v>
      </c>
      <c r="F27" s="83">
        <v>12.111396626340248</v>
      </c>
      <c r="G27" s="83">
        <v>12.096290677687655</v>
      </c>
      <c r="H27" s="83">
        <v>10.963199007215239</v>
      </c>
      <c r="I27" s="83">
        <v>10.57806735345846</v>
      </c>
      <c r="J27" s="83">
        <v>10.19373677478548</v>
      </c>
      <c r="K27" s="83">
        <v>8.6858101699880628</v>
      </c>
      <c r="L27" s="83">
        <v>8.2983166544125364</v>
      </c>
      <c r="M27" s="83">
        <v>7.5382956279075142</v>
      </c>
      <c r="N27" s="83">
        <v>6.7854774227907537</v>
      </c>
      <c r="O27" s="83">
        <v>6.4070696827405964</v>
      </c>
      <c r="P27" s="83">
        <v>11.30859895042809</v>
      </c>
      <c r="Q27" s="83">
        <v>9.8009077887158274</v>
      </c>
    </row>
    <row r="28" spans="1:17" x14ac:dyDescent="0.25">
      <c r="A28" s="154" t="s">
        <v>125</v>
      </c>
      <c r="B28" s="83">
        <v>16.580330629450472</v>
      </c>
      <c r="C28" s="83">
        <v>16.006157543947555</v>
      </c>
      <c r="D28" s="83">
        <v>14.641278580189287</v>
      </c>
      <c r="E28" s="83">
        <v>17.70421330823136</v>
      </c>
      <c r="F28" s="83">
        <v>20.190148093746416</v>
      </c>
      <c r="G28" s="83">
        <v>23.80550853660705</v>
      </c>
      <c r="H28" s="83">
        <v>14.383098933692349</v>
      </c>
      <c r="I28" s="83">
        <v>19.525326417408809</v>
      </c>
      <c r="J28" s="83">
        <v>20.312542667723875</v>
      </c>
      <c r="K28" s="83">
        <v>15.534404321301814</v>
      </c>
      <c r="L28" s="83">
        <v>17.420770449043214</v>
      </c>
      <c r="M28" s="83">
        <v>14.676860249463292</v>
      </c>
      <c r="N28" s="83">
        <v>9.03241456066044</v>
      </c>
      <c r="O28" s="83">
        <v>11.553943241943433</v>
      </c>
      <c r="P28" s="83">
        <v>10.912055711307785</v>
      </c>
      <c r="Q28" s="83">
        <v>12.910988197316211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52.482720666421713</v>
      </c>
      <c r="C30" s="83">
        <v>59.380999081178558</v>
      </c>
      <c r="D30" s="83">
        <v>71.330171468712479</v>
      </c>
      <c r="E30" s="83">
        <v>69.033510313360665</v>
      </c>
      <c r="F30" s="83">
        <v>65.051590674670578</v>
      </c>
      <c r="G30" s="83">
        <v>55.289506248185731</v>
      </c>
      <c r="H30" s="83">
        <v>44.847790087069704</v>
      </c>
      <c r="I30" s="83">
        <v>41.760094598496082</v>
      </c>
      <c r="J30" s="83">
        <v>38.893886355044657</v>
      </c>
      <c r="K30" s="83">
        <v>43.321395241348775</v>
      </c>
      <c r="L30" s="83">
        <v>43.937528281052252</v>
      </c>
      <c r="M30" s="83">
        <v>35.287196836790244</v>
      </c>
      <c r="N30" s="83">
        <v>49.405549736481944</v>
      </c>
      <c r="O30" s="83">
        <v>50.826463263132183</v>
      </c>
      <c r="P30" s="83">
        <v>49.594845952080505</v>
      </c>
      <c r="Q30" s="83">
        <v>49.322046975335709</v>
      </c>
    </row>
    <row r="31" spans="1:17" x14ac:dyDescent="0.25">
      <c r="A31" s="152" t="s">
        <v>273</v>
      </c>
      <c r="B31" s="264">
        <v>43.513444477672934</v>
      </c>
      <c r="C31" s="264">
        <v>46.9443143804735</v>
      </c>
      <c r="D31" s="264">
        <v>53.278368117128046</v>
      </c>
      <c r="E31" s="264">
        <v>52.933474299714952</v>
      </c>
      <c r="F31" s="264">
        <v>52.405102484167166</v>
      </c>
      <c r="G31" s="264">
        <v>49.15057411521132</v>
      </c>
      <c r="H31" s="264">
        <v>37.899899561888688</v>
      </c>
      <c r="I31" s="264">
        <v>38.907529200268435</v>
      </c>
      <c r="J31" s="264">
        <v>37.664275348889753</v>
      </c>
      <c r="K31" s="264">
        <v>36.643425125146962</v>
      </c>
      <c r="L31" s="264">
        <v>37.888797047334691</v>
      </c>
      <c r="M31" s="264">
        <v>31.378976347603356</v>
      </c>
      <c r="N31" s="264">
        <v>35.568829571431628</v>
      </c>
      <c r="O31" s="264">
        <v>37.550323127160588</v>
      </c>
      <c r="P31" s="264">
        <v>39.172127302732974</v>
      </c>
      <c r="Q31" s="264">
        <v>39.289121666673005</v>
      </c>
    </row>
    <row r="32" spans="1:17" x14ac:dyDescent="0.25">
      <c r="A32" s="152" t="s">
        <v>272</v>
      </c>
      <c r="B32" s="264">
        <v>2.4439739917345484</v>
      </c>
      <c r="C32" s="264">
        <v>2.6357145197891363</v>
      </c>
      <c r="D32" s="264">
        <v>2.5769402171700113</v>
      </c>
      <c r="E32" s="264">
        <v>2.9692882254948127</v>
      </c>
      <c r="F32" s="264">
        <v>2.9377187982602</v>
      </c>
      <c r="G32" s="264">
        <v>2.7536721556292836</v>
      </c>
      <c r="H32" s="264">
        <v>2.1216427487203449</v>
      </c>
      <c r="I32" s="264">
        <v>2.1753244965176255</v>
      </c>
      <c r="J32" s="264">
        <v>2.1035015811391777</v>
      </c>
      <c r="K32" s="264">
        <v>2.0467994461867272</v>
      </c>
      <c r="L32" s="264">
        <v>2.1138632293122743</v>
      </c>
      <c r="M32" s="264">
        <v>1.748092528181429</v>
      </c>
      <c r="N32" s="264">
        <v>1.9821024968047809</v>
      </c>
      <c r="O32" s="264">
        <v>2.0915607410441988</v>
      </c>
      <c r="P32" s="264">
        <v>2.1826860328492326</v>
      </c>
      <c r="Q32" s="264">
        <v>2.1892597420743036</v>
      </c>
    </row>
    <row r="33" spans="1:17" x14ac:dyDescent="0.25">
      <c r="A33" s="156" t="s">
        <v>261</v>
      </c>
      <c r="B33" s="204">
        <v>1371.4642814711797</v>
      </c>
      <c r="C33" s="204">
        <v>1567.8089618949696</v>
      </c>
      <c r="D33" s="204">
        <v>1823.697242204395</v>
      </c>
      <c r="E33" s="204">
        <v>1738.0927670574665</v>
      </c>
      <c r="F33" s="204">
        <v>1658.9404297811475</v>
      </c>
      <c r="G33" s="204">
        <v>1422.2450444466106</v>
      </c>
      <c r="H33" s="204">
        <v>989.20865279179338</v>
      </c>
      <c r="I33" s="204">
        <v>997.60171997310431</v>
      </c>
      <c r="J33" s="204">
        <v>944.55351876234567</v>
      </c>
      <c r="K33" s="204">
        <v>917.30699299779337</v>
      </c>
      <c r="L33" s="204">
        <v>948.0645991684413</v>
      </c>
      <c r="M33" s="204">
        <v>702.15470252719138</v>
      </c>
      <c r="N33" s="204">
        <v>917.99486306220683</v>
      </c>
      <c r="O33" s="204">
        <v>1026.2029539961104</v>
      </c>
      <c r="P33" s="204">
        <v>970.18148635960165</v>
      </c>
      <c r="Q33" s="204">
        <v>971.64261906667184</v>
      </c>
    </row>
    <row r="34" spans="1:17" x14ac:dyDescent="0.25">
      <c r="A34" s="150" t="s">
        <v>33</v>
      </c>
      <c r="B34" s="87">
        <v>3.1377459692872933</v>
      </c>
      <c r="C34" s="87">
        <v>3.8090278118056409</v>
      </c>
      <c r="D34" s="87">
        <v>3.1661222449783035</v>
      </c>
      <c r="E34" s="87">
        <v>15.776384536073378</v>
      </c>
      <c r="F34" s="87">
        <v>25.177863454853405</v>
      </c>
      <c r="G34" s="87">
        <v>18.772167853818363</v>
      </c>
      <c r="H34" s="87">
        <v>14.857880731830916</v>
      </c>
      <c r="I34" s="87">
        <v>29.121858494817246</v>
      </c>
      <c r="J34" s="87">
        <v>33.981695705289759</v>
      </c>
      <c r="K34" s="87">
        <v>21.61699656941067</v>
      </c>
      <c r="L34" s="87">
        <v>21.650371814834056</v>
      </c>
      <c r="M34" s="87">
        <v>19.920604886813731</v>
      </c>
      <c r="N34" s="87">
        <v>17.645214857863806</v>
      </c>
      <c r="O34" s="87">
        <v>16.947264578403615</v>
      </c>
      <c r="P34" s="87">
        <v>18.056744311379365</v>
      </c>
      <c r="Q34" s="87">
        <v>31.167447925175587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2.1172571901676827E-13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207.16116001919934</v>
      </c>
      <c r="C37" s="87">
        <v>226.90215733076386</v>
      </c>
      <c r="D37" s="87">
        <v>225.48854235746126</v>
      </c>
      <c r="E37" s="87">
        <v>245.45933447846235</v>
      </c>
      <c r="F37" s="87">
        <v>281.85641243068011</v>
      </c>
      <c r="G37" s="87">
        <v>302.12580410399949</v>
      </c>
      <c r="H37" s="87">
        <v>125.30646110984701</v>
      </c>
      <c r="I37" s="87">
        <v>162.58189669146279</v>
      </c>
      <c r="J37" s="87">
        <v>145.57004591701698</v>
      </c>
      <c r="K37" s="87">
        <v>143.55229582490716</v>
      </c>
      <c r="L37" s="87">
        <v>164.35097178431332</v>
      </c>
      <c r="M37" s="87">
        <v>102.14619966003325</v>
      </c>
      <c r="N37" s="87">
        <v>102.68197602740551</v>
      </c>
      <c r="O37" s="87">
        <v>135.18378955620551</v>
      </c>
      <c r="P37" s="87">
        <v>125.10291285723585</v>
      </c>
      <c r="Q37" s="87">
        <v>148.60260302533524</v>
      </c>
    </row>
    <row r="38" spans="1:17" x14ac:dyDescent="0.25">
      <c r="A38" s="150" t="s">
        <v>29</v>
      </c>
      <c r="B38" s="87">
        <v>257.2062785030846</v>
      </c>
      <c r="C38" s="87">
        <v>252.95637794495053</v>
      </c>
      <c r="D38" s="87">
        <v>274.88077932182802</v>
      </c>
      <c r="E38" s="87">
        <v>273.97577005145678</v>
      </c>
      <c r="F38" s="87">
        <v>164.50016192934774</v>
      </c>
      <c r="G38" s="87">
        <v>97.486737934361074</v>
      </c>
      <c r="H38" s="87">
        <v>200.23713590430816</v>
      </c>
      <c r="I38" s="87">
        <v>180.86545109845557</v>
      </c>
      <c r="J38" s="87">
        <v>183.10985761417459</v>
      </c>
      <c r="K38" s="87">
        <v>136.23966995166694</v>
      </c>
      <c r="L38" s="87">
        <v>122.3547427465687</v>
      </c>
      <c r="M38" s="87">
        <v>112.48225450170115</v>
      </c>
      <c r="N38" s="87">
        <v>66.145190505894149</v>
      </c>
      <c r="O38" s="87">
        <v>90.969695338023058</v>
      </c>
      <c r="P38" s="87">
        <v>84.106819953365942</v>
      </c>
      <c r="Q38" s="87">
        <v>52.884835530972431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673.73400941945681</v>
      </c>
      <c r="C40" s="87">
        <v>852.89396620722368</v>
      </c>
      <c r="D40" s="87">
        <v>1060.5475774766176</v>
      </c>
      <c r="E40" s="87">
        <v>960.94049032986629</v>
      </c>
      <c r="F40" s="87">
        <v>945.26085944782119</v>
      </c>
      <c r="G40" s="87">
        <v>760.95599943683624</v>
      </c>
      <c r="H40" s="87">
        <v>390.05126520871346</v>
      </c>
      <c r="I40" s="87">
        <v>366.83327662545224</v>
      </c>
      <c r="J40" s="87">
        <v>295.41474825198202</v>
      </c>
      <c r="K40" s="87">
        <v>410.27042674959392</v>
      </c>
      <c r="L40" s="87">
        <v>432.42195149996451</v>
      </c>
      <c r="M40" s="87">
        <v>252.36645969879251</v>
      </c>
      <c r="N40" s="87">
        <v>516.68739138215619</v>
      </c>
      <c r="O40" s="87">
        <v>576.49517849298252</v>
      </c>
      <c r="P40" s="87">
        <v>540.58237078117088</v>
      </c>
      <c r="Q40" s="87">
        <v>561.65071436364929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230.22508756015174</v>
      </c>
      <c r="C42" s="87">
        <v>231.24743260022584</v>
      </c>
      <c r="D42" s="87">
        <v>259.61422080350957</v>
      </c>
      <c r="E42" s="87">
        <v>241.94078766160791</v>
      </c>
      <c r="F42" s="87">
        <v>242.14513251844517</v>
      </c>
      <c r="G42" s="87">
        <v>242.90433511759531</v>
      </c>
      <c r="H42" s="87">
        <v>258.75590983709384</v>
      </c>
      <c r="I42" s="87">
        <v>258.19923706291632</v>
      </c>
      <c r="J42" s="87">
        <v>286.47717127388228</v>
      </c>
      <c r="K42" s="87">
        <v>205.62760390221464</v>
      </c>
      <c r="L42" s="87">
        <v>207.28656132276078</v>
      </c>
      <c r="M42" s="87">
        <v>215.23918377985075</v>
      </c>
      <c r="N42" s="87">
        <v>214.83509028888719</v>
      </c>
      <c r="O42" s="87">
        <v>206.60702603049569</v>
      </c>
      <c r="P42" s="87">
        <v>202.3326384564495</v>
      </c>
      <c r="Q42" s="87">
        <v>177.33701822153927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241.55097193643266</v>
      </c>
      <c r="C44" s="204">
        <v>260.46314799340593</v>
      </c>
      <c r="D44" s="204">
        <v>293.37686304020548</v>
      </c>
      <c r="E44" s="204">
        <v>293.3187237852506</v>
      </c>
      <c r="F44" s="204">
        <v>290.12231768665094</v>
      </c>
      <c r="G44" s="204">
        <v>271.88154829330995</v>
      </c>
      <c r="H44" s="204">
        <v>209.40969764331402</v>
      </c>
      <c r="I44" s="204">
        <v>214.59804992568397</v>
      </c>
      <c r="J44" s="204">
        <v>207.41909118240761</v>
      </c>
      <c r="K44" s="204">
        <v>201.84048517754746</v>
      </c>
      <c r="L44" s="204">
        <v>208.35262375619445</v>
      </c>
      <c r="M44" s="204">
        <v>172.19590102089711</v>
      </c>
      <c r="N44" s="204">
        <v>195.2713101975221</v>
      </c>
      <c r="O44" s="204">
        <v>206.01578410643987</v>
      </c>
      <c r="P44" s="204">
        <v>215.02359650385731</v>
      </c>
      <c r="Q44" s="204">
        <v>215.67341630321869</v>
      </c>
    </row>
    <row r="45" spans="1:17" x14ac:dyDescent="0.25">
      <c r="A45" s="299" t="s">
        <v>271</v>
      </c>
      <c r="B45" s="298">
        <v>108.69793737139472</v>
      </c>
      <c r="C45" s="298">
        <v>117.20841659703265</v>
      </c>
      <c r="D45" s="298">
        <v>132.01958836809249</v>
      </c>
      <c r="E45" s="298">
        <v>131.99342570336276</v>
      </c>
      <c r="F45" s="298">
        <v>130.55504295899294</v>
      </c>
      <c r="G45" s="298">
        <v>122.3466967319895</v>
      </c>
      <c r="H45" s="298">
        <v>94.234363939491288</v>
      </c>
      <c r="I45" s="298">
        <v>96.569122466557772</v>
      </c>
      <c r="J45" s="298">
        <v>93.338591032083428</v>
      </c>
      <c r="K45" s="298">
        <v>90.828218329896345</v>
      </c>
      <c r="L45" s="298">
        <v>93.758680690287491</v>
      </c>
      <c r="M45" s="298">
        <v>77.488155459403686</v>
      </c>
      <c r="N45" s="298">
        <v>87.872089588884947</v>
      </c>
      <c r="O45" s="298">
        <v>92.707102847897943</v>
      </c>
      <c r="P45" s="298">
        <v>96.760618426735775</v>
      </c>
      <c r="Q45" s="298">
        <v>97.053037336448398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16.218213865184321</v>
      </c>
      <c r="C47" s="83">
        <v>16.232191298086203</v>
      </c>
      <c r="D47" s="83">
        <v>16.854650171386609</v>
      </c>
      <c r="E47" s="83">
        <v>15.732957368027037</v>
      </c>
      <c r="F47" s="83">
        <v>16.241941262945755</v>
      </c>
      <c r="G47" s="83">
        <v>16.228972703257849</v>
      </c>
      <c r="H47" s="83">
        <v>14.717907365292978</v>
      </c>
      <c r="I47" s="83">
        <v>14.214654825344047</v>
      </c>
      <c r="J47" s="83">
        <v>13.709895602928738</v>
      </c>
      <c r="K47" s="83">
        <v>11.680453954452844</v>
      </c>
      <c r="L47" s="83">
        <v>11.169638621875963</v>
      </c>
      <c r="M47" s="83">
        <v>10.15834302324795</v>
      </c>
      <c r="N47" s="83">
        <v>9.1417144553505238</v>
      </c>
      <c r="O47" s="83">
        <v>8.6350146996189476</v>
      </c>
      <c r="P47" s="83">
        <v>15.236641374506297</v>
      </c>
      <c r="Q47" s="83">
        <v>13.204995179279079</v>
      </c>
    </row>
    <row r="48" spans="1:17" x14ac:dyDescent="0.25">
      <c r="A48" s="154" t="s">
        <v>125</v>
      </c>
      <c r="B48" s="83">
        <v>22.202094513376608</v>
      </c>
      <c r="C48" s="83">
        <v>21.439213822124653</v>
      </c>
      <c r="D48" s="83">
        <v>19.61304528246459</v>
      </c>
      <c r="E48" s="83">
        <v>23.73016082026021</v>
      </c>
      <c r="F48" s="83">
        <v>27.075919445625217</v>
      </c>
      <c r="G48" s="83">
        <v>31.938629661107036</v>
      </c>
      <c r="H48" s="83">
        <v>19.309064588958808</v>
      </c>
      <c r="I48" s="83">
        <v>26.237852917895747</v>
      </c>
      <c r="J48" s="83">
        <v>27.319014170874588</v>
      </c>
      <c r="K48" s="83">
        <v>20.890267094689278</v>
      </c>
      <c r="L48" s="83">
        <v>23.448576203343702</v>
      </c>
      <c r="M48" s="83">
        <v>19.778022550132565</v>
      </c>
      <c r="N48" s="83">
        <v>12.168893890733445</v>
      </c>
      <c r="O48" s="83">
        <v>15.571622391044297</v>
      </c>
      <c r="P48" s="83">
        <v>14.702358820986925</v>
      </c>
      <c r="Q48" s="83">
        <v>17.395280170024758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70.277628992833783</v>
      </c>
      <c r="C50" s="83">
        <v>79.537011476821803</v>
      </c>
      <c r="D50" s="83">
        <v>95.551892914241279</v>
      </c>
      <c r="E50" s="83">
        <v>92.530307515075521</v>
      </c>
      <c r="F50" s="83">
        <v>87.237182250421952</v>
      </c>
      <c r="G50" s="83">
        <v>74.179094367624614</v>
      </c>
      <c r="H50" s="83">
        <v>60.207391985239504</v>
      </c>
      <c r="I50" s="83">
        <v>56.11661472331798</v>
      </c>
      <c r="J50" s="83">
        <v>52.309681258280108</v>
      </c>
      <c r="K50" s="83">
        <v>58.257497280754215</v>
      </c>
      <c r="L50" s="83">
        <v>59.140465865067824</v>
      </c>
      <c r="M50" s="83">
        <v>47.551789886023172</v>
      </c>
      <c r="N50" s="83">
        <v>66.56148124280098</v>
      </c>
      <c r="O50" s="83">
        <v>68.500465757234707</v>
      </c>
      <c r="P50" s="83">
        <v>66.821618231242553</v>
      </c>
      <c r="Q50" s="83">
        <v>66.452761987144569</v>
      </c>
    </row>
    <row r="51" spans="1:17" x14ac:dyDescent="0.25">
      <c r="A51" s="299" t="s">
        <v>270</v>
      </c>
      <c r="B51" s="298">
        <v>93.480226139399434</v>
      </c>
      <c r="C51" s="298">
        <v>100.79923827344808</v>
      </c>
      <c r="D51" s="298">
        <v>113.53684599655949</v>
      </c>
      <c r="E51" s="298">
        <v>113.51434610489197</v>
      </c>
      <c r="F51" s="298">
        <v>112.27733694473389</v>
      </c>
      <c r="G51" s="298">
        <v>105.21815918951096</v>
      </c>
      <c r="H51" s="298">
        <v>81.041552987962532</v>
      </c>
      <c r="I51" s="298">
        <v>83.049445321239702</v>
      </c>
      <c r="J51" s="298">
        <v>80.271188287591741</v>
      </c>
      <c r="K51" s="298">
        <v>78.112267763710861</v>
      </c>
      <c r="L51" s="298">
        <v>80.632465393647252</v>
      </c>
      <c r="M51" s="298">
        <v>66.639813695087184</v>
      </c>
      <c r="N51" s="298">
        <v>75.56999704644106</v>
      </c>
      <c r="O51" s="298">
        <v>79.728108449192234</v>
      </c>
      <c r="P51" s="298">
        <v>83.2141318469928</v>
      </c>
      <c r="Q51" s="298">
        <v>83.465612109345628</v>
      </c>
    </row>
    <row r="52" spans="1:17" x14ac:dyDescent="0.25">
      <c r="A52" s="150" t="s">
        <v>33</v>
      </c>
      <c r="B52" s="87">
        <v>0.21387155811474851</v>
      </c>
      <c r="C52" s="87">
        <v>0.24489406000608682</v>
      </c>
      <c r="D52" s="87">
        <v>0.19711140940251218</v>
      </c>
      <c r="E52" s="87">
        <v>1.0303512036032125</v>
      </c>
      <c r="F52" s="87">
        <v>1.7040415725126496</v>
      </c>
      <c r="G52" s="87">
        <v>1.3887711919177839</v>
      </c>
      <c r="H52" s="87">
        <v>1.2172414032360273</v>
      </c>
      <c r="I52" s="87">
        <v>2.4243685092918748</v>
      </c>
      <c r="J52" s="87">
        <v>2.8878735191894171</v>
      </c>
      <c r="K52" s="87">
        <v>1.8407715597575165</v>
      </c>
      <c r="L52" s="87">
        <v>1.8413543313930263</v>
      </c>
      <c r="M52" s="87">
        <v>1.8906166882778968</v>
      </c>
      <c r="N52" s="87">
        <v>1.4525667717186628</v>
      </c>
      <c r="O52" s="87">
        <v>1.3166726357223475</v>
      </c>
      <c r="P52" s="87">
        <v>1.5487579622784349</v>
      </c>
      <c r="Q52" s="87">
        <v>2.6773322494434879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1.3181283492242875E-14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14.120289057124829</v>
      </c>
      <c r="C55" s="87">
        <v>14.588234394258604</v>
      </c>
      <c r="D55" s="87">
        <v>14.038107485802977</v>
      </c>
      <c r="E55" s="87">
        <v>16.030879580631371</v>
      </c>
      <c r="F55" s="87">
        <v>19.076084240522245</v>
      </c>
      <c r="G55" s="87">
        <v>22.351366999378531</v>
      </c>
      <c r="H55" s="87">
        <v>10.265812151064091</v>
      </c>
      <c r="I55" s="87">
        <v>13.534796571787297</v>
      </c>
      <c r="J55" s="87">
        <v>12.371009511614842</v>
      </c>
      <c r="K55" s="87">
        <v>12.224037814129641</v>
      </c>
      <c r="L55" s="87">
        <v>13.977975821937077</v>
      </c>
      <c r="M55" s="87">
        <v>9.6944500841567578</v>
      </c>
      <c r="N55" s="87">
        <v>8.4528540815897149</v>
      </c>
      <c r="O55" s="87">
        <v>10.502744893044602</v>
      </c>
      <c r="P55" s="87">
        <v>10.730291632349543</v>
      </c>
      <c r="Q55" s="87">
        <v>12.765194711678888</v>
      </c>
    </row>
    <row r="56" spans="1:17" x14ac:dyDescent="0.25">
      <c r="A56" s="150" t="s">
        <v>29</v>
      </c>
      <c r="B56" s="87">
        <v>17.531408877196455</v>
      </c>
      <c r="C56" s="87">
        <v>16.263340006962917</v>
      </c>
      <c r="D56" s="87">
        <v>17.113090916095608</v>
      </c>
      <c r="E56" s="87">
        <v>17.893279907393513</v>
      </c>
      <c r="F56" s="87">
        <v>11.133395616165213</v>
      </c>
      <c r="G56" s="87">
        <v>7.2121011431154898</v>
      </c>
      <c r="H56" s="87">
        <v>16.404555716075386</v>
      </c>
      <c r="I56" s="87">
        <v>15.056886020512783</v>
      </c>
      <c r="J56" s="87">
        <v>15.561263142739639</v>
      </c>
      <c r="K56" s="87">
        <v>11.601339203275648</v>
      </c>
      <c r="L56" s="87">
        <v>10.406215535222696</v>
      </c>
      <c r="M56" s="87">
        <v>10.675420184494836</v>
      </c>
      <c r="N56" s="87">
        <v>5.4451196322522115</v>
      </c>
      <c r="O56" s="87">
        <v>7.0676484678364799</v>
      </c>
      <c r="P56" s="87">
        <v>7.2139863553699257</v>
      </c>
      <c r="Q56" s="87">
        <v>4.542889620398384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45.922309759883149</v>
      </c>
      <c r="C58" s="87">
        <v>54.835164367090464</v>
      </c>
      <c r="D58" s="87">
        <v>66.025886418756571</v>
      </c>
      <c r="E58" s="87">
        <v>62.758751128214378</v>
      </c>
      <c r="F58" s="87">
        <v>63.975396651760981</v>
      </c>
      <c r="G58" s="87">
        <v>56.295776735233375</v>
      </c>
      <c r="H58" s="87">
        <v>31.955199935040461</v>
      </c>
      <c r="I58" s="87">
        <v>30.538540119936897</v>
      </c>
      <c r="J58" s="87">
        <v>25.105293039337823</v>
      </c>
      <c r="K58" s="87">
        <v>34.936126808610624</v>
      </c>
      <c r="L58" s="87">
        <v>36.777291410687383</v>
      </c>
      <c r="M58" s="87">
        <v>23.951493590637863</v>
      </c>
      <c r="N58" s="87">
        <v>42.534077489752761</v>
      </c>
      <c r="O58" s="87">
        <v>44.789259212655864</v>
      </c>
      <c r="P58" s="87">
        <v>46.366678099720794</v>
      </c>
      <c r="Q58" s="87">
        <v>48.246669862056073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15.692346887080248</v>
      </c>
      <c r="C60" s="87">
        <v>14.867605445130017</v>
      </c>
      <c r="D60" s="87">
        <v>16.162649766501808</v>
      </c>
      <c r="E60" s="87">
        <v>15.8010842850495</v>
      </c>
      <c r="F60" s="87">
        <v>16.388418863772795</v>
      </c>
      <c r="G60" s="87">
        <v>17.970143119865782</v>
      </c>
      <c r="H60" s="87">
        <v>21.198743782546568</v>
      </c>
      <c r="I60" s="87">
        <v>21.494854099710853</v>
      </c>
      <c r="J60" s="87">
        <v>24.345749074710024</v>
      </c>
      <c r="K60" s="87">
        <v>17.509992377937433</v>
      </c>
      <c r="L60" s="87">
        <v>17.629628294407066</v>
      </c>
      <c r="M60" s="87">
        <v>20.427833147519831</v>
      </c>
      <c r="N60" s="87">
        <v>17.685379071127716</v>
      </c>
      <c r="O60" s="87">
        <v>16.051783239932945</v>
      </c>
      <c r="P60" s="87">
        <v>17.354417797274106</v>
      </c>
      <c r="Q60" s="87">
        <v>15.233525665768791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14.493058316185959</v>
      </c>
      <c r="C62" s="302">
        <v>15.627788879604354</v>
      </c>
      <c r="D62" s="302">
        <v>17.602611782412328</v>
      </c>
      <c r="E62" s="302">
        <v>17.599123427115035</v>
      </c>
      <c r="F62" s="302">
        <v>17.407339061199053</v>
      </c>
      <c r="G62" s="302">
        <v>16.312892897598598</v>
      </c>
      <c r="H62" s="302">
        <v>12.564581858598842</v>
      </c>
      <c r="I62" s="302">
        <v>12.875882995541037</v>
      </c>
      <c r="J62" s="302">
        <v>12.445145470944457</v>
      </c>
      <c r="K62" s="302">
        <v>12.110429110652847</v>
      </c>
      <c r="L62" s="302">
        <v>12.501157425371666</v>
      </c>
      <c r="M62" s="302">
        <v>10.331754061253827</v>
      </c>
      <c r="N62" s="302">
        <v>11.716278611851328</v>
      </c>
      <c r="O62" s="302">
        <v>12.360947046386393</v>
      </c>
      <c r="P62" s="302">
        <v>12.901415790231439</v>
      </c>
      <c r="Q62" s="302">
        <v>12.94040497819312</v>
      </c>
    </row>
    <row r="63" spans="1:17" x14ac:dyDescent="0.25">
      <c r="A63" s="152" t="s">
        <v>268</v>
      </c>
      <c r="B63" s="151">
        <v>24.155097193643268</v>
      </c>
      <c r="C63" s="151">
        <v>26.046314799340596</v>
      </c>
      <c r="D63" s="151">
        <v>29.337686304020551</v>
      </c>
      <c r="E63" s="151">
        <v>29.331872378525063</v>
      </c>
      <c r="F63" s="151">
        <v>29.012231768665096</v>
      </c>
      <c r="G63" s="151">
        <v>27.188154829330998</v>
      </c>
      <c r="H63" s="151">
        <v>20.940969764331406</v>
      </c>
      <c r="I63" s="151">
        <v>21.459804992568397</v>
      </c>
      <c r="J63" s="151">
        <v>20.741909118240766</v>
      </c>
      <c r="K63" s="151">
        <v>20.184048517754746</v>
      </c>
      <c r="L63" s="151">
        <v>20.835262375619447</v>
      </c>
      <c r="M63" s="151">
        <v>17.219590102089715</v>
      </c>
      <c r="N63" s="151">
        <v>19.527131019752215</v>
      </c>
      <c r="O63" s="151">
        <v>20.601578410643992</v>
      </c>
      <c r="P63" s="151">
        <v>21.502359650385735</v>
      </c>
      <c r="Q63" s="151">
        <v>21.56734163032187</v>
      </c>
    </row>
    <row r="64" spans="1:17" x14ac:dyDescent="0.25">
      <c r="A64" s="301" t="s">
        <v>267</v>
      </c>
      <c r="B64" s="300">
        <v>0.72465291580929803</v>
      </c>
      <c r="C64" s="300">
        <v>0.78138944398021781</v>
      </c>
      <c r="D64" s="300">
        <v>0.88013058912061637</v>
      </c>
      <c r="E64" s="300">
        <v>0.87995617135575177</v>
      </c>
      <c r="F64" s="300">
        <v>0.87036695305995282</v>
      </c>
      <c r="G64" s="300">
        <v>0.81564464487992994</v>
      </c>
      <c r="H64" s="300">
        <v>0.62822909292994211</v>
      </c>
      <c r="I64" s="300">
        <v>0.64379414977705185</v>
      </c>
      <c r="J64" s="300">
        <v>0.62225727354722293</v>
      </c>
      <c r="K64" s="300">
        <v>0.60552145553264236</v>
      </c>
      <c r="L64" s="300">
        <v>0.62505787126858336</v>
      </c>
      <c r="M64" s="300">
        <v>0.51658770306269142</v>
      </c>
      <c r="N64" s="300">
        <v>0.58581393059256648</v>
      </c>
      <c r="O64" s="300">
        <v>0.61804735231931973</v>
      </c>
      <c r="P64" s="300">
        <v>0.64507078951157204</v>
      </c>
      <c r="Q64" s="300">
        <v>0.64702024890965604</v>
      </c>
    </row>
    <row r="65" spans="1:17" x14ac:dyDescent="0.25">
      <c r="A65" s="156" t="s">
        <v>259</v>
      </c>
      <c r="B65" s="204">
        <v>218.66719564771796</v>
      </c>
      <c r="C65" s="204">
        <v>235.78769186771484</v>
      </c>
      <c r="D65" s="204">
        <v>265.58326548902812</v>
      </c>
      <c r="E65" s="204">
        <v>265.53063416348999</v>
      </c>
      <c r="F65" s="204">
        <v>262.63704548475766</v>
      </c>
      <c r="G65" s="204">
        <v>246.12434898131215</v>
      </c>
      <c r="H65" s="204">
        <v>189.5708841823685</v>
      </c>
      <c r="I65" s="204">
        <v>194.26770835377704</v>
      </c>
      <c r="J65" s="204">
        <v>187.76886149144269</v>
      </c>
      <c r="K65" s="204">
        <v>182.71875500283241</v>
      </c>
      <c r="L65" s="204">
        <v>188.61395413718654</v>
      </c>
      <c r="M65" s="204">
        <v>155.88260513470686</v>
      </c>
      <c r="N65" s="204">
        <v>176.7719229156516</v>
      </c>
      <c r="O65" s="204">
        <v>186.4984992963561</v>
      </c>
      <c r="P65" s="204">
        <v>194.6529399929656</v>
      </c>
      <c r="Q65" s="204">
        <v>195.24119791659797</v>
      </c>
    </row>
    <row r="66" spans="1:17" x14ac:dyDescent="0.25">
      <c r="A66" s="299" t="s">
        <v>266</v>
      </c>
      <c r="B66" s="298">
        <v>43.733439129543598</v>
      </c>
      <c r="C66" s="298">
        <v>47.157538373542963</v>
      </c>
      <c r="D66" s="298">
        <v>53.116653097805617</v>
      </c>
      <c r="E66" s="298">
        <v>53.106126832697996</v>
      </c>
      <c r="F66" s="298">
        <v>52.52740909695153</v>
      </c>
      <c r="G66" s="298">
        <v>49.224869796262432</v>
      </c>
      <c r="H66" s="298">
        <v>37.9141768364737</v>
      </c>
      <c r="I66" s="298">
        <v>38.853541670755405</v>
      </c>
      <c r="J66" s="298">
        <v>37.553772298288536</v>
      </c>
      <c r="K66" s="298">
        <v>36.543751000566481</v>
      </c>
      <c r="L66" s="298">
        <v>37.722790827437308</v>
      </c>
      <c r="M66" s="298">
        <v>31.176521026941376</v>
      </c>
      <c r="N66" s="298">
        <v>35.354384583130319</v>
      </c>
      <c r="O66" s="298">
        <v>37.299699859271222</v>
      </c>
      <c r="P66" s="298">
        <v>38.930587998593118</v>
      </c>
      <c r="Q66" s="298">
        <v>39.048239583319592</v>
      </c>
    </row>
    <row r="67" spans="1:17" x14ac:dyDescent="0.25">
      <c r="A67" s="299" t="s">
        <v>265</v>
      </c>
      <c r="B67" s="298">
        <v>17.493375651817434</v>
      </c>
      <c r="C67" s="298">
        <v>18.863015349417189</v>
      </c>
      <c r="D67" s="298">
        <v>21.246661239122243</v>
      </c>
      <c r="E67" s="298">
        <v>21.242450733079203</v>
      </c>
      <c r="F67" s="298">
        <v>21.010963638780613</v>
      </c>
      <c r="G67" s="298">
        <v>19.68994791850497</v>
      </c>
      <c r="H67" s="298">
        <v>15.165670734589479</v>
      </c>
      <c r="I67" s="298">
        <v>15.541416668302162</v>
      </c>
      <c r="J67" s="298">
        <v>15.021508919315412</v>
      </c>
      <c r="K67" s="298">
        <v>14.617500400226593</v>
      </c>
      <c r="L67" s="298">
        <v>15.089116330974923</v>
      </c>
      <c r="M67" s="298">
        <v>12.470608410776549</v>
      </c>
      <c r="N67" s="298">
        <v>14.141753833252128</v>
      </c>
      <c r="O67" s="298">
        <v>14.919879943708487</v>
      </c>
      <c r="P67" s="298">
        <v>15.572235199437248</v>
      </c>
      <c r="Q67" s="298">
        <v>15.619295833327833</v>
      </c>
    </row>
    <row r="68" spans="1:17" x14ac:dyDescent="0.25">
      <c r="A68" s="150" t="s">
        <v>33</v>
      </c>
      <c r="B68" s="87">
        <v>4.0022747717379833E-2</v>
      </c>
      <c r="C68" s="87">
        <v>4.5828128188273566E-2</v>
      </c>
      <c r="D68" s="87">
        <v>3.688634561918356E-2</v>
      </c>
      <c r="E68" s="87">
        <v>0.1928142603234082</v>
      </c>
      <c r="F68" s="87">
        <v>0.31888497263394616</v>
      </c>
      <c r="G68" s="87">
        <v>0.25988700667467296</v>
      </c>
      <c r="H68" s="87">
        <v>0.22778786493305769</v>
      </c>
      <c r="I68" s="87">
        <v>0.45368299589087702</v>
      </c>
      <c r="J68" s="87">
        <v>0.54042077552082646</v>
      </c>
      <c r="K68" s="87">
        <v>0.34447187083181591</v>
      </c>
      <c r="L68" s="87">
        <v>0.3445809275121452</v>
      </c>
      <c r="M68" s="87">
        <v>0.35379961418065908</v>
      </c>
      <c r="N68" s="87">
        <v>0.27182536078945735</v>
      </c>
      <c r="O68" s="87">
        <v>0.24639487919950359</v>
      </c>
      <c r="P68" s="87">
        <v>0.28982605142052575</v>
      </c>
      <c r="Q68" s="87">
        <v>0.50102123966193923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2.4666729342208888E-15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2.642393273847921</v>
      </c>
      <c r="C71" s="87">
        <v>2.7299619919080431</v>
      </c>
      <c r="D71" s="87">
        <v>2.6270142663490947</v>
      </c>
      <c r="E71" s="87">
        <v>2.9999306817555782</v>
      </c>
      <c r="F71" s="87">
        <v>3.5697935420860349</v>
      </c>
      <c r="G71" s="87">
        <v>4.1827119531000756</v>
      </c>
      <c r="H71" s="87">
        <v>1.9210876540002975</v>
      </c>
      <c r="I71" s="87">
        <v>2.5328274286385577</v>
      </c>
      <c r="J71" s="87">
        <v>2.31504271562383</v>
      </c>
      <c r="K71" s="87">
        <v>2.2875392400710441</v>
      </c>
      <c r="L71" s="87">
        <v>2.6157615573215578</v>
      </c>
      <c r="M71" s="87">
        <v>1.814166097619978</v>
      </c>
      <c r="N71" s="87">
        <v>1.5818206468471978</v>
      </c>
      <c r="O71" s="87">
        <v>1.9654259448972353</v>
      </c>
      <c r="P71" s="87">
        <v>2.008007790849037</v>
      </c>
      <c r="Q71" s="87">
        <v>2.3888083670978033</v>
      </c>
    </row>
    <row r="72" spans="1:17" x14ac:dyDescent="0.25">
      <c r="A72" s="150" t="s">
        <v>29</v>
      </c>
      <c r="B72" s="87">
        <v>3.2807314857911489</v>
      </c>
      <c r="C72" s="87">
        <v>3.0434320480866281</v>
      </c>
      <c r="D72" s="87">
        <v>3.202449762076371</v>
      </c>
      <c r="E72" s="87">
        <v>3.3484500411496634</v>
      </c>
      <c r="F72" s="87">
        <v>2.0834424544870576</v>
      </c>
      <c r="G72" s="87">
        <v>1.3496329624543604</v>
      </c>
      <c r="H72" s="87">
        <v>3.0698583796164458</v>
      </c>
      <c r="I72" s="87">
        <v>2.8176628810316311</v>
      </c>
      <c r="J72" s="87">
        <v>2.9120492430857801</v>
      </c>
      <c r="K72" s="87">
        <v>2.171010845057431</v>
      </c>
      <c r="L72" s="87">
        <v>1.9473619715036621</v>
      </c>
      <c r="M72" s="87">
        <v>1.997739449730028</v>
      </c>
      <c r="N72" s="87">
        <v>1.0189697557431037</v>
      </c>
      <c r="O72" s="87">
        <v>1.3226008828699845</v>
      </c>
      <c r="P72" s="87">
        <v>1.3499857507125004</v>
      </c>
      <c r="Q72" s="87">
        <v>0.85013139095174428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8.5936486100366114</v>
      </c>
      <c r="C74" s="87">
        <v>10.261551226590029</v>
      </c>
      <c r="D74" s="87">
        <v>12.355721435088949</v>
      </c>
      <c r="E74" s="87">
        <v>11.744327696507955</v>
      </c>
      <c r="F74" s="87">
        <v>11.972004051791531</v>
      </c>
      <c r="G74" s="87">
        <v>10.534882196067061</v>
      </c>
      <c r="H74" s="87">
        <v>5.9799204556800856</v>
      </c>
      <c r="I74" s="87">
        <v>5.7148145253683067</v>
      </c>
      <c r="J74" s="87">
        <v>4.6980665336772534</v>
      </c>
      <c r="K74" s="87">
        <v>6.5377547244183614</v>
      </c>
      <c r="L74" s="87">
        <v>6.8823001470292171</v>
      </c>
      <c r="M74" s="87">
        <v>4.4821508473708285</v>
      </c>
      <c r="N74" s="87">
        <v>7.9595934483747852</v>
      </c>
      <c r="O74" s="87">
        <v>8.3816157590934939</v>
      </c>
      <c r="P74" s="87">
        <v>8.6768052584272812</v>
      </c>
      <c r="Q74" s="87">
        <v>9.0286165823730649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2.9365795344243737</v>
      </c>
      <c r="C76" s="87">
        <v>2.7822419546442143</v>
      </c>
      <c r="D76" s="87">
        <v>3.0245894299886422</v>
      </c>
      <c r="E76" s="87">
        <v>2.9569280533425966</v>
      </c>
      <c r="F76" s="87">
        <v>3.0668386177820439</v>
      </c>
      <c r="G76" s="87">
        <v>3.3628338002088003</v>
      </c>
      <c r="H76" s="87">
        <v>3.967016380359591</v>
      </c>
      <c r="I76" s="87">
        <v>4.0224288373727903</v>
      </c>
      <c r="J76" s="87">
        <v>4.5559296514077232</v>
      </c>
      <c r="K76" s="87">
        <v>3.2767237198479404</v>
      </c>
      <c r="L76" s="87">
        <v>3.2991117276083393</v>
      </c>
      <c r="M76" s="87">
        <v>3.8227524018750563</v>
      </c>
      <c r="N76" s="87">
        <v>3.3095446214975839</v>
      </c>
      <c r="O76" s="87">
        <v>3.0038424776482699</v>
      </c>
      <c r="P76" s="87">
        <v>3.2476103480279024</v>
      </c>
      <c r="Q76" s="87">
        <v>2.850718253243282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157.44038086635695</v>
      </c>
      <c r="C78" s="298">
        <v>169.76713814475468</v>
      </c>
      <c r="D78" s="298">
        <v>191.21995115210024</v>
      </c>
      <c r="E78" s="298">
        <v>191.1820565977128</v>
      </c>
      <c r="F78" s="298">
        <v>189.09867274902552</v>
      </c>
      <c r="G78" s="298">
        <v>177.20953126654476</v>
      </c>
      <c r="H78" s="298">
        <v>136.49103661130533</v>
      </c>
      <c r="I78" s="298">
        <v>139.87275001471946</v>
      </c>
      <c r="J78" s="298">
        <v>135.19358027383873</v>
      </c>
      <c r="K78" s="298">
        <v>131.55750360203933</v>
      </c>
      <c r="L78" s="298">
        <v>135.80204697877431</v>
      </c>
      <c r="M78" s="298">
        <v>112.23547569698896</v>
      </c>
      <c r="N78" s="298">
        <v>127.27578449926916</v>
      </c>
      <c r="O78" s="298">
        <v>134.27891949337641</v>
      </c>
      <c r="P78" s="298">
        <v>140.15011679493523</v>
      </c>
      <c r="Q78" s="298">
        <v>140.57366249995053</v>
      </c>
    </row>
    <row r="79" spans="1:17" x14ac:dyDescent="0.25">
      <c r="A79" s="243" t="s">
        <v>258</v>
      </c>
      <c r="B79" s="278">
        <v>119.79514001005897</v>
      </c>
      <c r="C79" s="278">
        <v>40.20826229589926</v>
      </c>
      <c r="D79" s="278">
        <v>22.518864880662186</v>
      </c>
      <c r="E79" s="278">
        <v>72.764406627263938</v>
      </c>
      <c r="F79" s="278">
        <v>132.18314204222787</v>
      </c>
      <c r="G79" s="278">
        <v>256.26577738524452</v>
      </c>
      <c r="H79" s="278">
        <v>303.62069107982381</v>
      </c>
      <c r="I79" s="278">
        <v>327.25887246282832</v>
      </c>
      <c r="J79" s="278">
        <v>335.98644943220199</v>
      </c>
      <c r="K79" s="278">
        <v>328.7924233878017</v>
      </c>
      <c r="L79" s="278">
        <v>338.23870433690587</v>
      </c>
      <c r="M79" s="278">
        <v>360.92841272287296</v>
      </c>
      <c r="N79" s="278">
        <v>287.54854147302143</v>
      </c>
      <c r="O79" s="278">
        <v>245.67343946101531</v>
      </c>
      <c r="P79" s="278">
        <v>357.30629626684345</v>
      </c>
      <c r="Q79" s="278">
        <v>359.85694579477769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1</v>
      </c>
      <c r="E83" s="77">
        <f t="shared" si="0"/>
        <v>1</v>
      </c>
      <c r="F83" s="77">
        <f t="shared" si="0"/>
        <v>1</v>
      </c>
      <c r="G83" s="77">
        <f t="shared" si="0"/>
        <v>1</v>
      </c>
      <c r="H83" s="77">
        <f t="shared" si="0"/>
        <v>1</v>
      </c>
      <c r="I83" s="77">
        <f t="shared" si="0"/>
        <v>1.0000000000000002</v>
      </c>
      <c r="J83" s="77">
        <f t="shared" si="0"/>
        <v>1.0000000000000002</v>
      </c>
      <c r="K83" s="77">
        <f t="shared" si="0"/>
        <v>1.0000000000000002</v>
      </c>
      <c r="L83" s="77">
        <f t="shared" si="0"/>
        <v>1.0000000000000002</v>
      </c>
      <c r="M83" s="77">
        <f t="shared" si="0"/>
        <v>1.0000000000000002</v>
      </c>
      <c r="N83" s="77">
        <f t="shared" si="0"/>
        <v>1.0000000000000002</v>
      </c>
      <c r="O83" s="77">
        <f t="shared" si="0"/>
        <v>1</v>
      </c>
      <c r="P83" s="77">
        <f t="shared" si="0"/>
        <v>0.99999999999999978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1.5738931666643738E-2</v>
      </c>
      <c r="C84" s="203">
        <f t="shared" si="1"/>
        <v>1.5738931666643734E-2</v>
      </c>
      <c r="D84" s="203">
        <f t="shared" si="1"/>
        <v>1.5738931666643738E-2</v>
      </c>
      <c r="E84" s="203">
        <f t="shared" si="1"/>
        <v>1.5738931666643738E-2</v>
      </c>
      <c r="F84" s="203">
        <f t="shared" si="1"/>
        <v>1.5738931666643741E-2</v>
      </c>
      <c r="G84" s="203">
        <f t="shared" si="1"/>
        <v>1.5738931666643734E-2</v>
      </c>
      <c r="H84" s="203">
        <f t="shared" si="1"/>
        <v>1.5738931666643738E-2</v>
      </c>
      <c r="I84" s="203">
        <f t="shared" si="1"/>
        <v>1.5738931666643738E-2</v>
      </c>
      <c r="J84" s="203">
        <f t="shared" si="1"/>
        <v>1.5738931666643738E-2</v>
      </c>
      <c r="K84" s="203">
        <f t="shared" si="1"/>
        <v>1.5738931666643738E-2</v>
      </c>
      <c r="L84" s="203">
        <f t="shared" si="1"/>
        <v>1.5738931666643738E-2</v>
      </c>
      <c r="M84" s="203">
        <f t="shared" si="1"/>
        <v>1.5738931666643741E-2</v>
      </c>
      <c r="N84" s="203">
        <f t="shared" si="1"/>
        <v>1.5738931666643738E-2</v>
      </c>
      <c r="O84" s="203">
        <f t="shared" si="1"/>
        <v>1.5738931666643738E-2</v>
      </c>
      <c r="P84" s="203">
        <f t="shared" si="1"/>
        <v>1.5738931666643734E-2</v>
      </c>
      <c r="Q84" s="203">
        <f t="shared" si="1"/>
        <v>1.5738931666643738E-2</v>
      </c>
    </row>
    <row r="85" spans="1:17" x14ac:dyDescent="0.25">
      <c r="A85" s="76" t="s">
        <v>82</v>
      </c>
      <c r="B85" s="202">
        <f t="shared" ref="B85:Q85" si="2">IF(B$7=0,0,B$7/B$5)</f>
        <v>1.8362086944417697E-2</v>
      </c>
      <c r="C85" s="202">
        <f t="shared" si="2"/>
        <v>1.8362086944417693E-2</v>
      </c>
      <c r="D85" s="202">
        <f t="shared" si="2"/>
        <v>1.8362086944417697E-2</v>
      </c>
      <c r="E85" s="202">
        <f t="shared" si="2"/>
        <v>1.8362086944417697E-2</v>
      </c>
      <c r="F85" s="202">
        <f t="shared" si="2"/>
        <v>1.83620869444177E-2</v>
      </c>
      <c r="G85" s="202">
        <f t="shared" si="2"/>
        <v>1.8362086944417693E-2</v>
      </c>
      <c r="H85" s="202">
        <f t="shared" si="2"/>
        <v>1.8362086944417697E-2</v>
      </c>
      <c r="I85" s="202">
        <f t="shared" si="2"/>
        <v>1.8362086944417697E-2</v>
      </c>
      <c r="J85" s="202">
        <f t="shared" si="2"/>
        <v>1.8362086944417697E-2</v>
      </c>
      <c r="K85" s="202">
        <f t="shared" si="2"/>
        <v>1.8362086944417697E-2</v>
      </c>
      <c r="L85" s="202">
        <f t="shared" si="2"/>
        <v>1.8362086944417697E-2</v>
      </c>
      <c r="M85" s="202">
        <f t="shared" si="2"/>
        <v>1.83620869444177E-2</v>
      </c>
      <c r="N85" s="202">
        <f t="shared" si="2"/>
        <v>1.8362086944417697E-2</v>
      </c>
      <c r="O85" s="202">
        <f t="shared" si="2"/>
        <v>1.8362086944417697E-2</v>
      </c>
      <c r="P85" s="202">
        <f t="shared" si="2"/>
        <v>1.8362086944417693E-2</v>
      </c>
      <c r="Q85" s="202">
        <f t="shared" si="2"/>
        <v>1.8362086944417697E-2</v>
      </c>
    </row>
    <row r="86" spans="1:17" x14ac:dyDescent="0.25">
      <c r="A86" s="76" t="s">
        <v>81</v>
      </c>
      <c r="B86" s="202">
        <f t="shared" ref="B86:Q86" si="3">IF(B$8=0,0,B$8/B$5)</f>
        <v>4.1970484444383303E-2</v>
      </c>
      <c r="C86" s="202">
        <f t="shared" si="3"/>
        <v>4.1970484444383296E-2</v>
      </c>
      <c r="D86" s="202">
        <f t="shared" si="3"/>
        <v>4.1970484444383303E-2</v>
      </c>
      <c r="E86" s="202">
        <f t="shared" si="3"/>
        <v>4.1970484444383296E-2</v>
      </c>
      <c r="F86" s="202">
        <f t="shared" si="3"/>
        <v>4.197048444438331E-2</v>
      </c>
      <c r="G86" s="202">
        <f t="shared" si="3"/>
        <v>4.1970484444383296E-2</v>
      </c>
      <c r="H86" s="202">
        <f t="shared" si="3"/>
        <v>4.1970484444383303E-2</v>
      </c>
      <c r="I86" s="202">
        <f t="shared" si="3"/>
        <v>4.1970484444383303E-2</v>
      </c>
      <c r="J86" s="202">
        <f t="shared" si="3"/>
        <v>4.1970484444383303E-2</v>
      </c>
      <c r="K86" s="202">
        <f t="shared" si="3"/>
        <v>4.1970484444383303E-2</v>
      </c>
      <c r="L86" s="202">
        <f t="shared" si="3"/>
        <v>4.1970484444383303E-2</v>
      </c>
      <c r="M86" s="202">
        <f t="shared" si="3"/>
        <v>4.197048444438331E-2</v>
      </c>
      <c r="N86" s="202">
        <f t="shared" si="3"/>
        <v>4.1970484444383303E-2</v>
      </c>
      <c r="O86" s="202">
        <f t="shared" si="3"/>
        <v>4.1970484444383303E-2</v>
      </c>
      <c r="P86" s="202">
        <f t="shared" si="3"/>
        <v>4.1970484444383296E-2</v>
      </c>
      <c r="Q86" s="202">
        <f t="shared" si="3"/>
        <v>4.1970484444383303E-2</v>
      </c>
    </row>
    <row r="87" spans="1:17" x14ac:dyDescent="0.25">
      <c r="A87" s="76" t="s">
        <v>80</v>
      </c>
      <c r="B87" s="202">
        <f t="shared" ref="B87:Q87" si="4">IF(B$9=0,0,B$9/B$5)</f>
        <v>3.1477863333287476E-2</v>
      </c>
      <c r="C87" s="202">
        <f t="shared" si="4"/>
        <v>3.1477863333287469E-2</v>
      </c>
      <c r="D87" s="202">
        <f t="shared" si="4"/>
        <v>3.1477863333287476E-2</v>
      </c>
      <c r="E87" s="202">
        <f t="shared" si="4"/>
        <v>3.1477863333287476E-2</v>
      </c>
      <c r="F87" s="202">
        <f t="shared" si="4"/>
        <v>3.1477863333287483E-2</v>
      </c>
      <c r="G87" s="202">
        <f t="shared" si="4"/>
        <v>3.1477863333287469E-2</v>
      </c>
      <c r="H87" s="202">
        <f t="shared" si="4"/>
        <v>3.1477863333287476E-2</v>
      </c>
      <c r="I87" s="202">
        <f t="shared" si="4"/>
        <v>3.1477863333287476E-2</v>
      </c>
      <c r="J87" s="202">
        <f t="shared" si="4"/>
        <v>3.1477863333287476E-2</v>
      </c>
      <c r="K87" s="202">
        <f t="shared" si="4"/>
        <v>3.1477863333287476E-2</v>
      </c>
      <c r="L87" s="202">
        <f t="shared" si="4"/>
        <v>3.1477863333287476E-2</v>
      </c>
      <c r="M87" s="202">
        <f t="shared" si="4"/>
        <v>3.1477863333287483E-2</v>
      </c>
      <c r="N87" s="202">
        <f t="shared" si="4"/>
        <v>3.1477863333287476E-2</v>
      </c>
      <c r="O87" s="202">
        <f t="shared" si="4"/>
        <v>3.1477863333287476E-2</v>
      </c>
      <c r="P87" s="202">
        <f t="shared" si="4"/>
        <v>3.1477863333287469E-2</v>
      </c>
      <c r="Q87" s="202">
        <f t="shared" si="4"/>
        <v>3.1477863333287476E-2</v>
      </c>
    </row>
    <row r="88" spans="1:17" x14ac:dyDescent="0.25">
      <c r="A88" s="129" t="s">
        <v>79</v>
      </c>
      <c r="B88" s="201">
        <f t="shared" ref="B88:Q88" si="5">IF(B$10=0,0,B$10/B$5)</f>
        <v>2.0985242222191655E-2</v>
      </c>
      <c r="C88" s="201">
        <f t="shared" si="5"/>
        <v>2.0985242222191648E-2</v>
      </c>
      <c r="D88" s="201">
        <f t="shared" si="5"/>
        <v>2.0985242222191655E-2</v>
      </c>
      <c r="E88" s="201">
        <f t="shared" si="5"/>
        <v>2.0985242222191648E-2</v>
      </c>
      <c r="F88" s="201">
        <f t="shared" si="5"/>
        <v>2.0985242222191655E-2</v>
      </c>
      <c r="G88" s="201">
        <f t="shared" si="5"/>
        <v>2.0985242222191648E-2</v>
      </c>
      <c r="H88" s="201">
        <f t="shared" si="5"/>
        <v>2.0985242222191652E-2</v>
      </c>
      <c r="I88" s="201">
        <f t="shared" si="5"/>
        <v>2.0985242222191652E-2</v>
      </c>
      <c r="J88" s="201">
        <f t="shared" si="5"/>
        <v>2.0985242222191652E-2</v>
      </c>
      <c r="K88" s="201">
        <f t="shared" si="5"/>
        <v>2.0985242222191652E-2</v>
      </c>
      <c r="L88" s="201">
        <f t="shared" si="5"/>
        <v>2.0985242222191652E-2</v>
      </c>
      <c r="M88" s="201">
        <f t="shared" si="5"/>
        <v>2.0985242222191655E-2</v>
      </c>
      <c r="N88" s="201">
        <f t="shared" si="5"/>
        <v>2.0985242222191652E-2</v>
      </c>
      <c r="O88" s="201">
        <f t="shared" si="5"/>
        <v>2.0985242222191652E-2</v>
      </c>
      <c r="P88" s="201">
        <f t="shared" si="5"/>
        <v>2.0985242222191648E-2</v>
      </c>
      <c r="Q88" s="201">
        <f t="shared" si="5"/>
        <v>2.0985242222191652E-2</v>
      </c>
    </row>
    <row r="89" spans="1:17" x14ac:dyDescent="0.25">
      <c r="A89" s="127" t="s">
        <v>263</v>
      </c>
      <c r="B89" s="200">
        <f t="shared" ref="B89:Q89" si="6">IF(B$15=0,0,B$15/B$5)</f>
        <v>5.9587377188996662E-2</v>
      </c>
      <c r="C89" s="200">
        <f t="shared" si="6"/>
        <v>5.9587377188996676E-2</v>
      </c>
      <c r="D89" s="200">
        <f t="shared" si="6"/>
        <v>4.8331773100098119E-2</v>
      </c>
      <c r="E89" s="200">
        <f t="shared" si="6"/>
        <v>5.9587377188996662E-2</v>
      </c>
      <c r="F89" s="200">
        <f t="shared" si="6"/>
        <v>5.9587377188996676E-2</v>
      </c>
      <c r="G89" s="200">
        <f t="shared" si="6"/>
        <v>5.9587377188996669E-2</v>
      </c>
      <c r="H89" s="200">
        <f t="shared" si="6"/>
        <v>5.9587377188996662E-2</v>
      </c>
      <c r="I89" s="200">
        <f t="shared" si="6"/>
        <v>5.9587377188996676E-2</v>
      </c>
      <c r="J89" s="200">
        <f t="shared" si="6"/>
        <v>5.9587377188996676E-2</v>
      </c>
      <c r="K89" s="200">
        <f t="shared" si="6"/>
        <v>5.9587377188996669E-2</v>
      </c>
      <c r="L89" s="200">
        <f t="shared" si="6"/>
        <v>5.9587377188996676E-2</v>
      </c>
      <c r="M89" s="200">
        <f t="shared" si="6"/>
        <v>5.9587377188996683E-2</v>
      </c>
      <c r="N89" s="200">
        <f t="shared" si="6"/>
        <v>5.9587377188996662E-2</v>
      </c>
      <c r="O89" s="200">
        <f t="shared" si="6"/>
        <v>5.9587377188996669E-2</v>
      </c>
      <c r="P89" s="200">
        <f t="shared" si="6"/>
        <v>5.9587377188996656E-2</v>
      </c>
      <c r="Q89" s="200">
        <f t="shared" si="6"/>
        <v>5.9587377188996683E-2</v>
      </c>
    </row>
    <row r="90" spans="1:17" x14ac:dyDescent="0.25">
      <c r="A90" s="142" t="s">
        <v>277</v>
      </c>
      <c r="B90" s="199">
        <f t="shared" ref="B90:Q90" si="7">IF(B$16=0,0,B$16/B$5)</f>
        <v>1.7876213156699003E-2</v>
      </c>
      <c r="C90" s="199">
        <f t="shared" si="7"/>
        <v>1.7876213156699003E-2</v>
      </c>
      <c r="D90" s="199">
        <f t="shared" si="7"/>
        <v>1.4499531930029442E-2</v>
      </c>
      <c r="E90" s="199">
        <f t="shared" si="7"/>
        <v>1.7876213156699003E-2</v>
      </c>
      <c r="F90" s="199">
        <f t="shared" si="7"/>
        <v>1.7876213156699003E-2</v>
      </c>
      <c r="G90" s="199">
        <f t="shared" si="7"/>
        <v>1.7876213156699006E-2</v>
      </c>
      <c r="H90" s="199">
        <f t="shared" si="7"/>
        <v>1.7876213156698996E-2</v>
      </c>
      <c r="I90" s="199">
        <f t="shared" si="7"/>
        <v>1.7876213156699003E-2</v>
      </c>
      <c r="J90" s="199">
        <f t="shared" si="7"/>
        <v>1.7876213156699003E-2</v>
      </c>
      <c r="K90" s="199">
        <f t="shared" si="7"/>
        <v>1.7876213156698999E-2</v>
      </c>
      <c r="L90" s="199">
        <f t="shared" si="7"/>
        <v>1.7876213156699003E-2</v>
      </c>
      <c r="M90" s="199">
        <f t="shared" si="7"/>
        <v>1.7876213156699003E-2</v>
      </c>
      <c r="N90" s="199">
        <f t="shared" si="7"/>
        <v>1.7876213156698999E-2</v>
      </c>
      <c r="O90" s="199">
        <f t="shared" si="7"/>
        <v>1.7876213156699006E-2</v>
      </c>
      <c r="P90" s="199">
        <f t="shared" si="7"/>
        <v>1.7876213156698999E-2</v>
      </c>
      <c r="Q90" s="199">
        <f t="shared" si="7"/>
        <v>1.7876213156699003E-2</v>
      </c>
    </row>
    <row r="91" spans="1:17" x14ac:dyDescent="0.25">
      <c r="A91" s="142" t="s">
        <v>276</v>
      </c>
      <c r="B91" s="199">
        <f t="shared" ref="B91:Q91" si="8">IF(B$22=0,0,B$22/B$5)</f>
        <v>4.1472517886910261E-2</v>
      </c>
      <c r="C91" s="199">
        <f t="shared" si="8"/>
        <v>4.1472482554962671E-2</v>
      </c>
      <c r="D91" s="199">
        <f t="shared" si="8"/>
        <v>3.3625062464031352E-2</v>
      </c>
      <c r="E91" s="199">
        <f t="shared" si="8"/>
        <v>4.1472394338315829E-2</v>
      </c>
      <c r="F91" s="199">
        <f t="shared" si="8"/>
        <v>4.1472330271409348E-2</v>
      </c>
      <c r="G91" s="199">
        <f t="shared" si="8"/>
        <v>4.1472273393308584E-2</v>
      </c>
      <c r="H91" s="199">
        <f t="shared" si="8"/>
        <v>4.1472194738007763E-2</v>
      </c>
      <c r="I91" s="199">
        <f t="shared" si="8"/>
        <v>4.147207210504697E-2</v>
      </c>
      <c r="J91" s="199">
        <f t="shared" si="8"/>
        <v>4.1471964267006965E-2</v>
      </c>
      <c r="K91" s="199">
        <f t="shared" si="8"/>
        <v>4.1471979196153565E-2</v>
      </c>
      <c r="L91" s="199">
        <f t="shared" si="8"/>
        <v>4.1471863015558261E-2</v>
      </c>
      <c r="M91" s="199">
        <f t="shared" si="8"/>
        <v>4.1471717671569791E-2</v>
      </c>
      <c r="N91" s="199">
        <f t="shared" si="8"/>
        <v>4.1471747408712845E-2</v>
      </c>
      <c r="O91" s="199">
        <f t="shared" si="8"/>
        <v>4.1471702024640664E-2</v>
      </c>
      <c r="P91" s="199">
        <f t="shared" si="8"/>
        <v>4.1471737772541983E-2</v>
      </c>
      <c r="Q91" s="199">
        <f t="shared" si="8"/>
        <v>4.1471740239294813E-2</v>
      </c>
    </row>
    <row r="92" spans="1:17" x14ac:dyDescent="0.25">
      <c r="A92" s="142" t="s">
        <v>275</v>
      </c>
      <c r="B92" s="199">
        <f t="shared" ref="B92:Q92" si="9">IF(B$23=0,0,B$23/B$5)</f>
        <v>2.3864614538740331E-4</v>
      </c>
      <c r="C92" s="199">
        <f t="shared" si="9"/>
        <v>2.3868147733498862E-4</v>
      </c>
      <c r="D92" s="199">
        <f t="shared" si="9"/>
        <v>2.0717870603732772E-4</v>
      </c>
      <c r="E92" s="199">
        <f t="shared" si="9"/>
        <v>2.3876969398184029E-4</v>
      </c>
      <c r="F92" s="199">
        <f t="shared" si="9"/>
        <v>2.3883376088832951E-4</v>
      </c>
      <c r="G92" s="199">
        <f t="shared" si="9"/>
        <v>2.3889063898907008E-4</v>
      </c>
      <c r="H92" s="199">
        <f t="shared" si="9"/>
        <v>2.3896929428990411E-4</v>
      </c>
      <c r="I92" s="199">
        <f t="shared" si="9"/>
        <v>2.3909192725070019E-4</v>
      </c>
      <c r="J92" s="199">
        <f t="shared" si="9"/>
        <v>2.3919976529070041E-4</v>
      </c>
      <c r="K92" s="199">
        <f t="shared" si="9"/>
        <v>2.3918483614410104E-4</v>
      </c>
      <c r="L92" s="199">
        <f t="shared" si="9"/>
        <v>2.3930101673940484E-4</v>
      </c>
      <c r="M92" s="199">
        <f t="shared" si="9"/>
        <v>2.3944636072788971E-4</v>
      </c>
      <c r="N92" s="199">
        <f t="shared" si="9"/>
        <v>2.3941662358482245E-4</v>
      </c>
      <c r="O92" s="199">
        <f t="shared" si="9"/>
        <v>2.3946200765700228E-4</v>
      </c>
      <c r="P92" s="199">
        <f t="shared" si="9"/>
        <v>2.3942625975567118E-4</v>
      </c>
      <c r="Q92" s="199">
        <f t="shared" si="9"/>
        <v>2.3942379300286043E-4</v>
      </c>
    </row>
    <row r="93" spans="1:17" x14ac:dyDescent="0.25">
      <c r="A93" s="127" t="s">
        <v>262</v>
      </c>
      <c r="B93" s="200">
        <f t="shared" ref="B93:Q93" si="10">IF(B$24=0,0,B$24/B$5)</f>
        <v>4.9656147657497228E-2</v>
      </c>
      <c r="C93" s="200">
        <f t="shared" si="10"/>
        <v>4.9656147657497207E-2</v>
      </c>
      <c r="D93" s="200">
        <f t="shared" si="10"/>
        <v>4.9656147657497221E-2</v>
      </c>
      <c r="E93" s="200">
        <f t="shared" si="10"/>
        <v>4.96561476574972E-2</v>
      </c>
      <c r="F93" s="200">
        <f t="shared" si="10"/>
        <v>4.9656147657497207E-2</v>
      </c>
      <c r="G93" s="200">
        <f t="shared" si="10"/>
        <v>4.9656147657497235E-2</v>
      </c>
      <c r="H93" s="200">
        <f t="shared" si="10"/>
        <v>4.9656147657497228E-2</v>
      </c>
      <c r="I93" s="200">
        <f t="shared" si="10"/>
        <v>4.9656147657497221E-2</v>
      </c>
      <c r="J93" s="200">
        <f t="shared" si="10"/>
        <v>4.9656147657497221E-2</v>
      </c>
      <c r="K93" s="200">
        <f t="shared" si="10"/>
        <v>4.9656147657497228E-2</v>
      </c>
      <c r="L93" s="200">
        <f t="shared" si="10"/>
        <v>4.9656147657497228E-2</v>
      </c>
      <c r="M93" s="200">
        <f t="shared" si="10"/>
        <v>4.9656147657497221E-2</v>
      </c>
      <c r="N93" s="200">
        <f t="shared" si="10"/>
        <v>4.9656147657497228E-2</v>
      </c>
      <c r="O93" s="200">
        <f t="shared" si="10"/>
        <v>4.9656147657497235E-2</v>
      </c>
      <c r="P93" s="200">
        <f t="shared" si="10"/>
        <v>4.9656147657497221E-2</v>
      </c>
      <c r="Q93" s="200">
        <f t="shared" si="10"/>
        <v>4.9656147657497214E-2</v>
      </c>
    </row>
    <row r="94" spans="1:17" x14ac:dyDescent="0.25">
      <c r="A94" s="142" t="s">
        <v>274</v>
      </c>
      <c r="B94" s="199">
        <f t="shared" ref="B94:Q94" si="11">IF(B$25=0,0,B$25/B$5)</f>
        <v>3.1705775342944068E-2</v>
      </c>
      <c r="C94" s="199">
        <f t="shared" si="11"/>
        <v>3.1696942356047718E-2</v>
      </c>
      <c r="D94" s="199">
        <f t="shared" si="11"/>
        <v>3.1693712318233959E-2</v>
      </c>
      <c r="E94" s="199">
        <f t="shared" si="11"/>
        <v>3.1674888194334797E-2</v>
      </c>
      <c r="F94" s="199">
        <f t="shared" si="11"/>
        <v>3.1658871467712499E-2</v>
      </c>
      <c r="G94" s="199">
        <f t="shared" si="11"/>
        <v>3.1644651942527365E-2</v>
      </c>
      <c r="H94" s="199">
        <f t="shared" si="11"/>
        <v>3.1624988117318849E-2</v>
      </c>
      <c r="I94" s="199">
        <f t="shared" si="11"/>
        <v>3.1594329877119826E-2</v>
      </c>
      <c r="J94" s="199">
        <f t="shared" si="11"/>
        <v>3.1567370367119776E-2</v>
      </c>
      <c r="K94" s="199">
        <f t="shared" si="11"/>
        <v>3.1571102653769632E-2</v>
      </c>
      <c r="L94" s="199">
        <f t="shared" si="11"/>
        <v>3.1542057504943696E-2</v>
      </c>
      <c r="M94" s="199">
        <f t="shared" si="11"/>
        <v>3.1505721507822479E-2</v>
      </c>
      <c r="N94" s="199">
        <f t="shared" si="11"/>
        <v>3.1513155793589279E-2</v>
      </c>
      <c r="O94" s="199">
        <f t="shared" si="11"/>
        <v>3.1501809775544315E-2</v>
      </c>
      <c r="P94" s="199">
        <f t="shared" si="11"/>
        <v>3.1510746750877061E-2</v>
      </c>
      <c r="Q94" s="199">
        <f t="shared" si="11"/>
        <v>3.1511363439079794E-2</v>
      </c>
    </row>
    <row r="95" spans="1:17" x14ac:dyDescent="0.25">
      <c r="A95" s="142" t="s">
        <v>273</v>
      </c>
      <c r="B95" s="199">
        <f t="shared" ref="B95:Q95" si="12">IF(B$31=0,0,B$31/B$5)</f>
        <v>1.6995787733003545E-2</v>
      </c>
      <c r="C95" s="199">
        <f t="shared" si="12"/>
        <v>1.7004479392109542E-2</v>
      </c>
      <c r="D95" s="199">
        <f t="shared" si="12"/>
        <v>1.7133720515113957E-2</v>
      </c>
      <c r="E95" s="199">
        <f t="shared" si="12"/>
        <v>1.7026180687235042E-2</v>
      </c>
      <c r="F95" s="199">
        <f t="shared" si="12"/>
        <v>1.7041941146231393E-2</v>
      </c>
      <c r="G95" s="199">
        <f t="shared" si="12"/>
        <v>1.7055933159013586E-2</v>
      </c>
      <c r="H95" s="199">
        <f t="shared" si="12"/>
        <v>1.7075282363018765E-2</v>
      </c>
      <c r="I95" s="199">
        <f t="shared" si="12"/>
        <v>1.7105450071374588E-2</v>
      </c>
      <c r="J95" s="199">
        <f t="shared" si="12"/>
        <v>1.7131978229214646E-2</v>
      </c>
      <c r="K95" s="199">
        <f t="shared" si="12"/>
        <v>1.7128305659151195E-2</v>
      </c>
      <c r="L95" s="199">
        <f t="shared" si="12"/>
        <v>1.7156886085595915E-2</v>
      </c>
      <c r="M95" s="199">
        <f t="shared" si="12"/>
        <v>1.7192640706763185E-2</v>
      </c>
      <c r="N95" s="199">
        <f t="shared" si="12"/>
        <v>1.7185325369568665E-2</v>
      </c>
      <c r="O95" s="199">
        <f t="shared" si="12"/>
        <v>1.7196489851324909E-2</v>
      </c>
      <c r="P95" s="199">
        <f t="shared" si="12"/>
        <v>1.7187695867597472E-2</v>
      </c>
      <c r="Q95" s="199">
        <f t="shared" si="12"/>
        <v>1.7187089046405986E-2</v>
      </c>
    </row>
    <row r="96" spans="1:17" x14ac:dyDescent="0.25">
      <c r="A96" s="142" t="s">
        <v>272</v>
      </c>
      <c r="B96" s="199">
        <f t="shared" ref="B96:Q96" si="13">IF(B$32=0,0,B$32/B$5)</f>
        <v>9.5458458154961323E-4</v>
      </c>
      <c r="C96" s="199">
        <f t="shared" si="13"/>
        <v>9.5472590933995448E-4</v>
      </c>
      <c r="D96" s="199">
        <f t="shared" si="13"/>
        <v>8.2871482414931122E-4</v>
      </c>
      <c r="E96" s="199">
        <f t="shared" si="13"/>
        <v>9.5507877592736115E-4</v>
      </c>
      <c r="F96" s="199">
        <f t="shared" si="13"/>
        <v>9.5533504355331826E-4</v>
      </c>
      <c r="G96" s="199">
        <f t="shared" si="13"/>
        <v>9.5556255595628033E-4</v>
      </c>
      <c r="H96" s="199">
        <f t="shared" si="13"/>
        <v>9.5587717715961689E-4</v>
      </c>
      <c r="I96" s="199">
        <f t="shared" si="13"/>
        <v>9.5636770900280098E-4</v>
      </c>
      <c r="J96" s="199">
        <f t="shared" si="13"/>
        <v>9.5679906116280186E-4</v>
      </c>
      <c r="K96" s="199">
        <f t="shared" si="13"/>
        <v>9.5673934457640426E-4</v>
      </c>
      <c r="L96" s="199">
        <f t="shared" si="13"/>
        <v>9.5720406695761937E-4</v>
      </c>
      <c r="M96" s="199">
        <f t="shared" si="13"/>
        <v>9.5778544291155883E-4</v>
      </c>
      <c r="N96" s="199">
        <f t="shared" si="13"/>
        <v>9.5766649433928991E-4</v>
      </c>
      <c r="O96" s="199">
        <f t="shared" si="13"/>
        <v>9.5784803062800943E-4</v>
      </c>
      <c r="P96" s="199">
        <f t="shared" si="13"/>
        <v>9.5770503902268525E-4</v>
      </c>
      <c r="Q96" s="199">
        <f t="shared" si="13"/>
        <v>9.576951720114416E-4</v>
      </c>
    </row>
    <row r="97" spans="1:17" x14ac:dyDescent="0.25">
      <c r="A97" s="127" t="s">
        <v>261</v>
      </c>
      <c r="B97" s="200">
        <f t="shared" ref="B97:Q97" si="14">IF(B$33=0,0,B$33/B$5)</f>
        <v>0.53567618217952095</v>
      </c>
      <c r="C97" s="200">
        <f t="shared" si="14"/>
        <v>0.56790210987503109</v>
      </c>
      <c r="D97" s="200">
        <f t="shared" si="14"/>
        <v>0.58648040389339418</v>
      </c>
      <c r="E97" s="200">
        <f t="shared" si="14"/>
        <v>0.55906176374400784</v>
      </c>
      <c r="F97" s="200">
        <f t="shared" si="14"/>
        <v>0.53948115411043507</v>
      </c>
      <c r="G97" s="200">
        <f t="shared" si="14"/>
        <v>0.49353882127517856</v>
      </c>
      <c r="H97" s="200">
        <f t="shared" si="14"/>
        <v>0.44567445448711696</v>
      </c>
      <c r="I97" s="200">
        <f t="shared" si="14"/>
        <v>0.43858931067767765</v>
      </c>
      <c r="J97" s="200">
        <f t="shared" si="14"/>
        <v>0.42963976260973252</v>
      </c>
      <c r="K97" s="200">
        <f t="shared" si="14"/>
        <v>0.42877854637449248</v>
      </c>
      <c r="L97" s="200">
        <f t="shared" si="14"/>
        <v>0.42930463876691827</v>
      </c>
      <c r="M97" s="200">
        <f t="shared" si="14"/>
        <v>0.38471278946090304</v>
      </c>
      <c r="N97" s="200">
        <f t="shared" si="14"/>
        <v>0.44353555063244882</v>
      </c>
      <c r="O97" s="200">
        <f t="shared" si="14"/>
        <v>0.4699583709049206</v>
      </c>
      <c r="P97" s="200">
        <f t="shared" si="14"/>
        <v>0.425690037077948</v>
      </c>
      <c r="Q97" s="200">
        <f t="shared" si="14"/>
        <v>0.42504661613108918</v>
      </c>
    </row>
    <row r="98" spans="1:17" x14ac:dyDescent="0.25">
      <c r="A98" s="127" t="s">
        <v>260</v>
      </c>
      <c r="B98" s="200">
        <f t="shared" ref="B98:Q98" si="15">IF(B$44=0,0,B$44/B$5)</f>
        <v>9.4346680549244735E-2</v>
      </c>
      <c r="C98" s="200">
        <f t="shared" si="15"/>
        <v>9.4346680549244721E-2</v>
      </c>
      <c r="D98" s="200">
        <f t="shared" si="15"/>
        <v>9.4346680549244749E-2</v>
      </c>
      <c r="E98" s="200">
        <f t="shared" si="15"/>
        <v>9.4346680549244735E-2</v>
      </c>
      <c r="F98" s="200">
        <f t="shared" si="15"/>
        <v>9.4346680549244763E-2</v>
      </c>
      <c r="G98" s="200">
        <f t="shared" si="15"/>
        <v>9.4346680549244721E-2</v>
      </c>
      <c r="H98" s="200">
        <f t="shared" si="15"/>
        <v>9.4346680549244721E-2</v>
      </c>
      <c r="I98" s="200">
        <f t="shared" si="15"/>
        <v>9.4346680549244749E-2</v>
      </c>
      <c r="J98" s="200">
        <f t="shared" si="15"/>
        <v>9.4346680549244735E-2</v>
      </c>
      <c r="K98" s="200">
        <f t="shared" si="15"/>
        <v>9.4346680549244749E-2</v>
      </c>
      <c r="L98" s="200">
        <f t="shared" si="15"/>
        <v>9.4346680549244735E-2</v>
      </c>
      <c r="M98" s="200">
        <f t="shared" si="15"/>
        <v>9.4346680549244735E-2</v>
      </c>
      <c r="N98" s="200">
        <f t="shared" si="15"/>
        <v>9.4346680549244721E-2</v>
      </c>
      <c r="O98" s="200">
        <f t="shared" si="15"/>
        <v>9.4346680549244735E-2</v>
      </c>
      <c r="P98" s="200">
        <f t="shared" si="15"/>
        <v>9.4346680549244707E-2</v>
      </c>
      <c r="Q98" s="200">
        <f t="shared" si="15"/>
        <v>9.4346680549244749E-2</v>
      </c>
    </row>
    <row r="99" spans="1:17" x14ac:dyDescent="0.25">
      <c r="A99" s="142" t="s">
        <v>271</v>
      </c>
      <c r="B99" s="199">
        <f t="shared" ref="B99:Q99" si="16">IF(B$45=0,0,B$45/B$5)</f>
        <v>4.2456006247160137E-2</v>
      </c>
      <c r="C99" s="199">
        <f t="shared" si="16"/>
        <v>4.2456006247160123E-2</v>
      </c>
      <c r="D99" s="199">
        <f t="shared" si="16"/>
        <v>4.2456006247160144E-2</v>
      </c>
      <c r="E99" s="199">
        <f t="shared" si="16"/>
        <v>4.245600624716013E-2</v>
      </c>
      <c r="F99" s="199">
        <f t="shared" si="16"/>
        <v>4.2456006247160151E-2</v>
      </c>
      <c r="G99" s="199">
        <f t="shared" si="16"/>
        <v>4.245600624716013E-2</v>
      </c>
      <c r="H99" s="199">
        <f t="shared" si="16"/>
        <v>4.2456006247160116E-2</v>
      </c>
      <c r="I99" s="199">
        <f t="shared" si="16"/>
        <v>4.245600624716013E-2</v>
      </c>
      <c r="J99" s="199">
        <f t="shared" si="16"/>
        <v>4.245600624716013E-2</v>
      </c>
      <c r="K99" s="199">
        <f t="shared" si="16"/>
        <v>4.245600624716013E-2</v>
      </c>
      <c r="L99" s="199">
        <f t="shared" si="16"/>
        <v>4.245600624716013E-2</v>
      </c>
      <c r="M99" s="199">
        <f t="shared" si="16"/>
        <v>4.2456006247160123E-2</v>
      </c>
      <c r="N99" s="199">
        <f t="shared" si="16"/>
        <v>4.2456006247160123E-2</v>
      </c>
      <c r="O99" s="199">
        <f t="shared" si="16"/>
        <v>4.245600624716013E-2</v>
      </c>
      <c r="P99" s="199">
        <f t="shared" si="16"/>
        <v>4.2456006247160116E-2</v>
      </c>
      <c r="Q99" s="199">
        <f t="shared" si="16"/>
        <v>4.245600624716013E-2</v>
      </c>
    </row>
    <row r="100" spans="1:17" x14ac:dyDescent="0.25">
      <c r="A100" s="142" t="s">
        <v>270</v>
      </c>
      <c r="B100" s="199">
        <f t="shared" ref="B100:Q100" si="17">IF(B$51=0,0,B$51/B$5)</f>
        <v>3.6512165372557713E-2</v>
      </c>
      <c r="C100" s="199">
        <f t="shared" si="17"/>
        <v>3.6512165372557706E-2</v>
      </c>
      <c r="D100" s="199">
        <f t="shared" si="17"/>
        <v>3.6512165372557706E-2</v>
      </c>
      <c r="E100" s="199">
        <f t="shared" si="17"/>
        <v>3.6512165372557713E-2</v>
      </c>
      <c r="F100" s="199">
        <f t="shared" si="17"/>
        <v>3.6512165372557713E-2</v>
      </c>
      <c r="G100" s="199">
        <f t="shared" si="17"/>
        <v>3.6512165372557706E-2</v>
      </c>
      <c r="H100" s="199">
        <f t="shared" si="17"/>
        <v>3.6512165372557713E-2</v>
      </c>
      <c r="I100" s="199">
        <f t="shared" si="17"/>
        <v>3.651216537255772E-2</v>
      </c>
      <c r="J100" s="199">
        <f t="shared" si="17"/>
        <v>3.6512165372557706E-2</v>
      </c>
      <c r="K100" s="199">
        <f t="shared" si="17"/>
        <v>3.6512165372557713E-2</v>
      </c>
      <c r="L100" s="199">
        <f t="shared" si="17"/>
        <v>3.6512165372557713E-2</v>
      </c>
      <c r="M100" s="199">
        <f t="shared" si="17"/>
        <v>3.6512165372557713E-2</v>
      </c>
      <c r="N100" s="199">
        <f t="shared" si="17"/>
        <v>3.6512165372557713E-2</v>
      </c>
      <c r="O100" s="199">
        <f t="shared" si="17"/>
        <v>3.6512165372557713E-2</v>
      </c>
      <c r="P100" s="199">
        <f t="shared" si="17"/>
        <v>3.6512165372557713E-2</v>
      </c>
      <c r="Q100" s="199">
        <f t="shared" si="17"/>
        <v>3.6512165372557713E-2</v>
      </c>
    </row>
    <row r="101" spans="1:17" x14ac:dyDescent="0.25">
      <c r="A101" s="142" t="s">
        <v>269</v>
      </c>
      <c r="B101" s="199">
        <f t="shared" ref="B101:Q101" si="18">IF(B$62=0,0,B$62/B$5)</f>
        <v>5.6608008329546841E-3</v>
      </c>
      <c r="C101" s="199">
        <f t="shared" si="18"/>
        <v>5.6608008329546832E-3</v>
      </c>
      <c r="D101" s="199">
        <f t="shared" si="18"/>
        <v>5.6608008329546849E-3</v>
      </c>
      <c r="E101" s="199">
        <f t="shared" si="18"/>
        <v>5.6608008329546841E-3</v>
      </c>
      <c r="F101" s="199">
        <f t="shared" si="18"/>
        <v>5.6608008329546849E-3</v>
      </c>
      <c r="G101" s="199">
        <f t="shared" si="18"/>
        <v>5.6608008329546832E-3</v>
      </c>
      <c r="H101" s="199">
        <f t="shared" si="18"/>
        <v>5.6608008329546841E-3</v>
      </c>
      <c r="I101" s="199">
        <f t="shared" si="18"/>
        <v>5.6608008329546841E-3</v>
      </c>
      <c r="J101" s="199">
        <f t="shared" si="18"/>
        <v>5.6608008329546841E-3</v>
      </c>
      <c r="K101" s="199">
        <f t="shared" si="18"/>
        <v>5.6608008329546841E-3</v>
      </c>
      <c r="L101" s="199">
        <f t="shared" si="18"/>
        <v>5.6608008329546841E-3</v>
      </c>
      <c r="M101" s="199">
        <f t="shared" si="18"/>
        <v>5.6608008329546841E-3</v>
      </c>
      <c r="N101" s="199">
        <f t="shared" si="18"/>
        <v>5.6608008329546841E-3</v>
      </c>
      <c r="O101" s="199">
        <f t="shared" si="18"/>
        <v>5.6608008329546841E-3</v>
      </c>
      <c r="P101" s="199">
        <f t="shared" si="18"/>
        <v>5.6608008329546832E-3</v>
      </c>
      <c r="Q101" s="199">
        <f t="shared" si="18"/>
        <v>5.6608008329546841E-3</v>
      </c>
    </row>
    <row r="102" spans="1:17" x14ac:dyDescent="0.25">
      <c r="A102" s="142" t="s">
        <v>268</v>
      </c>
      <c r="B102" s="199">
        <f t="shared" ref="B102:Q102" si="19">IF(B$63=0,0,B$63/B$5)</f>
        <v>9.4346680549244749E-3</v>
      </c>
      <c r="C102" s="199">
        <f t="shared" si="19"/>
        <v>9.4346680549244732E-3</v>
      </c>
      <c r="D102" s="199">
        <f t="shared" si="19"/>
        <v>9.4346680549244749E-3</v>
      </c>
      <c r="E102" s="199">
        <f t="shared" si="19"/>
        <v>9.4346680549244749E-3</v>
      </c>
      <c r="F102" s="199">
        <f t="shared" si="19"/>
        <v>9.4346680549244766E-3</v>
      </c>
      <c r="G102" s="199">
        <f t="shared" si="19"/>
        <v>9.4346680549244732E-3</v>
      </c>
      <c r="H102" s="199">
        <f t="shared" si="19"/>
        <v>9.4346680549244749E-3</v>
      </c>
      <c r="I102" s="199">
        <f t="shared" si="19"/>
        <v>9.4346680549244749E-3</v>
      </c>
      <c r="J102" s="199">
        <f t="shared" si="19"/>
        <v>9.4346680549244749E-3</v>
      </c>
      <c r="K102" s="199">
        <f t="shared" si="19"/>
        <v>9.4346680549244749E-3</v>
      </c>
      <c r="L102" s="199">
        <f t="shared" si="19"/>
        <v>9.4346680549244749E-3</v>
      </c>
      <c r="M102" s="199">
        <f t="shared" si="19"/>
        <v>9.4346680549244749E-3</v>
      </c>
      <c r="N102" s="199">
        <f t="shared" si="19"/>
        <v>9.4346680549244749E-3</v>
      </c>
      <c r="O102" s="199">
        <f t="shared" si="19"/>
        <v>9.4346680549244749E-3</v>
      </c>
      <c r="P102" s="199">
        <f t="shared" si="19"/>
        <v>9.4346680549244732E-3</v>
      </c>
      <c r="Q102" s="199">
        <f t="shared" si="19"/>
        <v>9.4346680549244749E-3</v>
      </c>
    </row>
    <row r="103" spans="1:17" x14ac:dyDescent="0.25">
      <c r="A103" s="142" t="s">
        <v>267</v>
      </c>
      <c r="B103" s="199">
        <f t="shared" ref="B103:Q103" si="20">IF(B$64=0,0,B$64/B$5)</f>
        <v>2.8304004164773423E-4</v>
      </c>
      <c r="C103" s="199">
        <f t="shared" si="20"/>
        <v>2.8304004164773417E-4</v>
      </c>
      <c r="D103" s="199">
        <f t="shared" si="20"/>
        <v>2.8304004164773423E-4</v>
      </c>
      <c r="E103" s="199">
        <f t="shared" si="20"/>
        <v>2.8304004164773423E-4</v>
      </c>
      <c r="F103" s="199">
        <f t="shared" si="20"/>
        <v>2.8304004164773428E-4</v>
      </c>
      <c r="G103" s="199">
        <f t="shared" si="20"/>
        <v>2.8304004164773417E-4</v>
      </c>
      <c r="H103" s="199">
        <f t="shared" si="20"/>
        <v>2.8304004164773423E-4</v>
      </c>
      <c r="I103" s="199">
        <f t="shared" si="20"/>
        <v>2.8304004164773423E-4</v>
      </c>
      <c r="J103" s="199">
        <f t="shared" si="20"/>
        <v>2.8304004164773423E-4</v>
      </c>
      <c r="K103" s="199">
        <f t="shared" si="20"/>
        <v>2.8304004164773423E-4</v>
      </c>
      <c r="L103" s="199">
        <f t="shared" si="20"/>
        <v>2.8304004164773423E-4</v>
      </c>
      <c r="M103" s="199">
        <f t="shared" si="20"/>
        <v>2.8304004164773428E-4</v>
      </c>
      <c r="N103" s="199">
        <f t="shared" si="20"/>
        <v>2.8304004164773423E-4</v>
      </c>
      <c r="O103" s="199">
        <f t="shared" si="20"/>
        <v>2.8304004164773423E-4</v>
      </c>
      <c r="P103" s="199">
        <f t="shared" si="20"/>
        <v>2.8304004164773417E-4</v>
      </c>
      <c r="Q103" s="199">
        <f t="shared" si="20"/>
        <v>2.8304004164773423E-4</v>
      </c>
    </row>
    <row r="104" spans="1:17" x14ac:dyDescent="0.25">
      <c r="A104" s="127" t="s">
        <v>259</v>
      </c>
      <c r="B104" s="200">
        <f t="shared" ref="B104:Q104" si="21">IF(B$65=0,0,B$65/B$5)</f>
        <v>8.5408573970895227E-2</v>
      </c>
      <c r="C104" s="200">
        <f t="shared" si="21"/>
        <v>8.5408573970895227E-2</v>
      </c>
      <c r="D104" s="200">
        <f t="shared" si="21"/>
        <v>8.5408573970895241E-2</v>
      </c>
      <c r="E104" s="200">
        <f t="shared" si="21"/>
        <v>8.5408573970895227E-2</v>
      </c>
      <c r="F104" s="200">
        <f t="shared" si="21"/>
        <v>8.5408573970895255E-2</v>
      </c>
      <c r="G104" s="200">
        <f t="shared" si="21"/>
        <v>8.5408573970895213E-2</v>
      </c>
      <c r="H104" s="200">
        <f t="shared" si="21"/>
        <v>8.5408573970895241E-2</v>
      </c>
      <c r="I104" s="200">
        <f t="shared" si="21"/>
        <v>8.5408573970895241E-2</v>
      </c>
      <c r="J104" s="200">
        <f t="shared" si="21"/>
        <v>8.5408573970895241E-2</v>
      </c>
      <c r="K104" s="200">
        <f t="shared" si="21"/>
        <v>8.5408573970895227E-2</v>
      </c>
      <c r="L104" s="200">
        <f t="shared" si="21"/>
        <v>8.5408573970895227E-2</v>
      </c>
      <c r="M104" s="200">
        <f t="shared" si="21"/>
        <v>8.5408573970895241E-2</v>
      </c>
      <c r="N104" s="200">
        <f t="shared" si="21"/>
        <v>8.5408573970895227E-2</v>
      </c>
      <c r="O104" s="200">
        <f t="shared" si="21"/>
        <v>8.5408573970895227E-2</v>
      </c>
      <c r="P104" s="200">
        <f t="shared" si="21"/>
        <v>8.5408573970895227E-2</v>
      </c>
      <c r="Q104" s="200">
        <f t="shared" si="21"/>
        <v>8.5408573970895241E-2</v>
      </c>
    </row>
    <row r="105" spans="1:17" x14ac:dyDescent="0.25">
      <c r="A105" s="142" t="s">
        <v>266</v>
      </c>
      <c r="B105" s="199">
        <f t="shared" ref="B105:Q105" si="22">IF(B$66=0,0,B$66/B$5)</f>
        <v>1.7081714794179047E-2</v>
      </c>
      <c r="C105" s="199">
        <f t="shared" si="22"/>
        <v>1.7081714794179043E-2</v>
      </c>
      <c r="D105" s="199">
        <f t="shared" si="22"/>
        <v>1.7081714794179047E-2</v>
      </c>
      <c r="E105" s="199">
        <f t="shared" si="22"/>
        <v>1.7081714794179047E-2</v>
      </c>
      <c r="F105" s="199">
        <f t="shared" si="22"/>
        <v>1.708171479417905E-2</v>
      </c>
      <c r="G105" s="199">
        <f t="shared" si="22"/>
        <v>1.7081714794179043E-2</v>
      </c>
      <c r="H105" s="199">
        <f t="shared" si="22"/>
        <v>1.7081714794179047E-2</v>
      </c>
      <c r="I105" s="199">
        <f t="shared" si="22"/>
        <v>1.7081714794179047E-2</v>
      </c>
      <c r="J105" s="199">
        <f t="shared" si="22"/>
        <v>1.7081714794179047E-2</v>
      </c>
      <c r="K105" s="199">
        <f t="shared" si="22"/>
        <v>1.7081714794179047E-2</v>
      </c>
      <c r="L105" s="199">
        <f t="shared" si="22"/>
        <v>1.7081714794179047E-2</v>
      </c>
      <c r="M105" s="199">
        <f t="shared" si="22"/>
        <v>1.708171479417905E-2</v>
      </c>
      <c r="N105" s="199">
        <f t="shared" si="22"/>
        <v>1.7081714794179047E-2</v>
      </c>
      <c r="O105" s="199">
        <f t="shared" si="22"/>
        <v>1.7081714794179047E-2</v>
      </c>
      <c r="P105" s="199">
        <f t="shared" si="22"/>
        <v>1.7081714794179043E-2</v>
      </c>
      <c r="Q105" s="199">
        <f t="shared" si="22"/>
        <v>1.7081714794179047E-2</v>
      </c>
    </row>
    <row r="106" spans="1:17" x14ac:dyDescent="0.25">
      <c r="A106" s="142" t="s">
        <v>265</v>
      </c>
      <c r="B106" s="199">
        <f t="shared" ref="B106:Q106" si="23">IF(B$67=0,0,B$67/B$5)</f>
        <v>6.8326859176716173E-3</v>
      </c>
      <c r="C106" s="199">
        <f t="shared" si="23"/>
        <v>6.832685917671619E-3</v>
      </c>
      <c r="D106" s="199">
        <f t="shared" si="23"/>
        <v>6.8326859176716173E-3</v>
      </c>
      <c r="E106" s="199">
        <f t="shared" si="23"/>
        <v>6.8326859176716199E-3</v>
      </c>
      <c r="F106" s="199">
        <f t="shared" si="23"/>
        <v>6.8326859176716199E-3</v>
      </c>
      <c r="G106" s="199">
        <f t="shared" si="23"/>
        <v>6.8326859176716164E-3</v>
      </c>
      <c r="H106" s="199">
        <f t="shared" si="23"/>
        <v>6.832685917671619E-3</v>
      </c>
      <c r="I106" s="199">
        <f t="shared" si="23"/>
        <v>6.8326859176716182E-3</v>
      </c>
      <c r="J106" s="199">
        <f t="shared" si="23"/>
        <v>6.8326859176716173E-3</v>
      </c>
      <c r="K106" s="199">
        <f t="shared" si="23"/>
        <v>6.8326859176716182E-3</v>
      </c>
      <c r="L106" s="199">
        <f t="shared" si="23"/>
        <v>6.8326859176716182E-3</v>
      </c>
      <c r="M106" s="199">
        <f t="shared" si="23"/>
        <v>6.832685917671619E-3</v>
      </c>
      <c r="N106" s="199">
        <f t="shared" si="23"/>
        <v>6.8326859176716182E-3</v>
      </c>
      <c r="O106" s="199">
        <f t="shared" si="23"/>
        <v>6.8326859176716182E-3</v>
      </c>
      <c r="P106" s="199">
        <f t="shared" si="23"/>
        <v>6.8326859176716182E-3</v>
      </c>
      <c r="Q106" s="199">
        <f t="shared" si="23"/>
        <v>6.8326859176716173E-3</v>
      </c>
    </row>
    <row r="107" spans="1:17" x14ac:dyDescent="0.25">
      <c r="A107" s="142" t="s">
        <v>264</v>
      </c>
      <c r="B107" s="199">
        <f t="shared" ref="B107:Q107" si="24">IF(B$78=0,0,B$78/B$5)</f>
        <v>6.149417325904457E-2</v>
      </c>
      <c r="C107" s="199">
        <f t="shared" si="24"/>
        <v>6.1494173259044563E-2</v>
      </c>
      <c r="D107" s="199">
        <f t="shared" si="24"/>
        <v>6.149417325904457E-2</v>
      </c>
      <c r="E107" s="199">
        <f t="shared" si="24"/>
        <v>6.149417325904457E-2</v>
      </c>
      <c r="F107" s="199">
        <f t="shared" si="24"/>
        <v>6.1494173259044584E-2</v>
      </c>
      <c r="G107" s="199">
        <f t="shared" si="24"/>
        <v>6.1494173259044563E-2</v>
      </c>
      <c r="H107" s="199">
        <f t="shared" si="24"/>
        <v>6.1494173259044577E-2</v>
      </c>
      <c r="I107" s="199">
        <f t="shared" si="24"/>
        <v>6.1494173259044563E-2</v>
      </c>
      <c r="J107" s="199">
        <f t="shared" si="24"/>
        <v>6.149417325904457E-2</v>
      </c>
      <c r="K107" s="199">
        <f t="shared" si="24"/>
        <v>6.1494173259044563E-2</v>
      </c>
      <c r="L107" s="199">
        <f t="shared" si="24"/>
        <v>6.149417325904457E-2</v>
      </c>
      <c r="M107" s="199">
        <f t="shared" si="24"/>
        <v>6.1494173259044577E-2</v>
      </c>
      <c r="N107" s="199">
        <f t="shared" si="24"/>
        <v>6.149417325904457E-2</v>
      </c>
      <c r="O107" s="199">
        <f t="shared" si="24"/>
        <v>6.1494173259044577E-2</v>
      </c>
      <c r="P107" s="199">
        <f t="shared" si="24"/>
        <v>6.1494173259044563E-2</v>
      </c>
      <c r="Q107" s="199">
        <f t="shared" si="24"/>
        <v>6.149417325904457E-2</v>
      </c>
    </row>
    <row r="108" spans="1:17" x14ac:dyDescent="0.25">
      <c r="A108" s="72" t="s">
        <v>258</v>
      </c>
      <c r="B108" s="71">
        <f t="shared" ref="B108:Q108" si="25">IF(B$79=0,0,B$79/B$5)</f>
        <v>4.6790429842921206E-2</v>
      </c>
      <c r="C108" s="71">
        <f t="shared" si="25"/>
        <v>1.4564502147411227E-2</v>
      </c>
      <c r="D108" s="71">
        <f t="shared" si="25"/>
        <v>7.2418122179467199E-3</v>
      </c>
      <c r="E108" s="71">
        <f t="shared" si="25"/>
        <v>2.3404848278434469E-2</v>
      </c>
      <c r="F108" s="71">
        <f t="shared" si="25"/>
        <v>4.2985457912007204E-2</v>
      </c>
      <c r="G108" s="71">
        <f t="shared" si="25"/>
        <v>8.892779074726366E-2</v>
      </c>
      <c r="H108" s="71">
        <f t="shared" si="25"/>
        <v>0.13679215753532534</v>
      </c>
      <c r="I108" s="71">
        <f t="shared" si="25"/>
        <v>0.1438773013447647</v>
      </c>
      <c r="J108" s="71">
        <f t="shared" si="25"/>
        <v>0.1528268494127098</v>
      </c>
      <c r="K108" s="71">
        <f t="shared" si="25"/>
        <v>0.15368806564794982</v>
      </c>
      <c r="L108" s="71">
        <f t="shared" si="25"/>
        <v>0.15316197325552397</v>
      </c>
      <c r="M108" s="71">
        <f t="shared" si="25"/>
        <v>0.1977538225615392</v>
      </c>
      <c r="N108" s="71">
        <f t="shared" si="25"/>
        <v>0.13893106138999348</v>
      </c>
      <c r="O108" s="71">
        <f t="shared" si="25"/>
        <v>0.11250824111752167</v>
      </c>
      <c r="P108" s="71">
        <f t="shared" si="25"/>
        <v>0.15677657494449421</v>
      </c>
      <c r="Q108" s="71">
        <f t="shared" si="25"/>
        <v>0.15741999589135311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133.78697051187925</v>
      </c>
      <c r="C112" s="230">
        <f t="shared" si="26"/>
        <v>134.06046735258295</v>
      </c>
      <c r="D112" s="230">
        <f t="shared" si="26"/>
        <v>133.44164394122006</v>
      </c>
      <c r="E112" s="230">
        <f t="shared" si="26"/>
        <v>131.07147074505147</v>
      </c>
      <c r="F112" s="230">
        <f t="shared" si="26"/>
        <v>130.23744109419579</v>
      </c>
      <c r="G112" s="230">
        <f t="shared" si="26"/>
        <v>129.247926559859</v>
      </c>
      <c r="H112" s="230">
        <f t="shared" si="26"/>
        <v>129.81785916374051</v>
      </c>
      <c r="I112" s="230">
        <f t="shared" si="26"/>
        <v>129.71740983076253</v>
      </c>
      <c r="J112" s="230">
        <f t="shared" si="26"/>
        <v>130.03639817249527</v>
      </c>
      <c r="K112" s="230">
        <f t="shared" si="26"/>
        <v>125.57297077097853</v>
      </c>
      <c r="L112" s="230">
        <f t="shared" si="26"/>
        <v>122.23042258773455</v>
      </c>
      <c r="M112" s="230">
        <f t="shared" si="26"/>
        <v>122.006716306155</v>
      </c>
      <c r="N112" s="230">
        <f t="shared" si="26"/>
        <v>114.84297792796006</v>
      </c>
      <c r="O112" s="230">
        <f t="shared" si="26"/>
        <v>109.46553567944146</v>
      </c>
      <c r="P112" s="230">
        <f t="shared" si="26"/>
        <v>106.07543920736566</v>
      </c>
      <c r="Q112" s="230">
        <f t="shared" si="26"/>
        <v>105.82486858409584</v>
      </c>
    </row>
    <row r="113" spans="1:17" x14ac:dyDescent="0.25">
      <c r="A113" s="132" t="s">
        <v>83</v>
      </c>
      <c r="B113" s="275">
        <f>IF(B$6=0,0,B$6/FBT!B$5*1000)</f>
        <v>2.1056639867737483</v>
      </c>
      <c r="C113" s="275">
        <f>IF(C$6=0,0,C$6/FBT!C$5*1000)</f>
        <v>2.1099685348606267</v>
      </c>
      <c r="D113" s="275">
        <f>IF(D$6=0,0,D$6/FBT!D$5*1000)</f>
        <v>2.1002289154754665</v>
      </c>
      <c r="E113" s="275">
        <f>IF(E$6=0,0,E$6/FBT!E$5*1000)</f>
        <v>2.0629249215028591</v>
      </c>
      <c r="F113" s="275">
        <f>IF(F$6=0,0,F$6/FBT!F$5*1000)</f>
        <v>2.0497981858200864</v>
      </c>
      <c r="G113" s="275">
        <f>IF(G$6=0,0,G$6/FBT!G$5*1000)</f>
        <v>2.034224284181009</v>
      </c>
      <c r="H113" s="275">
        <f>IF(H$6=0,0,H$6/FBT!H$5*1000)</f>
        <v>2.043194414488092</v>
      </c>
      <c r="I113" s="275">
        <f>IF(I$6=0,0,I$6/FBT!I$5*1000)</f>
        <v>2.0416134493003919</v>
      </c>
      <c r="J113" s="275">
        <f>IF(J$6=0,0,J$6/FBT!J$5*1000)</f>
        <v>2.0466339850133797</v>
      </c>
      <c r="K113" s="275">
        <f>IF(K$6=0,0,K$6/FBT!K$5*1000)</f>
        <v>1.9763844061418825</v>
      </c>
      <c r="L113" s="275">
        <f>IF(L$6=0,0,L$6/FBT!L$5*1000)</f>
        <v>1.9237762686933411</v>
      </c>
      <c r="M113" s="275">
        <f>IF(M$6=0,0,M$6/FBT!M$5*1000)</f>
        <v>1.9202553708141621</v>
      </c>
      <c r="N113" s="275">
        <f>IF(N$6=0,0,N$6/FBT!N$5*1000)</f>
        <v>1.8075057820020382</v>
      </c>
      <c r="O113" s="275">
        <f>IF(O$6=0,0,O$6/FBT!O$5*1000)</f>
        <v>1.7228705859112812</v>
      </c>
      <c r="P113" s="275">
        <f>IF(P$6=0,0,P$6/FBT!P$5*1000)</f>
        <v>1.6695140891939504</v>
      </c>
      <c r="Q113" s="275">
        <f>IF(Q$6=0,0,Q$6/FBT!Q$5*1000)</f>
        <v>1.665570375276638</v>
      </c>
    </row>
    <row r="114" spans="1:17" x14ac:dyDescent="0.25">
      <c r="A114" s="76" t="s">
        <v>82</v>
      </c>
      <c r="B114" s="274">
        <f>IF(B$7=0,0,B$7/FBT!B$5*1000)</f>
        <v>2.456607984569374</v>
      </c>
      <c r="C114" s="274">
        <f>IF(C$7=0,0,C$7/FBT!C$5*1000)</f>
        <v>2.4616299573373976</v>
      </c>
      <c r="D114" s="274">
        <f>IF(D$7=0,0,D$7/FBT!D$5*1000)</f>
        <v>2.4502670680547114</v>
      </c>
      <c r="E114" s="274">
        <f>IF(E$7=0,0,E$7/FBT!E$5*1000)</f>
        <v>2.4067457417533364</v>
      </c>
      <c r="F114" s="274">
        <f>IF(F$7=0,0,F$7/FBT!F$5*1000)</f>
        <v>2.3914312167901013</v>
      </c>
      <c r="G114" s="274">
        <f>IF(G$7=0,0,G$7/FBT!G$5*1000)</f>
        <v>2.3732616648778442</v>
      </c>
      <c r="H114" s="274">
        <f>IF(H$7=0,0,H$7/FBT!H$5*1000)</f>
        <v>2.383726816902775</v>
      </c>
      <c r="I114" s="274">
        <f>IF(I$7=0,0,I$7/FBT!I$5*1000)</f>
        <v>2.3818823575171244</v>
      </c>
      <c r="J114" s="274">
        <f>IF(J$7=0,0,J$7/FBT!J$5*1000)</f>
        <v>2.3877396491822767</v>
      </c>
      <c r="K114" s="274">
        <f>IF(K$7=0,0,K$7/FBT!K$5*1000)</f>
        <v>2.3057818071655301</v>
      </c>
      <c r="L114" s="274">
        <f>IF(L$7=0,0,L$7/FBT!L$5*1000)</f>
        <v>2.244405646808898</v>
      </c>
      <c r="M114" s="274">
        <f>IF(M$7=0,0,M$7/FBT!M$5*1000)</f>
        <v>2.2402979326165231</v>
      </c>
      <c r="N114" s="274">
        <f>IF(N$7=0,0,N$7/FBT!N$5*1000)</f>
        <v>2.1087567456690448</v>
      </c>
      <c r="O114" s="274">
        <f>IF(O$7=0,0,O$7/FBT!O$5*1000)</f>
        <v>2.0100156835631617</v>
      </c>
      <c r="P114" s="274">
        <f>IF(P$7=0,0,P$7/FBT!P$5*1000)</f>
        <v>1.9477664373929422</v>
      </c>
      <c r="Q114" s="274">
        <f>IF(Q$7=0,0,Q$7/FBT!Q$5*1000)</f>
        <v>1.9431654378227445</v>
      </c>
    </row>
    <row r="115" spans="1:17" x14ac:dyDescent="0.25">
      <c r="A115" s="76" t="s">
        <v>81</v>
      </c>
      <c r="B115" s="274">
        <f>IF(B$8=0,0,B$8/FBT!B$5*1000)</f>
        <v>5.6151039647299967</v>
      </c>
      <c r="C115" s="274">
        <f>IF(C$8=0,0,C$8/FBT!C$5*1000)</f>
        <v>5.6265827596283371</v>
      </c>
      <c r="D115" s="274">
        <f>IF(D$8=0,0,D$8/FBT!D$5*1000)</f>
        <v>5.6006104412679116</v>
      </c>
      <c r="E115" s="274">
        <f>IF(E$8=0,0,E$8/FBT!E$5*1000)</f>
        <v>5.5011331240076249</v>
      </c>
      <c r="F115" s="274">
        <f>IF(F$8=0,0,F$8/FBT!F$5*1000)</f>
        <v>5.4661284955202314</v>
      </c>
      <c r="G115" s="274">
        <f>IF(G$8=0,0,G$8/FBT!G$5*1000)</f>
        <v>5.424598091149357</v>
      </c>
      <c r="H115" s="274">
        <f>IF(H$8=0,0,H$8/FBT!H$5*1000)</f>
        <v>5.4485184386349133</v>
      </c>
      <c r="I115" s="274">
        <f>IF(I$8=0,0,I$8/FBT!I$5*1000)</f>
        <v>5.4443025314677129</v>
      </c>
      <c r="J115" s="274">
        <f>IF(J$8=0,0,J$8/FBT!J$5*1000)</f>
        <v>5.4576906267023464</v>
      </c>
      <c r="K115" s="274">
        <f>IF(K$8=0,0,K$8/FBT!K$5*1000)</f>
        <v>5.270358416378353</v>
      </c>
      <c r="L115" s="274">
        <f>IF(L$8=0,0,L$8/FBT!L$5*1000)</f>
        <v>5.1300700498489089</v>
      </c>
      <c r="M115" s="274">
        <f>IF(M$8=0,0,M$8/FBT!M$5*1000)</f>
        <v>5.1206809888377656</v>
      </c>
      <c r="N115" s="274">
        <f>IF(N$8=0,0,N$8/FBT!N$5*1000)</f>
        <v>4.8200154186721029</v>
      </c>
      <c r="O115" s="274">
        <f>IF(O$8=0,0,O$8/FBT!O$5*1000)</f>
        <v>4.5943215624300837</v>
      </c>
      <c r="P115" s="274">
        <f>IF(P$8=0,0,P$8/FBT!P$5*1000)</f>
        <v>4.4520375711838671</v>
      </c>
      <c r="Q115" s="274">
        <f>IF(Q$8=0,0,Q$8/FBT!Q$5*1000)</f>
        <v>4.4415210007377013</v>
      </c>
    </row>
    <row r="116" spans="1:17" x14ac:dyDescent="0.25">
      <c r="A116" s="76" t="s">
        <v>80</v>
      </c>
      <c r="B116" s="274">
        <f>IF(B$9=0,0,B$9/FBT!B$5*1000)</f>
        <v>4.2113279735474967</v>
      </c>
      <c r="C116" s="274">
        <f>IF(C$9=0,0,C$9/FBT!C$5*1000)</f>
        <v>4.2199370697212535</v>
      </c>
      <c r="D116" s="274">
        <f>IF(D$9=0,0,D$9/FBT!D$5*1000)</f>
        <v>4.2004578309509331</v>
      </c>
      <c r="E116" s="274">
        <f>IF(E$9=0,0,E$9/FBT!E$5*1000)</f>
        <v>4.1258498430057182</v>
      </c>
      <c r="F116" s="274">
        <f>IF(F$9=0,0,F$9/FBT!F$5*1000)</f>
        <v>4.0995963716401729</v>
      </c>
      <c r="G116" s="274">
        <f>IF(G$9=0,0,G$9/FBT!G$5*1000)</f>
        <v>4.068448568362018</v>
      </c>
      <c r="H116" s="274">
        <f>IF(H$9=0,0,H$9/FBT!H$5*1000)</f>
        <v>4.0863888289761841</v>
      </c>
      <c r="I116" s="274">
        <f>IF(I$9=0,0,I$9/FBT!I$5*1000)</f>
        <v>4.0832268986007838</v>
      </c>
      <c r="J116" s="274">
        <f>IF(J$9=0,0,J$9/FBT!J$5*1000)</f>
        <v>4.0932679700267594</v>
      </c>
      <c r="K116" s="274">
        <f>IF(K$9=0,0,K$9/FBT!K$5*1000)</f>
        <v>3.952768812283765</v>
      </c>
      <c r="L116" s="274">
        <f>IF(L$9=0,0,L$9/FBT!L$5*1000)</f>
        <v>3.8475525373866821</v>
      </c>
      <c r="M116" s="274">
        <f>IF(M$9=0,0,M$9/FBT!M$5*1000)</f>
        <v>3.8405107416283242</v>
      </c>
      <c r="N116" s="274">
        <f>IF(N$9=0,0,N$9/FBT!N$5*1000)</f>
        <v>3.6150115640040763</v>
      </c>
      <c r="O116" s="274">
        <f>IF(O$9=0,0,O$9/FBT!O$5*1000)</f>
        <v>3.4457411718225623</v>
      </c>
      <c r="P116" s="274">
        <f>IF(P$9=0,0,P$9/FBT!P$5*1000)</f>
        <v>3.3390281783879008</v>
      </c>
      <c r="Q116" s="274">
        <f>IF(Q$9=0,0,Q$9/FBT!Q$5*1000)</f>
        <v>3.331140750553276</v>
      </c>
    </row>
    <row r="117" spans="1:17" x14ac:dyDescent="0.25">
      <c r="A117" s="129" t="s">
        <v>79</v>
      </c>
      <c r="B117" s="273">
        <f>IF(B$10=0,0,B$10/FBT!B$5*1000)</f>
        <v>2.8075519823649988</v>
      </c>
      <c r="C117" s="273">
        <f>IF(C$10=0,0,C$10/FBT!C$5*1000)</f>
        <v>2.8132913798141685</v>
      </c>
      <c r="D117" s="273">
        <f>IF(D$10=0,0,D$10/FBT!D$5*1000)</f>
        <v>2.8003052206339567</v>
      </c>
      <c r="E117" s="273">
        <f>IF(E$10=0,0,E$10/FBT!E$5*1000)</f>
        <v>2.7505665620038124</v>
      </c>
      <c r="F117" s="273">
        <f>IF(F$10=0,0,F$10/FBT!F$5*1000)</f>
        <v>2.7330642477601157</v>
      </c>
      <c r="G117" s="273">
        <f>IF(G$10=0,0,G$10/FBT!G$5*1000)</f>
        <v>2.7122990455746785</v>
      </c>
      <c r="H117" s="273">
        <f>IF(H$10=0,0,H$10/FBT!H$5*1000)</f>
        <v>2.7242592193174566</v>
      </c>
      <c r="I117" s="273">
        <f>IF(I$10=0,0,I$10/FBT!I$5*1000)</f>
        <v>2.7221512657338565</v>
      </c>
      <c r="J117" s="273">
        <f>IF(J$10=0,0,J$10/FBT!J$5*1000)</f>
        <v>2.7288453133511732</v>
      </c>
      <c r="K117" s="273">
        <f>IF(K$10=0,0,K$10/FBT!K$5*1000)</f>
        <v>2.6351792081891765</v>
      </c>
      <c r="L117" s="273">
        <f>IF(L$10=0,0,L$10/FBT!L$5*1000)</f>
        <v>2.5650350249244545</v>
      </c>
      <c r="M117" s="273">
        <f>IF(M$10=0,0,M$10/FBT!M$5*1000)</f>
        <v>2.5603404944188828</v>
      </c>
      <c r="N117" s="273">
        <f>IF(N$10=0,0,N$10/FBT!N$5*1000)</f>
        <v>2.4100077093360515</v>
      </c>
      <c r="O117" s="273">
        <f>IF(O$10=0,0,O$10/FBT!O$5*1000)</f>
        <v>2.2971607812150419</v>
      </c>
      <c r="P117" s="273">
        <f>IF(P$10=0,0,P$10/FBT!P$5*1000)</f>
        <v>2.2260187855919336</v>
      </c>
      <c r="Q117" s="273">
        <f>IF(Q$10=0,0,Q$10/FBT!Q$5*1000)</f>
        <v>2.2207605003688506</v>
      </c>
    </row>
    <row r="118" spans="1:17" x14ac:dyDescent="0.25">
      <c r="A118" s="127" t="s">
        <v>263</v>
      </c>
      <c r="B118" s="296">
        <f>IF(B$15=0,0,B$15/FBT!B$5*1000)</f>
        <v>7.9720146748645249</v>
      </c>
      <c r="C118" s="296">
        <f>IF(C$15=0,0,C$15/FBT!C$5*1000)</f>
        <v>7.9883116342715343</v>
      </c>
      <c r="D118" s="296">
        <f>IF(D$15=0,0,D$15/FBT!D$5*1000)</f>
        <v>6.4494712570711297</v>
      </c>
      <c r="E118" s="296">
        <f>IF(E$15=0,0,E$15/FBT!E$5*1000)</f>
        <v>7.8102051660019249</v>
      </c>
      <c r="F118" s="296">
        <f>IF(F$15=0,0,F$15/FBT!F$5*1000)</f>
        <v>7.7605075266095795</v>
      </c>
      <c r="G118" s="296">
        <f>IF(G$15=0,0,G$15/FBT!G$5*1000)</f>
        <v>7.7015449508180591</v>
      </c>
      <c r="H118" s="296">
        <f>IF(H$15=0,0,H$15/FBT!H$5*1000)</f>
        <v>7.7355057398578531</v>
      </c>
      <c r="I118" s="296">
        <f>IF(I$15=0,0,I$15/FBT!I$5*1000)</f>
        <v>7.7295202275653114</v>
      </c>
      <c r="J118" s="296">
        <f>IF(J$15=0,0,J$15/FBT!J$5*1000)</f>
        <v>7.7485279062030337</v>
      </c>
      <c r="K118" s="296">
        <f>IF(K$15=0,0,K$15/FBT!K$5*1000)</f>
        <v>7.4825639740731518</v>
      </c>
      <c r="L118" s="296">
        <f>IF(L$15=0,0,L$15/FBT!L$5*1000)</f>
        <v>7.2833902947057965</v>
      </c>
      <c r="M118" s="296">
        <f>IF(M$15=0,0,M$15/FBT!M$5*1000)</f>
        <v>7.2700602241257704</v>
      </c>
      <c r="N118" s="296">
        <f>IF(N$15=0,0,N$15/FBT!N$5*1000)</f>
        <v>6.843191843300974</v>
      </c>
      <c r="O118" s="296">
        <f>IF(O$15=0,0,O$15/FBT!O$5*1000)</f>
        <v>6.5227641637264524</v>
      </c>
      <c r="P118" s="296">
        <f>IF(P$15=0,0,P$15/FBT!P$5*1000)</f>
        <v>6.3207572065377846</v>
      </c>
      <c r="Q118" s="296">
        <f>IF(Q$15=0,0,Q$15/FBT!Q$5*1000)</f>
        <v>6.3058263602965239</v>
      </c>
    </row>
    <row r="119" spans="1:17" x14ac:dyDescent="0.25">
      <c r="A119" s="127" t="s">
        <v>262</v>
      </c>
      <c r="B119" s="296">
        <f>IF(B$24=0,0,B$24/FBT!B$5*1000)</f>
        <v>6.6433455623871049</v>
      </c>
      <c r="C119" s="296">
        <f>IF(C$24=0,0,C$24/FBT!C$5*1000)</f>
        <v>6.6569263618929435</v>
      </c>
      <c r="D119" s="296">
        <f>IF(D$24=0,0,D$24/FBT!D$5*1000)</f>
        <v>6.6261979752043931</v>
      </c>
      <c r="E119" s="296">
        <f>IF(E$24=0,0,E$24/FBT!E$5*1000)</f>
        <v>6.5085043050016012</v>
      </c>
      <c r="F119" s="296">
        <f>IF(F$24=0,0,F$24/FBT!F$5*1000)</f>
        <v>6.4670896055079803</v>
      </c>
      <c r="G119" s="296">
        <f>IF(G$24=0,0,G$24/FBT!G$5*1000)</f>
        <v>6.4179541256817174</v>
      </c>
      <c r="H119" s="296">
        <f>IF(H$24=0,0,H$24/FBT!H$5*1000)</f>
        <v>6.4462547832148784</v>
      </c>
      <c r="I119" s="296">
        <f>IF(I$24=0,0,I$24/FBT!I$5*1000)</f>
        <v>6.4412668563044262</v>
      </c>
      <c r="J119" s="296">
        <f>IF(J$24=0,0,J$24/FBT!J$5*1000)</f>
        <v>6.4571065885025272</v>
      </c>
      <c r="K119" s="296">
        <f>IF(K$24=0,0,K$24/FBT!K$5*1000)</f>
        <v>6.2354699783942928</v>
      </c>
      <c r="L119" s="296">
        <f>IF(L$24=0,0,L$24/FBT!L$5*1000)</f>
        <v>6.0694919122548301</v>
      </c>
      <c r="M119" s="296">
        <f>IF(M$24=0,0,M$24/FBT!M$5*1000)</f>
        <v>6.0583835201048073</v>
      </c>
      <c r="N119" s="296">
        <f>IF(N$24=0,0,N$24/FBT!N$5*1000)</f>
        <v>5.7026598694174799</v>
      </c>
      <c r="O119" s="296">
        <f>IF(O$24=0,0,O$24/FBT!O$5*1000)</f>
        <v>5.4356368031053774</v>
      </c>
      <c r="P119" s="296">
        <f>IF(P$24=0,0,P$24/FBT!P$5*1000)</f>
        <v>5.2672976721148208</v>
      </c>
      <c r="Q119" s="296">
        <f>IF(Q$24=0,0,Q$24/FBT!Q$5*1000)</f>
        <v>5.254855300247101</v>
      </c>
    </row>
    <row r="120" spans="1:17" x14ac:dyDescent="0.25">
      <c r="A120" s="127" t="s">
        <v>261</v>
      </c>
      <c r="B120" s="296">
        <f>IF(B$33=0,0,B$33/FBT!B$5*1000)</f>
        <v>71.666493589167644</v>
      </c>
      <c r="C120" s="296">
        <f>IF(C$33=0,0,C$33/FBT!C$5*1000)</f>
        <v>76.133222260364576</v>
      </c>
      <c r="D120" s="296">
        <f>IF(D$33=0,0,D$33/FBT!D$5*1000)</f>
        <v>78.260909234845229</v>
      </c>
      <c r="E120" s="296">
        <f>IF(E$33=0,0,E$33/FBT!E$5*1000)</f>
        <v>73.2770476112496</v>
      </c>
      <c r="F120" s="296">
        <f>IF(F$33=0,0,F$33/FBT!F$5*1000)</f>
        <v>70.260645029886533</v>
      </c>
      <c r="G120" s="296">
        <f>IF(G$33=0,0,G$33/FBT!G$5*1000)</f>
        <v>63.788869326613664</v>
      </c>
      <c r="H120" s="296">
        <f>IF(H$33=0,0,H$33/FBT!H$5*1000)</f>
        <v>57.856503565485426</v>
      </c>
      <c r="I120" s="296">
        <f>IF(I$33=0,0,I$33/FBT!I$5*1000)</f>
        <v>56.892669360567943</v>
      </c>
      <c r="J120" s="296">
        <f>IF(J$33=0,0,J$33/FBT!J$5*1000)</f>
        <v>55.868807241455521</v>
      </c>
      <c r="K120" s="296">
        <f>IF(K$33=0,0,K$33/FBT!K$5*1000)</f>
        <v>53.842995871106808</v>
      </c>
      <c r="L120" s="296">
        <f>IF(L$33=0,0,L$33/FBT!L$5*1000)</f>
        <v>52.474087415355143</v>
      </c>
      <c r="M120" s="296">
        <f>IF(M$33=0,0,M$33/FBT!M$5*1000)</f>
        <v>46.937544163105933</v>
      </c>
      <c r="N120" s="296">
        <f>IF(N$33=0,0,N$33/FBT!N$5*1000)</f>
        <v>50.936943451547933</v>
      </c>
      <c r="O120" s="296">
        <f>IF(O$33=0,0,O$33/FBT!O$5*1000)</f>
        <v>51.444244818144774</v>
      </c>
      <c r="P120" s="296">
        <f>IF(P$33=0,0,P$33/FBT!P$5*1000)</f>
        <v>45.155257649243119</v>
      </c>
      <c r="Q120" s="296">
        <f>IF(Q$33=0,0,Q$33/FBT!Q$5*1000)</f>
        <v>44.980502294187147</v>
      </c>
    </row>
    <row r="121" spans="1:17" x14ac:dyDescent="0.25">
      <c r="A121" s="127" t="s">
        <v>260</v>
      </c>
      <c r="B121" s="296">
        <f>IF(B$44=0,0,B$44/FBT!B$5*1000)</f>
        <v>12.622356568535499</v>
      </c>
      <c r="C121" s="296">
        <f>IF(C$44=0,0,C$44/FBT!C$5*1000)</f>
        <v>12.648160087596596</v>
      </c>
      <c r="D121" s="296">
        <f>IF(D$44=0,0,D$44/FBT!D$5*1000)</f>
        <v>12.58977615288835</v>
      </c>
      <c r="E121" s="296">
        <f>IF(E$44=0,0,E$44/FBT!E$5*1000)</f>
        <v>12.366158179503049</v>
      </c>
      <c r="F121" s="296">
        <f>IF(F$44=0,0,F$44/FBT!F$5*1000)</f>
        <v>12.287470250465171</v>
      </c>
      <c r="G121" s="296">
        <f>IF(G$44=0,0,G$44/FBT!G$5*1000)</f>
        <v>12.194112838795261</v>
      </c>
      <c r="H121" s="296">
        <f>IF(H$44=0,0,H$44/FBT!H$5*1000)</f>
        <v>12.247884088108268</v>
      </c>
      <c r="I121" s="296">
        <f>IF(I$44=0,0,I$44/FBT!I$5*1000)</f>
        <v>12.238407026978413</v>
      </c>
      <c r="J121" s="296">
        <f>IF(J$44=0,0,J$44/FBT!J$5*1000)</f>
        <v>12.268502518154802</v>
      </c>
      <c r="K121" s="296">
        <f>IF(K$44=0,0,K$44/FBT!K$5*1000)</f>
        <v>11.847392958949159</v>
      </c>
      <c r="L121" s="296">
        <f>IF(L$44=0,0,L$44/FBT!L$5*1000)</f>
        <v>11.532034633284178</v>
      </c>
      <c r="M121" s="296">
        <f>IF(M$44=0,0,M$44/FBT!M$5*1000)</f>
        <v>11.510928688199135</v>
      </c>
      <c r="N121" s="296">
        <f>IF(N$44=0,0,N$44/FBT!N$5*1000)</f>
        <v>10.835053751893209</v>
      </c>
      <c r="O121" s="296">
        <f>IF(O$44=0,0,O$44/FBT!O$5*1000)</f>
        <v>10.327709925900216</v>
      </c>
      <c r="P121" s="296">
        <f>IF(P$44=0,0,P$44/FBT!P$5*1000)</f>
        <v>10.007865577018158</v>
      </c>
      <c r="Q121" s="296">
        <f>IF(Q$44=0,0,Q$44/FBT!Q$5*1000)</f>
        <v>9.9842250704694955</v>
      </c>
    </row>
    <row r="122" spans="1:17" x14ac:dyDescent="0.25">
      <c r="A122" s="127" t="s">
        <v>259</v>
      </c>
      <c r="B122" s="296">
        <f>IF(B$65=0,0,B$65/FBT!B$5*1000)</f>
        <v>11.426554367305819</v>
      </c>
      <c r="C122" s="296">
        <f>IF(C$65=0,0,C$65/FBT!C$5*1000)</f>
        <v>11.449913342455867</v>
      </c>
      <c r="D122" s="296">
        <f>IF(D$65=0,0,D$65/FBT!D$5*1000)</f>
        <v>11.397060517351559</v>
      </c>
      <c r="E122" s="296">
        <f>IF(E$65=0,0,E$65/FBT!E$5*1000)</f>
        <v>11.194627404602761</v>
      </c>
      <c r="F122" s="296">
        <f>IF(F$65=0,0,F$65/FBT!F$5*1000)</f>
        <v>11.123394121473732</v>
      </c>
      <c r="G122" s="296">
        <f>IF(G$65=0,0,G$65/FBT!G$5*1000)</f>
        <v>11.038881096172551</v>
      </c>
      <c r="H122" s="296">
        <f>IF(H$65=0,0,H$65/FBT!H$5*1000)</f>
        <v>11.087558227129591</v>
      </c>
      <c r="I122" s="296">
        <f>IF(I$65=0,0,I$65/FBT!I$5*1000)</f>
        <v>11.078978992843613</v>
      </c>
      <c r="J122" s="296">
        <f>IF(J$65=0,0,J$65/FBT!J$5*1000)</f>
        <v>11.106223332224349</v>
      </c>
      <c r="K122" s="296">
        <f>IF(K$65=0,0,K$65/FBT!K$5*1000)</f>
        <v>10.725008362838185</v>
      </c>
      <c r="L122" s="296">
        <f>IF(L$65=0,0,L$65/FBT!L$5*1000)</f>
        <v>10.439526089078308</v>
      </c>
      <c r="M122" s="296">
        <f>IF(M$65=0,0,M$65/FBT!M$5*1000)</f>
        <v>10.42041965458027</v>
      </c>
      <c r="N122" s="296">
        <f>IF(N$65=0,0,N$65/FBT!N$5*1000)</f>
        <v>9.8085749753980647</v>
      </c>
      <c r="O122" s="296">
        <f>IF(O$65=0,0,O$65/FBT!O$5*1000)</f>
        <v>9.3492953013412468</v>
      </c>
      <c r="P122" s="296">
        <f>IF(P$65=0,0,P$65/FBT!P$5*1000)</f>
        <v>9.0597519960374928</v>
      </c>
      <c r="Q122" s="296">
        <f>IF(Q$65=0,0,Q$65/FBT!Q$5*1000)</f>
        <v>9.0383511164250177</v>
      </c>
    </row>
    <row r="123" spans="1:17" x14ac:dyDescent="0.25">
      <c r="A123" s="72" t="s">
        <v>258</v>
      </c>
      <c r="B123" s="295">
        <f>IF(B$79=0,0,B$79/FBT!B$5*1000)</f>
        <v>6.2599498576330559</v>
      </c>
      <c r="C123" s="295">
        <f>IF(C$79=0,0,C$79/FBT!C$5*1000)</f>
        <v>1.9525239646396471</v>
      </c>
      <c r="D123" s="295">
        <f>IF(D$79=0,0,D$79/FBT!D$5*1000)</f>
        <v>0.96635932747642328</v>
      </c>
      <c r="E123" s="295">
        <f>IF(E$79=0,0,E$79/FBT!E$5*1000)</f>
        <v>3.0677078864191922</v>
      </c>
      <c r="F123" s="295">
        <f>IF(F$79=0,0,F$79/FBT!F$5*1000)</f>
        <v>5.59831604272207</v>
      </c>
      <c r="G123" s="295">
        <f>IF(G$79=0,0,G$79/FBT!G$5*1000)</f>
        <v>11.493732567632843</v>
      </c>
      <c r="H123" s="295">
        <f>IF(H$79=0,0,H$79/FBT!H$5*1000)</f>
        <v>17.758065041625066</v>
      </c>
      <c r="I123" s="295">
        <f>IF(I$79=0,0,I$79/FBT!I$5*1000)</f>
        <v>18.663390863882963</v>
      </c>
      <c r="J123" s="295">
        <f>IF(J$79=0,0,J$79/FBT!J$5*1000)</f>
        <v>19.873053041679107</v>
      </c>
      <c r="K123" s="295">
        <f>IF(K$79=0,0,K$79/FBT!K$5*1000)</f>
        <v>19.299066975458231</v>
      </c>
      <c r="L123" s="295">
        <f>IF(L$79=0,0,L$79/FBT!L$5*1000)</f>
        <v>18.721052715393988</v>
      </c>
      <c r="M123" s="295">
        <f>IF(M$79=0,0,M$79/FBT!M$5*1000)</f>
        <v>24.127294527723429</v>
      </c>
      <c r="N123" s="295">
        <f>IF(N$79=0,0,N$79/FBT!N$5*1000)</f>
        <v>15.955256816719082</v>
      </c>
      <c r="O123" s="295">
        <f>IF(O$79=0,0,O$79/FBT!O$5*1000)</f>
        <v>12.315774882281271</v>
      </c>
      <c r="P123" s="295">
        <f>IF(P$79=0,0,P$79/FBT!P$5*1000)</f>
        <v>16.630144044663705</v>
      </c>
      <c r="Q123" s="295">
        <f>IF(Q$79=0,0,Q$79/FBT!Q$5*1000)</f>
        <v>16.658950377711346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1036.2967722515939</v>
      </c>
      <c r="C5" s="96">
        <v>1115.1537057268922</v>
      </c>
      <c r="D5" s="96">
        <v>1261.8962584814569</v>
      </c>
      <c r="E5" s="96">
        <v>1284.4606081799868</v>
      </c>
      <c r="F5" s="96">
        <v>1278.5992913832565</v>
      </c>
      <c r="G5" s="96">
        <v>1207.383747393568</v>
      </c>
      <c r="H5" s="96">
        <v>925.87321984077448</v>
      </c>
      <c r="I5" s="96">
        <v>949.54746518287311</v>
      </c>
      <c r="J5" s="96">
        <v>915.53082510830313</v>
      </c>
      <c r="K5" s="96">
        <v>922.57416419795413</v>
      </c>
      <c r="L5" s="96">
        <v>978.3828612444911</v>
      </c>
      <c r="M5" s="96">
        <v>810.08062729990979</v>
      </c>
      <c r="N5" s="96">
        <v>975.9401172582825</v>
      </c>
      <c r="O5" s="96">
        <v>1080.2201263573061</v>
      </c>
      <c r="P5" s="96">
        <v>1163.4841163668382</v>
      </c>
      <c r="Q5" s="96">
        <v>1169.7634720998444</v>
      </c>
    </row>
    <row r="6" spans="1:17" x14ac:dyDescent="0.25">
      <c r="A6" s="132" t="s">
        <v>83</v>
      </c>
      <c r="B6" s="160">
        <v>17.513978178366223</v>
      </c>
      <c r="C6" s="160">
        <v>18.885230945895628</v>
      </c>
      <c r="D6" s="160">
        <v>21.456458151229352</v>
      </c>
      <c r="E6" s="160">
        <v>21.699837156139797</v>
      </c>
      <c r="F6" s="160">
        <v>21.463365747395752</v>
      </c>
      <c r="G6" s="160">
        <v>20.113906291380957</v>
      </c>
      <c r="H6" s="160">
        <v>15.492213654602326</v>
      </c>
      <c r="I6" s="160">
        <v>15.87605004316694</v>
      </c>
      <c r="J6" s="160">
        <v>15.34494778801805</v>
      </c>
      <c r="K6" s="160">
        <v>15.305775212081324</v>
      </c>
      <c r="L6" s="160">
        <v>16.213179044835286</v>
      </c>
      <c r="M6" s="160">
        <v>13.399605551910106</v>
      </c>
      <c r="N6" s="160">
        <v>16.132504698780426</v>
      </c>
      <c r="O6" s="160">
        <v>17.932801941529657</v>
      </c>
      <c r="P6" s="160">
        <v>19.164969808961192</v>
      </c>
      <c r="Q6" s="160">
        <v>19.222887995795176</v>
      </c>
    </row>
    <row r="7" spans="1:17" x14ac:dyDescent="0.25">
      <c r="A7" s="76" t="s">
        <v>82</v>
      </c>
      <c r="B7" s="159">
        <v>5.1182106607542792</v>
      </c>
      <c r="C7" s="159">
        <v>5.5189397505065481</v>
      </c>
      <c r="D7" s="159">
        <v>6.2703442777667338</v>
      </c>
      <c r="E7" s="159">
        <v>6.3414683253617641</v>
      </c>
      <c r="F7" s="159">
        <v>6.2723629243574166</v>
      </c>
      <c r="G7" s="159">
        <v>5.8780026194803616</v>
      </c>
      <c r="H7" s="159">
        <v>4.5273787758633226</v>
      </c>
      <c r="I7" s="159">
        <v>4.6395494932143082</v>
      </c>
      <c r="J7" s="159">
        <v>4.4843424239482621</v>
      </c>
      <c r="K7" s="159">
        <v>4.4728947965887507</v>
      </c>
      <c r="L7" s="159">
        <v>4.7380706420255896</v>
      </c>
      <c r="M7" s="159">
        <v>3.9158438640972513</v>
      </c>
      <c r="N7" s="159">
        <v>4.7144947134831305</v>
      </c>
      <c r="O7" s="159">
        <v>5.2406059399860521</v>
      </c>
      <c r="P7" s="159">
        <v>5.6006894487526031</v>
      </c>
      <c r="Q7" s="159">
        <v>5.6176152138920976</v>
      </c>
    </row>
    <row r="8" spans="1:17" x14ac:dyDescent="0.25">
      <c r="A8" s="76" t="s">
        <v>81</v>
      </c>
      <c r="B8" s="159">
        <v>63.757290163810019</v>
      </c>
      <c r="C8" s="159">
        <v>68.749152075302661</v>
      </c>
      <c r="D8" s="159">
        <v>78.109360095319573</v>
      </c>
      <c r="E8" s="159">
        <v>78.995348742663069</v>
      </c>
      <c r="F8" s="159">
        <v>78.134506273339781</v>
      </c>
      <c r="G8" s="159">
        <v>73.221979991463456</v>
      </c>
      <c r="H8" s="159">
        <v>56.397327391689181</v>
      </c>
      <c r="I8" s="159">
        <v>57.79463231875436</v>
      </c>
      <c r="J8" s="159">
        <v>55.861225742399895</v>
      </c>
      <c r="K8" s="159">
        <v>55.718623229993732</v>
      </c>
      <c r="L8" s="159">
        <v>59.021905264004161</v>
      </c>
      <c r="M8" s="159">
        <v>48.779468065628649</v>
      </c>
      <c r="N8" s="159">
        <v>58.728221119955791</v>
      </c>
      <c r="O8" s="159">
        <v>65.281961938752289</v>
      </c>
      <c r="P8" s="159">
        <v>69.767503912956315</v>
      </c>
      <c r="Q8" s="159">
        <v>69.978347309363969</v>
      </c>
    </row>
    <row r="9" spans="1:17" x14ac:dyDescent="0.25">
      <c r="A9" s="76" t="s">
        <v>80</v>
      </c>
      <c r="B9" s="159">
        <v>34.120093982243567</v>
      </c>
      <c r="C9" s="159">
        <v>36.791518648017558</v>
      </c>
      <c r="D9" s="159">
        <v>41.800689779911245</v>
      </c>
      <c r="E9" s="159">
        <v>42.274831887219953</v>
      </c>
      <c r="F9" s="159">
        <v>41.814146907012152</v>
      </c>
      <c r="G9" s="159">
        <v>39.185179176463848</v>
      </c>
      <c r="H9" s="159">
        <v>30.181366021168468</v>
      </c>
      <c r="I9" s="159">
        <v>30.929142084279409</v>
      </c>
      <c r="J9" s="159">
        <v>29.894468027060046</v>
      </c>
      <c r="K9" s="159">
        <v>29.818153442282352</v>
      </c>
      <c r="L9" s="159">
        <v>31.585924518510865</v>
      </c>
      <c r="M9" s="159">
        <v>26.104623181551467</v>
      </c>
      <c r="N9" s="159">
        <v>31.428757697739783</v>
      </c>
      <c r="O9" s="159">
        <v>34.936031173417241</v>
      </c>
      <c r="P9" s="159">
        <v>37.336495705832597</v>
      </c>
      <c r="Q9" s="159">
        <v>37.449329806568073</v>
      </c>
    </row>
    <row r="10" spans="1:17" x14ac:dyDescent="0.25">
      <c r="A10" s="129" t="s">
        <v>79</v>
      </c>
      <c r="B10" s="158">
        <v>35.171279331179321</v>
      </c>
      <c r="C10" s="158">
        <v>37.926213059255261</v>
      </c>
      <c r="D10" s="158">
        <v>43.090374382079517</v>
      </c>
      <c r="E10" s="158">
        <v>43.582100305290091</v>
      </c>
      <c r="F10" s="158">
        <v>43.109656435800254</v>
      </c>
      <c r="G10" s="158">
        <v>40.401305589734534</v>
      </c>
      <c r="H10" s="158">
        <v>31.120259581567275</v>
      </c>
      <c r="I10" s="158">
        <v>31.894818854104244</v>
      </c>
      <c r="J10" s="158">
        <v>30.830832689168833</v>
      </c>
      <c r="K10" s="158">
        <v>30.751714496832182</v>
      </c>
      <c r="L10" s="158">
        <v>32.578238474677207</v>
      </c>
      <c r="M10" s="158">
        <v>26.928256977960139</v>
      </c>
      <c r="N10" s="158">
        <v>32.419507034119782</v>
      </c>
      <c r="O10" s="158">
        <v>36.038814499514686</v>
      </c>
      <c r="P10" s="158">
        <v>38.513812537458776</v>
      </c>
      <c r="Q10" s="158">
        <v>38.63011883314762</v>
      </c>
    </row>
    <row r="11" spans="1:17" x14ac:dyDescent="0.25">
      <c r="A11" s="92" t="s">
        <v>125</v>
      </c>
      <c r="B11" s="91">
        <v>5.7416414148119586</v>
      </c>
      <c r="C11" s="91">
        <v>6.1859653165266097</v>
      </c>
      <c r="D11" s="91">
        <v>7.0260181800575934</v>
      </c>
      <c r="E11" s="91">
        <v>7.0929398417911136</v>
      </c>
      <c r="F11" s="91">
        <v>7.0048949554044846</v>
      </c>
      <c r="G11" s="91">
        <v>6.5555343260970673</v>
      </c>
      <c r="H11" s="91">
        <v>5.0397034299870853</v>
      </c>
      <c r="I11" s="91">
        <v>5.1493465435300632</v>
      </c>
      <c r="J11" s="91">
        <v>4.9641482865739226</v>
      </c>
      <c r="K11" s="91">
        <v>4.9532622323627393</v>
      </c>
      <c r="L11" s="91">
        <v>5.2321903327755557</v>
      </c>
      <c r="M11" s="91">
        <v>4.3089900115364443</v>
      </c>
      <c r="N11" s="91">
        <v>5.1915750199373258</v>
      </c>
      <c r="O11" s="91">
        <v>5.7645629838135974</v>
      </c>
      <c r="P11" s="91">
        <v>6.1660038728733806</v>
      </c>
      <c r="Q11" s="91">
        <v>6.1850087798472888</v>
      </c>
    </row>
    <row r="12" spans="1:17" x14ac:dyDescent="0.25">
      <c r="A12" s="92" t="s">
        <v>26</v>
      </c>
      <c r="B12" s="91">
        <v>9.5548193004795152</v>
      </c>
      <c r="C12" s="91">
        <v>10.294230609032395</v>
      </c>
      <c r="D12" s="91">
        <v>11.69218508476515</v>
      </c>
      <c r="E12" s="91">
        <v>11.803551214928223</v>
      </c>
      <c r="F12" s="91">
        <v>11.657033360715786</v>
      </c>
      <c r="G12" s="91">
        <v>10.909240298838764</v>
      </c>
      <c r="H12" s="91">
        <v>8.3867054945838113</v>
      </c>
      <c r="I12" s="91">
        <v>8.5691655372368629</v>
      </c>
      <c r="J12" s="91">
        <v>8.2609721562613885</v>
      </c>
      <c r="K12" s="91">
        <v>8.2428563818044989</v>
      </c>
      <c r="L12" s="91">
        <v>8.7070281063561517</v>
      </c>
      <c r="M12" s="91">
        <v>7.1707057186799705</v>
      </c>
      <c r="N12" s="91">
        <v>8.6394390761529412</v>
      </c>
      <c r="O12" s="91">
        <v>9.5929636975380195</v>
      </c>
      <c r="P12" s="91">
        <v>10.261012235869753</v>
      </c>
      <c r="Q12" s="91">
        <v>10.292638810718136</v>
      </c>
    </row>
    <row r="13" spans="1:17" x14ac:dyDescent="0.25">
      <c r="A13" s="92" t="s">
        <v>126</v>
      </c>
      <c r="B13" s="91">
        <v>3.2451936704636954E-2</v>
      </c>
      <c r="C13" s="91">
        <v>6.8124784205014222E-2</v>
      </c>
      <c r="D13" s="91">
        <v>9.1165225167969183E-2</v>
      </c>
      <c r="E13" s="91">
        <v>0.17333078911624594</v>
      </c>
      <c r="F13" s="91">
        <v>0.23972134730849812</v>
      </c>
      <c r="G13" s="91">
        <v>0.28145613883967213</v>
      </c>
      <c r="H13" s="91">
        <v>0.27729044580526047</v>
      </c>
      <c r="I13" s="91">
        <v>0.38083420841497412</v>
      </c>
      <c r="J13" s="91">
        <v>0.45026079338611419</v>
      </c>
      <c r="K13" s="91">
        <v>0.43776521857253575</v>
      </c>
      <c r="L13" s="91">
        <v>0.5572500994460825</v>
      </c>
      <c r="M13" s="91">
        <v>0.55725166416810323</v>
      </c>
      <c r="N13" s="91">
        <v>0.64708424567598577</v>
      </c>
      <c r="O13" s="91">
        <v>0.75970717486511574</v>
      </c>
      <c r="P13" s="91">
        <v>0.77788823476422309</v>
      </c>
      <c r="Q13" s="91">
        <v>0.7778845595653926</v>
      </c>
    </row>
    <row r="14" spans="1:17" x14ac:dyDescent="0.25">
      <c r="A14" s="92" t="s">
        <v>21</v>
      </c>
      <c r="B14" s="157">
        <v>19.842366679183211</v>
      </c>
      <c r="C14" s="157">
        <v>21.377892349491237</v>
      </c>
      <c r="D14" s="157">
        <v>24.281005892088807</v>
      </c>
      <c r="E14" s="157">
        <v>24.512278459454507</v>
      </c>
      <c r="F14" s="157">
        <v>24.208006772371483</v>
      </c>
      <c r="G14" s="157">
        <v>22.655074825959026</v>
      </c>
      <c r="H14" s="157">
        <v>17.416560211191118</v>
      </c>
      <c r="I14" s="157">
        <v>17.795472564922346</v>
      </c>
      <c r="J14" s="157">
        <v>17.155451452947407</v>
      </c>
      <c r="K14" s="157">
        <v>17.117830664092409</v>
      </c>
      <c r="L14" s="157">
        <v>18.08176993609942</v>
      </c>
      <c r="M14" s="157">
        <v>14.891309583575621</v>
      </c>
      <c r="N14" s="157">
        <v>17.941408692353527</v>
      </c>
      <c r="O14" s="157">
        <v>19.921580643297958</v>
      </c>
      <c r="P14" s="157">
        <v>21.308908193951421</v>
      </c>
      <c r="Q14" s="157">
        <v>21.374586683016798</v>
      </c>
    </row>
    <row r="15" spans="1:17" x14ac:dyDescent="0.25">
      <c r="A15" s="156" t="s">
        <v>263</v>
      </c>
      <c r="B15" s="204">
        <v>84.233930815729167</v>
      </c>
      <c r="C15" s="204">
        <v>90.886575641313712</v>
      </c>
      <c r="D15" s="204">
        <v>83.830385058895985</v>
      </c>
      <c r="E15" s="204">
        <v>104.47835967883945</v>
      </c>
      <c r="F15" s="204">
        <v>103.27282795927775</v>
      </c>
      <c r="G15" s="204">
        <v>96.661382719009922</v>
      </c>
      <c r="H15" s="204">
        <v>74.498961545605255</v>
      </c>
      <c r="I15" s="204">
        <v>76.257473945386025</v>
      </c>
      <c r="J15" s="204">
        <v>73.676259465036736</v>
      </c>
      <c r="K15" s="204">
        <v>73.606043417197256</v>
      </c>
      <c r="L15" s="204">
        <v>77.953392281103504</v>
      </c>
      <c r="M15" s="204">
        <v>64.403855860730744</v>
      </c>
      <c r="N15" s="204">
        <v>77.759905428692505</v>
      </c>
      <c r="O15" s="204">
        <v>86.405771460439666</v>
      </c>
      <c r="P15" s="204">
        <v>92.254696739189157</v>
      </c>
      <c r="Q15" s="204">
        <v>92.522746715401055</v>
      </c>
    </row>
    <row r="16" spans="1:17" x14ac:dyDescent="0.25">
      <c r="A16" s="152" t="s">
        <v>277</v>
      </c>
      <c r="B16" s="264">
        <v>21.179925325035928</v>
      </c>
      <c r="C16" s="264">
        <v>22.895771745805252</v>
      </c>
      <c r="D16" s="264">
        <v>21.174139475600064</v>
      </c>
      <c r="E16" s="264">
        <v>26.35438137672509</v>
      </c>
      <c r="F16" s="264">
        <v>26.000196470176832</v>
      </c>
      <c r="G16" s="264">
        <v>24.247089129069394</v>
      </c>
      <c r="H16" s="264">
        <v>18.723733616697803</v>
      </c>
      <c r="I16" s="264">
        <v>19.10035427802838</v>
      </c>
      <c r="J16" s="264">
        <v>18.431219633066998</v>
      </c>
      <c r="K16" s="264">
        <v>18.502033098513671</v>
      </c>
      <c r="L16" s="264">
        <v>19.582537292976454</v>
      </c>
      <c r="M16" s="264">
        <v>16.162457279630146</v>
      </c>
      <c r="N16" s="264">
        <v>19.679495056134556</v>
      </c>
      <c r="O16" s="264">
        <v>21.843912323179708</v>
      </c>
      <c r="P16" s="264">
        <v>23.256774093842136</v>
      </c>
      <c r="Q16" s="264">
        <v>23.316306414416438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2.9994644281349929</v>
      </c>
      <c r="C18" s="83">
        <v>3.0020494731426841</v>
      </c>
      <c r="D18" s="83">
        <v>2.5503222052872601</v>
      </c>
      <c r="E18" s="83">
        <v>2.9688737628704027</v>
      </c>
      <c r="F18" s="83">
        <v>3.0649211172234172</v>
      </c>
      <c r="G18" s="83">
        <v>3.0624738966723806</v>
      </c>
      <c r="H18" s="83">
        <v>2.7773296525912436</v>
      </c>
      <c r="I18" s="83">
        <v>2.6823638284933153</v>
      </c>
      <c r="J18" s="83">
        <v>2.5871136872171996</v>
      </c>
      <c r="K18" s="83">
        <v>2.2592872367161423</v>
      </c>
      <c r="L18" s="83">
        <v>2.217037326564391</v>
      </c>
      <c r="M18" s="83">
        <v>2.0163074581909037</v>
      </c>
      <c r="N18" s="83">
        <v>1.9264408981693169</v>
      </c>
      <c r="O18" s="83">
        <v>1.9172352949686713</v>
      </c>
      <c r="P18" s="83">
        <v>3.4639845099860356</v>
      </c>
      <c r="Q18" s="83">
        <v>3.0020985354421743</v>
      </c>
    </row>
    <row r="19" spans="1:17" x14ac:dyDescent="0.25">
      <c r="A19" s="154" t="s">
        <v>125</v>
      </c>
      <c r="B19" s="83">
        <v>4.1061483882588679</v>
      </c>
      <c r="C19" s="83">
        <v>3.9650580366737653</v>
      </c>
      <c r="D19" s="83">
        <v>2.9677023485239697</v>
      </c>
      <c r="E19" s="83">
        <v>4.4779789457219259</v>
      </c>
      <c r="F19" s="83">
        <v>5.1093373589805742</v>
      </c>
      <c r="G19" s="83">
        <v>6.026950776310791</v>
      </c>
      <c r="H19" s="83">
        <v>3.6436999035050879</v>
      </c>
      <c r="I19" s="83">
        <v>4.9511907583438548</v>
      </c>
      <c r="J19" s="83">
        <v>5.1552103334508264</v>
      </c>
      <c r="K19" s="83">
        <v>4.0406917404635729</v>
      </c>
      <c r="L19" s="83">
        <v>4.6542569959055049</v>
      </c>
      <c r="M19" s="83">
        <v>3.925696768147696</v>
      </c>
      <c r="N19" s="83">
        <v>2.5643608746574862</v>
      </c>
      <c r="O19" s="83">
        <v>3.4573726955383202</v>
      </c>
      <c r="P19" s="83">
        <v>3.3425176824971681</v>
      </c>
      <c r="Q19" s="83">
        <v>3.9547417028961509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14.074312508642068</v>
      </c>
      <c r="C21" s="83">
        <v>15.928664235988803</v>
      </c>
      <c r="D21" s="83">
        <v>15.656114921788834</v>
      </c>
      <c r="E21" s="83">
        <v>18.907528668132763</v>
      </c>
      <c r="F21" s="83">
        <v>17.82593799397284</v>
      </c>
      <c r="G21" s="83">
        <v>15.157664456086223</v>
      </c>
      <c r="H21" s="83">
        <v>12.302704060601473</v>
      </c>
      <c r="I21" s="83">
        <v>11.466799691191211</v>
      </c>
      <c r="J21" s="83">
        <v>10.688895612398973</v>
      </c>
      <c r="K21" s="83">
        <v>12.202054121333957</v>
      </c>
      <c r="L21" s="83">
        <v>12.711242970506557</v>
      </c>
      <c r="M21" s="83">
        <v>10.220453053291546</v>
      </c>
      <c r="N21" s="83">
        <v>15.188693283307755</v>
      </c>
      <c r="O21" s="83">
        <v>16.469304332672717</v>
      </c>
      <c r="P21" s="83">
        <v>16.450271901358931</v>
      </c>
      <c r="Q21" s="83">
        <v>16.359466176078115</v>
      </c>
    </row>
    <row r="22" spans="1:17" x14ac:dyDescent="0.25">
      <c r="A22" s="152" t="s">
        <v>276</v>
      </c>
      <c r="B22" s="264">
        <v>62.679150127735461</v>
      </c>
      <c r="C22" s="264">
        <v>67.586539477675032</v>
      </c>
      <c r="D22" s="264">
        <v>62.257562644874966</v>
      </c>
      <c r="E22" s="264">
        <v>77.659291671338494</v>
      </c>
      <c r="F22" s="264">
        <v>76.812885399513064</v>
      </c>
      <c r="G22" s="264">
        <v>71.9833503674962</v>
      </c>
      <c r="H22" s="264">
        <v>55.443195823654797</v>
      </c>
      <c r="I22" s="264">
        <v>56.816686494703092</v>
      </c>
      <c r="J22" s="264">
        <v>54.915846776819819</v>
      </c>
      <c r="K22" s="264">
        <v>54.775678120857087</v>
      </c>
      <c r="L22" s="264">
        <v>58.022888658005343</v>
      </c>
      <c r="M22" s="264">
        <v>47.953642337787556</v>
      </c>
      <c r="N22" s="264">
        <v>57.734008203841171</v>
      </c>
      <c r="O22" s="264">
        <v>64.176727432926953</v>
      </c>
      <c r="P22" s="264">
        <v>68.586389877763708</v>
      </c>
      <c r="Q22" s="264">
        <v>68.793668098727721</v>
      </c>
    </row>
    <row r="23" spans="1:17" x14ac:dyDescent="0.25">
      <c r="A23" s="152" t="s">
        <v>275</v>
      </c>
      <c r="B23" s="264">
        <v>0.37485536295776789</v>
      </c>
      <c r="C23" s="264">
        <v>0.4042644178334317</v>
      </c>
      <c r="D23" s="264">
        <v>0.39868293842095981</v>
      </c>
      <c r="E23" s="264">
        <v>0.46468663077587924</v>
      </c>
      <c r="F23" s="264">
        <v>0.45974608958785368</v>
      </c>
      <c r="G23" s="264">
        <v>0.43094322244432443</v>
      </c>
      <c r="H23" s="264">
        <v>0.33203210525264465</v>
      </c>
      <c r="I23" s="264">
        <v>0.34043317265455442</v>
      </c>
      <c r="J23" s="264">
        <v>0.32919305514991237</v>
      </c>
      <c r="K23" s="264">
        <v>0.32833219782650042</v>
      </c>
      <c r="L23" s="264">
        <v>0.34796633012170625</v>
      </c>
      <c r="M23" s="264">
        <v>0.28775624331303801</v>
      </c>
      <c r="N23" s="264">
        <v>0.34640216871677193</v>
      </c>
      <c r="O23" s="264">
        <v>0.38513170433300931</v>
      </c>
      <c r="P23" s="264">
        <v>0.41153276758331575</v>
      </c>
      <c r="Q23" s="264">
        <v>0.41277220225690953</v>
      </c>
    </row>
    <row r="24" spans="1:17" x14ac:dyDescent="0.25">
      <c r="A24" s="156" t="s">
        <v>262</v>
      </c>
      <c r="B24" s="204">
        <v>35.291228882023397</v>
      </c>
      <c r="C24" s="204">
        <v>38.111724329674473</v>
      </c>
      <c r="D24" s="204">
        <v>43.390487332467423</v>
      </c>
      <c r="E24" s="204">
        <v>43.841356888690711</v>
      </c>
      <c r="F24" s="204">
        <v>43.302332514678191</v>
      </c>
      <c r="G24" s="204">
        <v>40.468363824682712</v>
      </c>
      <c r="H24" s="204">
        <v>31.219202722807648</v>
      </c>
      <c r="I24" s="204">
        <v>31.913517062195918</v>
      </c>
      <c r="J24" s="204">
        <v>30.821142950880446</v>
      </c>
      <c r="K24" s="204">
        <v>30.855408912121337</v>
      </c>
      <c r="L24" s="204">
        <v>32.673700344327244</v>
      </c>
      <c r="M24" s="204">
        <v>26.987651501535211</v>
      </c>
      <c r="N24" s="204">
        <v>32.702813037243871</v>
      </c>
      <c r="O24" s="204">
        <v>36.323795292665835</v>
      </c>
      <c r="P24" s="204">
        <v>38.733267182965989</v>
      </c>
      <c r="Q24" s="204">
        <v>38.839865547879008</v>
      </c>
    </row>
    <row r="25" spans="1:17" x14ac:dyDescent="0.25">
      <c r="A25" s="152" t="s">
        <v>274</v>
      </c>
      <c r="B25" s="264">
        <v>20.490183287889181</v>
      </c>
      <c r="C25" s="264">
        <v>22.143980867326331</v>
      </c>
      <c r="D25" s="264">
        <v>25.245470180979975</v>
      </c>
      <c r="E25" s="264">
        <v>25.471291005168677</v>
      </c>
      <c r="F25" s="264">
        <v>25.116267511545132</v>
      </c>
      <c r="G25" s="264">
        <v>23.412240288749871</v>
      </c>
      <c r="H25" s="264">
        <v>18.067824583408733</v>
      </c>
      <c r="I25" s="264">
        <v>18.413384063353121</v>
      </c>
      <c r="J25" s="264">
        <v>17.753154013546663</v>
      </c>
      <c r="K25" s="264">
        <v>17.823469387237427</v>
      </c>
      <c r="L25" s="264">
        <v>18.846990954557903</v>
      </c>
      <c r="M25" s="264">
        <v>15.537454161841126</v>
      </c>
      <c r="N25" s="264">
        <v>18.922952016746528</v>
      </c>
      <c r="O25" s="264">
        <v>20.996599774842707</v>
      </c>
      <c r="P25" s="264">
        <v>22.360999419818633</v>
      </c>
      <c r="Q25" s="264">
        <v>22.418677491840505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2.9017843526266276</v>
      </c>
      <c r="C27" s="83">
        <v>2.9034761017923767</v>
      </c>
      <c r="D27" s="83">
        <v>3.0406942043459839</v>
      </c>
      <c r="E27" s="83">
        <v>2.8693918666012412</v>
      </c>
      <c r="F27" s="83">
        <v>2.9607229610847474</v>
      </c>
      <c r="G27" s="83">
        <v>2.9570301971199839</v>
      </c>
      <c r="H27" s="83">
        <v>2.6800373259191939</v>
      </c>
      <c r="I27" s="83">
        <v>2.5858889658664523</v>
      </c>
      <c r="J27" s="83">
        <v>2.4919364347067225</v>
      </c>
      <c r="K27" s="83">
        <v>2.1764276761466435</v>
      </c>
      <c r="L27" s="83">
        <v>2.1337624340775743</v>
      </c>
      <c r="M27" s="83">
        <v>1.9383367371558775</v>
      </c>
      <c r="N27" s="83">
        <v>1.8523823185083459</v>
      </c>
      <c r="O27" s="83">
        <v>1.8428668622672773</v>
      </c>
      <c r="P27" s="83">
        <v>3.3305631858275486</v>
      </c>
      <c r="Q27" s="83">
        <v>2.8865240346640588</v>
      </c>
    </row>
    <row r="28" spans="1:17" x14ac:dyDescent="0.25">
      <c r="A28" s="154" t="s">
        <v>125</v>
      </c>
      <c r="B28" s="83">
        <v>3.9724282211345434</v>
      </c>
      <c r="C28" s="83">
        <v>3.8348639336880472</v>
      </c>
      <c r="D28" s="83">
        <v>3.5383275543273474</v>
      </c>
      <c r="E28" s="83">
        <v>4.3279295086104268</v>
      </c>
      <c r="F28" s="83">
        <v>4.9356351619144068</v>
      </c>
      <c r="G28" s="83">
        <v>5.8194375016458482</v>
      </c>
      <c r="H28" s="83">
        <v>3.5160578567729042</v>
      </c>
      <c r="I28" s="83">
        <v>4.7731144499860427</v>
      </c>
      <c r="J28" s="83">
        <v>4.9655554458145428</v>
      </c>
      <c r="K28" s="83">
        <v>3.8924990111060356</v>
      </c>
      <c r="L28" s="83">
        <v>4.479436867125508</v>
      </c>
      <c r="M28" s="83">
        <v>3.7738898567890589</v>
      </c>
      <c r="N28" s="83">
        <v>2.4657786008406388</v>
      </c>
      <c r="O28" s="83">
        <v>3.3232632363047414</v>
      </c>
      <c r="P28" s="83">
        <v>3.2137748622171425</v>
      </c>
      <c r="Q28" s="83">
        <v>3.8024924370500877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13.615970714128009</v>
      </c>
      <c r="C30" s="83">
        <v>15.405640831845906</v>
      </c>
      <c r="D30" s="83">
        <v>18.666448422306644</v>
      </c>
      <c r="E30" s="83">
        <v>18.273969629957008</v>
      </c>
      <c r="F30" s="83">
        <v>17.219909388545979</v>
      </c>
      <c r="G30" s="83">
        <v>14.635772589984038</v>
      </c>
      <c r="H30" s="83">
        <v>11.871729400716635</v>
      </c>
      <c r="I30" s="83">
        <v>11.054380647500627</v>
      </c>
      <c r="J30" s="83">
        <v>10.295662133025395</v>
      </c>
      <c r="K30" s="83">
        <v>11.754542699984748</v>
      </c>
      <c r="L30" s="83">
        <v>12.233791653354821</v>
      </c>
      <c r="M30" s="83">
        <v>9.8252275678961905</v>
      </c>
      <c r="N30" s="83">
        <v>14.604791097397541</v>
      </c>
      <c r="O30" s="83">
        <v>15.83046967627069</v>
      </c>
      <c r="P30" s="83">
        <v>15.816661371773943</v>
      </c>
      <c r="Q30" s="83">
        <v>15.729661020126358</v>
      </c>
    </row>
    <row r="31" spans="1:17" x14ac:dyDescent="0.25">
      <c r="A31" s="152" t="s">
        <v>273</v>
      </c>
      <c r="B31" s="264">
        <v>13.983179347680899</v>
      </c>
      <c r="C31" s="264">
        <v>15.085712005257017</v>
      </c>
      <c r="D31" s="264">
        <v>17.275163467659898</v>
      </c>
      <c r="E31" s="264">
        <v>17.356204143647386</v>
      </c>
      <c r="F31" s="264">
        <v>17.182982625850475</v>
      </c>
      <c r="G31" s="264">
        <v>16.115883777872494</v>
      </c>
      <c r="H31" s="264">
        <v>12.426944455211327</v>
      </c>
      <c r="I31" s="264">
        <v>12.757369713051039</v>
      </c>
      <c r="J31" s="264">
        <v>12.34974954427943</v>
      </c>
      <c r="K31" s="264">
        <v>12.315578365989726</v>
      </c>
      <c r="L31" s="264">
        <v>13.067510124049257</v>
      </c>
      <c r="M31" s="264">
        <v>10.822365536102001</v>
      </c>
      <c r="N31" s="264">
        <v>13.024074470569841</v>
      </c>
      <c r="O31" s="264">
        <v>14.486908162914748</v>
      </c>
      <c r="P31" s="264">
        <v>15.474378088420124</v>
      </c>
      <c r="Q31" s="264">
        <v>15.520594160205249</v>
      </c>
    </row>
    <row r="32" spans="1:17" x14ac:dyDescent="0.25">
      <c r="A32" s="152" t="s">
        <v>272</v>
      </c>
      <c r="B32" s="264">
        <v>0.81786624645331174</v>
      </c>
      <c r="C32" s="264">
        <v>0.88203145709112363</v>
      </c>
      <c r="D32" s="264">
        <v>0.8698536838275488</v>
      </c>
      <c r="E32" s="264">
        <v>1.0138617398746455</v>
      </c>
      <c r="F32" s="264">
        <v>1.0030823772825896</v>
      </c>
      <c r="G32" s="264">
        <v>0.9402397580603441</v>
      </c>
      <c r="H32" s="264">
        <v>0.72443368418758847</v>
      </c>
      <c r="I32" s="264">
        <v>0.74276328579175521</v>
      </c>
      <c r="J32" s="264">
        <v>0.71823939305435414</v>
      </c>
      <c r="K32" s="264">
        <v>0.71636115889418273</v>
      </c>
      <c r="L32" s="264">
        <v>0.75919926572008611</v>
      </c>
      <c r="M32" s="264">
        <v>0.6278318035920829</v>
      </c>
      <c r="N32" s="264">
        <v>0.75578654992750216</v>
      </c>
      <c r="O32" s="264">
        <v>0.84028735490838424</v>
      </c>
      <c r="P32" s="264">
        <v>0.8978896747272348</v>
      </c>
      <c r="Q32" s="264">
        <v>0.90059389583325677</v>
      </c>
    </row>
    <row r="33" spans="1:17" x14ac:dyDescent="0.25">
      <c r="A33" s="156" t="s">
        <v>261</v>
      </c>
      <c r="B33" s="204">
        <v>503.91639380987988</v>
      </c>
      <c r="C33" s="204">
        <v>580.62060761782607</v>
      </c>
      <c r="D33" s="204">
        <v>683.9179175761808</v>
      </c>
      <c r="E33" s="204">
        <v>657.39699300759082</v>
      </c>
      <c r="F33" s="204">
        <v>630.69115285798057</v>
      </c>
      <c r="G33" s="204">
        <v>539.86512024934734</v>
      </c>
      <c r="H33" s="204">
        <v>363.79131665443344</v>
      </c>
      <c r="I33" s="204">
        <v>366.49053295376763</v>
      </c>
      <c r="J33" s="204">
        <v>343.38843843817745</v>
      </c>
      <c r="K33" s="204">
        <v>349.80925207137653</v>
      </c>
      <c r="L33" s="204">
        <v>372.1655706432025</v>
      </c>
      <c r="M33" s="204">
        <v>270.35139537529562</v>
      </c>
      <c r="N33" s="204">
        <v>386.72855723715031</v>
      </c>
      <c r="O33" s="204">
        <v>456.49274812145637</v>
      </c>
      <c r="P33" s="204">
        <v>441.40831936201607</v>
      </c>
      <c r="Q33" s="204">
        <v>444.49667594123218</v>
      </c>
    </row>
    <row r="34" spans="1:17" x14ac:dyDescent="0.25">
      <c r="A34" s="150" t="s">
        <v>33</v>
      </c>
      <c r="B34" s="87">
        <v>1.0166479276758509</v>
      </c>
      <c r="C34" s="87">
        <v>1.234147145510148</v>
      </c>
      <c r="D34" s="87">
        <v>1.0347528635010304</v>
      </c>
      <c r="E34" s="87">
        <v>5.2155601178438431</v>
      </c>
      <c r="F34" s="87">
        <v>8.3236219418581143</v>
      </c>
      <c r="G34" s="87">
        <v>6.2059446991784402</v>
      </c>
      <c r="H34" s="87">
        <v>4.9119093163220411</v>
      </c>
      <c r="I34" s="87">
        <v>9.6274785503462521</v>
      </c>
      <c r="J34" s="87">
        <v>11.234106043242196</v>
      </c>
      <c r="K34" s="87">
        <v>7.3251949508856145</v>
      </c>
      <c r="L34" s="87">
        <v>7.5285501626455229</v>
      </c>
      <c r="M34" s="87">
        <v>6.9270530059840549</v>
      </c>
      <c r="N34" s="87">
        <v>6.5142901054868556</v>
      </c>
      <c r="O34" s="87">
        <v>6.5921040016153896</v>
      </c>
      <c r="P34" s="87">
        <v>7.1918107501611583</v>
      </c>
      <c r="Q34" s="87">
        <v>12.413665674055441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8.1113254059469121E-14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76.643030106181854</v>
      </c>
      <c r="C37" s="87">
        <v>83.946570263690489</v>
      </c>
      <c r="D37" s="87">
        <v>84.148226986685884</v>
      </c>
      <c r="E37" s="87">
        <v>92.658348993555705</v>
      </c>
      <c r="F37" s="87">
        <v>106.39786783649528</v>
      </c>
      <c r="G37" s="87">
        <v>114.04935263964624</v>
      </c>
      <c r="H37" s="87">
        <v>47.301887415825249</v>
      </c>
      <c r="I37" s="87">
        <v>61.372977139696459</v>
      </c>
      <c r="J37" s="87">
        <v>54.951180187325114</v>
      </c>
      <c r="K37" s="87">
        <v>55.545068804261092</v>
      </c>
      <c r="L37" s="87">
        <v>65.257404791249698</v>
      </c>
      <c r="M37" s="87">
        <v>40.558299270968028</v>
      </c>
      <c r="N37" s="87">
        <v>43.285844500420374</v>
      </c>
      <c r="O37" s="87">
        <v>60.042752111936672</v>
      </c>
      <c r="P37" s="87">
        <v>56.895478832034222</v>
      </c>
      <c r="Q37" s="87">
        <v>67.582888852968267</v>
      </c>
    </row>
    <row r="38" spans="1:17" x14ac:dyDescent="0.25">
      <c r="A38" s="150" t="s">
        <v>29</v>
      </c>
      <c r="B38" s="87">
        <v>85.997792558150238</v>
      </c>
      <c r="C38" s="87">
        <v>84.576823876054874</v>
      </c>
      <c r="D38" s="87">
        <v>92.705664212713103</v>
      </c>
      <c r="E38" s="87">
        <v>93.467056794741936</v>
      </c>
      <c r="F38" s="87">
        <v>56.119364040502077</v>
      </c>
      <c r="G38" s="87">
        <v>33.257679938389131</v>
      </c>
      <c r="H38" s="87">
        <v>68.311061779183476</v>
      </c>
      <c r="I38" s="87">
        <v>61.702395751459925</v>
      </c>
      <c r="J38" s="87">
        <v>62.468076859814133</v>
      </c>
      <c r="K38" s="87">
        <v>47.640943651891</v>
      </c>
      <c r="L38" s="87">
        <v>43.905581772447654</v>
      </c>
      <c r="M38" s="87">
        <v>40.362953753275782</v>
      </c>
      <c r="N38" s="87">
        <v>25.199466981679254</v>
      </c>
      <c r="O38" s="87">
        <v>36.515236657573737</v>
      </c>
      <c r="P38" s="87">
        <v>34.568692515120667</v>
      </c>
      <c r="Q38" s="87">
        <v>21.73616383542452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264.23859014260358</v>
      </c>
      <c r="C40" s="87">
        <v>334.5051548843806</v>
      </c>
      <c r="D40" s="87">
        <v>419.56001044976921</v>
      </c>
      <c r="E40" s="87">
        <v>384.54302572040268</v>
      </c>
      <c r="F40" s="87">
        <v>378.26845121528328</v>
      </c>
      <c r="G40" s="87">
        <v>304.51450990798082</v>
      </c>
      <c r="H40" s="87">
        <v>156.08822317180292</v>
      </c>
      <c r="I40" s="87">
        <v>146.79699684634735</v>
      </c>
      <c r="J40" s="87">
        <v>118.21718647348528</v>
      </c>
      <c r="K40" s="87">
        <v>168.28640011429832</v>
      </c>
      <c r="L40" s="87">
        <v>182.01563500634924</v>
      </c>
      <c r="M40" s="87">
        <v>106.22643290203953</v>
      </c>
      <c r="N40" s="87">
        <v>230.8994942198598</v>
      </c>
      <c r="O40" s="87">
        <v>271.44077944301375</v>
      </c>
      <c r="P40" s="87">
        <v>260.62474912695711</v>
      </c>
      <c r="Q40" s="87">
        <v>270.78218684134146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76.020333075268383</v>
      </c>
      <c r="C42" s="87">
        <v>76.357911448189938</v>
      </c>
      <c r="D42" s="87">
        <v>86.46926306351159</v>
      </c>
      <c r="E42" s="87">
        <v>81.513001381046578</v>
      </c>
      <c r="F42" s="87">
        <v>81.581847823841827</v>
      </c>
      <c r="G42" s="87">
        <v>81.837633064152669</v>
      </c>
      <c r="H42" s="87">
        <v>87.178234971299744</v>
      </c>
      <c r="I42" s="87">
        <v>86.990684665917627</v>
      </c>
      <c r="J42" s="87">
        <v>96.517888874310728</v>
      </c>
      <c r="K42" s="87">
        <v>71.011644550040515</v>
      </c>
      <c r="L42" s="87">
        <v>73.458398910510354</v>
      </c>
      <c r="M42" s="87">
        <v>76.276656443028244</v>
      </c>
      <c r="N42" s="87">
        <v>80.829461429704025</v>
      </c>
      <c r="O42" s="87">
        <v>81.901875907316807</v>
      </c>
      <c r="P42" s="87">
        <v>82.127588137742947</v>
      </c>
      <c r="Q42" s="87">
        <v>71.981770737442517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85.684788112354312</v>
      </c>
      <c r="C44" s="204">
        <v>92.781559507425484</v>
      </c>
      <c r="D44" s="204">
        <v>105.74276925350128</v>
      </c>
      <c r="E44" s="204">
        <v>106.73389797776873</v>
      </c>
      <c r="F44" s="204">
        <v>105.65849903968521</v>
      </c>
      <c r="G44" s="204">
        <v>98.738323092368361</v>
      </c>
      <c r="H44" s="204">
        <v>75.215702099004673</v>
      </c>
      <c r="I44" s="204">
        <v>76.888011233165003</v>
      </c>
      <c r="J44" s="204">
        <v>73.964729293639778</v>
      </c>
      <c r="K44" s="204">
        <v>74.647010881775941</v>
      </c>
      <c r="L44" s="204">
        <v>79.137665586889327</v>
      </c>
      <c r="M44" s="204">
        <v>64.881639140239827</v>
      </c>
      <c r="N44" s="204">
        <v>79.428840701290611</v>
      </c>
      <c r="O44" s="204">
        <v>88.30913358094233</v>
      </c>
      <c r="P44" s="204">
        <v>94.174356306720654</v>
      </c>
      <c r="Q44" s="204">
        <v>94.639737585106189</v>
      </c>
    </row>
    <row r="45" spans="1:17" x14ac:dyDescent="0.25">
      <c r="A45" s="299" t="s">
        <v>271</v>
      </c>
      <c r="B45" s="298">
        <v>38.869976590832984</v>
      </c>
      <c r="C45" s="298">
        <v>42.018944738040304</v>
      </c>
      <c r="D45" s="298">
        <v>47.909006609417773</v>
      </c>
      <c r="E45" s="298">
        <v>48.366279458421616</v>
      </c>
      <c r="F45" s="298">
        <v>47.716269658335897</v>
      </c>
      <c r="G45" s="298">
        <v>44.498919253917116</v>
      </c>
      <c r="H45" s="298">
        <v>34.362306580644265</v>
      </c>
      <c r="I45" s="298">
        <v>35.053491089790718</v>
      </c>
      <c r="J45" s="298">
        <v>33.825476940230899</v>
      </c>
      <c r="K45" s="298">
        <v>33.955435743294977</v>
      </c>
      <c r="L45" s="298">
        <v>35.938406509269278</v>
      </c>
      <c r="M45" s="298">
        <v>29.66178239386668</v>
      </c>
      <c r="N45" s="298">
        <v>36.116346040519666</v>
      </c>
      <c r="O45" s="298">
        <v>40.088543638562754</v>
      </c>
      <c r="P45" s="298">
        <v>42.681466092676175</v>
      </c>
      <c r="Q45" s="298">
        <v>42.790721431002886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5.5046989220886511</v>
      </c>
      <c r="C47" s="83">
        <v>5.5094430671879913</v>
      </c>
      <c r="D47" s="83">
        <v>5.7704070349611989</v>
      </c>
      <c r="E47" s="83">
        <v>5.4485580989042051</v>
      </c>
      <c r="F47" s="83">
        <v>5.6248268230861571</v>
      </c>
      <c r="G47" s="83">
        <v>5.6203356171885153</v>
      </c>
      <c r="H47" s="83">
        <v>5.0970311237896118</v>
      </c>
      <c r="I47" s="83">
        <v>4.9227472534280716</v>
      </c>
      <c r="J47" s="83">
        <v>4.7479415964270189</v>
      </c>
      <c r="K47" s="83">
        <v>4.1463055537461013</v>
      </c>
      <c r="L47" s="83">
        <v>4.0687673663653312</v>
      </c>
      <c r="M47" s="83">
        <v>3.7003824374753509</v>
      </c>
      <c r="N47" s="83">
        <v>3.5354568756175535</v>
      </c>
      <c r="O47" s="83">
        <v>3.518562501561822</v>
      </c>
      <c r="P47" s="83">
        <v>6.3571988450311876</v>
      </c>
      <c r="Q47" s="83">
        <v>5.50953310765808</v>
      </c>
    </row>
    <row r="48" spans="1:17" x14ac:dyDescent="0.25">
      <c r="A48" s="154" t="s">
        <v>125</v>
      </c>
      <c r="B48" s="83">
        <v>7.535715507997808</v>
      </c>
      <c r="C48" s="83">
        <v>7.2767826468501466</v>
      </c>
      <c r="D48" s="83">
        <v>6.7147792047964803</v>
      </c>
      <c r="E48" s="83">
        <v>8.2181090878873988</v>
      </c>
      <c r="F48" s="83">
        <v>9.3767952667654875</v>
      </c>
      <c r="G48" s="83">
        <v>11.060824436070368</v>
      </c>
      <c r="H48" s="83">
        <v>6.6870174365462693</v>
      </c>
      <c r="I48" s="83">
        <v>9.0865603121878689</v>
      </c>
      <c r="J48" s="83">
        <v>9.4609826005944129</v>
      </c>
      <c r="K48" s="83">
        <v>7.4155876827825802</v>
      </c>
      <c r="L48" s="83">
        <v>8.541619373167487</v>
      </c>
      <c r="M48" s="83">
        <v>7.2045457733619624</v>
      </c>
      <c r="N48" s="83">
        <v>4.7061850142861816</v>
      </c>
      <c r="O48" s="83">
        <v>6.3450646628345302</v>
      </c>
      <c r="P48" s="83">
        <v>6.1342796104919595</v>
      </c>
      <c r="Q48" s="83">
        <v>7.2578498297469141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25.829562160746523</v>
      </c>
      <c r="C50" s="83">
        <v>29.232719024002165</v>
      </c>
      <c r="D50" s="83">
        <v>35.423820369660092</v>
      </c>
      <c r="E50" s="83">
        <v>34.699612271630009</v>
      </c>
      <c r="F50" s="83">
        <v>32.714647568484253</v>
      </c>
      <c r="G50" s="83">
        <v>27.817759200658234</v>
      </c>
      <c r="H50" s="83">
        <v>22.578258020308382</v>
      </c>
      <c r="I50" s="83">
        <v>21.044183524174777</v>
      </c>
      <c r="J50" s="83">
        <v>19.616552743209471</v>
      </c>
      <c r="K50" s="83">
        <v>22.393542506766295</v>
      </c>
      <c r="L50" s="83">
        <v>23.328019769736461</v>
      </c>
      <c r="M50" s="83">
        <v>18.756854183029365</v>
      </c>
      <c r="N50" s="83">
        <v>27.87470415061593</v>
      </c>
      <c r="O50" s="83">
        <v>30.224916474166402</v>
      </c>
      <c r="P50" s="83">
        <v>30.189987637153028</v>
      </c>
      <c r="Q50" s="83">
        <v>30.023338493597894</v>
      </c>
    </row>
    <row r="51" spans="1:17" x14ac:dyDescent="0.25">
      <c r="A51" s="299" t="s">
        <v>270</v>
      </c>
      <c r="B51" s="298">
        <v>33.080479254588873</v>
      </c>
      <c r="C51" s="298">
        <v>35.952956215106852</v>
      </c>
      <c r="D51" s="298">
        <v>41.007766715612782</v>
      </c>
      <c r="E51" s="298">
        <v>41.350766573688709</v>
      </c>
      <c r="F51" s="298">
        <v>41.110816567008996</v>
      </c>
      <c r="G51" s="298">
        <v>38.466227157609978</v>
      </c>
      <c r="H51" s="298">
        <v>28.704516051019144</v>
      </c>
      <c r="I51" s="298">
        <v>29.38463901650158</v>
      </c>
      <c r="J51" s="298">
        <v>28.10585769041349</v>
      </c>
      <c r="K51" s="298">
        <v>28.688899320067165</v>
      </c>
      <c r="L51" s="298">
        <v>30.485003878873055</v>
      </c>
      <c r="M51" s="298">
        <v>24.711985089715998</v>
      </c>
      <c r="N51" s="298">
        <v>30.661503688052466</v>
      </c>
      <c r="O51" s="298">
        <v>34.157819175296481</v>
      </c>
      <c r="P51" s="298">
        <v>36.46386251049644</v>
      </c>
      <c r="Q51" s="298">
        <v>36.774569436429807</v>
      </c>
    </row>
    <row r="52" spans="1:17" x14ac:dyDescent="0.25">
      <c r="A52" s="150" t="s">
        <v>33</v>
      </c>
      <c r="B52" s="87">
        <v>6.6739643904878201E-2</v>
      </c>
      <c r="C52" s="87">
        <v>7.6420364181650491E-2</v>
      </c>
      <c r="D52" s="87">
        <v>6.2043854889992728E-2</v>
      </c>
      <c r="E52" s="87">
        <v>0.32806266423173452</v>
      </c>
      <c r="F52" s="87">
        <v>0.54256491988863365</v>
      </c>
      <c r="G52" s="87">
        <v>0.44218318534063888</v>
      </c>
      <c r="H52" s="87">
        <v>0.38756829357047889</v>
      </c>
      <c r="I52" s="87">
        <v>0.77191620629590463</v>
      </c>
      <c r="J52" s="87">
        <v>0.9194956800714329</v>
      </c>
      <c r="K52" s="87">
        <v>0.6007610696441541</v>
      </c>
      <c r="L52" s="87">
        <v>0.616682194738991</v>
      </c>
      <c r="M52" s="87">
        <v>0.63318049593167613</v>
      </c>
      <c r="N52" s="87">
        <v>0.51648094343326512</v>
      </c>
      <c r="O52" s="87">
        <v>0.49326500234351289</v>
      </c>
      <c r="P52" s="87">
        <v>0.59410116867396978</v>
      </c>
      <c r="Q52" s="87">
        <v>1.027020526811617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4.8635564510479878E-15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5.031366708011773</v>
      </c>
      <c r="C55" s="87">
        <v>5.198105829349819</v>
      </c>
      <c r="D55" s="87">
        <v>5.0455336424463155</v>
      </c>
      <c r="E55" s="87">
        <v>5.8282800211890624</v>
      </c>
      <c r="F55" s="87">
        <v>6.9354123772400333</v>
      </c>
      <c r="G55" s="87">
        <v>8.1261932680310096</v>
      </c>
      <c r="H55" s="87">
        <v>3.7322985030475975</v>
      </c>
      <c r="I55" s="87">
        <v>4.9207895333151317</v>
      </c>
      <c r="J55" s="87">
        <v>4.4976763262321855</v>
      </c>
      <c r="K55" s="87">
        <v>4.5554166369690519</v>
      </c>
      <c r="L55" s="87">
        <v>5.3453956924286796</v>
      </c>
      <c r="M55" s="87">
        <v>3.707308724843327</v>
      </c>
      <c r="N55" s="87">
        <v>3.431887963671199</v>
      </c>
      <c r="O55" s="87">
        <v>4.4927974822526746</v>
      </c>
      <c r="P55" s="87">
        <v>4.7000222392697415</v>
      </c>
      <c r="Q55" s="87">
        <v>5.5913390883638243</v>
      </c>
    </row>
    <row r="56" spans="1:17" x14ac:dyDescent="0.25">
      <c r="A56" s="150" t="s">
        <v>29</v>
      </c>
      <c r="B56" s="87">
        <v>5.6454765663639934</v>
      </c>
      <c r="C56" s="87">
        <v>5.2371321405631202</v>
      </c>
      <c r="D56" s="87">
        <v>5.5586381838393795</v>
      </c>
      <c r="E56" s="87">
        <v>5.8791483516938658</v>
      </c>
      <c r="F56" s="87">
        <v>3.658070785473345</v>
      </c>
      <c r="G56" s="87">
        <v>2.3696612788288607</v>
      </c>
      <c r="H56" s="87">
        <v>5.390002123567279</v>
      </c>
      <c r="I56" s="87">
        <v>4.947201803542062</v>
      </c>
      <c r="J56" s="87">
        <v>5.1129236802532647</v>
      </c>
      <c r="K56" s="87">
        <v>3.9071757760804258</v>
      </c>
      <c r="L56" s="87">
        <v>3.5964149728413135</v>
      </c>
      <c r="M56" s="87">
        <v>3.6894527951047262</v>
      </c>
      <c r="N56" s="87">
        <v>1.997922148071178</v>
      </c>
      <c r="O56" s="87">
        <v>2.7323125198052529</v>
      </c>
      <c r="P56" s="87">
        <v>2.8556508696094505</v>
      </c>
      <c r="Q56" s="87">
        <v>1.7982993113611396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17.346407671690297</v>
      </c>
      <c r="C58" s="87">
        <v>20.713093936896012</v>
      </c>
      <c r="D58" s="87">
        <v>25.156847904643069</v>
      </c>
      <c r="E58" s="87">
        <v>24.188046284417275</v>
      </c>
      <c r="F58" s="87">
        <v>24.656957435551455</v>
      </c>
      <c r="G58" s="87">
        <v>21.69713113804897</v>
      </c>
      <c r="H58" s="87">
        <v>12.315953411461047</v>
      </c>
      <c r="I58" s="87">
        <v>11.769954127520641</v>
      </c>
      <c r="J58" s="87">
        <v>9.6759094007267841</v>
      </c>
      <c r="K58" s="87">
        <v>13.801669227520973</v>
      </c>
      <c r="L58" s="87">
        <v>14.909351581325394</v>
      </c>
      <c r="M58" s="87">
        <v>9.7098297656827732</v>
      </c>
      <c r="N58" s="87">
        <v>18.306705209903182</v>
      </c>
      <c r="O58" s="87">
        <v>20.311001870612625</v>
      </c>
      <c r="P58" s="87">
        <v>21.529691675801644</v>
      </c>
      <c r="Q58" s="87">
        <v>22.402638469813382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4.9904886646179332</v>
      </c>
      <c r="C60" s="87">
        <v>4.7282039441162507</v>
      </c>
      <c r="D60" s="87">
        <v>5.1847031297940234</v>
      </c>
      <c r="E60" s="87">
        <v>5.1272292521567762</v>
      </c>
      <c r="F60" s="87">
        <v>5.3178110488555355</v>
      </c>
      <c r="G60" s="87">
        <v>5.8310582873605021</v>
      </c>
      <c r="H60" s="87">
        <v>6.8786937193727447</v>
      </c>
      <c r="I60" s="87">
        <v>6.974777345827837</v>
      </c>
      <c r="J60" s="87">
        <v>7.8998526031298226</v>
      </c>
      <c r="K60" s="87">
        <v>5.8238766098525625</v>
      </c>
      <c r="L60" s="87">
        <v>6.0171594375386768</v>
      </c>
      <c r="M60" s="87">
        <v>6.9722133081534965</v>
      </c>
      <c r="N60" s="87">
        <v>6.4085074229736412</v>
      </c>
      <c r="O60" s="87">
        <v>6.1284423002824147</v>
      </c>
      <c r="P60" s="87">
        <v>6.7843965571416334</v>
      </c>
      <c r="Q60" s="87">
        <v>5.9552720400798425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6.8256390540478193</v>
      </c>
      <c r="C62" s="302">
        <v>7.3600508448870459</v>
      </c>
      <c r="D62" s="302">
        <v>8.3621229412902878</v>
      </c>
      <c r="E62" s="302">
        <v>8.4569738782923682</v>
      </c>
      <c r="F62" s="302">
        <v>8.3648150057477615</v>
      </c>
      <c r="G62" s="302">
        <v>7.8388966181020416</v>
      </c>
      <c r="H62" s="302">
        <v>6.037706423839496</v>
      </c>
      <c r="I62" s="302">
        <v>6.1872971460311863</v>
      </c>
      <c r="J62" s="302">
        <v>5.9803132011205422</v>
      </c>
      <c r="K62" s="302">
        <v>5.9650466602217058</v>
      </c>
      <c r="L62" s="302">
        <v>6.3186848214413347</v>
      </c>
      <c r="M62" s="302">
        <v>5.2221642640236183</v>
      </c>
      <c r="N62" s="302">
        <v>6.2872439939215203</v>
      </c>
      <c r="O62" s="302">
        <v>6.9888652386129442</v>
      </c>
      <c r="P62" s="302">
        <v>7.4690721357228291</v>
      </c>
      <c r="Q62" s="302">
        <v>7.49164431401194</v>
      </c>
    </row>
    <row r="63" spans="1:17" x14ac:dyDescent="0.25">
      <c r="A63" s="152" t="s">
        <v>268</v>
      </c>
      <c r="B63" s="151">
        <v>6.5651483770946601</v>
      </c>
      <c r="C63" s="151">
        <v>7.0791651121647279</v>
      </c>
      <c r="D63" s="151">
        <v>8.0429945712586992</v>
      </c>
      <c r="E63" s="151">
        <v>8.1342256589552928</v>
      </c>
      <c r="F63" s="151">
        <v>8.0455838969561277</v>
      </c>
      <c r="G63" s="151">
        <v>7.5397364265879192</v>
      </c>
      <c r="H63" s="151">
        <v>5.8072860600996812</v>
      </c>
      <c r="I63" s="151">
        <v>5.9511678679785769</v>
      </c>
      <c r="J63" s="151">
        <v>5.7520831670070391</v>
      </c>
      <c r="K63" s="151">
        <v>5.7373992516384993</v>
      </c>
      <c r="L63" s="151">
        <v>6.0775413221209602</v>
      </c>
      <c r="M63" s="151">
        <v>5.0228678914020124</v>
      </c>
      <c r="N63" s="151">
        <v>6.0473003884689218</v>
      </c>
      <c r="O63" s="151">
        <v>6.7221452695778048</v>
      </c>
      <c r="P63" s="151">
        <v>7.1840257625641746</v>
      </c>
      <c r="Q63" s="151">
        <v>7.2057365062013385</v>
      </c>
    </row>
    <row r="64" spans="1:17" x14ac:dyDescent="0.25">
      <c r="A64" s="301" t="s">
        <v>267</v>
      </c>
      <c r="B64" s="300">
        <v>0.34354483578996781</v>
      </c>
      <c r="C64" s="300">
        <v>0.37044259722656281</v>
      </c>
      <c r="D64" s="300">
        <v>0.42087841592172304</v>
      </c>
      <c r="E64" s="300">
        <v>0.42565240841076046</v>
      </c>
      <c r="F64" s="300">
        <v>0.42101391163643281</v>
      </c>
      <c r="G64" s="300">
        <v>0.39454363615130777</v>
      </c>
      <c r="H64" s="300">
        <v>0.30388698340207332</v>
      </c>
      <c r="I64" s="300">
        <v>0.31141611286293613</v>
      </c>
      <c r="J64" s="300">
        <v>0.30099829486781127</v>
      </c>
      <c r="K64" s="300">
        <v>0.30022990655359738</v>
      </c>
      <c r="L64" s="300">
        <v>0.3180290551847012</v>
      </c>
      <c r="M64" s="300">
        <v>0.26283950123150823</v>
      </c>
      <c r="N64" s="300">
        <v>0.3164465903280238</v>
      </c>
      <c r="O64" s="300">
        <v>0.3517602588923357</v>
      </c>
      <c r="P64" s="300">
        <v>0.37592980526103681</v>
      </c>
      <c r="Q64" s="300">
        <v>0.37706589746022151</v>
      </c>
    </row>
    <row r="65" spans="1:17" x14ac:dyDescent="0.25">
      <c r="A65" s="156" t="s">
        <v>259</v>
      </c>
      <c r="B65" s="204">
        <v>117.51677473395101</v>
      </c>
      <c r="C65" s="204">
        <v>126.7666525611624</v>
      </c>
      <c r="D65" s="204">
        <v>144.05363707306964</v>
      </c>
      <c r="E65" s="204">
        <v>145.66646647272447</v>
      </c>
      <c r="F65" s="204">
        <v>144.11557781807215</v>
      </c>
      <c r="G65" s="204">
        <v>135.04427765795862</v>
      </c>
      <c r="H65" s="204">
        <v>103.85443376003832</v>
      </c>
      <c r="I65" s="204">
        <v>106.42215884658845</v>
      </c>
      <c r="J65" s="204">
        <v>102.81077481612402</v>
      </c>
      <c r="K65" s="204">
        <v>102.6617516972715</v>
      </c>
      <c r="L65" s="204">
        <v>108.76456602515081</v>
      </c>
      <c r="M65" s="204">
        <v>89.806344617576343</v>
      </c>
      <c r="N65" s="204">
        <v>108.28022341566491</v>
      </c>
      <c r="O65" s="204">
        <v>120.37662462925667</v>
      </c>
      <c r="P65" s="204">
        <v>128.64064242647117</v>
      </c>
      <c r="Q65" s="204">
        <v>129.06414073490885</v>
      </c>
    </row>
    <row r="66" spans="1:17" x14ac:dyDescent="0.25">
      <c r="A66" s="299" t="s">
        <v>266</v>
      </c>
      <c r="B66" s="298">
        <v>16.76312530944303</v>
      </c>
      <c r="C66" s="298">
        <v>18.075590229686533</v>
      </c>
      <c r="D66" s="298">
        <v>20.53658472237688</v>
      </c>
      <c r="E66" s="298">
        <v>20.769529671574134</v>
      </c>
      <c r="F66" s="298">
        <v>20.543196178606017</v>
      </c>
      <c r="G66" s="298">
        <v>19.251590254994035</v>
      </c>
      <c r="H66" s="298">
        <v>14.828037135135267</v>
      </c>
      <c r="I66" s="298">
        <v>15.19541783038933</v>
      </c>
      <c r="J66" s="298">
        <v>14.687084796939178</v>
      </c>
      <c r="K66" s="298">
        <v>14.649591613355559</v>
      </c>
      <c r="L66" s="298">
        <v>15.51809356076078</v>
      </c>
      <c r="M66" s="298">
        <v>12.82514256191285</v>
      </c>
      <c r="N66" s="298">
        <v>15.440877855773463</v>
      </c>
      <c r="O66" s="298">
        <v>17.163993413364356</v>
      </c>
      <c r="P66" s="298">
        <v>18.343336230494135</v>
      </c>
      <c r="Q66" s="298">
        <v>18.398771369998482</v>
      </c>
    </row>
    <row r="67" spans="1:17" x14ac:dyDescent="0.25">
      <c r="A67" s="299" t="s">
        <v>265</v>
      </c>
      <c r="B67" s="298">
        <v>5.7306762418366342</v>
      </c>
      <c r="C67" s="298">
        <v>6.2282880009099273</v>
      </c>
      <c r="D67" s="298">
        <v>7.103954952990656</v>
      </c>
      <c r="E67" s="298">
        <v>7.1633743199986615</v>
      </c>
      <c r="F67" s="298">
        <v>7.1218067298822874</v>
      </c>
      <c r="G67" s="298">
        <v>6.6636729289412528</v>
      </c>
      <c r="H67" s="298">
        <v>4.9726089788791388</v>
      </c>
      <c r="I67" s="298">
        <v>5.0904296576492927</v>
      </c>
      <c r="J67" s="298">
        <v>4.8689007702496099</v>
      </c>
      <c r="K67" s="298">
        <v>4.9699036242090058</v>
      </c>
      <c r="L67" s="298">
        <v>5.2810506799632106</v>
      </c>
      <c r="M67" s="298">
        <v>4.2809653618489163</v>
      </c>
      <c r="N67" s="298">
        <v>5.3116265145927182</v>
      </c>
      <c r="O67" s="298">
        <v>5.9173085527069436</v>
      </c>
      <c r="P67" s="298">
        <v>6.3167945351188486</v>
      </c>
      <c r="Q67" s="298">
        <v>6.3706196561189756</v>
      </c>
    </row>
    <row r="68" spans="1:17" x14ac:dyDescent="0.25">
      <c r="A68" s="150" t="s">
        <v>33</v>
      </c>
      <c r="B68" s="87">
        <v>1.1561600688154117E-2</v>
      </c>
      <c r="C68" s="87">
        <v>1.323863424220305E-2</v>
      </c>
      <c r="D68" s="87">
        <v>1.0748128599760815E-2</v>
      </c>
      <c r="E68" s="87">
        <v>5.6831731525946276E-2</v>
      </c>
      <c r="F68" s="87">
        <v>9.3990896326826265E-2</v>
      </c>
      <c r="G68" s="87">
        <v>7.6601328997364215E-2</v>
      </c>
      <c r="H68" s="87">
        <v>6.7140152201555892E-2</v>
      </c>
      <c r="I68" s="87">
        <v>0.13372242373105797</v>
      </c>
      <c r="J68" s="87">
        <v>0.15928826205036992</v>
      </c>
      <c r="K68" s="87">
        <v>0.10407247012156094</v>
      </c>
      <c r="L68" s="87">
        <v>0.10683055632164629</v>
      </c>
      <c r="M68" s="87">
        <v>0.10968862926393812</v>
      </c>
      <c r="N68" s="87">
        <v>8.9472254894366623E-2</v>
      </c>
      <c r="O68" s="87">
        <v>8.545045578405093E-2</v>
      </c>
      <c r="P68" s="87">
        <v>0.10291874632061192</v>
      </c>
      <c r="Q68" s="87">
        <v>0.17791526197618335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8.4253517581628512E-16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0.87160568127413629</v>
      </c>
      <c r="C71" s="87">
        <v>0.90049062921829615</v>
      </c>
      <c r="D71" s="87">
        <v>0.87405988134659829</v>
      </c>
      <c r="E71" s="87">
        <v>1.0096584632632275</v>
      </c>
      <c r="F71" s="87">
        <v>1.2014518481341498</v>
      </c>
      <c r="G71" s="87">
        <v>1.4077360348767674</v>
      </c>
      <c r="H71" s="87">
        <v>0.64656240903433426</v>
      </c>
      <c r="I71" s="87">
        <v>0.85244991321386665</v>
      </c>
      <c r="J71" s="87">
        <v>0.77915216003511878</v>
      </c>
      <c r="K71" s="87">
        <v>0.78915476684106878</v>
      </c>
      <c r="L71" s="87">
        <v>0.92600629700875914</v>
      </c>
      <c r="M71" s="87">
        <v>0.64223332035512126</v>
      </c>
      <c r="N71" s="87">
        <v>0.59452097615325405</v>
      </c>
      <c r="O71" s="87">
        <v>0.77830697653382097</v>
      </c>
      <c r="P71" s="87">
        <v>0.81420542838570387</v>
      </c>
      <c r="Q71" s="87">
        <v>0.96861214818386387</v>
      </c>
    </row>
    <row r="72" spans="1:17" x14ac:dyDescent="0.25">
      <c r="A72" s="150" t="s">
        <v>29</v>
      </c>
      <c r="B72" s="87">
        <v>0.97799062050226249</v>
      </c>
      <c r="C72" s="87">
        <v>0.90725132796015517</v>
      </c>
      <c r="D72" s="87">
        <v>0.96294722733424176</v>
      </c>
      <c r="E72" s="87">
        <v>1.0184706068492466</v>
      </c>
      <c r="F72" s="87">
        <v>0.63370361656295493</v>
      </c>
      <c r="G72" s="87">
        <v>0.4105067972949939</v>
      </c>
      <c r="H72" s="87">
        <v>0.93373366435406824</v>
      </c>
      <c r="I72" s="87">
        <v>0.85702542641358648</v>
      </c>
      <c r="J72" s="87">
        <v>0.88573415261771893</v>
      </c>
      <c r="K72" s="87">
        <v>0.67685716462398882</v>
      </c>
      <c r="L72" s="87">
        <v>0.62302271022232181</v>
      </c>
      <c r="M72" s="87">
        <v>0.63914005947635988</v>
      </c>
      <c r="N72" s="87">
        <v>0.34610880026481061</v>
      </c>
      <c r="O72" s="87">
        <v>0.47333045939316903</v>
      </c>
      <c r="P72" s="87">
        <v>0.49469690168351765</v>
      </c>
      <c r="Q72" s="87">
        <v>0.31152726234759431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3.0049941405119989</v>
      </c>
      <c r="C74" s="87">
        <v>3.5882199409984232</v>
      </c>
      <c r="D74" s="87">
        <v>4.3580308948104882</v>
      </c>
      <c r="E74" s="87">
        <v>4.1902011488943796</v>
      </c>
      <c r="F74" s="87">
        <v>4.2714326804165275</v>
      </c>
      <c r="G74" s="87">
        <v>3.7586890132972579</v>
      </c>
      <c r="H74" s="87">
        <v>2.1335465265617661</v>
      </c>
      <c r="I74" s="87">
        <v>2.0389606803152054</v>
      </c>
      <c r="J74" s="87">
        <v>1.6762001449303927</v>
      </c>
      <c r="K74" s="87">
        <v>2.390923581582348</v>
      </c>
      <c r="L74" s="87">
        <v>2.5828122449718949</v>
      </c>
      <c r="M74" s="87">
        <v>1.6820763182491563</v>
      </c>
      <c r="N74" s="87">
        <v>3.1713506870716262</v>
      </c>
      <c r="O74" s="87">
        <v>3.5185637720672678</v>
      </c>
      <c r="P74" s="87">
        <v>3.7296827422314132</v>
      </c>
      <c r="Q74" s="87">
        <v>3.8809071369667643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0.86452419886008225</v>
      </c>
      <c r="C76" s="87">
        <v>0.81908746849084968</v>
      </c>
      <c r="D76" s="87">
        <v>0.89816882089956607</v>
      </c>
      <c r="E76" s="87">
        <v>0.88821236946586135</v>
      </c>
      <c r="F76" s="87">
        <v>0.92122768844182867</v>
      </c>
      <c r="G76" s="87">
        <v>1.01013975447487</v>
      </c>
      <c r="H76" s="87">
        <v>1.1916262267274145</v>
      </c>
      <c r="I76" s="87">
        <v>1.2082712139755762</v>
      </c>
      <c r="J76" s="87">
        <v>1.3685260506160097</v>
      </c>
      <c r="K76" s="87">
        <v>1.0088956410400389</v>
      </c>
      <c r="L76" s="87">
        <v>1.042378871438588</v>
      </c>
      <c r="M76" s="87">
        <v>1.2078270345043409</v>
      </c>
      <c r="N76" s="87">
        <v>1.1101737962086602</v>
      </c>
      <c r="O76" s="87">
        <v>1.0616568889286353</v>
      </c>
      <c r="P76" s="87">
        <v>1.1752907164976019</v>
      </c>
      <c r="Q76" s="87">
        <v>1.0316578466445703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95.02297318267135</v>
      </c>
      <c r="C78" s="298">
        <v>102.46277433056595</v>
      </c>
      <c r="D78" s="298">
        <v>116.4130973977021</v>
      </c>
      <c r="E78" s="298">
        <v>117.73356248115167</v>
      </c>
      <c r="F78" s="298">
        <v>116.45057490958384</v>
      </c>
      <c r="G78" s="298">
        <v>109.12901447402334</v>
      </c>
      <c r="H78" s="298">
        <v>84.05378764602392</v>
      </c>
      <c r="I78" s="298">
        <v>86.136311358549818</v>
      </c>
      <c r="J78" s="298">
        <v>83.254789248935239</v>
      </c>
      <c r="K78" s="298">
        <v>83.042256459706934</v>
      </c>
      <c r="L78" s="298">
        <v>87.965421784426823</v>
      </c>
      <c r="M78" s="298">
        <v>72.700236693814574</v>
      </c>
      <c r="N78" s="298">
        <v>87.527719045298724</v>
      </c>
      <c r="O78" s="298">
        <v>97.295322663185374</v>
      </c>
      <c r="P78" s="298">
        <v>103.9805116608582</v>
      </c>
      <c r="Q78" s="298">
        <v>104.29474970879139</v>
      </c>
    </row>
    <row r="79" spans="1:17" x14ac:dyDescent="0.25">
      <c r="A79" s="243" t="s">
        <v>258</v>
      </c>
      <c r="B79" s="278">
        <v>53.972803581302649</v>
      </c>
      <c r="C79" s="278">
        <v>18.115531590512308</v>
      </c>
      <c r="D79" s="278">
        <v>10.233835501035253</v>
      </c>
      <c r="E79" s="278">
        <v>33.449947737697755</v>
      </c>
      <c r="F79" s="278">
        <v>60.764862905657381</v>
      </c>
      <c r="G79" s="278">
        <v>117.80590618167788</v>
      </c>
      <c r="H79" s="278">
        <v>139.57505763399462</v>
      </c>
      <c r="I79" s="278">
        <v>150.44157834825074</v>
      </c>
      <c r="J79" s="278">
        <v>154.45366347384976</v>
      </c>
      <c r="K79" s="278">
        <v>154.92753604043327</v>
      </c>
      <c r="L79" s="278">
        <v>163.55064841976474</v>
      </c>
      <c r="M79" s="278">
        <v>174.52194316338461</v>
      </c>
      <c r="N79" s="278">
        <v>147.61629217416146</v>
      </c>
      <c r="O79" s="278">
        <v>132.88183777934529</v>
      </c>
      <c r="P79" s="278">
        <v>197.8893629355137</v>
      </c>
      <c r="Q79" s="278">
        <v>199.30200641655026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0.99999999999999989</v>
      </c>
      <c r="C83" s="77">
        <f t="shared" si="0"/>
        <v>0.99999999999999989</v>
      </c>
      <c r="D83" s="77">
        <f t="shared" si="0"/>
        <v>0.99999999999999989</v>
      </c>
      <c r="E83" s="77">
        <f t="shared" si="0"/>
        <v>0.99999999999999978</v>
      </c>
      <c r="F83" s="77">
        <f t="shared" si="0"/>
        <v>1.0000000000000002</v>
      </c>
      <c r="G83" s="77">
        <f t="shared" si="0"/>
        <v>0.99999999999999978</v>
      </c>
      <c r="H83" s="77">
        <f t="shared" si="0"/>
        <v>1</v>
      </c>
      <c r="I83" s="77">
        <f t="shared" si="0"/>
        <v>0.99999999999999989</v>
      </c>
      <c r="J83" s="77">
        <f t="shared" si="0"/>
        <v>1.0000000000000002</v>
      </c>
      <c r="K83" s="77">
        <f t="shared" si="0"/>
        <v>1.0000000000000002</v>
      </c>
      <c r="L83" s="77">
        <f t="shared" si="0"/>
        <v>1.0000000000000002</v>
      </c>
      <c r="M83" s="77">
        <f t="shared" si="0"/>
        <v>1.0000000000000002</v>
      </c>
      <c r="N83" s="77">
        <f t="shared" si="0"/>
        <v>0.99999999999999989</v>
      </c>
      <c r="O83" s="77">
        <f t="shared" si="0"/>
        <v>1</v>
      </c>
      <c r="P83" s="77">
        <f t="shared" si="0"/>
        <v>1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1.6900543017530648E-2</v>
      </c>
      <c r="C84" s="203">
        <f t="shared" si="1"/>
        <v>1.6935092309616318E-2</v>
      </c>
      <c r="D84" s="203">
        <f t="shared" si="1"/>
        <v>1.7003345565862651E-2</v>
      </c>
      <c r="E84" s="203">
        <f t="shared" si="1"/>
        <v>1.6894124286837668E-2</v>
      </c>
      <c r="F84" s="203">
        <f t="shared" si="1"/>
        <v>1.6786624153510631E-2</v>
      </c>
      <c r="G84" s="203">
        <f t="shared" si="1"/>
        <v>1.6659083191074689E-2</v>
      </c>
      <c r="H84" s="203">
        <f t="shared" si="1"/>
        <v>1.6732543206365309E-2</v>
      </c>
      <c r="I84" s="203">
        <f t="shared" si="1"/>
        <v>1.6719596044742612E-2</v>
      </c>
      <c r="J84" s="203">
        <f t="shared" si="1"/>
        <v>1.676071123678748E-2</v>
      </c>
      <c r="K84" s="203">
        <f t="shared" si="1"/>
        <v>1.6590292473004052E-2</v>
      </c>
      <c r="L84" s="203">
        <f t="shared" si="1"/>
        <v>1.6571405415066572E-2</v>
      </c>
      <c r="M84" s="203">
        <f t="shared" si="1"/>
        <v>1.6541076406891134E-2</v>
      </c>
      <c r="N84" s="203">
        <f t="shared" si="1"/>
        <v>1.6530219850067869E-2</v>
      </c>
      <c r="O84" s="203">
        <f t="shared" si="1"/>
        <v>1.6601062601936743E-2</v>
      </c>
      <c r="P84" s="203">
        <f t="shared" si="1"/>
        <v>1.6472051091515387E-2</v>
      </c>
      <c r="Q84" s="203">
        <f t="shared" si="1"/>
        <v>1.643314093343002E-2</v>
      </c>
    </row>
    <row r="85" spans="1:17" x14ac:dyDescent="0.25">
      <c r="A85" s="76" t="s">
        <v>82</v>
      </c>
      <c r="B85" s="202">
        <f t="shared" ref="B85:Q85" si="2">IF(B$7=0,0,B$7/B$5)</f>
        <v>4.9389429725172117E-3</v>
      </c>
      <c r="C85" s="202">
        <f t="shared" si="2"/>
        <v>4.9490395110233969E-3</v>
      </c>
      <c r="D85" s="202">
        <f t="shared" si="2"/>
        <v>4.9689855529901896E-3</v>
      </c>
      <c r="E85" s="202">
        <f t="shared" si="2"/>
        <v>4.9370671898979384E-3</v>
      </c>
      <c r="F85" s="202">
        <f t="shared" si="2"/>
        <v>4.9056518071206199E-3</v>
      </c>
      <c r="G85" s="202">
        <f t="shared" si="2"/>
        <v>4.8683797774895197E-3</v>
      </c>
      <c r="H85" s="202">
        <f t="shared" si="2"/>
        <v>4.88984742062408E-3</v>
      </c>
      <c r="I85" s="202">
        <f t="shared" si="2"/>
        <v>4.8860637970538721E-3</v>
      </c>
      <c r="J85" s="202">
        <f t="shared" si="2"/>
        <v>4.8980791263011653E-3</v>
      </c>
      <c r="K85" s="202">
        <f t="shared" si="2"/>
        <v>4.8482766699599602E-3</v>
      </c>
      <c r="L85" s="202">
        <f t="shared" si="2"/>
        <v>4.8427571962971847E-3</v>
      </c>
      <c r="M85" s="202">
        <f t="shared" si="2"/>
        <v>4.833893975651783E-3</v>
      </c>
      <c r="N85" s="202">
        <f t="shared" si="2"/>
        <v>4.8307213015564964E-3</v>
      </c>
      <c r="O85" s="202">
        <f t="shared" si="2"/>
        <v>4.8514240867352709E-3</v>
      </c>
      <c r="P85" s="202">
        <f t="shared" si="2"/>
        <v>4.81372231040131E-3</v>
      </c>
      <c r="Q85" s="202">
        <f t="shared" si="2"/>
        <v>4.8023513709210862E-3</v>
      </c>
    </row>
    <row r="86" spans="1:17" x14ac:dyDescent="0.25">
      <c r="A86" s="76" t="s">
        <v>81</v>
      </c>
      <c r="B86" s="202">
        <f t="shared" ref="B86:Q86" si="3">IF(B$8=0,0,B$8/B$5)</f>
        <v>6.1524161679363906E-2</v>
      </c>
      <c r="C86" s="202">
        <f t="shared" si="3"/>
        <v>6.1649933746567971E-2</v>
      </c>
      <c r="D86" s="202">
        <f t="shared" si="3"/>
        <v>6.189840057796428E-2</v>
      </c>
      <c r="E86" s="202">
        <f t="shared" si="3"/>
        <v>6.1500795150577117E-2</v>
      </c>
      <c r="F86" s="202">
        <f t="shared" si="3"/>
        <v>6.1109455323418591E-2</v>
      </c>
      <c r="G86" s="202">
        <f t="shared" si="3"/>
        <v>6.0645159543956877E-2</v>
      </c>
      <c r="H86" s="202">
        <f t="shared" si="3"/>
        <v>6.0912580883793158E-2</v>
      </c>
      <c r="I86" s="202">
        <f t="shared" si="3"/>
        <v>6.0865448477210884E-2</v>
      </c>
      <c r="J86" s="202">
        <f t="shared" si="3"/>
        <v>6.1015122823190326E-2</v>
      </c>
      <c r="K86" s="202">
        <f t="shared" si="3"/>
        <v>6.0394736154825102E-2</v>
      </c>
      <c r="L86" s="202">
        <f t="shared" si="3"/>
        <v>6.0325980351831815E-2</v>
      </c>
      <c r="M86" s="202">
        <f t="shared" si="3"/>
        <v>6.0215571662559225E-2</v>
      </c>
      <c r="N86" s="202">
        <f t="shared" si="3"/>
        <v>6.0176049822545999E-2</v>
      </c>
      <c r="O86" s="202">
        <f t="shared" si="3"/>
        <v>6.0433943365686631E-2</v>
      </c>
      <c r="P86" s="202">
        <f t="shared" si="3"/>
        <v>5.9964294253381213E-2</v>
      </c>
      <c r="Q86" s="202">
        <f t="shared" si="3"/>
        <v>5.9822647037991124E-2</v>
      </c>
    </row>
    <row r="87" spans="1:17" x14ac:dyDescent="0.25">
      <c r="A87" s="76" t="s">
        <v>80</v>
      </c>
      <c r="B87" s="202">
        <f t="shared" ref="B87:Q87" si="4">IF(B$9=0,0,B$9/B$5)</f>
        <v>3.2925021958825358E-2</v>
      </c>
      <c r="C87" s="202">
        <f t="shared" si="4"/>
        <v>3.2992329630502096E-2</v>
      </c>
      <c r="D87" s="202">
        <f t="shared" si="4"/>
        <v>3.3125298136800436E-2</v>
      </c>
      <c r="E87" s="202">
        <f t="shared" si="4"/>
        <v>3.2912517221622833E-2</v>
      </c>
      <c r="F87" s="202">
        <f t="shared" si="4"/>
        <v>3.2703089379766036E-2</v>
      </c>
      <c r="G87" s="202">
        <f t="shared" si="4"/>
        <v>3.2454618725036348E-2</v>
      </c>
      <c r="H87" s="202">
        <f t="shared" si="4"/>
        <v>3.2597730849542081E-2</v>
      </c>
      <c r="I87" s="202">
        <f t="shared" si="4"/>
        <v>3.2572507661133898E-2</v>
      </c>
      <c r="J87" s="202">
        <f t="shared" si="4"/>
        <v>3.2652606779813957E-2</v>
      </c>
      <c r="K87" s="202">
        <f t="shared" si="4"/>
        <v>3.2320603155199946E-2</v>
      </c>
      <c r="L87" s="202">
        <f t="shared" si="4"/>
        <v>3.2283808077273504E-2</v>
      </c>
      <c r="M87" s="202">
        <f t="shared" si="4"/>
        <v>3.2224722208900519E-2</v>
      </c>
      <c r="N87" s="202">
        <f t="shared" si="4"/>
        <v>3.220357186056956E-2</v>
      </c>
      <c r="O87" s="202">
        <f t="shared" si="4"/>
        <v>3.2341585127864392E-2</v>
      </c>
      <c r="P87" s="202">
        <f t="shared" si="4"/>
        <v>3.2090249605144304E-2</v>
      </c>
      <c r="Q87" s="202">
        <f t="shared" si="4"/>
        <v>3.2014446253260685E-2</v>
      </c>
    </row>
    <row r="88" spans="1:17" x14ac:dyDescent="0.25">
      <c r="A88" s="129" t="s">
        <v>79</v>
      </c>
      <c r="B88" s="201">
        <f t="shared" ref="B88:Q88" si="5">IF(B$10=0,0,B$10/B$5)</f>
        <v>3.3939389056246501E-2</v>
      </c>
      <c r="C88" s="201">
        <f t="shared" si="5"/>
        <v>3.4009852511348436E-2</v>
      </c>
      <c r="D88" s="201">
        <f t="shared" si="5"/>
        <v>3.4147319236791852E-2</v>
      </c>
      <c r="E88" s="201">
        <f t="shared" si="5"/>
        <v>3.3930273943584485E-2</v>
      </c>
      <c r="F88" s="201">
        <f t="shared" si="5"/>
        <v>3.3716314975555745E-2</v>
      </c>
      <c r="G88" s="201">
        <f t="shared" si="5"/>
        <v>3.3461859725170719E-2</v>
      </c>
      <c r="H88" s="201">
        <f t="shared" si="5"/>
        <v>3.3611793617833695E-2</v>
      </c>
      <c r="I88" s="201">
        <f t="shared" si="5"/>
        <v>3.3589493968015208E-2</v>
      </c>
      <c r="J88" s="201">
        <f t="shared" si="5"/>
        <v>3.3675362798976961E-2</v>
      </c>
      <c r="K88" s="201">
        <f t="shared" si="5"/>
        <v>3.333251210602281E-2</v>
      </c>
      <c r="L88" s="201">
        <f t="shared" si="5"/>
        <v>3.3298046976454679E-2</v>
      </c>
      <c r="M88" s="201">
        <f t="shared" si="5"/>
        <v>3.3241452851076145E-2</v>
      </c>
      <c r="N88" s="201">
        <f t="shared" si="5"/>
        <v>3.321874617184116E-2</v>
      </c>
      <c r="O88" s="201">
        <f t="shared" si="5"/>
        <v>3.3362472722151516E-2</v>
      </c>
      <c r="P88" s="201">
        <f t="shared" si="5"/>
        <v>3.3102138650353219E-2</v>
      </c>
      <c r="Q88" s="201">
        <f t="shared" si="5"/>
        <v>3.3023871709553919E-2</v>
      </c>
    </row>
    <row r="89" spans="1:17" x14ac:dyDescent="0.25">
      <c r="A89" s="127" t="s">
        <v>263</v>
      </c>
      <c r="B89" s="200">
        <f t="shared" ref="B89:Q89" si="6">IF(B$15=0,0,B$15/B$5)</f>
        <v>8.1283598551321848E-2</v>
      </c>
      <c r="C89" s="200">
        <f t="shared" si="6"/>
        <v>8.1501388709524114E-2</v>
      </c>
      <c r="D89" s="200">
        <f t="shared" si="6"/>
        <v>6.64320735523663E-2</v>
      </c>
      <c r="E89" s="200">
        <f t="shared" si="6"/>
        <v>8.1340259883002405E-2</v>
      </c>
      <c r="F89" s="200">
        <f t="shared" si="6"/>
        <v>8.0770284056353364E-2</v>
      </c>
      <c r="G89" s="200">
        <f t="shared" si="6"/>
        <v>8.0058542222120402E-2</v>
      </c>
      <c r="H89" s="200">
        <f t="shared" si="6"/>
        <v>8.0463458656269471E-2</v>
      </c>
      <c r="I89" s="200">
        <f t="shared" si="6"/>
        <v>8.0309280727424839E-2</v>
      </c>
      <c r="J89" s="200">
        <f t="shared" si="6"/>
        <v>8.0473816330893247E-2</v>
      </c>
      <c r="K89" s="200">
        <f t="shared" si="6"/>
        <v>7.9783334796923511E-2</v>
      </c>
      <c r="L89" s="200">
        <f t="shared" si="6"/>
        <v>7.9675754113218769E-2</v>
      </c>
      <c r="M89" s="200">
        <f t="shared" si="6"/>
        <v>7.9503019440664902E-2</v>
      </c>
      <c r="N89" s="200">
        <f t="shared" si="6"/>
        <v>7.967692284967659E-2</v>
      </c>
      <c r="O89" s="200">
        <f t="shared" si="6"/>
        <v>7.9989040522523175E-2</v>
      </c>
      <c r="P89" s="200">
        <f t="shared" si="6"/>
        <v>7.9291754344931617E-2</v>
      </c>
      <c r="Q89" s="200">
        <f t="shared" si="6"/>
        <v>7.9095260642147863E-2</v>
      </c>
    </row>
    <row r="90" spans="1:17" x14ac:dyDescent="0.25">
      <c r="A90" s="142" t="s">
        <v>277</v>
      </c>
      <c r="B90" s="199">
        <f t="shared" ref="B90:Q90" si="7">IF(B$16=0,0,B$16/B$5)</f>
        <v>2.0438088675136613E-2</v>
      </c>
      <c r="C90" s="199">
        <f t="shared" si="7"/>
        <v>2.0531494114419922E-2</v>
      </c>
      <c r="D90" s="199">
        <f t="shared" si="7"/>
        <v>1.6779619824755357E-2</v>
      </c>
      <c r="E90" s="199">
        <f t="shared" si="7"/>
        <v>2.0517858787485795E-2</v>
      </c>
      <c r="F90" s="199">
        <f t="shared" si="7"/>
        <v>2.0334906053364413E-2</v>
      </c>
      <c r="G90" s="199">
        <f t="shared" si="7"/>
        <v>2.0082338512020428E-2</v>
      </c>
      <c r="H90" s="199">
        <f t="shared" si="7"/>
        <v>2.0222783438879229E-2</v>
      </c>
      <c r="I90" s="199">
        <f t="shared" si="7"/>
        <v>2.011521801529937E-2</v>
      </c>
      <c r="J90" s="199">
        <f t="shared" si="7"/>
        <v>2.0131730278864907E-2</v>
      </c>
      <c r="K90" s="199">
        <f t="shared" si="7"/>
        <v>2.0054792141939649E-2</v>
      </c>
      <c r="L90" s="199">
        <f t="shared" si="7"/>
        <v>2.0015208839684401E-2</v>
      </c>
      <c r="M90" s="199">
        <f t="shared" si="7"/>
        <v>1.995166497624001E-2</v>
      </c>
      <c r="N90" s="199">
        <f t="shared" si="7"/>
        <v>2.01646542734818E-2</v>
      </c>
      <c r="O90" s="199">
        <f t="shared" si="7"/>
        <v>2.0221723137895289E-2</v>
      </c>
      <c r="P90" s="199">
        <f t="shared" si="7"/>
        <v>1.9988905535268556E-2</v>
      </c>
      <c r="Q90" s="199">
        <f t="shared" si="7"/>
        <v>1.9932496586306712E-2</v>
      </c>
    </row>
    <row r="91" spans="1:17" x14ac:dyDescent="0.25">
      <c r="A91" s="142" t="s">
        <v>276</v>
      </c>
      <c r="B91" s="199">
        <f t="shared" ref="B91:Q91" si="8">IF(B$22=0,0,B$22/B$5)</f>
        <v>6.0483783995148942E-2</v>
      </c>
      <c r="C91" s="199">
        <f t="shared" si="8"/>
        <v>6.0607375584713678E-2</v>
      </c>
      <c r="D91" s="199">
        <f t="shared" si="8"/>
        <v>4.9336514175733107E-2</v>
      </c>
      <c r="E91" s="199">
        <f t="shared" si="8"/>
        <v>6.0460625399308764E-2</v>
      </c>
      <c r="F91" s="199">
        <f t="shared" si="8"/>
        <v>6.0075807891628669E-2</v>
      </c>
      <c r="G91" s="199">
        <f t="shared" si="8"/>
        <v>5.9619280550106624E-2</v>
      </c>
      <c r="H91" s="199">
        <f t="shared" si="8"/>
        <v>5.9882060130424283E-2</v>
      </c>
      <c r="I91" s="199">
        <f t="shared" si="8"/>
        <v>5.983554122148152E-2</v>
      </c>
      <c r="J91" s="199">
        <f t="shared" si="8"/>
        <v>5.9982520818262483E-2</v>
      </c>
      <c r="K91" s="199">
        <f t="shared" si="8"/>
        <v>5.937265560484959E-2</v>
      </c>
      <c r="L91" s="199">
        <f t="shared" si="8"/>
        <v>5.9304890709349647E-2</v>
      </c>
      <c r="M91" s="199">
        <f t="shared" si="8"/>
        <v>5.9196135201532302E-2</v>
      </c>
      <c r="N91" s="199">
        <f t="shared" si="8"/>
        <v>5.9157326543798454E-2</v>
      </c>
      <c r="O91" s="199">
        <f t="shared" si="8"/>
        <v>5.9410786623039752E-2</v>
      </c>
      <c r="P91" s="199">
        <f t="shared" si="8"/>
        <v>5.8949141559349758E-2</v>
      </c>
      <c r="Q91" s="199">
        <f t="shared" si="8"/>
        <v>5.8809895965751167E-2</v>
      </c>
    </row>
    <row r="92" spans="1:17" x14ac:dyDescent="0.25">
      <c r="A92" s="142" t="s">
        <v>275</v>
      </c>
      <c r="B92" s="199">
        <f t="shared" ref="B92:Q92" si="9">IF(B$23=0,0,B$23/B$5)</f>
        <v>3.6172588103628665E-4</v>
      </c>
      <c r="C92" s="199">
        <f t="shared" si="9"/>
        <v>3.6251901039051782E-4</v>
      </c>
      <c r="D92" s="199">
        <f t="shared" si="9"/>
        <v>3.1593955187784426E-4</v>
      </c>
      <c r="E92" s="199">
        <f t="shared" si="9"/>
        <v>3.6177569620785471E-4</v>
      </c>
      <c r="F92" s="199">
        <f t="shared" si="9"/>
        <v>3.5957011136028083E-4</v>
      </c>
      <c r="G92" s="199">
        <f t="shared" si="9"/>
        <v>3.5692315999334955E-4</v>
      </c>
      <c r="H92" s="199">
        <f t="shared" si="9"/>
        <v>3.5861508696595127E-4</v>
      </c>
      <c r="I92" s="199">
        <f t="shared" si="9"/>
        <v>3.5852149064395688E-4</v>
      </c>
      <c r="J92" s="199">
        <f t="shared" si="9"/>
        <v>3.5956523376585417E-4</v>
      </c>
      <c r="K92" s="199">
        <f t="shared" si="9"/>
        <v>3.5588705013427096E-4</v>
      </c>
      <c r="L92" s="199">
        <f t="shared" si="9"/>
        <v>3.5565456418471734E-4</v>
      </c>
      <c r="M92" s="199">
        <f t="shared" si="9"/>
        <v>3.5521926289258643E-4</v>
      </c>
      <c r="N92" s="199">
        <f t="shared" si="9"/>
        <v>3.5494203239633466E-4</v>
      </c>
      <c r="O92" s="199">
        <f t="shared" si="9"/>
        <v>3.5653076158814197E-4</v>
      </c>
      <c r="P92" s="199">
        <f t="shared" si="9"/>
        <v>3.5370725031330159E-4</v>
      </c>
      <c r="Q92" s="199">
        <f t="shared" si="9"/>
        <v>3.5286809008999183E-4</v>
      </c>
    </row>
    <row r="93" spans="1:17" x14ac:dyDescent="0.25">
      <c r="A93" s="127" t="s">
        <v>262</v>
      </c>
      <c r="B93" s="200">
        <f t="shared" ref="B93:Q93" si="10">IF(B$24=0,0,B$24/B$5)</f>
        <v>3.4055137318767345E-2</v>
      </c>
      <c r="C93" s="200">
        <f t="shared" si="10"/>
        <v>3.4176207399886686E-2</v>
      </c>
      <c r="D93" s="200">
        <f t="shared" si="10"/>
        <v>3.4385146196314699E-2</v>
      </c>
      <c r="E93" s="200">
        <f t="shared" si="10"/>
        <v>3.4132114764353585E-2</v>
      </c>
      <c r="F93" s="200">
        <f t="shared" si="10"/>
        <v>3.3867008066171718E-2</v>
      </c>
      <c r="G93" s="200">
        <f t="shared" si="10"/>
        <v>3.3517399842463949E-2</v>
      </c>
      <c r="H93" s="200">
        <f t="shared" si="10"/>
        <v>3.3718658293385481E-2</v>
      </c>
      <c r="I93" s="200">
        <f t="shared" si="10"/>
        <v>3.3609185672513697E-2</v>
      </c>
      <c r="J93" s="200">
        <f t="shared" si="10"/>
        <v>3.366477906108125E-2</v>
      </c>
      <c r="K93" s="200">
        <f t="shared" si="10"/>
        <v>3.344490894013457E-2</v>
      </c>
      <c r="L93" s="200">
        <f t="shared" si="10"/>
        <v>3.3395618053618292E-2</v>
      </c>
      <c r="M93" s="200">
        <f t="shared" si="10"/>
        <v>3.3314772125199565E-2</v>
      </c>
      <c r="N93" s="200">
        <f t="shared" si="10"/>
        <v>3.3509036526868249E-2</v>
      </c>
      <c r="O93" s="200">
        <f t="shared" si="10"/>
        <v>3.3626290055487222E-2</v>
      </c>
      <c r="P93" s="200">
        <f t="shared" si="10"/>
        <v>3.3290757164710333E-2</v>
      </c>
      <c r="Q93" s="200">
        <f t="shared" si="10"/>
        <v>3.3203178654704867E-2</v>
      </c>
    </row>
    <row r="94" spans="1:17" x14ac:dyDescent="0.25">
      <c r="A94" s="142" t="s">
        <v>274</v>
      </c>
      <c r="B94" s="199">
        <f t="shared" ref="B94:Q94" si="11">IF(B$25=0,0,B$25/B$5)</f>
        <v>1.9772505170859048E-2</v>
      </c>
      <c r="C94" s="199">
        <f t="shared" si="11"/>
        <v>1.9857335140084736E-2</v>
      </c>
      <c r="D94" s="199">
        <f t="shared" si="11"/>
        <v>2.0005979105889349E-2</v>
      </c>
      <c r="E94" s="199">
        <f t="shared" si="11"/>
        <v>1.9830340333488433E-2</v>
      </c>
      <c r="F94" s="199">
        <f t="shared" si="11"/>
        <v>1.9643580033876777E-2</v>
      </c>
      <c r="G94" s="199">
        <f t="shared" si="11"/>
        <v>1.939088573893006E-2</v>
      </c>
      <c r="H94" s="199">
        <f t="shared" si="11"/>
        <v>1.9514361357720139E-2</v>
      </c>
      <c r="I94" s="199">
        <f t="shared" si="11"/>
        <v>1.9391746846279971E-2</v>
      </c>
      <c r="J94" s="199">
        <f t="shared" si="11"/>
        <v>1.9391104621132277E-2</v>
      </c>
      <c r="K94" s="199">
        <f t="shared" si="11"/>
        <v>1.9319280854490844E-2</v>
      </c>
      <c r="L94" s="199">
        <f t="shared" si="11"/>
        <v>1.9263410778255826E-2</v>
      </c>
      <c r="M94" s="199">
        <f t="shared" si="11"/>
        <v>1.9180132987045025E-2</v>
      </c>
      <c r="N94" s="199">
        <f t="shared" si="11"/>
        <v>1.9389460154488732E-2</v>
      </c>
      <c r="O94" s="199">
        <f t="shared" si="11"/>
        <v>1.9437334356699098E-2</v>
      </c>
      <c r="P94" s="199">
        <f t="shared" si="11"/>
        <v>1.9218998442062419E-2</v>
      </c>
      <c r="Q94" s="199">
        <f t="shared" si="11"/>
        <v>1.916513724915405E-2</v>
      </c>
    </row>
    <row r="95" spans="1:17" x14ac:dyDescent="0.25">
      <c r="A95" s="142" t="s">
        <v>273</v>
      </c>
      <c r="B95" s="199">
        <f t="shared" ref="B95:Q95" si="12">IF(B$31=0,0,B$31/B$5)</f>
        <v>1.3493412043829119E-2</v>
      </c>
      <c r="C95" s="199">
        <f t="shared" si="12"/>
        <v>1.3527921691677181E-2</v>
      </c>
      <c r="D95" s="199">
        <f t="shared" si="12"/>
        <v>1.3689844431782781E-2</v>
      </c>
      <c r="E95" s="199">
        <f t="shared" si="12"/>
        <v>1.3512445639138919E-2</v>
      </c>
      <c r="F95" s="199">
        <f t="shared" si="12"/>
        <v>1.3438911425690698E-2</v>
      </c>
      <c r="G95" s="199">
        <f t="shared" si="12"/>
        <v>1.3347772663548399E-2</v>
      </c>
      <c r="H95" s="199">
        <f t="shared" si="12"/>
        <v>1.342186401864872E-2</v>
      </c>
      <c r="I95" s="199">
        <f t="shared" si="12"/>
        <v>1.343521011937418E-2</v>
      </c>
      <c r="J95" s="199">
        <f t="shared" si="12"/>
        <v>1.3489168475368933E-2</v>
      </c>
      <c r="K95" s="199">
        <f t="shared" si="12"/>
        <v>1.3349147248987137E-2</v>
      </c>
      <c r="L95" s="199">
        <f t="shared" si="12"/>
        <v>1.3356233680777627E-2</v>
      </c>
      <c r="M95" s="199">
        <f t="shared" si="12"/>
        <v>1.335961529184344E-2</v>
      </c>
      <c r="N95" s="199">
        <f t="shared" si="12"/>
        <v>1.33451573926057E-2</v>
      </c>
      <c r="O95" s="199">
        <f t="shared" si="12"/>
        <v>1.3411070400777639E-2</v>
      </c>
      <c r="P95" s="199">
        <f t="shared" si="12"/>
        <v>1.330003381287344E-2</v>
      </c>
      <c r="Q95" s="199">
        <f t="shared" si="12"/>
        <v>1.3268147390809018E-2</v>
      </c>
    </row>
    <row r="96" spans="1:17" x14ac:dyDescent="0.25">
      <c r="A96" s="142" t="s">
        <v>272</v>
      </c>
      <c r="B96" s="199">
        <f t="shared" ref="B96:Q96" si="13">IF(B$32=0,0,B$32/B$5)</f>
        <v>7.8922010407917083E-4</v>
      </c>
      <c r="C96" s="199">
        <f t="shared" si="13"/>
        <v>7.909505681247661E-4</v>
      </c>
      <c r="D96" s="199">
        <f t="shared" si="13"/>
        <v>6.8932265864256933E-4</v>
      </c>
      <c r="E96" s="199">
        <f t="shared" si="13"/>
        <v>7.8932879172622836E-4</v>
      </c>
      <c r="F96" s="199">
        <f t="shared" si="13"/>
        <v>7.845166066042489E-4</v>
      </c>
      <c r="G96" s="199">
        <f t="shared" si="13"/>
        <v>7.7874143998548989E-4</v>
      </c>
      <c r="H96" s="199">
        <f t="shared" si="13"/>
        <v>7.8243291701662106E-4</v>
      </c>
      <c r="I96" s="199">
        <f t="shared" si="13"/>
        <v>7.8222870685954241E-4</v>
      </c>
      <c r="J96" s="199">
        <f t="shared" si="13"/>
        <v>7.845059645800453E-4</v>
      </c>
      <c r="K96" s="199">
        <f t="shared" si="13"/>
        <v>7.764808366565912E-4</v>
      </c>
      <c r="L96" s="199">
        <f t="shared" si="13"/>
        <v>7.7597359458483753E-4</v>
      </c>
      <c r="M96" s="199">
        <f t="shared" si="13"/>
        <v>7.7502384631109771E-4</v>
      </c>
      <c r="N96" s="199">
        <f t="shared" si="13"/>
        <v>7.744189797738208E-4</v>
      </c>
      <c r="O96" s="199">
        <f t="shared" si="13"/>
        <v>7.778852980104919E-4</v>
      </c>
      <c r="P96" s="199">
        <f t="shared" si="13"/>
        <v>7.7172490977447657E-4</v>
      </c>
      <c r="Q96" s="199">
        <f t="shared" si="13"/>
        <v>7.6989401474180004E-4</v>
      </c>
    </row>
    <row r="97" spans="1:17" x14ac:dyDescent="0.25">
      <c r="A97" s="127" t="s">
        <v>261</v>
      </c>
      <c r="B97" s="200">
        <f t="shared" ref="B97:Q97" si="14">IF(B$33=0,0,B$33/B$5)</f>
        <v>0.48626648977686693</v>
      </c>
      <c r="C97" s="200">
        <f t="shared" si="14"/>
        <v>0.52066419600817204</v>
      </c>
      <c r="D97" s="200">
        <f t="shared" si="14"/>
        <v>0.54197634154109875</v>
      </c>
      <c r="E97" s="200">
        <f t="shared" si="14"/>
        <v>0.51180782720856488</v>
      </c>
      <c r="F97" s="200">
        <f t="shared" si="14"/>
        <v>0.49326724729814719</v>
      </c>
      <c r="G97" s="200">
        <f t="shared" si="14"/>
        <v>0.44713631553744015</v>
      </c>
      <c r="H97" s="200">
        <f t="shared" si="14"/>
        <v>0.39291698783230372</v>
      </c>
      <c r="I97" s="200">
        <f t="shared" si="14"/>
        <v>0.38596336296172967</v>
      </c>
      <c r="J97" s="200">
        <f t="shared" si="14"/>
        <v>0.37507031879298675</v>
      </c>
      <c r="K97" s="200">
        <f t="shared" si="14"/>
        <v>0.37916653819965301</v>
      </c>
      <c r="L97" s="200">
        <f t="shared" si="14"/>
        <v>0.3803884812227929</v>
      </c>
      <c r="M97" s="200">
        <f t="shared" si="14"/>
        <v>0.33373393494966958</v>
      </c>
      <c r="N97" s="200">
        <f t="shared" si="14"/>
        <v>0.39626258865512198</v>
      </c>
      <c r="O97" s="200">
        <f t="shared" si="14"/>
        <v>0.4225923374162921</v>
      </c>
      <c r="P97" s="200">
        <f t="shared" si="14"/>
        <v>0.37938491222414178</v>
      </c>
      <c r="Q97" s="200">
        <f t="shared" si="14"/>
        <v>0.37998850754273888</v>
      </c>
    </row>
    <row r="98" spans="1:17" x14ac:dyDescent="0.25">
      <c r="A98" s="127" t="s">
        <v>260</v>
      </c>
      <c r="B98" s="200">
        <f t="shared" ref="B98:Q98" si="15">IF(B$44=0,0,B$44/B$5)</f>
        <v>8.268363890218855E-2</v>
      </c>
      <c r="C98" s="200">
        <f t="shared" si="15"/>
        <v>8.3200691555741682E-2</v>
      </c>
      <c r="D98" s="200">
        <f t="shared" si="15"/>
        <v>8.3796721436316973E-2</v>
      </c>
      <c r="E98" s="200">
        <f t="shared" si="15"/>
        <v>8.3096279713089111E-2</v>
      </c>
      <c r="F98" s="200">
        <f t="shared" si="15"/>
        <v>8.2636131391390213E-2</v>
      </c>
      <c r="G98" s="200">
        <f t="shared" si="15"/>
        <v>8.1778741270552208E-2</v>
      </c>
      <c r="H98" s="200">
        <f t="shared" si="15"/>
        <v>8.1237582519062129E-2</v>
      </c>
      <c r="I98" s="200">
        <f t="shared" si="15"/>
        <v>8.0973320505212623E-2</v>
      </c>
      <c r="J98" s="200">
        <f t="shared" si="15"/>
        <v>8.0788901110882952E-2</v>
      </c>
      <c r="K98" s="200">
        <f t="shared" si="15"/>
        <v>8.0911664100924402E-2</v>
      </c>
      <c r="L98" s="200">
        <f t="shared" si="15"/>
        <v>8.0886193658612521E-2</v>
      </c>
      <c r="M98" s="200">
        <f t="shared" si="15"/>
        <v>8.0092816632953756E-2</v>
      </c>
      <c r="N98" s="200">
        <f t="shared" si="15"/>
        <v>8.1387002436615452E-2</v>
      </c>
      <c r="O98" s="200">
        <f t="shared" si="15"/>
        <v>8.175105372155618E-2</v>
      </c>
      <c r="P98" s="200">
        <f t="shared" si="15"/>
        <v>8.0941677657615868E-2</v>
      </c>
      <c r="Q98" s="200">
        <f t="shared" si="15"/>
        <v>8.090502040999642E-2</v>
      </c>
    </row>
    <row r="99" spans="1:17" x14ac:dyDescent="0.25">
      <c r="A99" s="142" t="s">
        <v>271</v>
      </c>
      <c r="B99" s="199">
        <f t="shared" ref="B99:Q99" si="16">IF(B$45=0,0,B$45/B$5)</f>
        <v>3.7508537739029131E-2</v>
      </c>
      <c r="C99" s="199">
        <f t="shared" si="16"/>
        <v>3.7679957948622909E-2</v>
      </c>
      <c r="D99" s="199">
        <f t="shared" si="16"/>
        <v>3.7965883714617399E-2</v>
      </c>
      <c r="E99" s="199">
        <f t="shared" si="16"/>
        <v>3.7654934024760861E-2</v>
      </c>
      <c r="F99" s="199">
        <f t="shared" si="16"/>
        <v>3.7319174177481283E-2</v>
      </c>
      <c r="G99" s="199">
        <f t="shared" si="16"/>
        <v>3.6855655337401115E-2</v>
      </c>
      <c r="H99" s="199">
        <f t="shared" si="16"/>
        <v>3.7113403697488591E-2</v>
      </c>
      <c r="I99" s="199">
        <f t="shared" si="16"/>
        <v>3.6915996698532363E-2</v>
      </c>
      <c r="J99" s="199">
        <f t="shared" si="16"/>
        <v>3.6946300454962291E-2</v>
      </c>
      <c r="K99" s="199">
        <f t="shared" si="16"/>
        <v>3.6805101487764245E-2</v>
      </c>
      <c r="L99" s="199">
        <f t="shared" si="16"/>
        <v>3.673245713192079E-2</v>
      </c>
      <c r="M99" s="199">
        <f t="shared" si="16"/>
        <v>3.6615839700713186E-2</v>
      </c>
      <c r="N99" s="199">
        <f t="shared" si="16"/>
        <v>3.7006723467810351E-2</v>
      </c>
      <c r="O99" s="199">
        <f t="shared" si="16"/>
        <v>3.711145780420555E-2</v>
      </c>
      <c r="P99" s="199">
        <f t="shared" si="16"/>
        <v>3.6684184590293982E-2</v>
      </c>
      <c r="Q99" s="199">
        <f t="shared" si="16"/>
        <v>3.6580661348733334E-2</v>
      </c>
    </row>
    <row r="100" spans="1:17" x14ac:dyDescent="0.25">
      <c r="A100" s="142" t="s">
        <v>270</v>
      </c>
      <c r="B100" s="199">
        <f t="shared" ref="B100:Q100" si="17">IF(B$51=0,0,B$51/B$5)</f>
        <v>3.1921820216340054E-2</v>
      </c>
      <c r="C100" s="199">
        <f t="shared" si="17"/>
        <v>3.2240359360749815E-2</v>
      </c>
      <c r="D100" s="199">
        <f t="shared" si="17"/>
        <v>3.2496939776143555E-2</v>
      </c>
      <c r="E100" s="199">
        <f t="shared" si="17"/>
        <v>3.2193098262686758E-2</v>
      </c>
      <c r="F100" s="199">
        <f t="shared" si="17"/>
        <v>3.2153010598444123E-2</v>
      </c>
      <c r="G100" s="199">
        <f t="shared" si="17"/>
        <v>3.1859155997957321E-2</v>
      </c>
      <c r="H100" s="199">
        <f t="shared" si="17"/>
        <v>3.1002642085225834E-2</v>
      </c>
      <c r="I100" s="199">
        <f t="shared" si="17"/>
        <v>3.0945940138803276E-2</v>
      </c>
      <c r="J100" s="199">
        <f t="shared" si="17"/>
        <v>3.069897475826518E-2</v>
      </c>
      <c r="K100" s="199">
        <f t="shared" si="17"/>
        <v>3.109657785074444E-2</v>
      </c>
      <c r="L100" s="199">
        <f t="shared" si="17"/>
        <v>3.1158562855543588E-2</v>
      </c>
      <c r="M100" s="199">
        <f t="shared" si="17"/>
        <v>3.0505587045185658E-2</v>
      </c>
      <c r="N100" s="199">
        <f t="shared" si="17"/>
        <v>3.1417402713385847E-2</v>
      </c>
      <c r="O100" s="199">
        <f t="shared" si="17"/>
        <v>3.1621165299412363E-2</v>
      </c>
      <c r="P100" s="199">
        <f t="shared" si="17"/>
        <v>3.134023232251814E-2</v>
      </c>
      <c r="Q100" s="199">
        <f t="shared" si="17"/>
        <v>3.1437611374901045E-2</v>
      </c>
    </row>
    <row r="101" spans="1:17" x14ac:dyDescent="0.25">
      <c r="A101" s="142" t="s">
        <v>269</v>
      </c>
      <c r="B101" s="199">
        <f t="shared" ref="B101:Q101" si="18">IF(B$62=0,0,B$62/B$5)</f>
        <v>6.5865678990947195E-3</v>
      </c>
      <c r="C101" s="199">
        <f t="shared" si="18"/>
        <v>6.6000326296629516E-3</v>
      </c>
      <c r="D101" s="199">
        <f t="shared" si="18"/>
        <v>6.6266326451852034E-3</v>
      </c>
      <c r="E101" s="199">
        <f t="shared" si="18"/>
        <v>6.5840663578429675E-3</v>
      </c>
      <c r="F101" s="199">
        <f t="shared" si="18"/>
        <v>6.5421708443919608E-3</v>
      </c>
      <c r="G101" s="199">
        <f t="shared" si="18"/>
        <v>6.4924649143441012E-3</v>
      </c>
      <c r="H101" s="199">
        <f t="shared" si="18"/>
        <v>6.5210941351968475E-3</v>
      </c>
      <c r="I101" s="199">
        <f t="shared" si="18"/>
        <v>6.5160482997441063E-3</v>
      </c>
      <c r="J101" s="199">
        <f t="shared" si="18"/>
        <v>6.532071927139207E-3</v>
      </c>
      <c r="K101" s="199">
        <f t="shared" si="18"/>
        <v>6.4656554363924316E-3</v>
      </c>
      <c r="L101" s="199">
        <f t="shared" si="18"/>
        <v>6.4582946735228424E-3</v>
      </c>
      <c r="M101" s="199">
        <f t="shared" si="18"/>
        <v>6.4464746940433347E-3</v>
      </c>
      <c r="N101" s="199">
        <f t="shared" si="18"/>
        <v>6.4422436200126014E-3</v>
      </c>
      <c r="O101" s="199">
        <f t="shared" si="18"/>
        <v>6.4698528272942269E-3</v>
      </c>
      <c r="P101" s="199">
        <f t="shared" si="18"/>
        <v>6.4195737876045784E-3</v>
      </c>
      <c r="Q101" s="199">
        <f t="shared" si="18"/>
        <v>6.4044095175614232E-3</v>
      </c>
    </row>
    <row r="102" spans="1:17" x14ac:dyDescent="0.25">
      <c r="A102" s="142" t="s">
        <v>268</v>
      </c>
      <c r="B102" s="199">
        <f t="shared" ref="B102:Q102" si="19">IF(B$63=0,0,B$63/B$5)</f>
        <v>6.3352010282058105E-3</v>
      </c>
      <c r="C102" s="199">
        <f t="shared" si="19"/>
        <v>6.3481518967381323E-3</v>
      </c>
      <c r="D102" s="199">
        <f t="shared" si="19"/>
        <v>6.3737367610056097E-3</v>
      </c>
      <c r="E102" s="199">
        <f t="shared" si="19"/>
        <v>6.3327949546705545E-3</v>
      </c>
      <c r="F102" s="199">
        <f t="shared" si="19"/>
        <v>6.292498323107929E-3</v>
      </c>
      <c r="G102" s="199">
        <f t="shared" si="19"/>
        <v>6.2446893482410023E-3</v>
      </c>
      <c r="H102" s="199">
        <f t="shared" si="19"/>
        <v>6.2722259761421543E-3</v>
      </c>
      <c r="I102" s="199">
        <f t="shared" si="19"/>
        <v>6.267372707727089E-3</v>
      </c>
      <c r="J102" s="199">
        <f t="shared" si="19"/>
        <v>6.2827848164769265E-3</v>
      </c>
      <c r="K102" s="199">
        <f t="shared" si="19"/>
        <v>6.2189030153758365E-3</v>
      </c>
      <c r="L102" s="199">
        <f t="shared" si="19"/>
        <v>6.2118231654123635E-3</v>
      </c>
      <c r="M102" s="199">
        <f t="shared" si="19"/>
        <v>6.2004542784139874E-3</v>
      </c>
      <c r="N102" s="199">
        <f t="shared" si="19"/>
        <v>6.1963846772255431E-3</v>
      </c>
      <c r="O102" s="199">
        <f t="shared" si="19"/>
        <v>6.2229402189034116E-3</v>
      </c>
      <c r="P102" s="199">
        <f t="shared" si="19"/>
        <v>6.1745800062981719E-3</v>
      </c>
      <c r="Q102" s="199">
        <f t="shared" si="19"/>
        <v>6.159994458765505E-3</v>
      </c>
    </row>
    <row r="103" spans="1:17" x14ac:dyDescent="0.25">
      <c r="A103" s="142" t="s">
        <v>267</v>
      </c>
      <c r="B103" s="199">
        <f t="shared" ref="B103:Q103" si="20">IF(B$64=0,0,B$64/B$5)</f>
        <v>3.3151201951882699E-4</v>
      </c>
      <c r="C103" s="199">
        <f t="shared" si="20"/>
        <v>3.3218971996788255E-4</v>
      </c>
      <c r="D103" s="199">
        <f t="shared" si="20"/>
        <v>3.3352853936519355E-4</v>
      </c>
      <c r="E103" s="199">
        <f t="shared" si="20"/>
        <v>3.3138611312797484E-4</v>
      </c>
      <c r="F103" s="199">
        <f t="shared" si="20"/>
        <v>3.2927744796491923E-4</v>
      </c>
      <c r="G103" s="199">
        <f t="shared" si="20"/>
        <v>3.2677567260866843E-4</v>
      </c>
      <c r="H103" s="199">
        <f t="shared" si="20"/>
        <v>3.2821662500869588E-4</v>
      </c>
      <c r="I103" s="199">
        <f t="shared" si="20"/>
        <v>3.2796266040577613E-4</v>
      </c>
      <c r="J103" s="199">
        <f t="shared" si="20"/>
        <v>3.2876915403935692E-4</v>
      </c>
      <c r="K103" s="199">
        <f t="shared" si="20"/>
        <v>3.2542631064745261E-4</v>
      </c>
      <c r="L103" s="199">
        <f t="shared" si="20"/>
        <v>3.2505583221293565E-4</v>
      </c>
      <c r="M103" s="199">
        <f t="shared" si="20"/>
        <v>3.2446091459757773E-4</v>
      </c>
      <c r="N103" s="199">
        <f t="shared" si="20"/>
        <v>3.2424795818110244E-4</v>
      </c>
      <c r="O103" s="199">
        <f t="shared" si="20"/>
        <v>3.2563757174061708E-4</v>
      </c>
      <c r="P103" s="199">
        <f t="shared" si="20"/>
        <v>3.2310695090100299E-4</v>
      </c>
      <c r="Q103" s="199">
        <f t="shared" si="20"/>
        <v>3.2234371003511496E-4</v>
      </c>
    </row>
    <row r="104" spans="1:17" x14ac:dyDescent="0.25">
      <c r="A104" s="127" t="s">
        <v>259</v>
      </c>
      <c r="B104" s="200">
        <f t="shared" ref="B104:Q104" si="21">IF(B$65=0,0,B$65/B$5)</f>
        <v>0.11340069551564722</v>
      </c>
      <c r="C104" s="200">
        <f t="shared" si="21"/>
        <v>0.11367639448279636</v>
      </c>
      <c r="D104" s="200">
        <f t="shared" si="21"/>
        <v>0.11415648164804068</v>
      </c>
      <c r="E104" s="200">
        <f t="shared" si="21"/>
        <v>0.11340672150244155</v>
      </c>
      <c r="F104" s="200">
        <f t="shared" si="21"/>
        <v>0.11271363811109286</v>
      </c>
      <c r="G104" s="200">
        <f t="shared" si="21"/>
        <v>0.11184867938589085</v>
      </c>
      <c r="H104" s="200">
        <f t="shared" si="21"/>
        <v>0.1121691734186874</v>
      </c>
      <c r="I104" s="200">
        <f t="shared" si="21"/>
        <v>0.11207671311732967</v>
      </c>
      <c r="J104" s="200">
        <f t="shared" si="21"/>
        <v>0.11229635529089037</v>
      </c>
      <c r="K104" s="200">
        <f t="shared" si="21"/>
        <v>0.11127750557216304</v>
      </c>
      <c r="L104" s="200">
        <f t="shared" si="21"/>
        <v>0.11116769348024311</v>
      </c>
      <c r="M104" s="200">
        <f t="shared" si="21"/>
        <v>0.11086099530229605</v>
      </c>
      <c r="N104" s="200">
        <f t="shared" si="21"/>
        <v>0.11094965920640451</v>
      </c>
      <c r="O104" s="200">
        <f t="shared" si="21"/>
        <v>0.11143712442684067</v>
      </c>
      <c r="P104" s="200">
        <f t="shared" si="21"/>
        <v>0.11056501813550475</v>
      </c>
      <c r="Q104" s="200">
        <f t="shared" si="21"/>
        <v>0.11033353649112122</v>
      </c>
    </row>
    <row r="105" spans="1:17" x14ac:dyDescent="0.25">
      <c r="A105" s="142" t="s">
        <v>266</v>
      </c>
      <c r="B105" s="199">
        <f t="shared" ref="B105:Q105" si="22">IF(B$66=0,0,B$66/B$5)</f>
        <v>1.6175989116535866E-2</v>
      </c>
      <c r="C105" s="199">
        <f t="shared" si="22"/>
        <v>1.6209057224003301E-2</v>
      </c>
      <c r="D105" s="199">
        <f t="shared" si="22"/>
        <v>1.6274384351602906E-2</v>
      </c>
      <c r="E105" s="199">
        <f t="shared" si="22"/>
        <v>1.6169845567318306E-2</v>
      </c>
      <c r="F105" s="199">
        <f t="shared" si="22"/>
        <v>1.606695414040258E-2</v>
      </c>
      <c r="G105" s="199">
        <f t="shared" si="22"/>
        <v>1.5944881067476088E-2</v>
      </c>
      <c r="H105" s="199">
        <f t="shared" si="22"/>
        <v>1.6015191731849954E-2</v>
      </c>
      <c r="I105" s="199">
        <f t="shared" si="22"/>
        <v>1.6002799636206547E-2</v>
      </c>
      <c r="J105" s="199">
        <f t="shared" si="22"/>
        <v>1.6042152152770786E-2</v>
      </c>
      <c r="K105" s="199">
        <f t="shared" si="22"/>
        <v>1.5879039519919005E-2</v>
      </c>
      <c r="L105" s="199">
        <f t="shared" si="22"/>
        <v>1.5860962181023851E-2</v>
      </c>
      <c r="M105" s="199">
        <f t="shared" si="22"/>
        <v>1.5831933426997877E-2</v>
      </c>
      <c r="N105" s="199">
        <f t="shared" si="22"/>
        <v>1.582154230850932E-2</v>
      </c>
      <c r="O105" s="199">
        <f t="shared" si="22"/>
        <v>1.5889347915821923E-2</v>
      </c>
      <c r="P105" s="199">
        <f t="shared" si="22"/>
        <v>1.5765867339705576E-2</v>
      </c>
      <c r="Q105" s="199">
        <f t="shared" si="22"/>
        <v>1.5728625323691136E-2</v>
      </c>
    </row>
    <row r="106" spans="1:17" x14ac:dyDescent="0.25">
      <c r="A106" s="142" t="s">
        <v>265</v>
      </c>
      <c r="B106" s="199">
        <f t="shared" ref="B106:Q106" si="23">IF(B$67=0,0,B$67/B$5)</f>
        <v>5.5299566642337573E-3</v>
      </c>
      <c r="C106" s="199">
        <f t="shared" si="23"/>
        <v>5.5851385947286378E-3</v>
      </c>
      <c r="D106" s="199">
        <f t="shared" si="23"/>
        <v>5.6295871433515669E-3</v>
      </c>
      <c r="E106" s="199">
        <f t="shared" si="23"/>
        <v>5.5769513478103362E-3</v>
      </c>
      <c r="F106" s="199">
        <f t="shared" si="23"/>
        <v>5.5700067862367881E-3</v>
      </c>
      <c r="G106" s="199">
        <f t="shared" si="23"/>
        <v>5.5191010673503052E-3</v>
      </c>
      <c r="H106" s="199">
        <f t="shared" si="23"/>
        <v>5.3707234125794185E-3</v>
      </c>
      <c r="I106" s="199">
        <f t="shared" si="23"/>
        <v>5.3609006861694147E-3</v>
      </c>
      <c r="J106" s="199">
        <f t="shared" si="23"/>
        <v>5.3181177921274702E-3</v>
      </c>
      <c r="K106" s="199">
        <f t="shared" si="23"/>
        <v>5.3869963164745937E-3</v>
      </c>
      <c r="L106" s="199">
        <f t="shared" si="23"/>
        <v>5.3977342502154815E-3</v>
      </c>
      <c r="M106" s="199">
        <f t="shared" si="23"/>
        <v>5.2846163919730528E-3</v>
      </c>
      <c r="N106" s="199">
        <f t="shared" si="23"/>
        <v>5.4425742119452152E-3</v>
      </c>
      <c r="O106" s="199">
        <f t="shared" si="23"/>
        <v>5.477872896759624E-3</v>
      </c>
      <c r="P106" s="199">
        <f t="shared" si="23"/>
        <v>5.4292056472967001E-3</v>
      </c>
      <c r="Q106" s="199">
        <f t="shared" si="23"/>
        <v>5.4460750468494842E-3</v>
      </c>
    </row>
    <row r="107" spans="1:17" x14ac:dyDescent="0.25">
      <c r="A107" s="142" t="s">
        <v>264</v>
      </c>
      <c r="B107" s="199">
        <f t="shared" ref="B107:Q107" si="24">IF(B$78=0,0,B$78/B$5)</f>
        <v>9.1694749734877595E-2</v>
      </c>
      <c r="C107" s="199">
        <f t="shared" si="24"/>
        <v>9.1882198664064427E-2</v>
      </c>
      <c r="D107" s="199">
        <f t="shared" si="24"/>
        <v>9.2252510153086206E-2</v>
      </c>
      <c r="E107" s="199">
        <f t="shared" si="24"/>
        <v>9.165992458731291E-2</v>
      </c>
      <c r="F107" s="199">
        <f t="shared" si="24"/>
        <v>9.1076677184453489E-2</v>
      </c>
      <c r="G107" s="199">
        <f t="shared" si="24"/>
        <v>9.0384697251064461E-2</v>
      </c>
      <c r="H107" s="199">
        <f t="shared" si="24"/>
        <v>9.0783258274258039E-2</v>
      </c>
      <c r="I107" s="199">
        <f t="shared" si="24"/>
        <v>9.0713012794953696E-2</v>
      </c>
      <c r="J107" s="199">
        <f t="shared" si="24"/>
        <v>9.0936085345992124E-2</v>
      </c>
      <c r="K107" s="199">
        <f t="shared" si="24"/>
        <v>9.0011469735769442E-2</v>
      </c>
      <c r="L107" s="199">
        <f t="shared" si="24"/>
        <v>8.9908997049003778E-2</v>
      </c>
      <c r="M107" s="199">
        <f t="shared" si="24"/>
        <v>8.9744445483325122E-2</v>
      </c>
      <c r="N107" s="199">
        <f t="shared" si="24"/>
        <v>8.9685542685949984E-2</v>
      </c>
      <c r="O107" s="199">
        <f t="shared" si="24"/>
        <v>9.0069903614259123E-2</v>
      </c>
      <c r="P107" s="199">
        <f t="shared" si="24"/>
        <v>8.936994514850248E-2</v>
      </c>
      <c r="Q107" s="199">
        <f t="shared" si="24"/>
        <v>8.9158836120580606E-2</v>
      </c>
    </row>
    <row r="108" spans="1:17" x14ac:dyDescent="0.25">
      <c r="A108" s="72" t="s">
        <v>258</v>
      </c>
      <c r="B108" s="71">
        <f t="shared" ref="B108:Q108" si="25">IF(B$79=0,0,B$79/B$5)</f>
        <v>5.2082381250724424E-2</v>
      </c>
      <c r="C108" s="71">
        <f t="shared" si="25"/>
        <v>1.6244874134820755E-2</v>
      </c>
      <c r="D108" s="71">
        <f t="shared" si="25"/>
        <v>8.1098865554530327E-3</v>
      </c>
      <c r="E108" s="71">
        <f t="shared" si="25"/>
        <v>2.6042019136028292E-2</v>
      </c>
      <c r="F108" s="71">
        <f t="shared" si="25"/>
        <v>4.7524555437473089E-2</v>
      </c>
      <c r="G108" s="71">
        <f t="shared" si="25"/>
        <v>9.7571220778804285E-2</v>
      </c>
      <c r="H108" s="71">
        <f t="shared" si="25"/>
        <v>0.15074964330213353</v>
      </c>
      <c r="I108" s="71">
        <f t="shared" si="25"/>
        <v>0.15843502706763293</v>
      </c>
      <c r="J108" s="71">
        <f t="shared" si="25"/>
        <v>0.16870394664819569</v>
      </c>
      <c r="K108" s="71">
        <f t="shared" si="25"/>
        <v>0.16792962783118962</v>
      </c>
      <c r="L108" s="71">
        <f t="shared" si="25"/>
        <v>0.16716426145459079</v>
      </c>
      <c r="M108" s="71">
        <f t="shared" si="25"/>
        <v>0.21543774444413755</v>
      </c>
      <c r="N108" s="71">
        <f t="shared" si="25"/>
        <v>0.1512554813187322</v>
      </c>
      <c r="O108" s="71">
        <f t="shared" si="25"/>
        <v>0.12301366595292612</v>
      </c>
      <c r="P108" s="71">
        <f t="shared" si="25"/>
        <v>0.17008342456230027</v>
      </c>
      <c r="Q108" s="71">
        <f t="shared" si="25"/>
        <v>0.17037803895413392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0.40476409489076426</v>
      </c>
      <c r="C112" s="253">
        <f>IF(C$5=0,0,C$5/FBT_fec!C$5)</f>
        <v>0.40393833541543911</v>
      </c>
      <c r="D112" s="253">
        <f>IF(D$5=0,0,D$5/FBT_fec!D$5)</f>
        <v>0.40581156247799044</v>
      </c>
      <c r="E112" s="253">
        <f>IF(E$5=0,0,E$5/FBT_fec!E$5)</f>
        <v>0.41314987708309248</v>
      </c>
      <c r="F112" s="253">
        <f>IF(F$5=0,0,F$5/FBT_fec!F$5)</f>
        <v>0.41579565424855042</v>
      </c>
      <c r="G112" s="253">
        <f>IF(G$5=0,0,G$5/FBT_fec!G$5)</f>
        <v>0.41897896135562773</v>
      </c>
      <c r="H112" s="253">
        <f>IF(H$5=0,0,H$5/FBT_fec!H$5)</f>
        <v>0.41713953978485757</v>
      </c>
      <c r="I112" s="253">
        <f>IF(I$5=0,0,I$5/FBT_fec!I$5)</f>
        <v>0.41746256033071033</v>
      </c>
      <c r="J112" s="253">
        <f>IF(J$5=0,0,J$5/FBT_fec!J$5)</f>
        <v>0.41643849559401441</v>
      </c>
      <c r="K112" s="253">
        <f>IF(K$5=0,0,K$5/FBT_fec!K$5)</f>
        <v>0.43124059019182981</v>
      </c>
      <c r="L112" s="253">
        <f>IF(L$5=0,0,L$5/FBT_fec!L$5)</f>
        <v>0.44303341902093851</v>
      </c>
      <c r="M112" s="253">
        <f>IF(M$5=0,0,M$5/FBT_fec!M$5)</f>
        <v>0.44384574609427713</v>
      </c>
      <c r="N112" s="253">
        <f>IF(N$5=0,0,N$5/FBT_fec!N$5)</f>
        <v>0.47153219991724121</v>
      </c>
      <c r="O112" s="253">
        <f>IF(O$5=0,0,O$5/FBT_fec!O$5)</f>
        <v>0.49469599441779738</v>
      </c>
      <c r="P112" s="253">
        <f>IF(P$5=0,0,P$5/FBT_fec!P$5)</f>
        <v>0.51050613065628436</v>
      </c>
      <c r="Q112" s="253">
        <f>IF(Q$5=0,0,Q$5/FBT_fec!Q$5)</f>
        <v>0.51171489983363494</v>
      </c>
    </row>
    <row r="113" spans="1:17" x14ac:dyDescent="0.25">
      <c r="A113" s="132" t="s">
        <v>83</v>
      </c>
      <c r="B113" s="282">
        <f>IF(B$6=0,0,B$6/FBT_fec!B$6)</f>
        <v>0.43463769603569141</v>
      </c>
      <c r="C113" s="282">
        <f>IF(C$6=0,0,C$6/FBT_fec!C$6)</f>
        <v>0.43463769603569147</v>
      </c>
      <c r="D113" s="282">
        <f>IF(D$6=0,0,D$6/FBT_fec!D$6)</f>
        <v>0.43841312597218762</v>
      </c>
      <c r="E113" s="282">
        <f>IF(E$6=0,0,E$6/FBT_fec!E$6)</f>
        <v>0.44347389774403179</v>
      </c>
      <c r="F113" s="282">
        <f>IF(F$6=0,0,F$6/FBT_fec!F$6)</f>
        <v>0.4434738977440319</v>
      </c>
      <c r="G113" s="282">
        <f>IF(G$6=0,0,G$6/FBT_fec!G$6)</f>
        <v>0.44347389774403195</v>
      </c>
      <c r="H113" s="282">
        <f>IF(H$6=0,0,H$6/FBT_fec!H$6)</f>
        <v>0.44347389774403195</v>
      </c>
      <c r="I113" s="282">
        <f>IF(I$6=0,0,I$6/FBT_fec!I$6)</f>
        <v>0.44347389774403179</v>
      </c>
      <c r="J113" s="282">
        <f>IF(J$6=0,0,J$6/FBT_fec!J$6)</f>
        <v>0.4434738977440319</v>
      </c>
      <c r="K113" s="282">
        <f>IF(K$6=0,0,K$6/FBT_fec!K$6)</f>
        <v>0.45456754429374729</v>
      </c>
      <c r="L113" s="282">
        <f>IF(L$6=0,0,L$6/FBT_fec!L$6)</f>
        <v>0.46646662902658259</v>
      </c>
      <c r="M113" s="282">
        <f>IF(M$6=0,0,M$6/FBT_fec!M$6)</f>
        <v>0.46646662902658259</v>
      </c>
      <c r="N113" s="282">
        <f>IF(N$6=0,0,N$6/FBT_fec!N$6)</f>
        <v>0.49523888254356369</v>
      </c>
      <c r="O113" s="282">
        <f>IF(O$6=0,0,O$6/FBT_fec!O$6)</f>
        <v>0.52179394041479321</v>
      </c>
      <c r="P113" s="282">
        <f>IF(P$6=0,0,P$6/FBT_fec!P$6)</f>
        <v>0.53428550582781387</v>
      </c>
      <c r="Q113" s="282">
        <f>IF(Q$6=0,0,Q$6/FBT_fec!Q$6)</f>
        <v>0.53428550582781387</v>
      </c>
    </row>
    <row r="114" spans="1:17" x14ac:dyDescent="0.25">
      <c r="A114" s="76" t="s">
        <v>82</v>
      </c>
      <c r="B114" s="281">
        <f>IF(B$7=0,0,B$7/FBT_fec!B$7)</f>
        <v>0.1088714364570517</v>
      </c>
      <c r="C114" s="281">
        <f>IF(C$7=0,0,C$7/FBT_fec!C$7)</f>
        <v>0.10887143645705172</v>
      </c>
      <c r="D114" s="281">
        <f>IF(D$7=0,0,D$7/FBT_fec!D$7)</f>
        <v>0.1098171355627168</v>
      </c>
      <c r="E114" s="281">
        <f>IF(E$7=0,0,E$7/FBT_fec!E$7)</f>
        <v>0.11108479710566944</v>
      </c>
      <c r="F114" s="281">
        <f>IF(F$7=0,0,F$7/FBT_fec!F$7)</f>
        <v>0.11108479710566944</v>
      </c>
      <c r="G114" s="281">
        <f>IF(G$7=0,0,G$7/FBT_fec!G$7)</f>
        <v>0.11108479710566944</v>
      </c>
      <c r="H114" s="281">
        <f>IF(H$7=0,0,H$7/FBT_fec!H$7)</f>
        <v>0.11108479710566943</v>
      </c>
      <c r="I114" s="281">
        <f>IF(I$7=0,0,I$7/FBT_fec!I$7)</f>
        <v>0.11108479710566943</v>
      </c>
      <c r="J114" s="281">
        <f>IF(J$7=0,0,J$7/FBT_fec!J$7)</f>
        <v>0.11108479710566944</v>
      </c>
      <c r="K114" s="281">
        <f>IF(K$7=0,0,K$7/FBT_fec!K$7)</f>
        <v>0.11386362012638404</v>
      </c>
      <c r="L114" s="281">
        <f>IF(L$7=0,0,L$7/FBT_fec!L$7)</f>
        <v>0.11684419557854539</v>
      </c>
      <c r="M114" s="281">
        <f>IF(M$7=0,0,M$7/FBT_fec!M$7)</f>
        <v>0.11684419557854542</v>
      </c>
      <c r="N114" s="281">
        <f>IF(N$7=0,0,N$7/FBT_fec!N$7)</f>
        <v>0.12405129381017911</v>
      </c>
      <c r="O114" s="281">
        <f>IF(O$7=0,0,O$7/FBT_fec!O$7)</f>
        <v>0.13070301160182574</v>
      </c>
      <c r="P114" s="281">
        <f>IF(P$7=0,0,P$7/FBT_fec!P$7)</f>
        <v>0.13383199623090195</v>
      </c>
      <c r="Q114" s="281">
        <f>IF(Q$7=0,0,Q$7/FBT_fec!Q$7)</f>
        <v>0.13383199623090195</v>
      </c>
    </row>
    <row r="115" spans="1:17" x14ac:dyDescent="0.25">
      <c r="A115" s="76" t="s">
        <v>81</v>
      </c>
      <c r="B115" s="281">
        <f>IF(B$8=0,0,B$8/FBT_fec!B$8)</f>
        <v>0.5933401042597064</v>
      </c>
      <c r="C115" s="281">
        <f>IF(C$8=0,0,C$8/FBT_fec!C$8)</f>
        <v>0.5933401042597064</v>
      </c>
      <c r="D115" s="281">
        <f>IF(D$8=0,0,D$8/FBT_fec!D$8)</f>
        <v>0.59849408425862927</v>
      </c>
      <c r="E115" s="281">
        <f>IF(E$8=0,0,E$8/FBT_fec!E$8)</f>
        <v>0.605402732261618</v>
      </c>
      <c r="F115" s="281">
        <f>IF(F$8=0,0,F$8/FBT_fec!F$8)</f>
        <v>0.605402732261618</v>
      </c>
      <c r="G115" s="281">
        <f>IF(G$8=0,0,G$8/FBT_fec!G$8)</f>
        <v>0.605402732261618</v>
      </c>
      <c r="H115" s="281">
        <f>IF(H$8=0,0,H$8/FBT_fec!H$8)</f>
        <v>0.60540273226161812</v>
      </c>
      <c r="I115" s="281">
        <f>IF(I$8=0,0,I$8/FBT_fec!I$8)</f>
        <v>0.605402732261618</v>
      </c>
      <c r="J115" s="281">
        <f>IF(J$8=0,0,J$8/FBT_fec!J$8)</f>
        <v>0.60540273226161812</v>
      </c>
      <c r="K115" s="281">
        <f>IF(K$8=0,0,K$8/FBT_fec!K$8)</f>
        <v>0.62054708228110644</v>
      </c>
      <c r="L115" s="281">
        <f>IF(L$8=0,0,L$8/FBT_fec!L$8)</f>
        <v>0.63679096595795115</v>
      </c>
      <c r="M115" s="281">
        <f>IF(M$8=0,0,M$8/FBT_fec!M$8)</f>
        <v>0.63679096595795115</v>
      </c>
      <c r="N115" s="281">
        <f>IF(N$8=0,0,N$8/FBT_fec!N$8)</f>
        <v>0.67606904067917906</v>
      </c>
      <c r="O115" s="281">
        <f>IF(O$8=0,0,O$8/FBT_fec!O$8)</f>
        <v>0.71232033905860914</v>
      </c>
      <c r="P115" s="281">
        <f>IF(P$8=0,0,P$8/FBT_fec!P$8)</f>
        <v>0.72937304017526494</v>
      </c>
      <c r="Q115" s="281">
        <f>IF(Q$8=0,0,Q$8/FBT_fec!Q$8)</f>
        <v>0.72937304017526516</v>
      </c>
    </row>
    <row r="116" spans="1:17" x14ac:dyDescent="0.25">
      <c r="A116" s="76" t="s">
        <v>80</v>
      </c>
      <c r="B116" s="281">
        <f>IF(B$9=0,0,B$9/FBT_fec!B$9)</f>
        <v>0.42337265942474173</v>
      </c>
      <c r="C116" s="281">
        <f>IF(C$9=0,0,C$9/FBT_fec!C$9)</f>
        <v>0.42337265942474178</v>
      </c>
      <c r="D116" s="281">
        <f>IF(D$9=0,0,D$9/FBT_fec!D$9)</f>
        <v>0.42705023692725758</v>
      </c>
      <c r="E116" s="281">
        <f>IF(E$9=0,0,E$9/FBT_fec!E$9)</f>
        <v>0.43197984248915389</v>
      </c>
      <c r="F116" s="281">
        <f>IF(F$9=0,0,F$9/FBT_fec!F$9)</f>
        <v>0.43197984248915389</v>
      </c>
      <c r="G116" s="281">
        <f>IF(G$9=0,0,G$9/FBT_fec!G$9)</f>
        <v>0.431979842489154</v>
      </c>
      <c r="H116" s="281">
        <f>IF(H$9=0,0,H$9/FBT_fec!H$9)</f>
        <v>0.43197984248915394</v>
      </c>
      <c r="I116" s="281">
        <f>IF(I$9=0,0,I$9/FBT_fec!I$9)</f>
        <v>0.43197984248915383</v>
      </c>
      <c r="J116" s="281">
        <f>IF(J$9=0,0,J$9/FBT_fec!J$9)</f>
        <v>0.431979842489154</v>
      </c>
      <c r="K116" s="281">
        <f>IF(K$9=0,0,K$9/FBT_fec!K$9)</f>
        <v>0.44278596143675086</v>
      </c>
      <c r="L116" s="281">
        <f>IF(L$9=0,0,L$9/FBT_fec!L$9)</f>
        <v>0.45437664304124542</v>
      </c>
      <c r="M116" s="281">
        <f>IF(M$9=0,0,M$9/FBT_fec!M$9)</f>
        <v>0.45437664304124542</v>
      </c>
      <c r="N116" s="281">
        <f>IF(N$9=0,0,N$9/FBT_fec!N$9)</f>
        <v>0.48240317088324569</v>
      </c>
      <c r="O116" s="281">
        <f>IF(O$9=0,0,O$9/FBT_fec!O$9)</f>
        <v>0.50826996885006803</v>
      </c>
      <c r="P116" s="281">
        <f>IF(P$9=0,0,P$9/FBT_fec!P$9)</f>
        <v>0.52043777508851807</v>
      </c>
      <c r="Q116" s="281">
        <f>IF(Q$9=0,0,Q$9/FBT_fec!Q$9)</f>
        <v>0.52043777508851807</v>
      </c>
    </row>
    <row r="117" spans="1:17" x14ac:dyDescent="0.25">
      <c r="A117" s="129" t="s">
        <v>79</v>
      </c>
      <c r="B117" s="280">
        <f>IF(B$10=0,0,B$10/FBT_fec!B$10)</f>
        <v>0.6546241376222921</v>
      </c>
      <c r="C117" s="280">
        <f>IF(C$10=0,0,C$10/FBT_fec!C$10)</f>
        <v>0.65464496743483036</v>
      </c>
      <c r="D117" s="280">
        <f>IF(D$10=0,0,D$10/FBT_fec!D$10)</f>
        <v>0.66033914820688711</v>
      </c>
      <c r="E117" s="280">
        <f>IF(E$10=0,0,E$10/FBT_fec!E$10)</f>
        <v>0.66800699085395399</v>
      </c>
      <c r="F117" s="280">
        <f>IF(F$10=0,0,F$10/FBT_fec!F$10)</f>
        <v>0.66804552912362203</v>
      </c>
      <c r="G117" s="280">
        <f>IF(G$10=0,0,G$10/FBT_fec!G$10)</f>
        <v>0.6680797430993648</v>
      </c>
      <c r="H117" s="280">
        <f>IF(H$10=0,0,H$10/FBT_fec!H$10)</f>
        <v>0.66812705674942929</v>
      </c>
      <c r="I117" s="280">
        <f>IF(I$10=0,0,I$10/FBT_fec!I$10)</f>
        <v>0.66820082435227257</v>
      </c>
      <c r="J117" s="280">
        <f>IF(J$10=0,0,J$10/FBT_fec!J$10)</f>
        <v>0.6682656923425303</v>
      </c>
      <c r="K117" s="280">
        <f>IF(K$10=0,0,K$10/FBT_fec!K$10)</f>
        <v>0.68497337514536283</v>
      </c>
      <c r="L117" s="280">
        <f>IF(L$10=0,0,L$10/FBT_fec!L$10)</f>
        <v>0.70297723716995342</v>
      </c>
      <c r="M117" s="280">
        <f>IF(M$10=0,0,M$10/FBT_fec!M$10)</f>
        <v>0.70306919909370202</v>
      </c>
      <c r="N117" s="280">
        <f>IF(N$10=0,0,N$10/FBT_fec!N$10)</f>
        <v>0.746415423517795</v>
      </c>
      <c r="O117" s="280">
        <f>IF(O$10=0,0,O$10/FBT_fec!O$10)</f>
        <v>0.7864708658005527</v>
      </c>
      <c r="P117" s="280">
        <f>IF(P$10=0,0,P$10/FBT_fec!P$10)</f>
        <v>0.80527279789838835</v>
      </c>
      <c r="Q117" s="280">
        <f>IF(Q$10=0,0,Q$10/FBT_fec!Q$10)</f>
        <v>0.80527101021988212</v>
      </c>
    </row>
    <row r="118" spans="1:17" x14ac:dyDescent="0.25">
      <c r="A118" s="127" t="s">
        <v>263</v>
      </c>
      <c r="B118" s="305">
        <f>IF(B$15=0,0,B$15/FBT_fec!B$15)</f>
        <v>0.55214180836886084</v>
      </c>
      <c r="C118" s="305">
        <f>IF(C$15=0,0,C$15/FBT_fec!C$15)</f>
        <v>0.55249176658594534</v>
      </c>
      <c r="D118" s="305">
        <f>IF(D$15=0,0,D$15/FBT_fec!D$15)</f>
        <v>0.5577884244202046</v>
      </c>
      <c r="E118" s="305">
        <f>IF(E$15=0,0,E$15/FBT_fec!E$15)</f>
        <v>0.56397378031894363</v>
      </c>
      <c r="F118" s="305">
        <f>IF(F$15=0,0,F$15/FBT_fec!F$15)</f>
        <v>0.56360817823098064</v>
      </c>
      <c r="G118" s="305">
        <f>IF(G$15=0,0,G$15/FBT_fec!G$15)</f>
        <v>0.56291863227139416</v>
      </c>
      <c r="H118" s="305">
        <f>IF(H$15=0,0,H$15/FBT_fec!H$15)</f>
        <v>0.56328188446549288</v>
      </c>
      <c r="I118" s="305">
        <f>IF(I$15=0,0,I$15/FBT_fec!I$15)</f>
        <v>0.56263791984755174</v>
      </c>
      <c r="J118" s="305">
        <f>IF(J$15=0,0,J$15/FBT_fec!J$15)</f>
        <v>0.56240762034638714</v>
      </c>
      <c r="K118" s="305">
        <f>IF(K$15=0,0,K$15/FBT_fec!K$15)</f>
        <v>0.57740102028942775</v>
      </c>
      <c r="L118" s="305">
        <f>IF(L$15=0,0,L$15/FBT_fec!L$15)</f>
        <v>0.59239092947304928</v>
      </c>
      <c r="M118" s="305">
        <f>IF(M$15=0,0,M$15/FBT_fec!M$15)</f>
        <v>0.59219047128836866</v>
      </c>
      <c r="N118" s="305">
        <f>IF(N$15=0,0,N$15/FBT_fec!N$15)</f>
        <v>0.63050660200701003</v>
      </c>
      <c r="O118" s="305">
        <f>IF(O$15=0,0,O$15/FBT_fec!O$15)</f>
        <v>0.66407114745641282</v>
      </c>
      <c r="P118" s="305">
        <f>IF(P$15=0,0,P$15/FBT_fec!P$15)</f>
        <v>0.67932049727898502</v>
      </c>
      <c r="Q118" s="305">
        <f>IF(Q$15=0,0,Q$15/FBT_fec!Q$15)</f>
        <v>0.67924156568324079</v>
      </c>
    </row>
    <row r="119" spans="1:17" x14ac:dyDescent="0.25">
      <c r="A119" s="127" t="s">
        <v>262</v>
      </c>
      <c r="B119" s="305">
        <f>IF(B$24=0,0,B$24/FBT_fec!B$24)</f>
        <v>0.27759497028018759</v>
      </c>
      <c r="C119" s="305">
        <f>IF(C$24=0,0,C$24/FBT_fec!C$24)</f>
        <v>0.27801351855048134</v>
      </c>
      <c r="D119" s="305">
        <f>IF(D$24=0,0,D$24/FBT_fec!D$24)</f>
        <v>0.2810103192097666</v>
      </c>
      <c r="E119" s="305">
        <f>IF(E$24=0,0,E$24/FBT_fec!E$24)</f>
        <v>0.28398656933165423</v>
      </c>
      <c r="F119" s="305">
        <f>IF(F$24=0,0,F$24/FBT_fec!F$24)</f>
        <v>0.28358532509294859</v>
      </c>
      <c r="G119" s="305">
        <f>IF(G$24=0,0,G$24/FBT_fec!G$24)</f>
        <v>0.28280658157775074</v>
      </c>
      <c r="H119" s="305">
        <f>IF(H$24=0,0,H$24/FBT_fec!H$24)</f>
        <v>0.28325567459806877</v>
      </c>
      <c r="I119" s="305">
        <f>IF(I$24=0,0,I$24/FBT_fec!I$24)</f>
        <v>0.28255467577254595</v>
      </c>
      <c r="J119" s="305">
        <f>IF(J$24=0,0,J$24/FBT_fec!J$24)</f>
        <v>0.28232778030626948</v>
      </c>
      <c r="K119" s="305">
        <f>IF(K$24=0,0,K$24/FBT_fec!K$24)</f>
        <v>0.2904535077859195</v>
      </c>
      <c r="L119" s="305">
        <f>IF(L$24=0,0,L$24/FBT_fec!L$24)</f>
        <v>0.29795655814186067</v>
      </c>
      <c r="M119" s="305">
        <f>IF(M$24=0,0,M$24/FBT_fec!M$24)</f>
        <v>0.29778024650362706</v>
      </c>
      <c r="N119" s="305">
        <f>IF(N$24=0,0,N$24/FBT_fec!N$24)</f>
        <v>0.31820007100844361</v>
      </c>
      <c r="O119" s="305">
        <f>IF(O$24=0,0,O$24/FBT_fec!O$24)</f>
        <v>0.33499962808872819</v>
      </c>
      <c r="P119" s="305">
        <f>IF(P$24=0,0,P$24/FBT_fec!P$24)</f>
        <v>0.34225642601190137</v>
      </c>
      <c r="Q119" s="305">
        <f>IF(Q$24=0,0,Q$24/FBT_fec!Q$24)</f>
        <v>0.34216430474314707</v>
      </c>
    </row>
    <row r="120" spans="1:17" x14ac:dyDescent="0.25">
      <c r="A120" s="127" t="s">
        <v>261</v>
      </c>
      <c r="B120" s="305">
        <f>IF(B$33=0,0,B$33/FBT_fec!B$33)</f>
        <v>0.3674294698140626</v>
      </c>
      <c r="C120" s="305">
        <f>IF(C$33=0,0,C$33/FBT_fec!C$33)</f>
        <v>0.37033887529003862</v>
      </c>
      <c r="D120" s="305">
        <f>IF(D$33=0,0,D$33/FBT_fec!D$33)</f>
        <v>0.37501724614634752</v>
      </c>
      <c r="E120" s="305">
        <f>IF(E$33=0,0,E$33/FBT_fec!E$33)</f>
        <v>0.37822894466130375</v>
      </c>
      <c r="F120" s="305">
        <f>IF(F$33=0,0,F$33/FBT_fec!F$33)</f>
        <v>0.38017709469000238</v>
      </c>
      <c r="G120" s="305">
        <f>IF(G$33=0,0,G$33/FBT_fec!G$33)</f>
        <v>0.37958657149647973</v>
      </c>
      <c r="H120" s="305">
        <f>IF(H$33=0,0,H$33/FBT_fec!H$33)</f>
        <v>0.36775994187649258</v>
      </c>
      <c r="I120" s="305">
        <f>IF(I$33=0,0,I$33/FBT_fec!I$33)</f>
        <v>0.3673715929074865</v>
      </c>
      <c r="J120" s="305">
        <f>IF(J$33=0,0,J$33/FBT_fec!J$33)</f>
        <v>0.36354577227992485</v>
      </c>
      <c r="K120" s="305">
        <f>IF(K$33=0,0,K$33/FBT_fec!K$33)</f>
        <v>0.38134371016641538</v>
      </c>
      <c r="L120" s="305">
        <f>IF(L$33=0,0,L$33/FBT_fec!L$33)</f>
        <v>0.3925529662953699</v>
      </c>
      <c r="M120" s="305">
        <f>IF(M$33=0,0,M$33/FBT_fec!M$33)</f>
        <v>0.38503109699650001</v>
      </c>
      <c r="N120" s="305">
        <f>IF(N$33=0,0,N$33/FBT_fec!N$33)</f>
        <v>0.42127529553609727</v>
      </c>
      <c r="O120" s="305">
        <f>IF(O$33=0,0,O$33/FBT_fec!O$33)</f>
        <v>0.44483671221549281</v>
      </c>
      <c r="P120" s="305">
        <f>IF(P$33=0,0,P$33/FBT_fec!P$33)</f>
        <v>0.45497499753196313</v>
      </c>
      <c r="Q120" s="305">
        <f>IF(Q$33=0,0,Q$33/FBT_fec!Q$33)</f>
        <v>0.45746930735520963</v>
      </c>
    </row>
    <row r="121" spans="1:17" x14ac:dyDescent="0.25">
      <c r="A121" s="127" t="s">
        <v>260</v>
      </c>
      <c r="B121" s="305">
        <f>IF(B$44=0,0,B$44/FBT_fec!B$44)</f>
        <v>0.35472756505779407</v>
      </c>
      <c r="C121" s="305">
        <f>IF(C$44=0,0,C$44/FBT_fec!C$44)</f>
        <v>0.35621760783515682</v>
      </c>
      <c r="D121" s="305">
        <f>IF(D$44=0,0,D$44/FBT_fec!D$44)</f>
        <v>0.36043322625278018</v>
      </c>
      <c r="E121" s="305">
        <f>IF(E$44=0,0,E$44/FBT_fec!E$44)</f>
        <v>0.36388368461575793</v>
      </c>
      <c r="F121" s="305">
        <f>IF(F$44=0,0,F$44/FBT_fec!F$44)</f>
        <v>0.36418604360455498</v>
      </c>
      <c r="G121" s="305">
        <f>IF(G$44=0,0,G$44/FBT_fec!G$44)</f>
        <v>0.36316669414375985</v>
      </c>
      <c r="H121" s="305">
        <f>IF(H$44=0,0,H$44/FBT_fec!H$44)</f>
        <v>0.35917965092103338</v>
      </c>
      <c r="I121" s="305">
        <f>IF(I$44=0,0,I$44/FBT_fec!I$44)</f>
        <v>0.35828848985250139</v>
      </c>
      <c r="J121" s="305">
        <f>IF(J$44=0,0,J$44/FBT_fec!J$44)</f>
        <v>0.35659557117909668</v>
      </c>
      <c r="K121" s="305">
        <f>IF(K$44=0,0,K$44/FBT_fec!K$44)</f>
        <v>0.36983170554764205</v>
      </c>
      <c r="L121" s="305">
        <f>IF(L$44=0,0,L$44/FBT_fec!L$44)</f>
        <v>0.37982562523183255</v>
      </c>
      <c r="M121" s="305">
        <f>IF(M$44=0,0,M$44/FBT_fec!M$44)</f>
        <v>0.37678968404925045</v>
      </c>
      <c r="N121" s="305">
        <f>IF(N$44=0,0,N$44/FBT_fec!N$44)</f>
        <v>0.40676144703974298</v>
      </c>
      <c r="O121" s="305">
        <f>IF(O$44=0,0,O$44/FBT_fec!O$44)</f>
        <v>0.42865227032952308</v>
      </c>
      <c r="P121" s="305">
        <f>IF(P$44=0,0,P$44/FBT_fec!P$44)</f>
        <v>0.43797219392631292</v>
      </c>
      <c r="Q121" s="305">
        <f>IF(Q$44=0,0,Q$44/FBT_fec!Q$44)</f>
        <v>0.43881039771749464</v>
      </c>
    </row>
    <row r="122" spans="1:17" x14ac:dyDescent="0.25">
      <c r="A122" s="127" t="s">
        <v>259</v>
      </c>
      <c r="B122" s="305">
        <f>IF(B$65=0,0,B$65/FBT_fec!B$65)</f>
        <v>0.5374229746069249</v>
      </c>
      <c r="C122" s="305">
        <f>IF(C$65=0,0,C$65/FBT_fec!C$65)</f>
        <v>0.5376304910448122</v>
      </c>
      <c r="D122" s="305">
        <f>IF(D$65=0,0,D$65/FBT_fec!D$65)</f>
        <v>0.54240479650635531</v>
      </c>
      <c r="E122" s="305">
        <f>IF(E$65=0,0,E$65/FBT_fec!E$65)</f>
        <v>0.54858629374957957</v>
      </c>
      <c r="F122" s="305">
        <f>IF(F$65=0,0,F$65/FBT_fec!F$65)</f>
        <v>0.5487252476210025</v>
      </c>
      <c r="G122" s="305">
        <f>IF(G$65=0,0,G$65/FBT_fec!G$65)</f>
        <v>0.54868312792657636</v>
      </c>
      <c r="H122" s="305">
        <f>IF(H$65=0,0,H$65/FBT_fec!H$65)</f>
        <v>0.54783958099878693</v>
      </c>
      <c r="I122" s="305">
        <f>IF(I$65=0,0,I$65/FBT_fec!I$65)</f>
        <v>0.54781188159580896</v>
      </c>
      <c r="J122" s="305">
        <f>IF(J$65=0,0,J$65/FBT_fec!J$65)</f>
        <v>0.54753900087320651</v>
      </c>
      <c r="K122" s="305">
        <f>IF(K$65=0,0,K$65/FBT_fec!K$65)</f>
        <v>0.56185667254398752</v>
      </c>
      <c r="L122" s="305">
        <f>IF(L$65=0,0,L$65/FBT_fec!L$65)</f>
        <v>0.57665174627558025</v>
      </c>
      <c r="M122" s="305">
        <f>IF(M$65=0,0,M$65/FBT_fec!M$65)</f>
        <v>0.57611524095308564</v>
      </c>
      <c r="N122" s="305">
        <f>IF(N$65=0,0,N$65/FBT_fec!N$65)</f>
        <v>0.61254197855465908</v>
      </c>
      <c r="O122" s="305">
        <f>IF(O$65=0,0,O$65/FBT_fec!O$65)</f>
        <v>0.64545626417063962</v>
      </c>
      <c r="P122" s="305">
        <f>IF(P$65=0,0,P$65/FBT_fec!P$65)</f>
        <v>0.66087181848432397</v>
      </c>
      <c r="Q122" s="305">
        <f>IF(Q$65=0,0,Q$65/FBT_fec!Q$65)</f>
        <v>0.66104972778358873</v>
      </c>
    </row>
    <row r="123" spans="1:17" x14ac:dyDescent="0.25">
      <c r="A123" s="72" t="s">
        <v>258</v>
      </c>
      <c r="B123" s="304">
        <f>IF(B$79=0,0,B$79/FBT_fec!B$79)</f>
        <v>0.45054251430208819</v>
      </c>
      <c r="C123" s="304">
        <f>IF(C$79=0,0,C$79/FBT_fec!C$79)</f>
        <v>0.45054251430208825</v>
      </c>
      <c r="D123" s="304">
        <f>IF(D$79=0,0,D$79/FBT_fec!D$79)</f>
        <v>0.45445609959778394</v>
      </c>
      <c r="E123" s="304">
        <f>IF(E$79=0,0,E$79/FBT_fec!E$79)</f>
        <v>0.45970206160060223</v>
      </c>
      <c r="F123" s="304">
        <f>IF(F$79=0,0,F$79/FBT_fec!F$79)</f>
        <v>0.45970206160060217</v>
      </c>
      <c r="G123" s="304">
        <f>IF(G$79=0,0,G$79/FBT_fec!G$79)</f>
        <v>0.45970206160060217</v>
      </c>
      <c r="H123" s="304">
        <f>IF(H$79=0,0,H$79/FBT_fec!H$79)</f>
        <v>0.45970206160060234</v>
      </c>
      <c r="I123" s="304">
        <f>IF(I$79=0,0,I$79/FBT_fec!I$79)</f>
        <v>0.45970206160060229</v>
      </c>
      <c r="J123" s="304">
        <f>IF(J$79=0,0,J$79/FBT_fec!J$79)</f>
        <v>0.45970206160060229</v>
      </c>
      <c r="K123" s="304">
        <f>IF(K$79=0,0,K$79/FBT_fec!K$79)</f>
        <v>0.47120166104831579</v>
      </c>
      <c r="L123" s="304">
        <f>IF(L$79=0,0,L$79/FBT_fec!L$79)</f>
        <v>0.48353617230291474</v>
      </c>
      <c r="M123" s="304">
        <f>IF(M$79=0,0,M$79/FBT_fec!M$79)</f>
        <v>0.48353617230291468</v>
      </c>
      <c r="N123" s="304">
        <f>IF(N$79=0,0,N$79/FBT_fec!N$79)</f>
        <v>0.51336129690649535</v>
      </c>
      <c r="O123" s="304">
        <f>IF(O$79=0,0,O$79/FBT_fec!O$79)</f>
        <v>0.54088809140652605</v>
      </c>
      <c r="P123" s="304">
        <f>IF(P$79=0,0,P$79/FBT_fec!P$79)</f>
        <v>0.55383676415185812</v>
      </c>
      <c r="Q123" s="304">
        <f>IF(Q$79=0,0,Q$79/FBT_fec!Q$79)</f>
        <v>0.55383676415185801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4071.0159842977209</v>
      </c>
      <c r="C5" s="96">
        <v>4619.7911590287495</v>
      </c>
      <c r="D5" s="96">
        <v>5273.717333961491</v>
      </c>
      <c r="E5" s="96">
        <v>5192.7054650400969</v>
      </c>
      <c r="F5" s="96">
        <v>4943.5422941407687</v>
      </c>
      <c r="G5" s="96">
        <v>4259.7791926363079</v>
      </c>
      <c r="H5" s="96">
        <v>2840.0689362394087</v>
      </c>
      <c r="I5" s="96">
        <v>2935.3404842178479</v>
      </c>
      <c r="J5" s="96">
        <v>2735.5632000620399</v>
      </c>
      <c r="K5" s="96">
        <v>2776.0811891363637</v>
      </c>
      <c r="L5" s="96">
        <v>2827.8626950392822</v>
      </c>
      <c r="M5" s="96">
        <v>2035.8953725402084</v>
      </c>
      <c r="N5" s="96">
        <v>2580.325558410238</v>
      </c>
      <c r="O5" s="96">
        <v>2892.0372175115649</v>
      </c>
      <c r="P5" s="96">
        <v>2821.6702936849751</v>
      </c>
      <c r="Q5" s="96">
        <v>2963.4080155615879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70.71712463935944</v>
      </c>
      <c r="C10" s="158">
        <v>76.273303734776647</v>
      </c>
      <c r="D10" s="158">
        <v>85.95943166450482</v>
      </c>
      <c r="E10" s="158">
        <v>85.76168807917162</v>
      </c>
      <c r="F10" s="158">
        <v>84.6791682698572</v>
      </c>
      <c r="G10" s="158">
        <v>79.263844184604736</v>
      </c>
      <c r="H10" s="158">
        <v>60.118372604260522</v>
      </c>
      <c r="I10" s="158">
        <v>61.30288226513747</v>
      </c>
      <c r="J10" s="158">
        <v>59.644139197616653</v>
      </c>
      <c r="K10" s="158">
        <v>58.337803427244808</v>
      </c>
      <c r="L10" s="158">
        <v>59.022534377136353</v>
      </c>
      <c r="M10" s="158">
        <v>48.800735651644814</v>
      </c>
      <c r="N10" s="158">
        <v>55.904189345136288</v>
      </c>
      <c r="O10" s="158">
        <v>57.735080887205712</v>
      </c>
      <c r="P10" s="158">
        <v>60.679879550722362</v>
      </c>
      <c r="Q10" s="158">
        <v>61.803473681244796</v>
      </c>
    </row>
    <row r="11" spans="1:17" x14ac:dyDescent="0.25">
      <c r="A11" s="92" t="s">
        <v>125</v>
      </c>
      <c r="B11" s="91">
        <v>33.307364089370097</v>
      </c>
      <c r="C11" s="91">
        <v>35.884894955341835</v>
      </c>
      <c r="D11" s="91">
        <v>40.407065289452156</v>
      </c>
      <c r="E11" s="91">
        <v>40.326432347795382</v>
      </c>
      <c r="F11" s="91">
        <v>39.825859068783444</v>
      </c>
      <c r="G11" s="91">
        <v>37.271049438119441</v>
      </c>
      <c r="H11" s="91">
        <v>28.652894844094135</v>
      </c>
      <c r="I11" s="91">
        <v>29.27626339074968</v>
      </c>
      <c r="J11" s="91">
        <v>28.223331158606921</v>
      </c>
      <c r="K11" s="91">
        <v>27.474163912570265</v>
      </c>
      <c r="L11" s="91">
        <v>28.280985733994012</v>
      </c>
      <c r="M11" s="91">
        <v>23.290912083379741</v>
      </c>
      <c r="N11" s="91">
        <v>26.431145631349235</v>
      </c>
      <c r="O11" s="91">
        <v>27.596040676835763</v>
      </c>
      <c r="P11" s="91">
        <v>28.811627649387319</v>
      </c>
      <c r="Q11" s="91">
        <v>28.943483616421094</v>
      </c>
    </row>
    <row r="12" spans="1:17" x14ac:dyDescent="0.25">
      <c r="A12" s="92" t="s">
        <v>26</v>
      </c>
      <c r="B12" s="91">
        <v>37.409760549989336</v>
      </c>
      <c r="C12" s="91">
        <v>40.388408779434805</v>
      </c>
      <c r="D12" s="91">
        <v>45.552366375052671</v>
      </c>
      <c r="E12" s="91">
        <v>45.435255731376238</v>
      </c>
      <c r="F12" s="91">
        <v>44.853309201073749</v>
      </c>
      <c r="G12" s="91">
        <v>41.992794746485295</v>
      </c>
      <c r="H12" s="91">
        <v>31.465477760166387</v>
      </c>
      <c r="I12" s="91">
        <v>32.026618874387793</v>
      </c>
      <c r="J12" s="91">
        <v>31.420808039009732</v>
      </c>
      <c r="K12" s="91">
        <v>30.863639514674539</v>
      </c>
      <c r="L12" s="91">
        <v>30.741548643142345</v>
      </c>
      <c r="M12" s="91">
        <v>25.50982356826507</v>
      </c>
      <c r="N12" s="91">
        <v>29.473043713787057</v>
      </c>
      <c r="O12" s="91">
        <v>30.139040210369945</v>
      </c>
      <c r="P12" s="91">
        <v>31.868251901335043</v>
      </c>
      <c r="Q12" s="91">
        <v>32.859990064823698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115.78243763482402</v>
      </c>
      <c r="C15" s="204">
        <v>124.01965421065296</v>
      </c>
      <c r="D15" s="204">
        <v>112.07593223790339</v>
      </c>
      <c r="E15" s="204">
        <v>139.2879846755452</v>
      </c>
      <c r="F15" s="204">
        <v>138.99690035155712</v>
      </c>
      <c r="G15" s="204">
        <v>132.55645966248485</v>
      </c>
      <c r="H15" s="204">
        <v>99.173396941663867</v>
      </c>
      <c r="I15" s="204">
        <v>103.54636406151461</v>
      </c>
      <c r="J15" s="204">
        <v>101.65178801160059</v>
      </c>
      <c r="K15" s="204">
        <v>97.274323312041133</v>
      </c>
      <c r="L15" s="204">
        <v>99.038863363293345</v>
      </c>
      <c r="M15" s="204">
        <v>82.491326044823637</v>
      </c>
      <c r="N15" s="204">
        <v>90.701395448863593</v>
      </c>
      <c r="O15" s="204">
        <v>94.303350309681548</v>
      </c>
      <c r="P15" s="204">
        <v>99.697372501014499</v>
      </c>
      <c r="Q15" s="204">
        <v>102.37383636368682</v>
      </c>
    </row>
    <row r="16" spans="1:17" x14ac:dyDescent="0.25">
      <c r="A16" s="152" t="s">
        <v>277</v>
      </c>
      <c r="B16" s="264">
        <v>115.78243763482402</v>
      </c>
      <c r="C16" s="264">
        <v>124.01965421065296</v>
      </c>
      <c r="D16" s="264">
        <v>112.07593223790339</v>
      </c>
      <c r="E16" s="264">
        <v>139.2879846755452</v>
      </c>
      <c r="F16" s="264">
        <v>138.99690035155712</v>
      </c>
      <c r="G16" s="264">
        <v>132.55645966248485</v>
      </c>
      <c r="H16" s="264">
        <v>99.173396941663867</v>
      </c>
      <c r="I16" s="264">
        <v>103.54636406151461</v>
      </c>
      <c r="J16" s="264">
        <v>101.65178801160059</v>
      </c>
      <c r="K16" s="264">
        <v>97.274323312041133</v>
      </c>
      <c r="L16" s="264">
        <v>99.038863363293345</v>
      </c>
      <c r="M16" s="264">
        <v>82.491326044823637</v>
      </c>
      <c r="N16" s="264">
        <v>90.701395448863593</v>
      </c>
      <c r="O16" s="264">
        <v>94.303350309681548</v>
      </c>
      <c r="P16" s="264">
        <v>99.697372501014499</v>
      </c>
      <c r="Q16" s="264">
        <v>102.37383636368682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18.040600268878144</v>
      </c>
      <c r="C18" s="83">
        <v>18.056148299127603</v>
      </c>
      <c r="D18" s="83">
        <v>15.207091595605821</v>
      </c>
      <c r="E18" s="83">
        <v>17.500817123467574</v>
      </c>
      <c r="F18" s="83">
        <v>18.066993834901687</v>
      </c>
      <c r="G18" s="83">
        <v>18.052568041572208</v>
      </c>
      <c r="H18" s="83">
        <v>16.371709349672614</v>
      </c>
      <c r="I18" s="83">
        <v>15.811908006381282</v>
      </c>
      <c r="J18" s="83">
        <v>15.250430679758248</v>
      </c>
      <c r="K18" s="83">
        <v>12.992947466532</v>
      </c>
      <c r="L18" s="83">
        <v>12.424733524920569</v>
      </c>
      <c r="M18" s="83">
        <v>11.29980202505368</v>
      </c>
      <c r="N18" s="83">
        <v>10.168938308011981</v>
      </c>
      <c r="O18" s="83">
        <v>9.6053023968396118</v>
      </c>
      <c r="P18" s="83">
        <v>16.948731763107396</v>
      </c>
      <c r="Q18" s="83">
        <v>14.68879628559081</v>
      </c>
    </row>
    <row r="19" spans="1:17" x14ac:dyDescent="0.25">
      <c r="A19" s="154" t="s">
        <v>125</v>
      </c>
      <c r="B19" s="83">
        <v>29.002187544284816</v>
      </c>
      <c r="C19" s="83">
        <v>28.005650534307119</v>
      </c>
      <c r="D19" s="83">
        <v>20.780706026304099</v>
      </c>
      <c r="E19" s="83">
        <v>30.998272444546814</v>
      </c>
      <c r="F19" s="83">
        <v>35.368775374902413</v>
      </c>
      <c r="G19" s="83">
        <v>41.720844255518372</v>
      </c>
      <c r="H19" s="83">
        <v>25.223075785768451</v>
      </c>
      <c r="I19" s="83">
        <v>34.274024490153522</v>
      </c>
      <c r="J19" s="83">
        <v>35.686325541552733</v>
      </c>
      <c r="K19" s="83">
        <v>27.288571524878062</v>
      </c>
      <c r="L19" s="83">
        <v>30.630443640625739</v>
      </c>
      <c r="M19" s="83">
        <v>25.835666941623252</v>
      </c>
      <c r="N19" s="83">
        <v>15.89600218181751</v>
      </c>
      <c r="O19" s="83">
        <v>20.152016205922546</v>
      </c>
      <c r="P19" s="83">
        <v>19.016458144546519</v>
      </c>
      <c r="Q19" s="83">
        <v>22.533078128564863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68.739649821661061</v>
      </c>
      <c r="C21" s="83">
        <v>77.957855377218237</v>
      </c>
      <c r="D21" s="83">
        <v>76.088134615993468</v>
      </c>
      <c r="E21" s="83">
        <v>90.78889510753082</v>
      </c>
      <c r="F21" s="83">
        <v>85.561131141753009</v>
      </c>
      <c r="G21" s="83">
        <v>72.783047365394282</v>
      </c>
      <c r="H21" s="83">
        <v>57.57861180622281</v>
      </c>
      <c r="I21" s="83">
        <v>53.460431564979807</v>
      </c>
      <c r="J21" s="83">
        <v>50.715031790289615</v>
      </c>
      <c r="K21" s="83">
        <v>56.992804320631073</v>
      </c>
      <c r="L21" s="83">
        <v>55.983686197747033</v>
      </c>
      <c r="M21" s="83">
        <v>45.355857078146713</v>
      </c>
      <c r="N21" s="83">
        <v>64.636454959034097</v>
      </c>
      <c r="O21" s="83">
        <v>64.546031706919393</v>
      </c>
      <c r="P21" s="83">
        <v>63.732182593360584</v>
      </c>
      <c r="Q21" s="83">
        <v>65.151961949531156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205.355123265158</v>
      </c>
      <c r="C24" s="204">
        <v>219.90361135623974</v>
      </c>
      <c r="D24" s="204">
        <v>244.98048428648696</v>
      </c>
      <c r="E24" s="204">
        <v>246.80458342816127</v>
      </c>
      <c r="F24" s="204">
        <v>246.16427226877934</v>
      </c>
      <c r="G24" s="204">
        <v>234.65277528205468</v>
      </c>
      <c r="H24" s="204">
        <v>175.44865192318065</v>
      </c>
      <c r="I24" s="204">
        <v>183.00732683475928</v>
      </c>
      <c r="J24" s="204">
        <v>179.5055592878536</v>
      </c>
      <c r="K24" s="204">
        <v>171.79576121297072</v>
      </c>
      <c r="L24" s="204">
        <v>174.75119008964163</v>
      </c>
      <c r="M24" s="204">
        <v>145.38586681627572</v>
      </c>
      <c r="N24" s="204">
        <v>159.893327542073</v>
      </c>
      <c r="O24" s="204">
        <v>166.18319420401653</v>
      </c>
      <c r="P24" s="204">
        <v>175.73848717674588</v>
      </c>
      <c r="Q24" s="204">
        <v>180.45987346599279</v>
      </c>
    </row>
    <row r="25" spans="1:17" x14ac:dyDescent="0.25">
      <c r="A25" s="152" t="s">
        <v>274</v>
      </c>
      <c r="B25" s="264">
        <v>205.355123265158</v>
      </c>
      <c r="C25" s="264">
        <v>219.90361135623974</v>
      </c>
      <c r="D25" s="264">
        <v>244.98048428648696</v>
      </c>
      <c r="E25" s="264">
        <v>246.80458342816127</v>
      </c>
      <c r="F25" s="264">
        <v>246.16427226877934</v>
      </c>
      <c r="G25" s="264">
        <v>234.65277528205468</v>
      </c>
      <c r="H25" s="264">
        <v>175.44865192318065</v>
      </c>
      <c r="I25" s="264">
        <v>183.00732683475928</v>
      </c>
      <c r="J25" s="264">
        <v>179.5055592878536</v>
      </c>
      <c r="K25" s="264">
        <v>171.79576121297072</v>
      </c>
      <c r="L25" s="264">
        <v>174.75119008964163</v>
      </c>
      <c r="M25" s="264">
        <v>145.38586681627572</v>
      </c>
      <c r="N25" s="264">
        <v>159.893327542073</v>
      </c>
      <c r="O25" s="264">
        <v>166.18319420401653</v>
      </c>
      <c r="P25" s="264">
        <v>175.73848717674588</v>
      </c>
      <c r="Q25" s="264">
        <v>180.45987346599279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31.997337140867366</v>
      </c>
      <c r="C27" s="83">
        <v>32.015991686428357</v>
      </c>
      <c r="D27" s="83">
        <v>33.24032724325231</v>
      </c>
      <c r="E27" s="83">
        <v>31.009723414916945</v>
      </c>
      <c r="F27" s="83">
        <v>31.996745094346817</v>
      </c>
      <c r="G27" s="83">
        <v>31.956837129695231</v>
      </c>
      <c r="H27" s="83">
        <v>28.963355331750936</v>
      </c>
      <c r="I27" s="83">
        <v>27.945887261535187</v>
      </c>
      <c r="J27" s="83">
        <v>26.930535528191939</v>
      </c>
      <c r="K27" s="83">
        <v>22.946788262434499</v>
      </c>
      <c r="L27" s="83">
        <v>21.923080458446176</v>
      </c>
      <c r="M27" s="83">
        <v>19.91520310113653</v>
      </c>
      <c r="N27" s="83">
        <v>17.926354667330148</v>
      </c>
      <c r="O27" s="83">
        <v>16.926650308397647</v>
      </c>
      <c r="P27" s="83">
        <v>29.875857356046623</v>
      </c>
      <c r="Q27" s="83">
        <v>25.892732100500918</v>
      </c>
    </row>
    <row r="28" spans="1:17" x14ac:dyDescent="0.25">
      <c r="A28" s="154" t="s">
        <v>125</v>
      </c>
      <c r="B28" s="83">
        <v>51.439129455022979</v>
      </c>
      <c r="C28" s="83">
        <v>49.657804080104725</v>
      </c>
      <c r="D28" s="83">
        <v>45.423377923216556</v>
      </c>
      <c r="E28" s="83">
        <v>54.92588420666717</v>
      </c>
      <c r="F28" s="83">
        <v>62.638295020823044</v>
      </c>
      <c r="G28" s="83">
        <v>73.854657227530197</v>
      </c>
      <c r="H28" s="83">
        <v>44.6223965341471</v>
      </c>
      <c r="I28" s="83">
        <v>60.575739753505744</v>
      </c>
      <c r="J28" s="83">
        <v>63.018014248148702</v>
      </c>
      <c r="K28" s="83">
        <v>48.194228013207983</v>
      </c>
      <c r="L28" s="83">
        <v>54.046525751596114</v>
      </c>
      <c r="M28" s="83">
        <v>45.533767162907608</v>
      </c>
      <c r="N28" s="83">
        <v>28.022332742386691</v>
      </c>
      <c r="O28" s="83">
        <v>35.51227407885105</v>
      </c>
      <c r="P28" s="83">
        <v>33.520678649264369</v>
      </c>
      <c r="Q28" s="83">
        <v>39.720270064261399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121.91865666926766</v>
      </c>
      <c r="C30" s="83">
        <v>138.22981558970665</v>
      </c>
      <c r="D30" s="83">
        <v>166.31677912001808</v>
      </c>
      <c r="E30" s="83">
        <v>160.86897580657717</v>
      </c>
      <c r="F30" s="83">
        <v>151.52923215360948</v>
      </c>
      <c r="G30" s="83">
        <v>128.84128092482925</v>
      </c>
      <c r="H30" s="83">
        <v>101.86290005728263</v>
      </c>
      <c r="I30" s="83">
        <v>94.485699819718349</v>
      </c>
      <c r="J30" s="83">
        <v>89.557009511512959</v>
      </c>
      <c r="K30" s="83">
        <v>100.65474493732823</v>
      </c>
      <c r="L30" s="83">
        <v>98.781583879599339</v>
      </c>
      <c r="M30" s="83">
        <v>79.936896552231573</v>
      </c>
      <c r="N30" s="83">
        <v>113.94464013235614</v>
      </c>
      <c r="O30" s="83">
        <v>113.74426981676783</v>
      </c>
      <c r="P30" s="83">
        <v>112.34195117143487</v>
      </c>
      <c r="Q30" s="83">
        <v>114.84687130123046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3055.3564835532029</v>
      </c>
      <c r="C33" s="204">
        <v>3526.1414069056755</v>
      </c>
      <c r="D33" s="204">
        <v>4077.3403231467064</v>
      </c>
      <c r="E33" s="204">
        <v>3959.3174017958122</v>
      </c>
      <c r="F33" s="204">
        <v>3722.1692101894769</v>
      </c>
      <c r="G33" s="204">
        <v>3110.5893984868339</v>
      </c>
      <c r="H33" s="204">
        <v>1990.1241165514607</v>
      </c>
      <c r="I33" s="204">
        <v>2050.9598986737751</v>
      </c>
      <c r="J33" s="204">
        <v>1877.4573537146844</v>
      </c>
      <c r="K33" s="204">
        <v>1936.936291569175</v>
      </c>
      <c r="L33" s="204">
        <v>1975.5604137783173</v>
      </c>
      <c r="M33" s="204">
        <v>1341.5282448934836</v>
      </c>
      <c r="N33" s="204">
        <v>1800.8801763683041</v>
      </c>
      <c r="O33" s="204">
        <v>2074.9931135124907</v>
      </c>
      <c r="P33" s="204">
        <v>1960.9218643551635</v>
      </c>
      <c r="Q33" s="204">
        <v>2073.2822760731819</v>
      </c>
    </row>
    <row r="34" spans="1:17" x14ac:dyDescent="0.25">
      <c r="A34" s="150" t="s">
        <v>33</v>
      </c>
      <c r="B34" s="87">
        <v>14.056712861906883</v>
      </c>
      <c r="C34" s="87">
        <v>17.063972277440609</v>
      </c>
      <c r="D34" s="87">
        <v>14.183835058344423</v>
      </c>
      <c r="E34" s="87">
        <v>70.676246449926253</v>
      </c>
      <c r="F34" s="87">
        <v>112.79370622267486</v>
      </c>
      <c r="G34" s="87">
        <v>84.0969842362924</v>
      </c>
      <c r="H34" s="87">
        <v>66.561463301391754</v>
      </c>
      <c r="I34" s="87">
        <v>130.46231494632789</v>
      </c>
      <c r="J34" s="87">
        <v>152.23378302943067</v>
      </c>
      <c r="K34" s="87">
        <v>96.841464123385194</v>
      </c>
      <c r="L34" s="87">
        <v>96.990981084351532</v>
      </c>
      <c r="M34" s="87">
        <v>88.428319543601603</v>
      </c>
      <c r="N34" s="87">
        <v>76.326067542614808</v>
      </c>
      <c r="O34" s="87">
        <v>74.561012984662113</v>
      </c>
      <c r="P34" s="87">
        <v>79.53984411463307</v>
      </c>
      <c r="Q34" s="87">
        <v>136.92388063746216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5.5935199467940494E-13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642.70067747337248</v>
      </c>
      <c r="C37" s="87">
        <v>703.94551866351969</v>
      </c>
      <c r="D37" s="87">
        <v>699.5598929943842</v>
      </c>
      <c r="E37" s="87">
        <v>761.51765392146979</v>
      </c>
      <c r="F37" s="87">
        <v>874.43663282549574</v>
      </c>
      <c r="G37" s="87">
        <v>937.32077461736515</v>
      </c>
      <c r="H37" s="87">
        <v>388.75312070865823</v>
      </c>
      <c r="I37" s="87">
        <v>504.39713283525197</v>
      </c>
      <c r="J37" s="87">
        <v>451.61924716981673</v>
      </c>
      <c r="K37" s="87">
        <v>445.35934135035342</v>
      </c>
      <c r="L37" s="87">
        <v>509.88554466192318</v>
      </c>
      <c r="M37" s="87">
        <v>316.90029017384074</v>
      </c>
      <c r="N37" s="87">
        <v>318.56249284857216</v>
      </c>
      <c r="O37" s="87">
        <v>415.50176292281952</v>
      </c>
      <c r="P37" s="87">
        <v>384.30288947560194</v>
      </c>
      <c r="Q37" s="87">
        <v>457.17147550684734</v>
      </c>
    </row>
    <row r="38" spans="1:17" x14ac:dyDescent="0.25">
      <c r="A38" s="150" t="s">
        <v>29</v>
      </c>
      <c r="B38" s="87">
        <v>833.49834505161721</v>
      </c>
      <c r="C38" s="87">
        <v>819.72618870125734</v>
      </c>
      <c r="D38" s="87">
        <v>890.77403547322342</v>
      </c>
      <c r="E38" s="87">
        <v>887.84127763581409</v>
      </c>
      <c r="F38" s="87">
        <v>533.07646114552392</v>
      </c>
      <c r="G38" s="87">
        <v>315.91388517289323</v>
      </c>
      <c r="H38" s="87">
        <v>648.88509862761794</v>
      </c>
      <c r="I38" s="87">
        <v>586.10954229007677</v>
      </c>
      <c r="J38" s="87">
        <v>593.3827283388863</v>
      </c>
      <c r="K38" s="87">
        <v>441.49598561891679</v>
      </c>
      <c r="L38" s="87">
        <v>396.50072378485248</v>
      </c>
      <c r="M38" s="87">
        <v>364.5081042363372</v>
      </c>
      <c r="N38" s="87">
        <v>214.34899311420011</v>
      </c>
      <c r="O38" s="87">
        <v>294.79486642151591</v>
      </c>
      <c r="P38" s="87">
        <v>272.55514774630251</v>
      </c>
      <c r="Q38" s="87">
        <v>171.37770955643236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1565.1007481663064</v>
      </c>
      <c r="C40" s="87">
        <v>1985.4057272634575</v>
      </c>
      <c r="D40" s="87">
        <v>2472.822559620754</v>
      </c>
      <c r="E40" s="87">
        <v>2239.2822237886021</v>
      </c>
      <c r="F40" s="87">
        <v>2201.8624099957824</v>
      </c>
      <c r="G40" s="87">
        <v>1773.2577544602832</v>
      </c>
      <c r="H40" s="87">
        <v>885.92443391379254</v>
      </c>
      <c r="I40" s="87">
        <v>829.99090860211845</v>
      </c>
      <c r="J40" s="87">
        <v>680.22159517655075</v>
      </c>
      <c r="K40" s="87">
        <v>953.23950047651965</v>
      </c>
      <c r="L40" s="87">
        <v>972.18316424719001</v>
      </c>
      <c r="M40" s="87">
        <v>571.69153093970397</v>
      </c>
      <c r="N40" s="87">
        <v>1191.6426228629171</v>
      </c>
      <c r="O40" s="87">
        <v>1290.1354711834929</v>
      </c>
      <c r="P40" s="87">
        <v>1224.523983018626</v>
      </c>
      <c r="Q40" s="87">
        <v>1307.80921037244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483.23910681650267</v>
      </c>
      <c r="C44" s="204">
        <v>521.25310568062957</v>
      </c>
      <c r="D44" s="204">
        <v>582.00954845970136</v>
      </c>
      <c r="E44" s="204">
        <v>589.39086119062142</v>
      </c>
      <c r="F44" s="204">
        <v>582.03460839329477</v>
      </c>
      <c r="G44" s="204">
        <v>544.9440250871852</v>
      </c>
      <c r="H44" s="204">
        <v>398.57901170528447</v>
      </c>
      <c r="I44" s="204">
        <v>416.66318029543788</v>
      </c>
      <c r="J44" s="204">
        <v>400.97534559870394</v>
      </c>
      <c r="K44" s="204">
        <v>395.96419674920685</v>
      </c>
      <c r="L44" s="204">
        <v>403.23782022535698</v>
      </c>
      <c r="M44" s="204">
        <v>323.23811786376507</v>
      </c>
      <c r="N44" s="204">
        <v>363.66556490880077</v>
      </c>
      <c r="O44" s="204">
        <v>385.18152672684806</v>
      </c>
      <c r="P44" s="204">
        <v>404.97289481828739</v>
      </c>
      <c r="Q44" s="204">
        <v>421.23603331727702</v>
      </c>
    </row>
    <row r="45" spans="1:17" x14ac:dyDescent="0.25">
      <c r="A45" s="299" t="s">
        <v>271</v>
      </c>
      <c r="B45" s="298">
        <v>274.98328938270708</v>
      </c>
      <c r="C45" s="298">
        <v>294.54667875030071</v>
      </c>
      <c r="D45" s="298">
        <v>328.16897139927613</v>
      </c>
      <c r="E45" s="298">
        <v>330.80896360441989</v>
      </c>
      <c r="F45" s="298">
        <v>330.11763833494825</v>
      </c>
      <c r="G45" s="298">
        <v>314.82159169840145</v>
      </c>
      <c r="H45" s="298">
        <v>235.53681773645172</v>
      </c>
      <c r="I45" s="298">
        <v>245.9226146460972</v>
      </c>
      <c r="J45" s="298">
        <v>241.42299652755139</v>
      </c>
      <c r="K45" s="298">
        <v>231.02651786609769</v>
      </c>
      <c r="L45" s="298">
        <v>235.21730048782166</v>
      </c>
      <c r="M45" s="298">
        <v>195.9168993564561</v>
      </c>
      <c r="N45" s="298">
        <v>215.41581419105103</v>
      </c>
      <c r="O45" s="298">
        <v>223.97045698549363</v>
      </c>
      <c r="P45" s="298">
        <v>236.7812596899094</v>
      </c>
      <c r="Q45" s="298">
        <v>243.1378613637562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42.8464256385856</v>
      </c>
      <c r="C47" s="83">
        <v>42.883352210428043</v>
      </c>
      <c r="D47" s="83">
        <v>44.527808132001283</v>
      </c>
      <c r="E47" s="83">
        <v>41.564440668235491</v>
      </c>
      <c r="F47" s="83">
        <v>42.909110357891521</v>
      </c>
      <c r="G47" s="83">
        <v>42.874849098733982</v>
      </c>
      <c r="H47" s="83">
        <v>38.882809705472461</v>
      </c>
      <c r="I47" s="83">
        <v>37.55328151515554</v>
      </c>
      <c r="J47" s="83">
        <v>36.219772864425835</v>
      </c>
      <c r="K47" s="83">
        <v>30.858250233013496</v>
      </c>
      <c r="L47" s="83">
        <v>29.508742121686353</v>
      </c>
      <c r="M47" s="83">
        <v>26.837029809502482</v>
      </c>
      <c r="N47" s="83">
        <v>24.151228481528456</v>
      </c>
      <c r="O47" s="83">
        <v>22.812593192494074</v>
      </c>
      <c r="P47" s="83">
        <v>40.253237937380057</v>
      </c>
      <c r="Q47" s="83">
        <v>34.885891178278172</v>
      </c>
    </row>
    <row r="48" spans="1:17" x14ac:dyDescent="0.25">
      <c r="A48" s="154" t="s">
        <v>125</v>
      </c>
      <c r="B48" s="83">
        <v>68.880195417676447</v>
      </c>
      <c r="C48" s="83">
        <v>66.513420018979389</v>
      </c>
      <c r="D48" s="83">
        <v>60.847880409569456</v>
      </c>
      <c r="E48" s="83">
        <v>73.620897055798693</v>
      </c>
      <c r="F48" s="83">
        <v>84.000841515393262</v>
      </c>
      <c r="G48" s="83">
        <v>99.087005106856097</v>
      </c>
      <c r="H48" s="83">
        <v>59.904804991200081</v>
      </c>
      <c r="I48" s="83">
        <v>81.400808164114622</v>
      </c>
      <c r="J48" s="83">
        <v>84.755023161187736</v>
      </c>
      <c r="K48" s="83">
        <v>64.810357371585397</v>
      </c>
      <c r="L48" s="83">
        <v>72.747303646486131</v>
      </c>
      <c r="M48" s="83">
        <v>61.359708986355216</v>
      </c>
      <c r="N48" s="83">
        <v>37.75300518181659</v>
      </c>
      <c r="O48" s="83">
        <v>47.861038489066033</v>
      </c>
      <c r="P48" s="83">
        <v>45.164088093297977</v>
      </c>
      <c r="Q48" s="83">
        <v>53.516060555341539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163.25666832644504</v>
      </c>
      <c r="C50" s="83">
        <v>185.14990652089327</v>
      </c>
      <c r="D50" s="83">
        <v>222.79328285770541</v>
      </c>
      <c r="E50" s="83">
        <v>215.6236258803857</v>
      </c>
      <c r="F50" s="83">
        <v>203.20768646166346</v>
      </c>
      <c r="G50" s="83">
        <v>172.8597374928114</v>
      </c>
      <c r="H50" s="83">
        <v>136.74920303977919</v>
      </c>
      <c r="I50" s="83">
        <v>126.96852496682705</v>
      </c>
      <c r="J50" s="83">
        <v>120.44820050193782</v>
      </c>
      <c r="K50" s="83">
        <v>135.3579102614988</v>
      </c>
      <c r="L50" s="83">
        <v>132.96125471964919</v>
      </c>
      <c r="M50" s="83">
        <v>107.72016056059842</v>
      </c>
      <c r="N50" s="83">
        <v>153.51158052770597</v>
      </c>
      <c r="O50" s="83">
        <v>153.29682530393353</v>
      </c>
      <c r="P50" s="83">
        <v>151.36393365923138</v>
      </c>
      <c r="Q50" s="83">
        <v>154.73590963013649</v>
      </c>
    </row>
    <row r="51" spans="1:17" x14ac:dyDescent="0.25">
      <c r="A51" s="299" t="s">
        <v>270</v>
      </c>
      <c r="B51" s="298">
        <v>208.25581743379558</v>
      </c>
      <c r="C51" s="298">
        <v>226.70642693032886</v>
      </c>
      <c r="D51" s="298">
        <v>253.84057706042526</v>
      </c>
      <c r="E51" s="298">
        <v>258.58189758620153</v>
      </c>
      <c r="F51" s="298">
        <v>251.91697005834655</v>
      </c>
      <c r="G51" s="298">
        <v>230.12243338878372</v>
      </c>
      <c r="H51" s="298">
        <v>163.04219396883275</v>
      </c>
      <c r="I51" s="298">
        <v>170.74056564934071</v>
      </c>
      <c r="J51" s="298">
        <v>159.55234907115252</v>
      </c>
      <c r="K51" s="298">
        <v>164.93767888310919</v>
      </c>
      <c r="L51" s="298">
        <v>168.02051973753532</v>
      </c>
      <c r="M51" s="298">
        <v>127.32121850730894</v>
      </c>
      <c r="N51" s="298">
        <v>148.24975071774975</v>
      </c>
      <c r="O51" s="298">
        <v>161.21106974135444</v>
      </c>
      <c r="P51" s="298">
        <v>168.19163512837798</v>
      </c>
      <c r="Q51" s="298">
        <v>178.09817195352082</v>
      </c>
    </row>
    <row r="52" spans="1:17" x14ac:dyDescent="0.25">
      <c r="A52" s="150" t="s">
        <v>33</v>
      </c>
      <c r="B52" s="87">
        <v>0.9581180602808671</v>
      </c>
      <c r="C52" s="87">
        <v>1.0970950219638282</v>
      </c>
      <c r="D52" s="87">
        <v>0.88303467230848864</v>
      </c>
      <c r="E52" s="87">
        <v>4.6158456285931457</v>
      </c>
      <c r="F52" s="87">
        <v>7.6338949437016792</v>
      </c>
      <c r="G52" s="87">
        <v>6.2215227321638737</v>
      </c>
      <c r="H52" s="87">
        <v>5.4530905485634005</v>
      </c>
      <c r="I52" s="87">
        <v>10.860870299932447</v>
      </c>
      <c r="J52" s="87">
        <v>12.93731526965221</v>
      </c>
      <c r="K52" s="87">
        <v>8.2464283320402636</v>
      </c>
      <c r="L52" s="87">
        <v>8.2490390767036654</v>
      </c>
      <c r="M52" s="87">
        <v>8.3925190823984313</v>
      </c>
      <c r="N52" s="87">
        <v>6.2832167486442705</v>
      </c>
      <c r="O52" s="87">
        <v>5.7928195452702846</v>
      </c>
      <c r="P52" s="87">
        <v>6.822268996371089</v>
      </c>
      <c r="Q52" s="87">
        <v>11.761974295415879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3.4823247964678481E-14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43.807050232258348</v>
      </c>
      <c r="C55" s="87">
        <v>45.258812643554506</v>
      </c>
      <c r="D55" s="87">
        <v>43.552088580375887</v>
      </c>
      <c r="E55" s="87">
        <v>49.734502191486882</v>
      </c>
      <c r="F55" s="87">
        <v>59.182002378179938</v>
      </c>
      <c r="G55" s="87">
        <v>69.343301184571544</v>
      </c>
      <c r="H55" s="87">
        <v>31.848848614729679</v>
      </c>
      <c r="I55" s="87">
        <v>41.990607338488459</v>
      </c>
      <c r="J55" s="87">
        <v>38.380052483812705</v>
      </c>
      <c r="K55" s="87">
        <v>37.924084726466702</v>
      </c>
      <c r="L55" s="87">
        <v>43.36553497592304</v>
      </c>
      <c r="M55" s="87">
        <v>30.07624419674951</v>
      </c>
      <c r="N55" s="87">
        <v>26.224293416380668</v>
      </c>
      <c r="O55" s="87">
        <v>32.281304089158439</v>
      </c>
      <c r="P55" s="87">
        <v>32.962318662664877</v>
      </c>
      <c r="Q55" s="87">
        <v>39.27174075460497</v>
      </c>
    </row>
    <row r="56" spans="1:17" x14ac:dyDescent="0.25">
      <c r="A56" s="150" t="s">
        <v>29</v>
      </c>
      <c r="B56" s="87">
        <v>56.811989079773703</v>
      </c>
      <c r="C56" s="87">
        <v>52.702706402451923</v>
      </c>
      <c r="D56" s="87">
        <v>55.456394922772049</v>
      </c>
      <c r="E56" s="87">
        <v>57.984662260796981</v>
      </c>
      <c r="F56" s="87">
        <v>36.078694792698641</v>
      </c>
      <c r="G56" s="87">
        <v>23.371413801080855</v>
      </c>
      <c r="H56" s="87">
        <v>53.160327656977877</v>
      </c>
      <c r="I56" s="87">
        <v>48.793091882388588</v>
      </c>
      <c r="J56" s="87">
        <v>50.427567911141288</v>
      </c>
      <c r="K56" s="87">
        <v>37.595104919636455</v>
      </c>
      <c r="L56" s="87">
        <v>33.722207239021685</v>
      </c>
      <c r="M56" s="87">
        <v>34.594587302814872</v>
      </c>
      <c r="N56" s="87">
        <v>17.645363202266697</v>
      </c>
      <c r="O56" s="87">
        <v>22.90330288837664</v>
      </c>
      <c r="P56" s="87">
        <v>23.377522988241015</v>
      </c>
      <c r="Q56" s="87">
        <v>14.721611783317384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106.67866006148266</v>
      </c>
      <c r="C58" s="87">
        <v>127.64781286235859</v>
      </c>
      <c r="D58" s="87">
        <v>153.94905888496879</v>
      </c>
      <c r="E58" s="87">
        <v>146.24688750532451</v>
      </c>
      <c r="F58" s="87">
        <v>149.02237794376629</v>
      </c>
      <c r="G58" s="87">
        <v>131.18619567096744</v>
      </c>
      <c r="H58" s="87">
        <v>72.579927148561794</v>
      </c>
      <c r="I58" s="87">
        <v>69.095996128531226</v>
      </c>
      <c r="J58" s="87">
        <v>57.807413406546317</v>
      </c>
      <c r="K58" s="87">
        <v>81.172060904965775</v>
      </c>
      <c r="L58" s="87">
        <v>82.683738445886917</v>
      </c>
      <c r="M58" s="87">
        <v>54.257867925346119</v>
      </c>
      <c r="N58" s="87">
        <v>98.096877350458129</v>
      </c>
      <c r="O58" s="87">
        <v>100.23364321854908</v>
      </c>
      <c r="P58" s="87">
        <v>105.02952448110099</v>
      </c>
      <c r="Q58" s="87">
        <v>112.34284512018257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140.56570838867418</v>
      </c>
      <c r="C65" s="204">
        <v>152.20007714077536</v>
      </c>
      <c r="D65" s="204">
        <v>171.35161416618882</v>
      </c>
      <c r="E65" s="204">
        <v>172.14294587078524</v>
      </c>
      <c r="F65" s="204">
        <v>169.49813466780319</v>
      </c>
      <c r="G65" s="204">
        <v>157.77268993314448</v>
      </c>
      <c r="H65" s="204">
        <v>116.62538651355851</v>
      </c>
      <c r="I65" s="204">
        <v>119.86083208722353</v>
      </c>
      <c r="J65" s="204">
        <v>116.32901425158093</v>
      </c>
      <c r="K65" s="204">
        <v>115.77281286572546</v>
      </c>
      <c r="L65" s="204">
        <v>116.25187320553643</v>
      </c>
      <c r="M65" s="204">
        <v>94.451081270215496</v>
      </c>
      <c r="N65" s="204">
        <v>109.28090479706034</v>
      </c>
      <c r="O65" s="204">
        <v>113.6409518713225</v>
      </c>
      <c r="P65" s="204">
        <v>119.65979528304175</v>
      </c>
      <c r="Q65" s="204">
        <v>124.2525226602048</v>
      </c>
    </row>
    <row r="66" spans="1:17" x14ac:dyDescent="0.25">
      <c r="A66" s="299" t="s">
        <v>266</v>
      </c>
      <c r="B66" s="298">
        <v>101.59385951217445</v>
      </c>
      <c r="C66" s="298">
        <v>109.77548262749744</v>
      </c>
      <c r="D66" s="298">
        <v>123.84928395605075</v>
      </c>
      <c r="E66" s="298">
        <v>123.75335100085277</v>
      </c>
      <c r="F66" s="298">
        <v>122.3557776978202</v>
      </c>
      <c r="G66" s="298">
        <v>114.70884274927855</v>
      </c>
      <c r="H66" s="298">
        <v>86.114566589566422</v>
      </c>
      <c r="I66" s="298">
        <v>87.909381205475569</v>
      </c>
      <c r="J66" s="298">
        <v>86.471264717797993</v>
      </c>
      <c r="K66" s="298">
        <v>84.90728231450035</v>
      </c>
      <c r="L66" s="298">
        <v>84.809436763424557</v>
      </c>
      <c r="M66" s="298">
        <v>70.624888333175221</v>
      </c>
      <c r="N66" s="298">
        <v>81.538261387890799</v>
      </c>
      <c r="O66" s="298">
        <v>83.472798469431623</v>
      </c>
      <c r="P66" s="298">
        <v>88.185337247321897</v>
      </c>
      <c r="Q66" s="298">
        <v>90.924209780013783</v>
      </c>
    </row>
    <row r="67" spans="1:17" x14ac:dyDescent="0.25">
      <c r="A67" s="299" t="s">
        <v>265</v>
      </c>
      <c r="B67" s="298">
        <v>38.971848876499749</v>
      </c>
      <c r="C67" s="298">
        <v>42.424594513277917</v>
      </c>
      <c r="D67" s="298">
        <v>47.502330210138055</v>
      </c>
      <c r="E67" s="298">
        <v>48.389594869932452</v>
      </c>
      <c r="F67" s="298">
        <v>47.142356969982984</v>
      </c>
      <c r="G67" s="298">
        <v>43.063847183865946</v>
      </c>
      <c r="H67" s="298">
        <v>30.510819923992088</v>
      </c>
      <c r="I67" s="298">
        <v>31.951450881747959</v>
      </c>
      <c r="J67" s="298">
        <v>29.857749533782929</v>
      </c>
      <c r="K67" s="298">
        <v>30.86553055122511</v>
      </c>
      <c r="L67" s="298">
        <v>31.44243644211187</v>
      </c>
      <c r="M67" s="298">
        <v>23.826192937040268</v>
      </c>
      <c r="N67" s="298">
        <v>27.742643409169546</v>
      </c>
      <c r="O67" s="298">
        <v>30.168153401890883</v>
      </c>
      <c r="P67" s="298">
        <v>31.474458035719849</v>
      </c>
      <c r="Q67" s="298">
        <v>33.328312880191021</v>
      </c>
    </row>
    <row r="68" spans="1:17" x14ac:dyDescent="0.25">
      <c r="A68" s="150" t="s">
        <v>33</v>
      </c>
      <c r="B68" s="87">
        <v>0.17929694695314469</v>
      </c>
      <c r="C68" s="87">
        <v>0.20530433159557024</v>
      </c>
      <c r="D68" s="87">
        <v>0.16524625446708557</v>
      </c>
      <c r="E68" s="87">
        <v>0.86378397728058864</v>
      </c>
      <c r="F68" s="87">
        <v>1.4285651356634721</v>
      </c>
      <c r="G68" s="87">
        <v>1.1642615639137073</v>
      </c>
      <c r="H68" s="87">
        <v>1.0204613892048469</v>
      </c>
      <c r="I68" s="87">
        <v>2.0324435648996384</v>
      </c>
      <c r="J68" s="87">
        <v>2.4210180621571378</v>
      </c>
      <c r="K68" s="87">
        <v>1.5431912668145522</v>
      </c>
      <c r="L68" s="87">
        <v>1.543679827219399</v>
      </c>
      <c r="M68" s="87">
        <v>1.5705298867646189</v>
      </c>
      <c r="N68" s="87">
        <v>1.17580664302115</v>
      </c>
      <c r="O68" s="87">
        <v>1.0840364061324508</v>
      </c>
      <c r="P68" s="87">
        <v>1.2766819174495603</v>
      </c>
      <c r="Q68" s="87">
        <v>2.2010712131772401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6.5166311980684876E-15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8.1978105697793389</v>
      </c>
      <c r="C71" s="87">
        <v>8.4694854069809615</v>
      </c>
      <c r="D71" s="87">
        <v>8.1500984477896399</v>
      </c>
      <c r="E71" s="87">
        <v>9.3070413457753229</v>
      </c>
      <c r="F71" s="87">
        <v>11.074994597086306</v>
      </c>
      <c r="G71" s="87">
        <v>12.976524198282393</v>
      </c>
      <c r="H71" s="87">
        <v>5.9600184542184182</v>
      </c>
      <c r="I71" s="87">
        <v>7.8578914317639201</v>
      </c>
      <c r="J71" s="87">
        <v>7.182232043754424</v>
      </c>
      <c r="K71" s="87">
        <v>7.09690474413412</v>
      </c>
      <c r="L71" s="87">
        <v>8.1151878317516797</v>
      </c>
      <c r="M71" s="87">
        <v>5.6283030075788556</v>
      </c>
      <c r="N71" s="87">
        <v>4.9074701130069078</v>
      </c>
      <c r="O71" s="87">
        <v>6.0409457944623988</v>
      </c>
      <c r="P71" s="87">
        <v>6.168387118159508</v>
      </c>
      <c r="Q71" s="87">
        <v>7.349097685072274</v>
      </c>
    </row>
    <row r="72" spans="1:17" x14ac:dyDescent="0.25">
      <c r="A72" s="150" t="s">
        <v>29</v>
      </c>
      <c r="B72" s="87">
        <v>10.631483336565838</v>
      </c>
      <c r="C72" s="87">
        <v>9.862494765371121</v>
      </c>
      <c r="D72" s="87">
        <v>10.377804897828687</v>
      </c>
      <c r="E72" s="87">
        <v>10.850930949388911</v>
      </c>
      <c r="F72" s="87">
        <v>6.7515686161775248</v>
      </c>
      <c r="G72" s="87">
        <v>4.3735979042958322</v>
      </c>
      <c r="H72" s="87">
        <v>9.9481314913642791</v>
      </c>
      <c r="I72" s="87">
        <v>9.1308709955347034</v>
      </c>
      <c r="J72" s="87">
        <v>9.4367378547164975</v>
      </c>
      <c r="K72" s="87">
        <v>7.0353412715109149</v>
      </c>
      <c r="L72" s="87">
        <v>6.3105884891736475</v>
      </c>
      <c r="M72" s="87">
        <v>6.4738408987723748</v>
      </c>
      <c r="N72" s="87">
        <v>3.3020562717692057</v>
      </c>
      <c r="O72" s="87">
        <v>4.2859982013336397</v>
      </c>
      <c r="P72" s="87">
        <v>4.3747411439983175</v>
      </c>
      <c r="Q72" s="87">
        <v>2.7549215033108552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19.96325802320143</v>
      </c>
      <c r="C74" s="87">
        <v>23.887310009330264</v>
      </c>
      <c r="D74" s="87">
        <v>28.809180610052639</v>
      </c>
      <c r="E74" s="87">
        <v>27.36783859748763</v>
      </c>
      <c r="F74" s="87">
        <v>27.887228621055684</v>
      </c>
      <c r="G74" s="87">
        <v>24.549463517374015</v>
      </c>
      <c r="H74" s="87">
        <v>13.582208589204544</v>
      </c>
      <c r="I74" s="87">
        <v>12.9302448895497</v>
      </c>
      <c r="J74" s="87">
        <v>10.817761573154867</v>
      </c>
      <c r="K74" s="87">
        <v>15.190093268765523</v>
      </c>
      <c r="L74" s="87">
        <v>15.472980293967142</v>
      </c>
      <c r="M74" s="87">
        <v>10.15351914392442</v>
      </c>
      <c r="N74" s="87">
        <v>18.357310381372283</v>
      </c>
      <c r="O74" s="87">
        <v>18.757172999962396</v>
      </c>
      <c r="P74" s="87">
        <v>19.654647856112462</v>
      </c>
      <c r="Q74" s="87">
        <v>21.023222478630654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1.0000000000000002</v>
      </c>
      <c r="E83" s="77">
        <f t="shared" si="0"/>
        <v>1</v>
      </c>
      <c r="F83" s="77">
        <f t="shared" si="0"/>
        <v>1</v>
      </c>
      <c r="G83" s="77">
        <f t="shared" si="0"/>
        <v>1</v>
      </c>
      <c r="H83" s="77">
        <f t="shared" si="0"/>
        <v>0.99999999999999978</v>
      </c>
      <c r="I83" s="77">
        <f t="shared" si="0"/>
        <v>1</v>
      </c>
      <c r="J83" s="77">
        <f t="shared" si="0"/>
        <v>1.0000000000000002</v>
      </c>
      <c r="K83" s="77">
        <f t="shared" si="0"/>
        <v>1</v>
      </c>
      <c r="L83" s="77">
        <f t="shared" si="0"/>
        <v>0.99999999999999989</v>
      </c>
      <c r="M83" s="77">
        <f t="shared" si="0"/>
        <v>0.99999999999999989</v>
      </c>
      <c r="N83" s="77">
        <f t="shared" si="0"/>
        <v>1</v>
      </c>
      <c r="O83" s="77">
        <f t="shared" si="0"/>
        <v>1</v>
      </c>
      <c r="P83" s="77">
        <f t="shared" si="0"/>
        <v>1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1.7370878648504898E-2</v>
      </c>
      <c r="C88" s="201">
        <f t="shared" si="5"/>
        <v>1.6510119420812111E-2</v>
      </c>
      <c r="D88" s="201">
        <f t="shared" si="5"/>
        <v>1.6299590255045796E-2</v>
      </c>
      <c r="E88" s="201">
        <f t="shared" si="5"/>
        <v>1.6515800608480957E-2</v>
      </c>
      <c r="F88" s="201">
        <f t="shared" si="5"/>
        <v>1.7129249277430363E-2</v>
      </c>
      <c r="G88" s="201">
        <f t="shared" si="5"/>
        <v>1.8607500670838675E-2</v>
      </c>
      <c r="H88" s="201">
        <f t="shared" si="5"/>
        <v>2.1167927241887461E-2</v>
      </c>
      <c r="I88" s="201">
        <f t="shared" si="5"/>
        <v>2.0884419574062552E-2</v>
      </c>
      <c r="J88" s="201">
        <f t="shared" si="5"/>
        <v>2.1803239346202635E-2</v>
      </c>
      <c r="K88" s="201">
        <f t="shared" si="5"/>
        <v>2.1014444266089224E-2</v>
      </c>
      <c r="L88" s="201">
        <f t="shared" si="5"/>
        <v>2.0871782240585928E-2</v>
      </c>
      <c r="M88" s="201">
        <f t="shared" si="5"/>
        <v>2.3970158933440483E-2</v>
      </c>
      <c r="N88" s="201">
        <f t="shared" si="5"/>
        <v>2.1665556566272733E-2</v>
      </c>
      <c r="O88" s="201">
        <f t="shared" si="5"/>
        <v>1.9963464003026728E-2</v>
      </c>
      <c r="P88" s="201">
        <f t="shared" si="5"/>
        <v>2.1504950343251179E-2</v>
      </c>
      <c r="Q88" s="201">
        <f t="shared" si="5"/>
        <v>2.085553975581475E-2</v>
      </c>
    </row>
    <row r="89" spans="1:17" x14ac:dyDescent="0.25">
      <c r="A89" s="127" t="s">
        <v>263</v>
      </c>
      <c r="B89" s="200">
        <f t="shared" ref="B89:Q89" si="6">IF(B$15=0,0,B$15/B$5)</f>
        <v>2.844067379774666E-2</v>
      </c>
      <c r="C89" s="200">
        <f t="shared" si="6"/>
        <v>2.6845294503902741E-2</v>
      </c>
      <c r="D89" s="200">
        <f t="shared" si="6"/>
        <v>2.1251789798471168E-2</v>
      </c>
      <c r="E89" s="200">
        <f t="shared" si="6"/>
        <v>2.6823779167392012E-2</v>
      </c>
      <c r="F89" s="200">
        <f t="shared" si="6"/>
        <v>2.8116862784060798E-2</v>
      </c>
      <c r="G89" s="200">
        <f t="shared" si="6"/>
        <v>3.1118152765201856E-2</v>
      </c>
      <c r="H89" s="200">
        <f t="shared" si="6"/>
        <v>3.4919362581734129E-2</v>
      </c>
      <c r="I89" s="200">
        <f t="shared" si="6"/>
        <v>3.5275759189859576E-2</v>
      </c>
      <c r="J89" s="200">
        <f t="shared" si="6"/>
        <v>3.7159363749773806E-2</v>
      </c>
      <c r="K89" s="200">
        <f t="shared" si="6"/>
        <v>3.5040157936556272E-2</v>
      </c>
      <c r="L89" s="200">
        <f t="shared" si="6"/>
        <v>3.5022514896861916E-2</v>
      </c>
      <c r="M89" s="200">
        <f t="shared" si="6"/>
        <v>4.0518450583193935E-2</v>
      </c>
      <c r="N89" s="200">
        <f t="shared" si="6"/>
        <v>3.5151144069101706E-2</v>
      </c>
      <c r="O89" s="200">
        <f t="shared" si="6"/>
        <v>3.2607931093924257E-2</v>
      </c>
      <c r="P89" s="200">
        <f t="shared" si="6"/>
        <v>3.533275050743586E-2</v>
      </c>
      <c r="Q89" s="200">
        <f t="shared" si="6"/>
        <v>3.4545980784993664E-2</v>
      </c>
    </row>
    <row r="90" spans="1:17" x14ac:dyDescent="0.25">
      <c r="A90" s="142" t="s">
        <v>277</v>
      </c>
      <c r="B90" s="199">
        <f t="shared" ref="B90:Q90" si="7">IF(B$16=0,0,B$16/B$5)</f>
        <v>2.844067379774666E-2</v>
      </c>
      <c r="C90" s="199">
        <f t="shared" si="7"/>
        <v>2.6845294503902741E-2</v>
      </c>
      <c r="D90" s="199">
        <f t="shared" si="7"/>
        <v>2.1251789798471168E-2</v>
      </c>
      <c r="E90" s="199">
        <f t="shared" si="7"/>
        <v>2.6823779167392012E-2</v>
      </c>
      <c r="F90" s="199">
        <f t="shared" si="7"/>
        <v>2.8116862784060798E-2</v>
      </c>
      <c r="G90" s="199">
        <f t="shared" si="7"/>
        <v>3.1118152765201856E-2</v>
      </c>
      <c r="H90" s="199">
        <f t="shared" si="7"/>
        <v>3.4919362581734129E-2</v>
      </c>
      <c r="I90" s="199">
        <f t="shared" si="7"/>
        <v>3.5275759189859576E-2</v>
      </c>
      <c r="J90" s="199">
        <f t="shared" si="7"/>
        <v>3.7159363749773806E-2</v>
      </c>
      <c r="K90" s="199">
        <f t="shared" si="7"/>
        <v>3.5040157936556272E-2</v>
      </c>
      <c r="L90" s="199">
        <f t="shared" si="7"/>
        <v>3.5022514896861916E-2</v>
      </c>
      <c r="M90" s="199">
        <f t="shared" si="7"/>
        <v>4.0518450583193935E-2</v>
      </c>
      <c r="N90" s="199">
        <f t="shared" si="7"/>
        <v>3.5151144069101706E-2</v>
      </c>
      <c r="O90" s="199">
        <f t="shared" si="7"/>
        <v>3.2607931093924257E-2</v>
      </c>
      <c r="P90" s="199">
        <f t="shared" si="7"/>
        <v>3.533275050743586E-2</v>
      </c>
      <c r="Q90" s="199">
        <f t="shared" si="7"/>
        <v>3.4545980784993664E-2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5.044321222447453E-2</v>
      </c>
      <c r="C93" s="200">
        <f t="shared" si="10"/>
        <v>4.7600335986285491E-2</v>
      </c>
      <c r="D93" s="200">
        <f t="shared" si="10"/>
        <v>4.6453093477132466E-2</v>
      </c>
      <c r="E93" s="200">
        <f t="shared" si="10"/>
        <v>4.7529093473483865E-2</v>
      </c>
      <c r="F93" s="200">
        <f t="shared" si="10"/>
        <v>4.9795118079709856E-2</v>
      </c>
      <c r="G93" s="200">
        <f t="shared" si="10"/>
        <v>5.5085666338689235E-2</v>
      </c>
      <c r="H93" s="200">
        <f t="shared" si="10"/>
        <v>6.1776194825571971E-2</v>
      </c>
      <c r="I93" s="200">
        <f t="shared" si="10"/>
        <v>6.2346200660099403E-2</v>
      </c>
      <c r="J93" s="200">
        <f t="shared" si="10"/>
        <v>6.561923310117003E-2</v>
      </c>
      <c r="K93" s="200">
        <f t="shared" si="10"/>
        <v>6.1884271211252367E-2</v>
      </c>
      <c r="L93" s="200">
        <f t="shared" si="10"/>
        <v>6.1796207572664387E-2</v>
      </c>
      <c r="M93" s="200">
        <f t="shared" si="10"/>
        <v>7.1411266402593279E-2</v>
      </c>
      <c r="N93" s="200">
        <f t="shared" si="10"/>
        <v>6.196633871292765E-2</v>
      </c>
      <c r="O93" s="200">
        <f t="shared" si="10"/>
        <v>5.7462329045339121E-2</v>
      </c>
      <c r="P93" s="200">
        <f t="shared" si="10"/>
        <v>6.2281722839857126E-2</v>
      </c>
      <c r="Q93" s="200">
        <f t="shared" si="10"/>
        <v>6.0896060386674188E-2</v>
      </c>
    </row>
    <row r="94" spans="1:17" x14ac:dyDescent="0.25">
      <c r="A94" s="142" t="s">
        <v>274</v>
      </c>
      <c r="B94" s="199">
        <f t="shared" ref="B94:Q94" si="11">IF(B$25=0,0,B$25/B$5)</f>
        <v>5.044321222447453E-2</v>
      </c>
      <c r="C94" s="199">
        <f t="shared" si="11"/>
        <v>4.7600335986285491E-2</v>
      </c>
      <c r="D94" s="199">
        <f t="shared" si="11"/>
        <v>4.6453093477132466E-2</v>
      </c>
      <c r="E94" s="199">
        <f t="shared" si="11"/>
        <v>4.7529093473483865E-2</v>
      </c>
      <c r="F94" s="199">
        <f t="shared" si="11"/>
        <v>4.9795118079709856E-2</v>
      </c>
      <c r="G94" s="199">
        <f t="shared" si="11"/>
        <v>5.5085666338689235E-2</v>
      </c>
      <c r="H94" s="199">
        <f t="shared" si="11"/>
        <v>6.1776194825571971E-2</v>
      </c>
      <c r="I94" s="199">
        <f t="shared" si="11"/>
        <v>6.2346200660099403E-2</v>
      </c>
      <c r="J94" s="199">
        <f t="shared" si="11"/>
        <v>6.561923310117003E-2</v>
      </c>
      <c r="K94" s="199">
        <f t="shared" si="11"/>
        <v>6.1884271211252367E-2</v>
      </c>
      <c r="L94" s="199">
        <f t="shared" si="11"/>
        <v>6.1796207572664387E-2</v>
      </c>
      <c r="M94" s="199">
        <f t="shared" si="11"/>
        <v>7.1411266402593279E-2</v>
      </c>
      <c r="N94" s="199">
        <f t="shared" si="11"/>
        <v>6.196633871292765E-2</v>
      </c>
      <c r="O94" s="199">
        <f t="shared" si="11"/>
        <v>5.7462329045339121E-2</v>
      </c>
      <c r="P94" s="199">
        <f t="shared" si="11"/>
        <v>6.2281722839857126E-2</v>
      </c>
      <c r="Q94" s="199">
        <f t="shared" si="11"/>
        <v>6.0896060386674188E-2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0.75051448958638112</v>
      </c>
      <c r="C97" s="200">
        <f t="shared" si="14"/>
        <v>0.76326857330213183</v>
      </c>
      <c r="D97" s="200">
        <f t="shared" si="14"/>
        <v>0.77314350863850823</v>
      </c>
      <c r="E97" s="200">
        <f t="shared" si="14"/>
        <v>0.76247679142441771</v>
      </c>
      <c r="F97" s="200">
        <f t="shared" si="14"/>
        <v>0.75293564588313544</v>
      </c>
      <c r="G97" s="200">
        <f t="shared" si="14"/>
        <v>0.73022315425737849</v>
      </c>
      <c r="H97" s="200">
        <f t="shared" si="14"/>
        <v>0.70073091929473486</v>
      </c>
      <c r="I97" s="200">
        <f t="shared" si="14"/>
        <v>0.69871277615014904</v>
      </c>
      <c r="J97" s="200">
        <f t="shared" si="14"/>
        <v>0.68631474267240677</v>
      </c>
      <c r="K97" s="200">
        <f t="shared" si="14"/>
        <v>0.6977232147060346</v>
      </c>
      <c r="L97" s="200">
        <f t="shared" si="14"/>
        <v>0.69860549355663626</v>
      </c>
      <c r="M97" s="200">
        <f t="shared" si="14"/>
        <v>0.65893771506521204</v>
      </c>
      <c r="N97" s="200">
        <f t="shared" si="14"/>
        <v>0.6979275039533549</v>
      </c>
      <c r="O97" s="200">
        <f t="shared" si="14"/>
        <v>0.71748492756186089</v>
      </c>
      <c r="P97" s="200">
        <f t="shared" si="14"/>
        <v>0.69495074202815077</v>
      </c>
      <c r="Q97" s="200">
        <f t="shared" si="14"/>
        <v>0.69962768042262968</v>
      </c>
    </row>
    <row r="98" spans="1:17" x14ac:dyDescent="0.25">
      <c r="A98" s="127" t="s">
        <v>260</v>
      </c>
      <c r="B98" s="200">
        <f t="shared" ref="B98:Q98" si="15">IF(B$44=0,0,B$44/B$5)</f>
        <v>0.11870233589855698</v>
      </c>
      <c r="C98" s="200">
        <f t="shared" si="15"/>
        <v>0.11283044790063979</v>
      </c>
      <c r="D98" s="200">
        <f t="shared" si="15"/>
        <v>0.11036039886167157</v>
      </c>
      <c r="E98" s="200">
        <f t="shared" si="15"/>
        <v>0.11350361871257612</v>
      </c>
      <c r="F98" s="200">
        <f t="shared" si="15"/>
        <v>0.11773634648238759</v>
      </c>
      <c r="G98" s="200">
        <f t="shared" si="15"/>
        <v>0.1279277634928134</v>
      </c>
      <c r="H98" s="200">
        <f t="shared" si="15"/>
        <v>0.14034131588124435</v>
      </c>
      <c r="I98" s="200">
        <f t="shared" si="15"/>
        <v>0.14194713783142679</v>
      </c>
      <c r="J98" s="200">
        <f t="shared" si="15"/>
        <v>0.14657871753414808</v>
      </c>
      <c r="K98" s="200">
        <f t="shared" si="15"/>
        <v>0.14263422780959478</v>
      </c>
      <c r="L98" s="200">
        <f t="shared" si="15"/>
        <v>0.14259455416018901</v>
      </c>
      <c r="M98" s="200">
        <f t="shared" si="15"/>
        <v>0.15876951351407484</v>
      </c>
      <c r="N98" s="200">
        <f t="shared" si="15"/>
        <v>0.1409378610088482</v>
      </c>
      <c r="O98" s="200">
        <f t="shared" si="15"/>
        <v>0.13318691903220908</v>
      </c>
      <c r="P98" s="200">
        <f t="shared" si="15"/>
        <v>0.14352240080091389</v>
      </c>
      <c r="Q98" s="200">
        <f t="shared" si="15"/>
        <v>0.14214581019733447</v>
      </c>
    </row>
    <row r="99" spans="1:17" x14ac:dyDescent="0.25">
      <c r="A99" s="142" t="s">
        <v>271</v>
      </c>
      <c r="B99" s="199">
        <f t="shared" ref="B99:Q99" si="16">IF(B$45=0,0,B$45/B$5)</f>
        <v>6.754660026964833E-2</v>
      </c>
      <c r="C99" s="199">
        <f t="shared" si="16"/>
        <v>6.3757574446768994E-2</v>
      </c>
      <c r="D99" s="199">
        <f t="shared" si="16"/>
        <v>6.2227258424706548E-2</v>
      </c>
      <c r="E99" s="199">
        <f t="shared" si="16"/>
        <v>6.3706475522556039E-2</v>
      </c>
      <c r="F99" s="199">
        <f t="shared" si="16"/>
        <v>6.677754911214441E-2</v>
      </c>
      <c r="G99" s="199">
        <f t="shared" si="16"/>
        <v>7.3905612817354388E-2</v>
      </c>
      <c r="H99" s="199">
        <f t="shared" si="16"/>
        <v>8.2933486131618578E-2</v>
      </c>
      <c r="I99" s="199">
        <f t="shared" si="16"/>
        <v>8.3779928075916499E-2</v>
      </c>
      <c r="J99" s="199">
        <f t="shared" si="16"/>
        <v>8.8253488905712787E-2</v>
      </c>
      <c r="K99" s="199">
        <f t="shared" si="16"/>
        <v>8.3220375099321148E-2</v>
      </c>
      <c r="L99" s="199">
        <f t="shared" si="16"/>
        <v>8.3178472880047039E-2</v>
      </c>
      <c r="M99" s="199">
        <f t="shared" si="16"/>
        <v>9.6231320135085577E-2</v>
      </c>
      <c r="N99" s="199">
        <f t="shared" si="16"/>
        <v>8.348396716411656E-2</v>
      </c>
      <c r="O99" s="199">
        <f t="shared" si="16"/>
        <v>7.7443836348070089E-2</v>
      </c>
      <c r="P99" s="199">
        <f t="shared" si="16"/>
        <v>8.3915282455160153E-2</v>
      </c>
      <c r="Q99" s="199">
        <f t="shared" si="16"/>
        <v>8.2046704364359957E-2</v>
      </c>
    </row>
    <row r="100" spans="1:17" x14ac:dyDescent="0.25">
      <c r="A100" s="142" t="s">
        <v>270</v>
      </c>
      <c r="B100" s="199">
        <f t="shared" ref="B100:Q100" si="17">IF(B$51=0,0,B$51/B$5)</f>
        <v>5.1155735628908662E-2</v>
      </c>
      <c r="C100" s="199">
        <f t="shared" si="17"/>
        <v>4.9072873453870784E-2</v>
      </c>
      <c r="D100" s="199">
        <f t="shared" si="17"/>
        <v>4.8133140436965031E-2</v>
      </c>
      <c r="E100" s="199">
        <f t="shared" si="17"/>
        <v>4.9797143190020085E-2</v>
      </c>
      <c r="F100" s="199">
        <f t="shared" si="17"/>
        <v>5.0958797370243183E-2</v>
      </c>
      <c r="G100" s="199">
        <f t="shared" si="17"/>
        <v>5.4022150675458999E-2</v>
      </c>
      <c r="H100" s="199">
        <f t="shared" si="17"/>
        <v>5.7407829749625772E-2</v>
      </c>
      <c r="I100" s="199">
        <f t="shared" si="17"/>
        <v>5.8167209755510291E-2</v>
      </c>
      <c r="J100" s="199">
        <f t="shared" si="17"/>
        <v>5.8325228628435283E-2</v>
      </c>
      <c r="K100" s="199">
        <f t="shared" si="17"/>
        <v>5.9413852710273628E-2</v>
      </c>
      <c r="L100" s="199">
        <f t="shared" si="17"/>
        <v>5.9416081280141975E-2</v>
      </c>
      <c r="M100" s="199">
        <f t="shared" si="17"/>
        <v>6.2538193378989262E-2</v>
      </c>
      <c r="N100" s="199">
        <f t="shared" si="17"/>
        <v>5.7453893844731659E-2</v>
      </c>
      <c r="O100" s="199">
        <f t="shared" si="17"/>
        <v>5.5743082684138995E-2</v>
      </c>
      <c r="P100" s="199">
        <f t="shared" si="17"/>
        <v>5.9607118345753725E-2</v>
      </c>
      <c r="Q100" s="199">
        <f t="shared" si="17"/>
        <v>6.0099105832974502E-2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3.4528409844335889E-2</v>
      </c>
      <c r="C104" s="200">
        <f t="shared" si="21"/>
        <v>3.2945228886228146E-2</v>
      </c>
      <c r="D104" s="200">
        <f t="shared" si="21"/>
        <v>3.2491618969170952E-2</v>
      </c>
      <c r="E104" s="200">
        <f t="shared" si="21"/>
        <v>3.3150916613649294E-2</v>
      </c>
      <c r="F104" s="200">
        <f t="shared" si="21"/>
        <v>3.4286777493275897E-2</v>
      </c>
      <c r="G104" s="200">
        <f t="shared" si="21"/>
        <v>3.7037762475078319E-2</v>
      </c>
      <c r="H104" s="200">
        <f t="shared" si="21"/>
        <v>4.1064280174827196E-2</v>
      </c>
      <c r="I104" s="200">
        <f t="shared" si="21"/>
        <v>4.0833706594402691E-2</v>
      </c>
      <c r="J104" s="200">
        <f t="shared" si="21"/>
        <v>4.252470359629882E-2</v>
      </c>
      <c r="K104" s="200">
        <f t="shared" si="21"/>
        <v>4.1703684070472834E-2</v>
      </c>
      <c r="L104" s="200">
        <f t="shared" si="21"/>
        <v>4.1109447573062438E-2</v>
      </c>
      <c r="M104" s="200">
        <f t="shared" si="21"/>
        <v>4.6392895501485357E-2</v>
      </c>
      <c r="N104" s="200">
        <f t="shared" si="21"/>
        <v>4.2351595689494814E-2</v>
      </c>
      <c r="O104" s="200">
        <f t="shared" si="21"/>
        <v>3.9294429263640025E-2</v>
      </c>
      <c r="P104" s="200">
        <f t="shared" si="21"/>
        <v>4.2407433480391291E-2</v>
      </c>
      <c r="Q104" s="200">
        <f t="shared" si="21"/>
        <v>4.1928928452553312E-2</v>
      </c>
    </row>
    <row r="105" spans="1:17" x14ac:dyDescent="0.25">
      <c r="A105" s="142" t="s">
        <v>266</v>
      </c>
      <c r="B105" s="199">
        <f t="shared" ref="B105:Q105" si="22">IF(B$66=0,0,B$66/B$5)</f>
        <v>2.4955406685709711E-2</v>
      </c>
      <c r="C105" s="199">
        <f t="shared" si="22"/>
        <v>2.3762001105386829E-2</v>
      </c>
      <c r="D105" s="199">
        <f t="shared" si="22"/>
        <v>2.3484247659329539E-2</v>
      </c>
      <c r="E105" s="199">
        <f t="shared" si="22"/>
        <v>2.3832152975750798E-2</v>
      </c>
      <c r="F105" s="199">
        <f t="shared" si="22"/>
        <v>2.475062827779179E-2</v>
      </c>
      <c r="G105" s="199">
        <f t="shared" si="22"/>
        <v>2.6928354161542142E-2</v>
      </c>
      <c r="H105" s="199">
        <f t="shared" si="22"/>
        <v>3.0321294490686702E-2</v>
      </c>
      <c r="I105" s="199">
        <f t="shared" si="22"/>
        <v>2.9948614710330595E-2</v>
      </c>
      <c r="J105" s="199">
        <f t="shared" si="22"/>
        <v>3.1610040928989287E-2</v>
      </c>
      <c r="K105" s="199">
        <f t="shared" si="22"/>
        <v>3.0585302276737419E-2</v>
      </c>
      <c r="L105" s="199">
        <f t="shared" si="22"/>
        <v>2.9990648737012481E-2</v>
      </c>
      <c r="M105" s="199">
        <f t="shared" si="22"/>
        <v>3.4689841769744677E-2</v>
      </c>
      <c r="N105" s="199">
        <f t="shared" si="22"/>
        <v>3.159998982381404E-2</v>
      </c>
      <c r="O105" s="199">
        <f t="shared" si="22"/>
        <v>2.8862975194093549E-2</v>
      </c>
      <c r="P105" s="199">
        <f t="shared" si="22"/>
        <v>3.1252885018028025E-2</v>
      </c>
      <c r="Q105" s="199">
        <f t="shared" si="22"/>
        <v>3.0682312156324165E-2</v>
      </c>
    </row>
    <row r="106" spans="1:17" x14ac:dyDescent="0.25">
      <c r="A106" s="142" t="s">
        <v>265</v>
      </c>
      <c r="B106" s="199">
        <f t="shared" ref="B106:Q106" si="23">IF(B$67=0,0,B$67/B$5)</f>
        <v>9.57300315862618E-3</v>
      </c>
      <c r="C106" s="199">
        <f t="shared" si="23"/>
        <v>9.1832277808413174E-3</v>
      </c>
      <c r="D106" s="199">
        <f t="shared" si="23"/>
        <v>9.0073713098414079E-3</v>
      </c>
      <c r="E106" s="199">
        <f t="shared" si="23"/>
        <v>9.3187636378984952E-3</v>
      </c>
      <c r="F106" s="199">
        <f t="shared" si="23"/>
        <v>9.5361492154841052E-3</v>
      </c>
      <c r="G106" s="199">
        <f t="shared" si="23"/>
        <v>1.0109408313536183E-2</v>
      </c>
      <c r="H106" s="199">
        <f t="shared" si="23"/>
        <v>1.0742985684140494E-2</v>
      </c>
      <c r="I106" s="199">
        <f t="shared" si="23"/>
        <v>1.0885091884072098E-2</v>
      </c>
      <c r="J106" s="199">
        <f t="shared" si="23"/>
        <v>1.0914662667309527E-2</v>
      </c>
      <c r="K106" s="199">
        <f t="shared" si="23"/>
        <v>1.1118381793735416E-2</v>
      </c>
      <c r="L106" s="199">
        <f t="shared" si="23"/>
        <v>1.1118798836049958E-2</v>
      </c>
      <c r="M106" s="199">
        <f t="shared" si="23"/>
        <v>1.170305373174068E-2</v>
      </c>
      <c r="N106" s="199">
        <f t="shared" si="23"/>
        <v>1.0751605865680778E-2</v>
      </c>
      <c r="O106" s="199">
        <f t="shared" si="23"/>
        <v>1.0431454069546478E-2</v>
      </c>
      <c r="P106" s="199">
        <f t="shared" si="23"/>
        <v>1.1154548462363268E-2</v>
      </c>
      <c r="Q106" s="199">
        <f t="shared" si="23"/>
        <v>1.1246616296229143E-2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1.5900861068879646</v>
      </c>
      <c r="C112" s="230">
        <f>IF(C$5=0,0,C$5/FBT_fec!C$5)</f>
        <v>1.6734112447114593</v>
      </c>
      <c r="D112" s="230">
        <f>IF(D$5=0,0,D$5/FBT_fec!D$5)</f>
        <v>1.6959678396523459</v>
      </c>
      <c r="E112" s="230">
        <f>IF(E$5=0,0,E$5/FBT_fec!E$5)</f>
        <v>1.6702463360475406</v>
      </c>
      <c r="F112" s="230">
        <f>IF(F$5=0,0,F$5/FBT_fec!F$5)</f>
        <v>1.6076212589433616</v>
      </c>
      <c r="G112" s="230">
        <f>IF(G$5=0,0,G$5/FBT_fec!G$5)</f>
        <v>1.4782026556079702</v>
      </c>
      <c r="H112" s="230">
        <f>IF(H$5=0,0,H$5/FBT_fec!H$5)</f>
        <v>1.2795542884628575</v>
      </c>
      <c r="I112" s="230">
        <f>IF(I$5=0,0,I$5/FBT_fec!I$5)</f>
        <v>1.2905039494239199</v>
      </c>
      <c r="J112" s="230">
        <f>IF(J$5=0,0,J$5/FBT_fec!J$5)</f>
        <v>1.2442987088953803</v>
      </c>
      <c r="K112" s="230">
        <f>IF(K$5=0,0,K$5/FBT_fec!K$5)</f>
        <v>1.2976288919431862</v>
      </c>
      <c r="L112" s="230">
        <f>IF(L$5=0,0,L$5/FBT_fec!L$5)</f>
        <v>1.2805188315660236</v>
      </c>
      <c r="M112" s="230">
        <f>IF(M$5=0,0,M$5/FBT_fec!M$5)</f>
        <v>1.1154735345380056</v>
      </c>
      <c r="N112" s="230">
        <f>IF(N$5=0,0,N$5/FBT_fec!N$5)</f>
        <v>1.2467020932369994</v>
      </c>
      <c r="O112" s="230">
        <f>IF(O$5=0,0,O$5/FBT_fec!O$5)</f>
        <v>1.324433041286379</v>
      </c>
      <c r="P112" s="230">
        <f>IF(P$5=0,0,P$5/FBT_fec!P$5)</f>
        <v>1.238074472486159</v>
      </c>
      <c r="Q112" s="230">
        <f>IF(Q$5=0,0,Q$5/FBT_fec!Q$5)</f>
        <v>1.2963475711266317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1.3162198706582158</v>
      </c>
      <c r="C117" s="273">
        <f>IF(C$10=0,0,C$10/FBT_fec!C$10)</f>
        <v>1.3165547101047761</v>
      </c>
      <c r="D117" s="273">
        <f>IF(D$10=0,0,D$10/FBT_fec!D$10)</f>
        <v>1.3172867188940844</v>
      </c>
      <c r="E117" s="273">
        <f>IF(E$10=0,0,E$10/FBT_fec!E$10)</f>
        <v>1.3145168953082542</v>
      </c>
      <c r="F117" s="273">
        <f>IF(F$10=0,0,F$10/FBT_fec!F$10)</f>
        <v>1.3122243239592839</v>
      </c>
      <c r="G117" s="273">
        <f>IF(G$10=0,0,G$10/FBT_fec!G$10)</f>
        <v>1.3107142921978716</v>
      </c>
      <c r="H117" s="273">
        <f>IF(H$10=0,0,H$10/FBT_fec!H$10)</f>
        <v>1.2906933259785884</v>
      </c>
      <c r="I117" s="273">
        <f>IF(I$10=0,0,I$10/FBT_fec!I$10)</f>
        <v>1.2843037815047529</v>
      </c>
      <c r="J117" s="273">
        <f>IF(J$10=0,0,J$10/FBT_fec!J$10)</f>
        <v>1.2928010208777814</v>
      </c>
      <c r="K117" s="273">
        <f>IF(K$10=0,0,K$10/FBT_fec!K$10)</f>
        <v>1.2994346092879785</v>
      </c>
      <c r="L117" s="273">
        <f>IF(L$10=0,0,L$10/FBT_fec!L$10)</f>
        <v>1.2735955069964544</v>
      </c>
      <c r="M117" s="273">
        <f>IF(M$10=0,0,M$10/FBT_fec!M$10)</f>
        <v>1.2741372067960879</v>
      </c>
      <c r="N117" s="273">
        <f>IF(N$10=0,0,N$10/FBT_fec!N$10)</f>
        <v>1.2871185586675549</v>
      </c>
      <c r="O117" s="273">
        <f>IF(O$10=0,0,O$10/FBT_fec!O$10)</f>
        <v>1.2599459688952057</v>
      </c>
      <c r="P117" s="273">
        <f>IF(P$10=0,0,P$10/FBT_fec!P$10)</f>
        <v>1.2687358940230107</v>
      </c>
      <c r="Q117" s="273">
        <f>IF(Q$10=0,0,Q$10/FBT_fec!Q$10)</f>
        <v>1.2883352987174517</v>
      </c>
    </row>
    <row r="118" spans="1:17" x14ac:dyDescent="0.25">
      <c r="A118" s="127" t="s">
        <v>263</v>
      </c>
      <c r="B118" s="296">
        <f>IF(B$15=0,0,B$15/FBT_fec!B$15)</f>
        <v>0.75893792292439377</v>
      </c>
      <c r="C118" s="296">
        <f>IF(C$15=0,0,C$15/FBT_fec!C$15)</f>
        <v>0.75390493439467987</v>
      </c>
      <c r="D118" s="296">
        <f>IF(D$15=0,0,D$15/FBT_fec!D$15)</f>
        <v>0.74572790778051845</v>
      </c>
      <c r="E118" s="296">
        <f>IF(E$15=0,0,E$15/FBT_fec!E$15)</f>
        <v>0.7518760010393275</v>
      </c>
      <c r="F118" s="296">
        <f>IF(F$15=0,0,F$15/FBT_fec!F$15)</f>
        <v>0.75857116857286966</v>
      </c>
      <c r="G118" s="296">
        <f>IF(G$15=0,0,G$15/FBT_fec!G$15)</f>
        <v>0.77195772368430393</v>
      </c>
      <c r="H118" s="296">
        <f>IF(H$15=0,0,H$15/FBT_fec!H$15)</f>
        <v>0.74984371270662553</v>
      </c>
      <c r="I118" s="296">
        <f>IF(I$15=0,0,I$15/FBT_fec!I$15)</f>
        <v>0.76397902879751567</v>
      </c>
      <c r="J118" s="296">
        <f>IF(J$15=0,0,J$15/FBT_fec!J$15)</f>
        <v>0.7759587771511357</v>
      </c>
      <c r="K118" s="296">
        <f>IF(K$15=0,0,K$15/FBT_fec!K$15)</f>
        <v>0.76306633152371794</v>
      </c>
      <c r="L118" s="296">
        <f>IF(L$15=0,0,L$15/FBT_fec!L$15)</f>
        <v>0.75262567291709326</v>
      </c>
      <c r="M118" s="296">
        <f>IF(M$15=0,0,M$15/FBT_fec!M$15)</f>
        <v>0.75850392177329984</v>
      </c>
      <c r="N118" s="296">
        <f>IF(N$15=0,0,N$15/FBT_fec!N$15)</f>
        <v>0.73544107758978094</v>
      </c>
      <c r="O118" s="296">
        <f>IF(O$15=0,0,O$15/FBT_fec!O$15)</f>
        <v>0.72476795230983326</v>
      </c>
      <c r="P118" s="296">
        <f>IF(P$15=0,0,P$15/FBT_fec!P$15)</f>
        <v>0.73412488532985054</v>
      </c>
      <c r="Q118" s="296">
        <f>IF(Q$15=0,0,Q$15/FBT_fec!Q$15)</f>
        <v>0.75156183063354387</v>
      </c>
    </row>
    <row r="119" spans="1:17" x14ac:dyDescent="0.25">
      <c r="A119" s="127" t="s">
        <v>262</v>
      </c>
      <c r="B119" s="296">
        <f>IF(B$24=0,0,B$24/FBT_fec!B$24)</f>
        <v>1.6152894400544158</v>
      </c>
      <c r="C119" s="296">
        <f>IF(C$24=0,0,C$24/FBT_fec!C$24)</f>
        <v>1.6041304299502415</v>
      </c>
      <c r="D119" s="296">
        <f>IF(D$24=0,0,D$24/FBT_fec!D$24)</f>
        <v>1.5865699677910063</v>
      </c>
      <c r="E119" s="296">
        <f>IF(E$24=0,0,E$24/FBT_fec!E$24)</f>
        <v>1.5987002209133661</v>
      </c>
      <c r="F119" s="296">
        <f>IF(F$24=0,0,F$24/FBT_fec!F$24)</f>
        <v>1.6121204360977066</v>
      </c>
      <c r="G119" s="296">
        <f>IF(G$24=0,0,G$24/FBT_fec!G$24)</f>
        <v>1.6398327721560733</v>
      </c>
      <c r="H119" s="296">
        <f>IF(H$24=0,0,H$24/FBT_fec!H$24)</f>
        <v>1.5918672459087351</v>
      </c>
      <c r="I119" s="296">
        <f>IF(I$24=0,0,I$24/FBT_fec!I$24)</f>
        <v>1.6203032651343161</v>
      </c>
      <c r="J119" s="296">
        <f>IF(J$24=0,0,J$24/FBT_fec!J$24)</f>
        <v>1.6443065134587243</v>
      </c>
      <c r="K119" s="296">
        <f>IF(K$24=0,0,K$24/FBT_fec!K$24)</f>
        <v>1.6171777729206238</v>
      </c>
      <c r="L119" s="296">
        <f>IF(L$24=0,0,L$24/FBT_fec!L$24)</f>
        <v>1.5935832973183173</v>
      </c>
      <c r="M119" s="296">
        <f>IF(M$24=0,0,M$24/FBT_fec!M$24)</f>
        <v>1.6041795728772963</v>
      </c>
      <c r="N119" s="296">
        <f>IF(N$24=0,0,N$24/FBT_fec!N$24)</f>
        <v>1.5557703895295198</v>
      </c>
      <c r="O119" s="296">
        <f>IF(O$24=0,0,O$24/FBT_fec!O$24)</f>
        <v>1.5326401826789027</v>
      </c>
      <c r="P119" s="296">
        <f>IF(P$24=0,0,P$24/FBT_fec!P$24)</f>
        <v>1.5528673646281759</v>
      </c>
      <c r="Q119" s="296">
        <f>IF(Q$24=0,0,Q$24/FBT_fec!Q$24)</f>
        <v>1.5897822061822156</v>
      </c>
    </row>
    <row r="120" spans="1:17" x14ac:dyDescent="0.25">
      <c r="A120" s="127" t="s">
        <v>261</v>
      </c>
      <c r="B120" s="296">
        <f>IF(B$33=0,0,B$33/FBT_fec!B$33)</f>
        <v>2.2278060936998663</v>
      </c>
      <c r="C120" s="296">
        <f>IF(C$33=0,0,C$33/FBT_fec!C$33)</f>
        <v>2.2490886916756239</v>
      </c>
      <c r="D120" s="296">
        <f>IF(D$33=0,0,D$33/FBT_fec!D$33)</f>
        <v>2.2357550523124217</v>
      </c>
      <c r="E120" s="296">
        <f>IF(E$33=0,0,E$33/FBT_fec!E$33)</f>
        <v>2.277966675218841</v>
      </c>
      <c r="F120" s="296">
        <f>IF(F$33=0,0,F$33/FBT_fec!F$33)</f>
        <v>2.2437027534982175</v>
      </c>
      <c r="G120" s="296">
        <f>IF(G$33=0,0,G$33/FBT_fec!G$33)</f>
        <v>2.1870980747183064</v>
      </c>
      <c r="H120" s="296">
        <f>IF(H$33=0,0,H$33/FBT_fec!H$33)</f>
        <v>2.0118345213973154</v>
      </c>
      <c r="I120" s="296">
        <f>IF(I$33=0,0,I$33/FBT_fec!I$33)</f>
        <v>2.0558904997969227</v>
      </c>
      <c r="J120" s="296">
        <f>IF(J$33=0,0,J$33/FBT_fec!J$33)</f>
        <v>1.9876664650773079</v>
      </c>
      <c r="K120" s="296">
        <f>IF(K$33=0,0,K$33/FBT_fec!K$33)</f>
        <v>2.1115464139646369</v>
      </c>
      <c r="L120" s="296">
        <f>IF(L$33=0,0,L$33/FBT_fec!L$33)</f>
        <v>2.0837824927869946</v>
      </c>
      <c r="M120" s="296">
        <f>IF(M$33=0,0,M$33/FBT_fec!M$33)</f>
        <v>1.9105878520289936</v>
      </c>
      <c r="N120" s="296">
        <f>IF(N$33=0,0,N$33/FBT_fec!N$33)</f>
        <v>1.9617540890817269</v>
      </c>
      <c r="O120" s="296">
        <f>IF(O$33=0,0,O$33/FBT_fec!O$33)</f>
        <v>2.0220104662847769</v>
      </c>
      <c r="P120" s="296">
        <f>IF(P$33=0,0,P$33/FBT_fec!P$33)</f>
        <v>2.0211907688664552</v>
      </c>
      <c r="Q120" s="296">
        <f>IF(Q$33=0,0,Q$33/FBT_fec!Q$33)</f>
        <v>2.1337910003008198</v>
      </c>
    </row>
    <row r="121" spans="1:17" x14ac:dyDescent="0.25">
      <c r="A121" s="127" t="s">
        <v>260</v>
      </c>
      <c r="B121" s="296">
        <f>IF(B$44=0,0,B$44/FBT_fec!B$44)</f>
        <v>2.0005678426484388</v>
      </c>
      <c r="C121" s="296">
        <f>IF(C$44=0,0,C$44/FBT_fec!C$44)</f>
        <v>2.0012547252704862</v>
      </c>
      <c r="D121" s="296">
        <f>IF(D$44=0,0,D$44/FBT_fec!D$44)</f>
        <v>1.9838290669156844</v>
      </c>
      <c r="E121" s="296">
        <f>IF(E$44=0,0,E$44/FBT_fec!E$44)</f>
        <v>2.0093871048686824</v>
      </c>
      <c r="F121" s="296">
        <f>IF(F$44=0,0,F$44/FBT_fec!F$44)</f>
        <v>2.0061697184631146</v>
      </c>
      <c r="G121" s="296">
        <f>IF(G$44=0,0,G$44/FBT_fec!G$44)</f>
        <v>2.0043435404424406</v>
      </c>
      <c r="H121" s="296">
        <f>IF(H$44=0,0,H$44/FBT_fec!H$44)</f>
        <v>1.9033455288406993</v>
      </c>
      <c r="I121" s="296">
        <f>IF(I$44=0,0,I$44/FBT_fec!I$44)</f>
        <v>1.9415981666176825</v>
      </c>
      <c r="J121" s="296">
        <f>IF(J$44=0,0,J$44/FBT_fec!J$44)</f>
        <v>1.933165087711622</v>
      </c>
      <c r="K121" s="296">
        <f>IF(K$44=0,0,K$44/FBT_fec!K$44)</f>
        <v>1.9617679594898909</v>
      </c>
      <c r="L121" s="296">
        <f>IF(L$44=0,0,L$44/FBT_fec!L$44)</f>
        <v>1.9353623340842065</v>
      </c>
      <c r="M121" s="296">
        <f>IF(M$44=0,0,M$44/FBT_fec!M$44)</f>
        <v>1.8771533813951704</v>
      </c>
      <c r="N121" s="296">
        <f>IF(N$44=0,0,N$44/FBT_fec!N$44)</f>
        <v>1.8623604488592995</v>
      </c>
      <c r="O121" s="296">
        <f>IF(O$44=0,0,O$44/FBT_fec!O$44)</f>
        <v>1.8696699789169584</v>
      </c>
      <c r="P121" s="296">
        <f>IF(P$44=0,0,P$44/FBT_fec!P$44)</f>
        <v>1.8833881555460941</v>
      </c>
      <c r="Q121" s="296">
        <f>IF(Q$44=0,0,Q$44/FBT_fec!Q$44)</f>
        <v>1.9531198630667332</v>
      </c>
    </row>
    <row r="122" spans="1:17" x14ac:dyDescent="0.25">
      <c r="A122" s="127" t="s">
        <v>259</v>
      </c>
      <c r="B122" s="296">
        <f>IF(B$65=0,0,B$65/FBT_fec!B$65)</f>
        <v>0.64282942840283841</v>
      </c>
      <c r="C122" s="296">
        <f>IF(C$65=0,0,C$65/FBT_fec!C$65)</f>
        <v>0.64549627648149221</v>
      </c>
      <c r="D122" s="296">
        <f>IF(D$65=0,0,D$65/FBT_fec!D$65)</f>
        <v>0.64518980083580513</v>
      </c>
      <c r="E122" s="296">
        <f>IF(E$65=0,0,E$65/FBT_fec!E$65)</f>
        <v>0.64829787498189395</v>
      </c>
      <c r="F122" s="296">
        <f>IF(F$65=0,0,F$65/FBT_fec!F$65)</f>
        <v>0.64537024605555937</v>
      </c>
      <c r="G122" s="296">
        <f>IF(G$65=0,0,G$65/FBT_fec!G$65)</f>
        <v>0.64102836873374081</v>
      </c>
      <c r="H122" s="296">
        <f>IF(H$65=0,0,H$65/FBT_fec!H$65)</f>
        <v>0.61520727202687986</v>
      </c>
      <c r="I122" s="296">
        <f>IF(I$65=0,0,I$65/FBT_fec!I$65)</f>
        <v>0.61698793434546195</v>
      </c>
      <c r="J122" s="296">
        <f>IF(J$65=0,0,J$65/FBT_fec!J$65)</f>
        <v>0.61953304359190819</v>
      </c>
      <c r="K122" s="296">
        <f>IF(K$65=0,0,K$65/FBT_fec!K$65)</f>
        <v>0.63361209342703106</v>
      </c>
      <c r="L122" s="296">
        <f>IF(L$65=0,0,L$65/FBT_fec!L$65)</f>
        <v>0.6163482110182672</v>
      </c>
      <c r="M122" s="296">
        <f>IF(M$65=0,0,M$65/FBT_fec!M$65)</f>
        <v>0.60591161655654291</v>
      </c>
      <c r="N122" s="296">
        <f>IF(N$65=0,0,N$65/FBT_fec!N$65)</f>
        <v>0.61820284010376902</v>
      </c>
      <c r="O122" s="296">
        <f>IF(O$65=0,0,O$65/FBT_fec!O$65)</f>
        <v>0.60933976573581405</v>
      </c>
      <c r="P122" s="296">
        <f>IF(P$65=0,0,P$65/FBT_fec!P$65)</f>
        <v>0.61473407638932154</v>
      </c>
      <c r="Q122" s="296">
        <f>IF(Q$65=0,0,Q$65/FBT_fec!Q$65)</f>
        <v>0.63640524636241114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16241.719616060565</v>
      </c>
      <c r="C3" s="46">
        <v>16087.232581343216</v>
      </c>
      <c r="D3" s="46">
        <v>16853.205989155846</v>
      </c>
      <c r="E3" s="46">
        <v>17286.408058037054</v>
      </c>
      <c r="F3" s="46">
        <v>16855.414300091386</v>
      </c>
      <c r="G3" s="46">
        <v>16157.068996256017</v>
      </c>
      <c r="H3" s="46">
        <v>17047.781202181082</v>
      </c>
      <c r="I3" s="46">
        <v>17089.896513029384</v>
      </c>
      <c r="J3" s="46">
        <v>16018.176370718067</v>
      </c>
      <c r="K3" s="46">
        <v>14191.130174720605</v>
      </c>
      <c r="L3" s="46">
        <v>13681</v>
      </c>
      <c r="M3" s="46">
        <v>14460.507228252714</v>
      </c>
      <c r="N3" s="46">
        <v>13398.951578145516</v>
      </c>
      <c r="O3" s="46">
        <v>15292.210407604318</v>
      </c>
      <c r="P3" s="46">
        <v>16540.905881166145</v>
      </c>
      <c r="Q3" s="46">
        <v>18738.679235842163</v>
      </c>
    </row>
    <row r="5" spans="1:17" x14ac:dyDescent="0.25">
      <c r="A5" s="31" t="s">
        <v>257</v>
      </c>
      <c r="B5" s="46">
        <v>26776.602017291749</v>
      </c>
      <c r="C5" s="46">
        <v>27535.456192314108</v>
      </c>
      <c r="D5" s="46">
        <v>25772.341074451531</v>
      </c>
      <c r="E5" s="46">
        <v>30494.997690036329</v>
      </c>
      <c r="F5" s="46">
        <v>30017.002506599991</v>
      </c>
      <c r="G5" s="46">
        <v>23909.061484809765</v>
      </c>
      <c r="H5" s="46">
        <v>18609.496432281114</v>
      </c>
      <c r="I5" s="46">
        <v>22082.926788476881</v>
      </c>
      <c r="J5" s="46">
        <v>21272.730715256228</v>
      </c>
      <c r="K5" s="46">
        <v>15974.304452366159</v>
      </c>
      <c r="L5" s="46">
        <v>13245.141801139271</v>
      </c>
      <c r="M5" s="46">
        <v>15018.120243100964</v>
      </c>
      <c r="N5" s="46">
        <v>12769.011104026231</v>
      </c>
      <c r="O5" s="46">
        <v>12283.399365309902</v>
      </c>
      <c r="P5" s="46">
        <v>14724.246028473954</v>
      </c>
      <c r="Q5" s="46">
        <v>15657.877379758471</v>
      </c>
    </row>
    <row r="6" spans="1:17" x14ac:dyDescent="0.25">
      <c r="A6" s="294" t="s">
        <v>256</v>
      </c>
      <c r="B6" s="293">
        <v>33470.75252161469</v>
      </c>
      <c r="C6" s="293">
        <v>34111.774575479743</v>
      </c>
      <c r="D6" s="293">
        <v>29928.895553079899</v>
      </c>
      <c r="E6" s="293">
        <v>32816.744448466619</v>
      </c>
      <c r="F6" s="293">
        <v>33090.108038065322</v>
      </c>
      <c r="G6" s="293">
        <v>27625.637093143236</v>
      </c>
      <c r="H6" s="293">
        <v>22578.046589108941</v>
      </c>
      <c r="I6" s="293">
        <v>24455.601330349389</v>
      </c>
      <c r="J6" s="293">
        <v>22778.759378779192</v>
      </c>
      <c r="K6" s="293">
        <v>21381.512314340915</v>
      </c>
      <c r="L6" s="293">
        <v>17443.519921330608</v>
      </c>
      <c r="M6" s="293">
        <v>17375.535810437839</v>
      </c>
      <c r="N6" s="293">
        <v>15807.241162472623</v>
      </c>
      <c r="O6" s="293">
        <v>13586.995234821074</v>
      </c>
      <c r="P6" s="293">
        <v>16082.200196154388</v>
      </c>
      <c r="Q6" s="293">
        <v>17069.855273141384</v>
      </c>
    </row>
    <row r="7" spans="1:17" x14ac:dyDescent="0.25">
      <c r="A7" s="292" t="s">
        <v>255</v>
      </c>
      <c r="B7" s="291"/>
      <c r="C7" s="291">
        <v>641.02205386505375</v>
      </c>
      <c r="D7" s="291">
        <v>0</v>
      </c>
      <c r="E7" s="291">
        <v>2887.84889538672</v>
      </c>
      <c r="F7" s="291">
        <v>273.36358959870267</v>
      </c>
      <c r="G7" s="291">
        <v>0</v>
      </c>
      <c r="H7" s="291">
        <v>0</v>
      </c>
      <c r="I7" s="291">
        <v>1877.5547412404485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2495.2049613333147</v>
      </c>
      <c r="Q7" s="291">
        <v>2250.6468575487434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4182.879022399844</v>
      </c>
      <c r="E8" s="289">
        <f t="shared" si="0"/>
        <v>0</v>
      </c>
      <c r="F8" s="289">
        <f t="shared" si="0"/>
        <v>0</v>
      </c>
      <c r="G8" s="289">
        <f t="shared" si="0"/>
        <v>5464.4709449220863</v>
      </c>
      <c r="H8" s="289">
        <f t="shared" si="0"/>
        <v>5047.590504034295</v>
      </c>
      <c r="I8" s="289">
        <f t="shared" si="0"/>
        <v>0</v>
      </c>
      <c r="J8" s="289">
        <f t="shared" si="0"/>
        <v>1676.8419515701971</v>
      </c>
      <c r="K8" s="289">
        <f t="shared" si="0"/>
        <v>1397.2470644382774</v>
      </c>
      <c r="L8" s="289">
        <f t="shared" si="0"/>
        <v>3937.9923930103068</v>
      </c>
      <c r="M8" s="289">
        <f t="shared" si="0"/>
        <v>67.984110892768513</v>
      </c>
      <c r="N8" s="289">
        <f t="shared" si="0"/>
        <v>1568.2946479652164</v>
      </c>
      <c r="O8" s="289">
        <f t="shared" si="0"/>
        <v>2220.2459276515492</v>
      </c>
      <c r="P8" s="289">
        <f t="shared" si="0"/>
        <v>0</v>
      </c>
      <c r="Q8" s="289">
        <f t="shared" si="0"/>
        <v>1262.9917805617479</v>
      </c>
    </row>
    <row r="9" spans="1:17" x14ac:dyDescent="0.25">
      <c r="A9" s="288" t="s">
        <v>253</v>
      </c>
      <c r="B9" s="287">
        <f>B6-B5</f>
        <v>6694.1505043229408</v>
      </c>
      <c r="C9" s="287">
        <f t="shared" ref="C9:Q9" si="1">C6-C5</f>
        <v>6576.3183831656352</v>
      </c>
      <c r="D9" s="287">
        <f t="shared" si="1"/>
        <v>4156.5544786283681</v>
      </c>
      <c r="E9" s="287">
        <f t="shared" si="1"/>
        <v>2321.7467584302904</v>
      </c>
      <c r="F9" s="287">
        <f t="shared" si="1"/>
        <v>3073.1055314653313</v>
      </c>
      <c r="G9" s="287">
        <f t="shared" si="1"/>
        <v>3716.5756083334709</v>
      </c>
      <c r="H9" s="287">
        <f t="shared" si="1"/>
        <v>3968.5501568278269</v>
      </c>
      <c r="I9" s="287">
        <f t="shared" si="1"/>
        <v>2372.6745418725077</v>
      </c>
      <c r="J9" s="287">
        <f t="shared" si="1"/>
        <v>1506.0286635229641</v>
      </c>
      <c r="K9" s="287">
        <f t="shared" si="1"/>
        <v>5407.2078619747554</v>
      </c>
      <c r="L9" s="287">
        <f t="shared" si="1"/>
        <v>4198.3781201913371</v>
      </c>
      <c r="M9" s="287">
        <f t="shared" si="1"/>
        <v>2357.415567336875</v>
      </c>
      <c r="N9" s="287">
        <f t="shared" si="1"/>
        <v>3038.2300584463919</v>
      </c>
      <c r="O9" s="287">
        <f t="shared" si="1"/>
        <v>1303.5958695111713</v>
      </c>
      <c r="P9" s="287">
        <f t="shared" si="1"/>
        <v>1357.9541676804347</v>
      </c>
      <c r="Q9" s="287">
        <f t="shared" si="1"/>
        <v>1411.977893382913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927.72169858572329</v>
      </c>
      <c r="C12" s="38">
        <v>946.29917</v>
      </c>
      <c r="D12" s="38">
        <v>893.20839000000001</v>
      </c>
      <c r="E12" s="38">
        <v>1042.5927200000001</v>
      </c>
      <c r="F12" s="38">
        <v>1028.40247</v>
      </c>
      <c r="G12" s="38">
        <v>834.98324246699985</v>
      </c>
      <c r="H12" s="38">
        <v>659.80973999999992</v>
      </c>
      <c r="I12" s="38">
        <v>761.10425999999995</v>
      </c>
      <c r="J12" s="38">
        <v>732.91284999999993</v>
      </c>
      <c r="K12" s="38">
        <v>558.32036000000005</v>
      </c>
      <c r="L12" s="38">
        <v>466.84912078199579</v>
      </c>
      <c r="M12" s="38">
        <v>519.51349132537825</v>
      </c>
      <c r="N12" s="38">
        <v>446.09460482633847</v>
      </c>
      <c r="O12" s="38">
        <v>419.89201686205251</v>
      </c>
      <c r="P12" s="38">
        <v>461.6649041073851</v>
      </c>
      <c r="Q12" s="38">
        <v>459.20628133725245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152.90729423625734</v>
      </c>
      <c r="C14" s="51">
        <v>154.10057999999998</v>
      </c>
      <c r="D14" s="51">
        <v>155.8229</v>
      </c>
      <c r="E14" s="51">
        <v>168.92188000000002</v>
      </c>
      <c r="F14" s="51">
        <v>158.41705999999999</v>
      </c>
      <c r="G14" s="51">
        <v>148.00929020827147</v>
      </c>
      <c r="H14" s="51">
        <v>125.18527</v>
      </c>
      <c r="I14" s="51">
        <v>147.09879000000001</v>
      </c>
      <c r="J14" s="51">
        <v>147.00606999999999</v>
      </c>
      <c r="K14" s="51">
        <v>130.29048</v>
      </c>
      <c r="L14" s="51">
        <v>121.7402891801196</v>
      </c>
      <c r="M14" s="51">
        <v>113.14171637131292</v>
      </c>
      <c r="N14" s="51">
        <v>87.39565913057973</v>
      </c>
      <c r="O14" s="51">
        <v>26.870202282767661</v>
      </c>
      <c r="P14" s="51">
        <v>31.262604719982743</v>
      </c>
      <c r="Q14" s="51">
        <v>39.383125789785502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14.283030217294383</v>
      </c>
      <c r="C16" s="51">
        <v>14.305730000000001</v>
      </c>
      <c r="D16" s="51">
        <v>14.289569999999999</v>
      </c>
      <c r="E16" s="51">
        <v>14.299340000000001</v>
      </c>
      <c r="F16" s="51">
        <v>14.298159999999999</v>
      </c>
      <c r="G16" s="51">
        <v>14.282619800773249</v>
      </c>
      <c r="H16" s="51">
        <v>13.19889</v>
      </c>
      <c r="I16" s="51">
        <v>13.1905</v>
      </c>
      <c r="J16" s="51">
        <v>13.182729999999999</v>
      </c>
      <c r="K16" s="51">
        <v>8.7929899999999996</v>
      </c>
      <c r="L16" s="51">
        <v>8.7895354300176649</v>
      </c>
      <c r="M16" s="51">
        <v>7.6908424997514899</v>
      </c>
      <c r="N16" s="51">
        <v>7.690885621187312</v>
      </c>
      <c r="O16" s="51">
        <v>5.49349413098735</v>
      </c>
      <c r="P16" s="51">
        <v>7.6905053217326662</v>
      </c>
      <c r="Q16" s="51">
        <v>6.5918570009627491</v>
      </c>
    </row>
    <row r="17" spans="1:17" x14ac:dyDescent="0.25">
      <c r="A17" s="53" t="s">
        <v>76</v>
      </c>
      <c r="B17" s="51">
        <v>86.078317667512209</v>
      </c>
      <c r="C17" s="51">
        <v>89.160539999999997</v>
      </c>
      <c r="D17" s="51">
        <v>87.062870000000004</v>
      </c>
      <c r="E17" s="51">
        <v>97.313640000000007</v>
      </c>
      <c r="F17" s="51">
        <v>110.71245999999999</v>
      </c>
      <c r="G17" s="51">
        <v>112.70882975012485</v>
      </c>
      <c r="H17" s="51">
        <v>59.451970000000003</v>
      </c>
      <c r="I17" s="51">
        <v>87.098870000000005</v>
      </c>
      <c r="J17" s="51">
        <v>86.051599999999993</v>
      </c>
      <c r="K17" s="51">
        <v>87.100890000000007</v>
      </c>
      <c r="L17" s="51">
        <v>88.110652991757007</v>
      </c>
      <c r="M17" s="51">
        <v>75.833943808861406</v>
      </c>
      <c r="N17" s="51">
        <v>62.507640344797217</v>
      </c>
      <c r="O17" s="51">
        <v>19.465939984689356</v>
      </c>
      <c r="P17" s="51">
        <v>23.572099398250078</v>
      </c>
      <c r="Q17" s="51">
        <v>32.791268788822755</v>
      </c>
    </row>
    <row r="18" spans="1:17" x14ac:dyDescent="0.25">
      <c r="A18" s="53" t="s">
        <v>29</v>
      </c>
      <c r="B18" s="51">
        <v>52.545946351450759</v>
      </c>
      <c r="C18" s="51">
        <v>50.634309999999999</v>
      </c>
      <c r="D18" s="51">
        <v>54.470460000000003</v>
      </c>
      <c r="E18" s="51">
        <v>57.308900000000001</v>
      </c>
      <c r="F18" s="51">
        <v>33.406440000000003</v>
      </c>
      <c r="G18" s="51">
        <v>21.017840657373384</v>
      </c>
      <c r="H18" s="51">
        <v>52.534410000000001</v>
      </c>
      <c r="I18" s="51">
        <v>46.809420000000003</v>
      </c>
      <c r="J18" s="51">
        <v>47.771740000000001</v>
      </c>
      <c r="K18" s="51">
        <v>34.396599999999999</v>
      </c>
      <c r="L18" s="51">
        <v>24.840100758344935</v>
      </c>
      <c r="M18" s="51">
        <v>29.616930062700025</v>
      </c>
      <c r="N18" s="51">
        <v>17.197133164595208</v>
      </c>
      <c r="O18" s="51">
        <v>1.9107681670909551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429.68272177460125</v>
      </c>
      <c r="C20" s="51">
        <v>476.20209</v>
      </c>
      <c r="D20" s="51">
        <v>408.84438999999998</v>
      </c>
      <c r="E20" s="51">
        <v>523.63765000000001</v>
      </c>
      <c r="F20" s="51">
        <v>497.65195999999997</v>
      </c>
      <c r="G20" s="51">
        <v>308.10307296428562</v>
      </c>
      <c r="H20" s="51">
        <v>210.16906</v>
      </c>
      <c r="I20" s="51">
        <v>284.09965</v>
      </c>
      <c r="J20" s="51">
        <v>272.89668</v>
      </c>
      <c r="K20" s="51">
        <v>155.07343</v>
      </c>
      <c r="L20" s="51">
        <v>99.646408745398062</v>
      </c>
      <c r="M20" s="51">
        <v>174.49971727988262</v>
      </c>
      <c r="N20" s="51">
        <v>129.93242004423908</v>
      </c>
      <c r="O20" s="51">
        <v>136.11797206808245</v>
      </c>
      <c r="P20" s="51">
        <v>131.88417029719707</v>
      </c>
      <c r="Q20" s="51">
        <v>105.39719937025491</v>
      </c>
    </row>
    <row r="21" spans="1:17" x14ac:dyDescent="0.25">
      <c r="A21" s="53" t="s">
        <v>66</v>
      </c>
      <c r="B21" s="51">
        <v>429.68272177460125</v>
      </c>
      <c r="C21" s="51">
        <v>476.20209</v>
      </c>
      <c r="D21" s="51">
        <v>408.84438999999998</v>
      </c>
      <c r="E21" s="51">
        <v>523.63765000000001</v>
      </c>
      <c r="F21" s="51">
        <v>497.65195999999997</v>
      </c>
      <c r="G21" s="51">
        <v>308.10307296428562</v>
      </c>
      <c r="H21" s="51">
        <v>210.16906</v>
      </c>
      <c r="I21" s="51">
        <v>284.09965</v>
      </c>
      <c r="J21" s="51">
        <v>272.89668</v>
      </c>
      <c r="K21" s="51">
        <v>155.07343</v>
      </c>
      <c r="L21" s="51">
        <v>99.646408745398062</v>
      </c>
      <c r="M21" s="51">
        <v>174.49971727988262</v>
      </c>
      <c r="N21" s="51">
        <v>129.93242004423908</v>
      </c>
      <c r="O21" s="51">
        <v>136.11797206808245</v>
      </c>
      <c r="P21" s="51">
        <v>131.88417029719707</v>
      </c>
      <c r="Q21" s="51">
        <v>105.39719937025491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2.3884397719355473E-2</v>
      </c>
      <c r="H23" s="51">
        <v>9.9989999999999996E-2</v>
      </c>
      <c r="I23" s="51">
        <v>0.10988000000000001</v>
      </c>
      <c r="J23" s="51">
        <v>0.10823000000000001</v>
      </c>
      <c r="K23" s="51">
        <v>0.30534</v>
      </c>
      <c r="L23" s="51">
        <v>0.31050126959220087</v>
      </c>
      <c r="M23" s="51">
        <v>0.3104989829108129</v>
      </c>
      <c r="N23" s="51">
        <v>0.31049857414476006</v>
      </c>
      <c r="O23" s="51">
        <v>0.33438560212344121</v>
      </c>
      <c r="P23" s="51">
        <v>0.33436724849245447</v>
      </c>
      <c r="Q23" s="51">
        <v>0.33436686649950703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9.9989999999999996E-2</v>
      </c>
      <c r="L24" s="51">
        <v>0.11942321800344458</v>
      </c>
      <c r="M24" s="51">
        <v>0.11942244406564771</v>
      </c>
      <c r="N24" s="51">
        <v>0.11942107325471696</v>
      </c>
      <c r="O24" s="51">
        <v>0.11942350325364147</v>
      </c>
      <c r="P24" s="51">
        <v>0.11941582907438264</v>
      </c>
      <c r="Q24" s="51">
        <v>0.11941648738941249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2.3884397719355473E-2</v>
      </c>
      <c r="H27" s="51">
        <v>9.9989999999999996E-2</v>
      </c>
      <c r="I27" s="51">
        <v>0.10988000000000001</v>
      </c>
      <c r="J27" s="51">
        <v>0.10823000000000001</v>
      </c>
      <c r="K27" s="51">
        <v>0.20535</v>
      </c>
      <c r="L27" s="51">
        <v>0.19107805158875629</v>
      </c>
      <c r="M27" s="51">
        <v>0.19107653884516518</v>
      </c>
      <c r="N27" s="51">
        <v>0.19107750089004311</v>
      </c>
      <c r="O27" s="51">
        <v>0.21496209886979972</v>
      </c>
      <c r="P27" s="51">
        <v>0.2149514194180718</v>
      </c>
      <c r="Q27" s="51">
        <v>0.21495037911009454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345.13168257486467</v>
      </c>
      <c r="C30" s="62">
        <v>315.99650000000003</v>
      </c>
      <c r="D30" s="62">
        <v>328.54109999999997</v>
      </c>
      <c r="E30" s="62">
        <v>350.03318999999999</v>
      </c>
      <c r="F30" s="62">
        <v>372.33345000000003</v>
      </c>
      <c r="G30" s="62">
        <v>378.84699489672346</v>
      </c>
      <c r="H30" s="62">
        <v>324.35541999999998</v>
      </c>
      <c r="I30" s="62">
        <v>329.79593999999997</v>
      </c>
      <c r="J30" s="62">
        <v>312.90186999999997</v>
      </c>
      <c r="K30" s="62">
        <v>272.65111000000002</v>
      </c>
      <c r="L30" s="62">
        <v>245.15192158688595</v>
      </c>
      <c r="M30" s="62">
        <v>231.56155869127184</v>
      </c>
      <c r="N30" s="62">
        <v>228.4560270773749</v>
      </c>
      <c r="O30" s="62">
        <v>256.56945690907901</v>
      </c>
      <c r="P30" s="62">
        <v>298.18376184171285</v>
      </c>
      <c r="Q30" s="62">
        <v>314.09158931071255</v>
      </c>
    </row>
    <row r="32" spans="1:17" x14ac:dyDescent="0.25">
      <c r="A32" s="31" t="s">
        <v>63</v>
      </c>
      <c r="B32" s="70">
        <v>1484.3009649992928</v>
      </c>
      <c r="C32" s="70">
        <v>1596.9929129445602</v>
      </c>
      <c r="D32" s="70">
        <v>1444.6643172109561</v>
      </c>
      <c r="E32" s="70">
        <v>1755.3163229924041</v>
      </c>
      <c r="F32" s="70">
        <v>1658.3889927895921</v>
      </c>
      <c r="G32" s="70">
        <v>1179.1837855190472</v>
      </c>
      <c r="H32" s="70">
        <v>883.20079322524816</v>
      </c>
      <c r="I32" s="70">
        <v>1124.0463691897201</v>
      </c>
      <c r="J32" s="70">
        <v>1097.5817720613961</v>
      </c>
      <c r="K32" s="70">
        <v>769.15409225770816</v>
      </c>
      <c r="L32" s="70">
        <v>611.12234322369773</v>
      </c>
      <c r="M32" s="70">
        <v>761.42701972346686</v>
      </c>
      <c r="N32" s="70">
        <v>575.1565380707666</v>
      </c>
      <c r="O32" s="70">
        <v>400.8097881042259</v>
      </c>
      <c r="P32" s="70">
        <v>403.21669917170084</v>
      </c>
      <c r="Q32" s="70">
        <v>366.70347711033401</v>
      </c>
    </row>
    <row r="34" spans="1:17" x14ac:dyDescent="0.25">
      <c r="A34" s="184" t="s">
        <v>252</v>
      </c>
      <c r="B34" s="190">
        <f t="shared" ref="B34:Q34" si="2">IF(B$12=0,"",B$12/B$3*1000)</f>
        <v>57.119672086221037</v>
      </c>
      <c r="C34" s="190">
        <f t="shared" si="2"/>
        <v>58.822993029730164</v>
      </c>
      <c r="D34" s="190">
        <f t="shared" si="2"/>
        <v>52.999316009946874</v>
      </c>
      <c r="E34" s="190">
        <f t="shared" si="2"/>
        <v>60.312860630133187</v>
      </c>
      <c r="F34" s="190">
        <f t="shared" si="2"/>
        <v>61.013182570921693</v>
      </c>
      <c r="G34" s="190">
        <f t="shared" si="2"/>
        <v>51.67912835307478</v>
      </c>
      <c r="H34" s="190">
        <f t="shared" si="2"/>
        <v>38.703555153299618</v>
      </c>
      <c r="I34" s="190">
        <f t="shared" si="2"/>
        <v>44.535334630009729</v>
      </c>
      <c r="J34" s="190">
        <f t="shared" si="2"/>
        <v>45.755074300455135</v>
      </c>
      <c r="K34" s="190">
        <f t="shared" si="2"/>
        <v>39.342910192915085</v>
      </c>
      <c r="L34" s="190">
        <f t="shared" si="2"/>
        <v>34.123903280607834</v>
      </c>
      <c r="M34" s="190">
        <f t="shared" si="2"/>
        <v>35.926367113206162</v>
      </c>
      <c r="N34" s="190">
        <f t="shared" si="2"/>
        <v>33.293247029412747</v>
      </c>
      <c r="O34" s="190">
        <f t="shared" si="2"/>
        <v>27.457902139069045</v>
      </c>
      <c r="P34" s="190">
        <f t="shared" si="2"/>
        <v>27.910497008089948</v>
      </c>
      <c r="Q34" s="190">
        <f t="shared" si="2"/>
        <v>24.505797636949335</v>
      </c>
    </row>
    <row r="35" spans="1:17" x14ac:dyDescent="0.25">
      <c r="A35" s="286" t="s">
        <v>251</v>
      </c>
      <c r="B35" s="285">
        <f t="shared" ref="B35:Q35" si="3">IF(B$12=0,"",B$12/B$5*1000)</f>
        <v>34.646729931849478</v>
      </c>
      <c r="C35" s="285">
        <f t="shared" si="3"/>
        <v>34.366569538228234</v>
      </c>
      <c r="D35" s="285">
        <f t="shared" si="3"/>
        <v>34.657634997910584</v>
      </c>
      <c r="E35" s="285">
        <f t="shared" si="3"/>
        <v>34.188975208240393</v>
      </c>
      <c r="F35" s="285">
        <f t="shared" si="3"/>
        <v>34.260665093854051</v>
      </c>
      <c r="G35" s="285">
        <f t="shared" si="3"/>
        <v>34.923296466383384</v>
      </c>
      <c r="H35" s="285">
        <f t="shared" si="3"/>
        <v>35.455539724087082</v>
      </c>
      <c r="I35" s="285">
        <f t="shared" si="3"/>
        <v>34.465733065652906</v>
      </c>
      <c r="J35" s="285">
        <f t="shared" si="3"/>
        <v>34.453162586896973</v>
      </c>
      <c r="K35" s="285">
        <f t="shared" si="3"/>
        <v>34.951153063650302</v>
      </c>
      <c r="L35" s="285">
        <f t="shared" si="3"/>
        <v>35.246819384133744</v>
      </c>
      <c r="M35" s="285">
        <f t="shared" si="3"/>
        <v>34.592444521412908</v>
      </c>
      <c r="N35" s="285">
        <f t="shared" si="3"/>
        <v>34.935720643682359</v>
      </c>
      <c r="O35" s="285">
        <f t="shared" si="3"/>
        <v>34.183698207182644</v>
      </c>
      <c r="P35" s="285">
        <f t="shared" si="3"/>
        <v>31.354060725052481</v>
      </c>
      <c r="Q35" s="285">
        <f t="shared" si="3"/>
        <v>29.327492494665066</v>
      </c>
    </row>
    <row r="36" spans="1:17" x14ac:dyDescent="0.25">
      <c r="A36" s="286" t="s">
        <v>250</v>
      </c>
      <c r="B36" s="285">
        <f>IF(TRE_ued!B$5=0,"",TRE_ued!B$5/B$5*1000)</f>
        <v>17.035318416505646</v>
      </c>
      <c r="C36" s="285">
        <f>IF(TRE_ued!C$5=0,"",TRE_ued!C$5/C$5*1000)</f>
        <v>17.035318416505646</v>
      </c>
      <c r="D36" s="285">
        <f>IF(TRE_ued!D$5=0,"",TRE_ued!D$5/D$5*1000)</f>
        <v>17.035318416505646</v>
      </c>
      <c r="E36" s="285">
        <f>IF(TRE_ued!E$5=0,"",TRE_ued!E$5/E$5*1000)</f>
        <v>17.035318416505646</v>
      </c>
      <c r="F36" s="285">
        <f>IF(TRE_ued!F$5=0,"",TRE_ued!F$5/F$5*1000)</f>
        <v>17.035318416505646</v>
      </c>
      <c r="G36" s="285">
        <f>IF(TRE_ued!G$5=0,"",TRE_ued!G$5/G$5*1000)</f>
        <v>17.035318416505646</v>
      </c>
      <c r="H36" s="285">
        <f>IF(TRE_ued!H$5=0,"",TRE_ued!H$5/H$5*1000)</f>
        <v>17.035318416505646</v>
      </c>
      <c r="I36" s="285">
        <f>IF(TRE_ued!I$5=0,"",TRE_ued!I$5/I$5*1000)</f>
        <v>17.035318416505646</v>
      </c>
      <c r="J36" s="285">
        <f>IF(TRE_ued!J$5=0,"",TRE_ued!J$5/J$5*1000)</f>
        <v>17.035318416505643</v>
      </c>
      <c r="K36" s="285">
        <f>IF(TRE_ued!K$5=0,"",TRE_ued!K$5/K$5*1000)</f>
        <v>17.035318416505646</v>
      </c>
      <c r="L36" s="285">
        <f>IF(TRE_ued!L$5=0,"",TRE_ued!L$5/L$5*1000)</f>
        <v>17.035318416505646</v>
      </c>
      <c r="M36" s="285">
        <f>IF(TRE_ued!M$5=0,"",TRE_ued!M$5/M$5*1000)</f>
        <v>17.035318416505646</v>
      </c>
      <c r="N36" s="285">
        <f>IF(TRE_ued!N$5=0,"",TRE_ued!N$5/N$5*1000)</f>
        <v>17.035318416505643</v>
      </c>
      <c r="O36" s="285">
        <f>IF(TRE_ued!O$5=0,"",TRE_ued!O$5/O$5*1000)</f>
        <v>17.035318416505646</v>
      </c>
      <c r="P36" s="285">
        <f>IF(TRE_ued!P$5=0,"",TRE_ued!P$5/P$5*1000)</f>
        <v>17.035318416505646</v>
      </c>
      <c r="Q36" s="285">
        <f>IF(TRE_ued!Q$5=0,"",TRE_ued!Q$5/Q$5*1000)</f>
        <v>17.035318416505646</v>
      </c>
    </row>
    <row r="37" spans="1:17" x14ac:dyDescent="0.25">
      <c r="A37" s="284" t="s">
        <v>60</v>
      </c>
      <c r="B37" s="283">
        <f t="shared" ref="B37:Q37" si="4">IF(B$12=0,"",B$32/B$12)</f>
        <v>1.5999420594150742</v>
      </c>
      <c r="C37" s="283">
        <f t="shared" si="4"/>
        <v>1.6876194797302424</v>
      </c>
      <c r="D37" s="283">
        <f t="shared" si="4"/>
        <v>1.6173877601070856</v>
      </c>
      <c r="E37" s="283">
        <f t="shared" si="4"/>
        <v>1.6836069246602872</v>
      </c>
      <c r="F37" s="283">
        <f t="shared" si="4"/>
        <v>1.6125875240163436</v>
      </c>
      <c r="G37" s="283">
        <f t="shared" si="4"/>
        <v>1.4122244921168592</v>
      </c>
      <c r="H37" s="283">
        <f t="shared" si="4"/>
        <v>1.3385688929436663</v>
      </c>
      <c r="I37" s="283">
        <f t="shared" si="4"/>
        <v>1.4768625381097198</v>
      </c>
      <c r="J37" s="283">
        <f t="shared" si="4"/>
        <v>1.4975610975594114</v>
      </c>
      <c r="K37" s="283">
        <f t="shared" si="4"/>
        <v>1.3776214291338187</v>
      </c>
      <c r="L37" s="283">
        <f t="shared" si="4"/>
        <v>1.3090360804365166</v>
      </c>
      <c r="M37" s="283">
        <f t="shared" si="4"/>
        <v>1.4656539867346292</v>
      </c>
      <c r="N37" s="283">
        <f t="shared" si="4"/>
        <v>1.2893151628558051</v>
      </c>
      <c r="O37" s="283">
        <f t="shared" si="4"/>
        <v>0.95455443782801019</v>
      </c>
      <c r="P37" s="283">
        <f t="shared" si="4"/>
        <v>0.87339690668344805</v>
      </c>
      <c r="Q37" s="283">
        <f t="shared" si="4"/>
        <v>0.79855936648440118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927.7216985857234</v>
      </c>
      <c r="C5" s="96">
        <v>946.29916999999989</v>
      </c>
      <c r="D5" s="96">
        <v>893.20839000000001</v>
      </c>
      <c r="E5" s="96">
        <v>1042.5927200000001</v>
      </c>
      <c r="F5" s="96">
        <v>1028.40247</v>
      </c>
      <c r="G5" s="96">
        <v>834.98324246699963</v>
      </c>
      <c r="H5" s="96">
        <v>659.80974000000003</v>
      </c>
      <c r="I5" s="96">
        <v>761.10425999999995</v>
      </c>
      <c r="J5" s="96">
        <v>732.91284999999993</v>
      </c>
      <c r="K5" s="96">
        <v>558.32036000000005</v>
      </c>
      <c r="L5" s="96">
        <v>466.84912078199591</v>
      </c>
      <c r="M5" s="96">
        <v>519.51349132537825</v>
      </c>
      <c r="N5" s="96">
        <v>446.09460482633847</v>
      </c>
      <c r="O5" s="96">
        <v>419.89201686205251</v>
      </c>
      <c r="P5" s="96">
        <v>461.6649041073851</v>
      </c>
      <c r="Q5" s="96">
        <v>459.20628133725256</v>
      </c>
    </row>
    <row r="6" spans="1:17" x14ac:dyDescent="0.25">
      <c r="A6" s="132" t="s">
        <v>83</v>
      </c>
      <c r="B6" s="160">
        <v>13.013278361750471</v>
      </c>
      <c r="C6" s="160">
        <v>13.273867078323544</v>
      </c>
      <c r="D6" s="160">
        <v>12.529155491178733</v>
      </c>
      <c r="E6" s="160">
        <v>14.624589792367459</v>
      </c>
      <c r="F6" s="160">
        <v>14.425541226882421</v>
      </c>
      <c r="G6" s="160">
        <v>11.712423432786647</v>
      </c>
      <c r="H6" s="160">
        <v>9.2552409041457953</v>
      </c>
      <c r="I6" s="160">
        <v>10.676112904110232</v>
      </c>
      <c r="J6" s="160">
        <v>10.280668164271223</v>
      </c>
      <c r="K6" s="160">
        <v>7.8316355764760424</v>
      </c>
      <c r="L6" s="160">
        <v>6.5485560712183926</v>
      </c>
      <c r="M6" s="160">
        <v>7.2872863549577698</v>
      </c>
      <c r="N6" s="160">
        <v>6.2574296549600543</v>
      </c>
      <c r="O6" s="160">
        <v>5.8898823921361716</v>
      </c>
      <c r="P6" s="160">
        <v>6.4758363592862658</v>
      </c>
      <c r="Q6" s="160">
        <v>6.4413489235142567</v>
      </c>
    </row>
    <row r="7" spans="1:17" x14ac:dyDescent="0.25">
      <c r="A7" s="76" t="s">
        <v>82</v>
      </c>
      <c r="B7" s="159">
        <v>21.276826265225832</v>
      </c>
      <c r="C7" s="159">
        <v>21.702891142582196</v>
      </c>
      <c r="D7" s="159">
        <v>20.485281051034956</v>
      </c>
      <c r="E7" s="159">
        <v>23.91133483527063</v>
      </c>
      <c r="F7" s="159">
        <v>23.585888654190253</v>
      </c>
      <c r="G7" s="159">
        <v>19.149916846214307</v>
      </c>
      <c r="H7" s="159">
        <v>15.132401481484402</v>
      </c>
      <c r="I7" s="159">
        <v>17.455539882736637</v>
      </c>
      <c r="J7" s="159">
        <v>16.808984203747819</v>
      </c>
      <c r="K7" s="159">
        <v>12.804794065038973</v>
      </c>
      <c r="L7" s="159">
        <v>10.706947622433043</v>
      </c>
      <c r="M7" s="159">
        <v>11.914778229529151</v>
      </c>
      <c r="N7" s="159">
        <v>10.230953333541704</v>
      </c>
      <c r="O7" s="159">
        <v>9.6300102784581476</v>
      </c>
      <c r="P7" s="159">
        <v>10.588050244399165</v>
      </c>
      <c r="Q7" s="159">
        <v>10.531662979110893</v>
      </c>
    </row>
    <row r="8" spans="1:17" x14ac:dyDescent="0.25">
      <c r="A8" s="76" t="s">
        <v>81</v>
      </c>
      <c r="B8" s="159">
        <v>36.770978584242144</v>
      </c>
      <c r="C8" s="159">
        <v>37.50731126306718</v>
      </c>
      <c r="D8" s="159">
        <v>35.403016475765376</v>
      </c>
      <c r="E8" s="159">
        <v>41.323981790714079</v>
      </c>
      <c r="F8" s="159">
        <v>40.76154008039245</v>
      </c>
      <c r="G8" s="159">
        <v>33.095216996391173</v>
      </c>
      <c r="H8" s="159">
        <v>26.152077563994297</v>
      </c>
      <c r="I8" s="159">
        <v>30.16696546766115</v>
      </c>
      <c r="J8" s="159">
        <v>29.049576777766447</v>
      </c>
      <c r="K8" s="159">
        <v>22.129466231094469</v>
      </c>
      <c r="L8" s="159">
        <v>18.503931780960517</v>
      </c>
      <c r="M8" s="159">
        <v>20.591325494350496</v>
      </c>
      <c r="N8" s="159">
        <v>17.6813102308823</v>
      </c>
      <c r="O8" s="159">
        <v>16.642750065311859</v>
      </c>
      <c r="P8" s="159">
        <v>18.298451278985855</v>
      </c>
      <c r="Q8" s="159">
        <v>18.201001833354589</v>
      </c>
    </row>
    <row r="9" spans="1:17" x14ac:dyDescent="0.25">
      <c r="A9" s="76" t="s">
        <v>80</v>
      </c>
      <c r="B9" s="159">
        <v>16.112108825553733</v>
      </c>
      <c r="C9" s="159">
        <v>16.434751102420542</v>
      </c>
      <c r="D9" s="159">
        <v>15.512702576124818</v>
      </c>
      <c r="E9" s="159">
        <v>18.107119183456149</v>
      </c>
      <c r="F9" s="159">
        <v>17.86067151212286</v>
      </c>
      <c r="G9" s="159">
        <v>14.501483462822021</v>
      </c>
      <c r="H9" s="159">
        <v>11.459176120647776</v>
      </c>
      <c r="I9" s="159">
        <v>13.218398021095137</v>
      </c>
      <c r="J9" s="159">
        <v>12.728786679074949</v>
      </c>
      <c r="K9" s="159">
        <v>9.6965700096871412</v>
      </c>
      <c r="L9" s="159">
        <v>8.1079529029238877</v>
      </c>
      <c r="M9" s="159">
        <v>9.0225958079220394</v>
      </c>
      <c r="N9" s="159">
        <v>7.7475010344281738</v>
      </c>
      <c r="O9" s="159">
        <v>7.2924303495069136</v>
      </c>
      <c r="P9" s="159">
        <v>8.0179165662036045</v>
      </c>
      <c r="Q9" s="159">
        <v>7.9752166943629961</v>
      </c>
    </row>
    <row r="10" spans="1:17" x14ac:dyDescent="0.25">
      <c r="A10" s="129" t="s">
        <v>79</v>
      </c>
      <c r="B10" s="158">
        <v>27.889474174229342</v>
      </c>
      <c r="C10" s="158">
        <v>28.447956216872949</v>
      </c>
      <c r="D10" s="158">
        <v>26.851923764514744</v>
      </c>
      <c r="E10" s="158">
        <v>31.342764519798198</v>
      </c>
      <c r="F10" s="158">
        <v>30.91617256716393</v>
      </c>
      <c r="G10" s="158">
        <v>25.101540270318342</v>
      </c>
      <c r="H10" s="158">
        <v>19.835416948517796</v>
      </c>
      <c r="I10" s="158">
        <v>22.880566052864111</v>
      </c>
      <c r="J10" s="158">
        <v>22.033066633233517</v>
      </c>
      <c r="K10" s="158">
        <v>16.784409898899884</v>
      </c>
      <c r="L10" s="158">
        <v>14.034571485349446</v>
      </c>
      <c r="M10" s="158">
        <v>15.617785076678409</v>
      </c>
      <c r="N10" s="158">
        <v>13.410642415213063</v>
      </c>
      <c r="O10" s="158">
        <v>12.622931616336668</v>
      </c>
      <c r="P10" s="158">
        <v>13.878721862256034</v>
      </c>
      <c r="Q10" s="158">
        <v>13.804809937638641</v>
      </c>
    </row>
    <row r="11" spans="1:17" x14ac:dyDescent="0.25">
      <c r="A11" s="92" t="s">
        <v>125</v>
      </c>
      <c r="B11" s="91">
        <v>5.5778948348458686</v>
      </c>
      <c r="C11" s="91">
        <v>5.6895912433745899</v>
      </c>
      <c r="D11" s="91">
        <v>5.3703847529029494</v>
      </c>
      <c r="E11" s="91">
        <v>6.2685529039596402</v>
      </c>
      <c r="F11" s="91">
        <v>6.1832345134327866</v>
      </c>
      <c r="G11" s="91">
        <v>5.015531174519797</v>
      </c>
      <c r="H11" s="91">
        <v>3.9470853897035596</v>
      </c>
      <c r="I11" s="91">
        <v>4.5541372105728222</v>
      </c>
      <c r="J11" s="91">
        <v>4.384967326646704</v>
      </c>
      <c r="K11" s="91">
        <v>3.3158119797799772</v>
      </c>
      <c r="L11" s="91">
        <v>2.7686986867521384</v>
      </c>
      <c r="M11" s="91">
        <v>3.0853417075666494</v>
      </c>
      <c r="N11" s="91">
        <v>2.6439129828646042</v>
      </c>
      <c r="O11" s="91">
        <v>2.4815939034933741</v>
      </c>
      <c r="P11" s="91">
        <v>2.7327540885675927</v>
      </c>
      <c r="Q11" s="91">
        <v>2.71797191170571</v>
      </c>
    </row>
    <row r="12" spans="1:17" x14ac:dyDescent="0.25">
      <c r="A12" s="92" t="s">
        <v>26</v>
      </c>
      <c r="B12" s="91">
        <v>8.3668422522688015</v>
      </c>
      <c r="C12" s="91">
        <v>8.5343868650618848</v>
      </c>
      <c r="D12" s="91">
        <v>8.0555771293544236</v>
      </c>
      <c r="E12" s="91">
        <v>9.4028293559394598</v>
      </c>
      <c r="F12" s="91">
        <v>9.2748517701491782</v>
      </c>
      <c r="G12" s="91">
        <v>7.5232967617796955</v>
      </c>
      <c r="H12" s="91">
        <v>5.9206280845553394</v>
      </c>
      <c r="I12" s="91">
        <v>6.8312058158592333</v>
      </c>
      <c r="J12" s="91">
        <v>6.5774509899700551</v>
      </c>
      <c r="K12" s="91">
        <v>4.9737179696699654</v>
      </c>
      <c r="L12" s="91">
        <v>4.1530480301282067</v>
      </c>
      <c r="M12" s="91">
        <v>4.6280125613499736</v>
      </c>
      <c r="N12" s="91">
        <v>3.9658694742969063</v>
      </c>
      <c r="O12" s="91">
        <v>3.7223908552400604</v>
      </c>
      <c r="P12" s="91">
        <v>4.0991311328513884</v>
      </c>
      <c r="Q12" s="91">
        <v>4.0769578675585647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2.3884397719355473E-2</v>
      </c>
      <c r="H13" s="91">
        <v>9.9989999999999996E-2</v>
      </c>
      <c r="I13" s="91">
        <v>0.10988000000000001</v>
      </c>
      <c r="J13" s="91">
        <v>0.10823000000000001</v>
      </c>
      <c r="K13" s="91">
        <v>0.20535</v>
      </c>
      <c r="L13" s="91">
        <v>0.19107805158875629</v>
      </c>
      <c r="M13" s="91">
        <v>0.19107653884516518</v>
      </c>
      <c r="N13" s="91">
        <v>0.19107750089004311</v>
      </c>
      <c r="O13" s="91">
        <v>0.21496209886979972</v>
      </c>
      <c r="P13" s="91">
        <v>0.2149514194180718</v>
      </c>
      <c r="Q13" s="91">
        <v>0.21495037911009454</v>
      </c>
    </row>
    <row r="14" spans="1:17" x14ac:dyDescent="0.25">
      <c r="A14" s="92" t="s">
        <v>21</v>
      </c>
      <c r="B14" s="157">
        <v>13.944737087114673</v>
      </c>
      <c r="C14" s="157">
        <v>14.223978108436475</v>
      </c>
      <c r="D14" s="157">
        <v>13.42596188225737</v>
      </c>
      <c r="E14" s="157">
        <v>15.671382259899097</v>
      </c>
      <c r="F14" s="157">
        <v>15.458086283581965</v>
      </c>
      <c r="G14" s="157">
        <v>12.538827936299494</v>
      </c>
      <c r="H14" s="157">
        <v>9.8677134742588972</v>
      </c>
      <c r="I14" s="157">
        <v>11.385343026432055</v>
      </c>
      <c r="J14" s="157">
        <v>10.962418316616759</v>
      </c>
      <c r="K14" s="157">
        <v>8.2895299494499426</v>
      </c>
      <c r="L14" s="157">
        <v>6.9217467168803442</v>
      </c>
      <c r="M14" s="157">
        <v>7.7133542689166212</v>
      </c>
      <c r="N14" s="157">
        <v>6.6097824571615096</v>
      </c>
      <c r="O14" s="157">
        <v>6.2039847587334336</v>
      </c>
      <c r="P14" s="157">
        <v>6.8318852214189816</v>
      </c>
      <c r="Q14" s="157">
        <v>6.7949297792642733</v>
      </c>
    </row>
    <row r="15" spans="1:17" x14ac:dyDescent="0.25">
      <c r="A15" s="156" t="s">
        <v>283</v>
      </c>
      <c r="B15" s="204">
        <v>100.20456626075483</v>
      </c>
      <c r="C15" s="204">
        <v>102.21114589355534</v>
      </c>
      <c r="D15" s="204">
        <v>96.47673374123076</v>
      </c>
      <c r="E15" s="204">
        <v>112.6119518962261</v>
      </c>
      <c r="F15" s="204">
        <v>111.07924241174454</v>
      </c>
      <c r="G15" s="204">
        <v>90.187751104619906</v>
      </c>
      <c r="H15" s="204">
        <v>71.267007026043146</v>
      </c>
      <c r="I15" s="204">
        <v>82.207975051976916</v>
      </c>
      <c r="J15" s="204">
        <v>79.162979968175847</v>
      </c>
      <c r="K15" s="204">
        <v>60.304991888878369</v>
      </c>
      <c r="L15" s="204">
        <v>50.425050668201052</v>
      </c>
      <c r="M15" s="204">
        <v>56.113405716638773</v>
      </c>
      <c r="N15" s="204">
        <v>48.183325296832699</v>
      </c>
      <c r="O15" s="204">
        <v>45.353145765758661</v>
      </c>
      <c r="P15" s="204">
        <v>49.865095905826657</v>
      </c>
      <c r="Q15" s="204">
        <v>49.599536494361402</v>
      </c>
    </row>
    <row r="16" spans="1:17" x14ac:dyDescent="0.25">
      <c r="A16" s="152" t="s">
        <v>289</v>
      </c>
      <c r="B16" s="264">
        <v>80.163653008603859</v>
      </c>
      <c r="C16" s="264">
        <v>81.768916714844266</v>
      </c>
      <c r="D16" s="264">
        <v>77.181386992984599</v>
      </c>
      <c r="E16" s="264">
        <v>90.089561516980879</v>
      </c>
      <c r="F16" s="264">
        <v>88.863393929395642</v>
      </c>
      <c r="G16" s="264">
        <v>72.150200883695931</v>
      </c>
      <c r="H16" s="264">
        <v>57.013605620834518</v>
      </c>
      <c r="I16" s="264">
        <v>65.766380041581527</v>
      </c>
      <c r="J16" s="264">
        <v>63.330383974540673</v>
      </c>
      <c r="K16" s="264">
        <v>48.243993511102694</v>
      </c>
      <c r="L16" s="264">
        <v>40.340040534560842</v>
      </c>
      <c r="M16" s="264">
        <v>44.890724573311019</v>
      </c>
      <c r="N16" s="264">
        <v>38.546660237466156</v>
      </c>
      <c r="O16" s="264">
        <v>36.282516612606926</v>
      </c>
      <c r="P16" s="264">
        <v>39.892076724661322</v>
      </c>
      <c r="Q16" s="264">
        <v>39.67962919548912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3.547656425165346</v>
      </c>
      <c r="C18" s="83">
        <v>3.5532946566008503</v>
      </c>
      <c r="D18" s="83">
        <v>3.5492807935088835</v>
      </c>
      <c r="E18" s="83">
        <v>3.5517074916777291</v>
      </c>
      <c r="F18" s="83">
        <v>3.5514144001895751</v>
      </c>
      <c r="G18" s="83">
        <v>3.5477003376730898</v>
      </c>
      <c r="H18" s="83">
        <v>3.2790890450377619</v>
      </c>
      <c r="I18" s="83">
        <v>3.2769708629340681</v>
      </c>
      <c r="J18" s="83">
        <v>3.2750560747294477</v>
      </c>
      <c r="K18" s="83">
        <v>2.1851809960374644</v>
      </c>
      <c r="L18" s="83">
        <v>2.1844528284468256</v>
      </c>
      <c r="M18" s="83">
        <v>1.9112819256611726</v>
      </c>
      <c r="N18" s="83">
        <v>1.9114590341088877</v>
      </c>
      <c r="O18" s="83">
        <v>1.7187365495480162</v>
      </c>
      <c r="P18" s="83">
        <v>3.0526425627852642</v>
      </c>
      <c r="Q18" s="83">
        <v>3.2841217707794472</v>
      </c>
    </row>
    <row r="19" spans="1:17" x14ac:dyDescent="0.25">
      <c r="A19" s="154" t="s">
        <v>125</v>
      </c>
      <c r="B19" s="83">
        <v>13.398127410037462</v>
      </c>
      <c r="C19" s="83">
        <v>12.789408736153174</v>
      </c>
      <c r="D19" s="83">
        <v>13.613351155025041</v>
      </c>
      <c r="E19" s="83">
        <v>14.056299369415317</v>
      </c>
      <c r="F19" s="83">
        <v>16.33854680686887</v>
      </c>
      <c r="G19" s="83">
        <v>20.132281404906827</v>
      </c>
      <c r="H19" s="83">
        <v>13.094460897095901</v>
      </c>
      <c r="I19" s="83">
        <v>15.977311094656491</v>
      </c>
      <c r="J19" s="83">
        <v>15.705183061915413</v>
      </c>
      <c r="K19" s="83">
        <v>18.698936892312986</v>
      </c>
      <c r="L19" s="83">
        <v>20.604506035193399</v>
      </c>
      <c r="M19" s="83">
        <v>14.421721036717301</v>
      </c>
      <c r="N19" s="83">
        <v>13.379319803363593</v>
      </c>
      <c r="O19" s="83">
        <v>4.4983800835040135</v>
      </c>
      <c r="P19" s="83">
        <v>5.9727029821850532</v>
      </c>
      <c r="Q19" s="83">
        <v>9.9956833536801071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63.217869173401056</v>
      </c>
      <c r="C21" s="83">
        <v>65.426213322090234</v>
      </c>
      <c r="D21" s="83">
        <v>60.018755044450678</v>
      </c>
      <c r="E21" s="83">
        <v>72.481554655887834</v>
      </c>
      <c r="F21" s="83">
        <v>68.973432722337193</v>
      </c>
      <c r="G21" s="83">
        <v>48.470219141116011</v>
      </c>
      <c r="H21" s="83">
        <v>40.640055678700854</v>
      </c>
      <c r="I21" s="83">
        <v>46.512098083990971</v>
      </c>
      <c r="J21" s="83">
        <v>44.350144837895812</v>
      </c>
      <c r="K21" s="83">
        <v>27.359875622752245</v>
      </c>
      <c r="L21" s="83">
        <v>17.551081670920613</v>
      </c>
      <c r="M21" s="83">
        <v>28.557721610932546</v>
      </c>
      <c r="N21" s="83">
        <v>23.255881399993672</v>
      </c>
      <c r="O21" s="83">
        <v>30.065399979554901</v>
      </c>
      <c r="P21" s="83">
        <v>30.866731179691008</v>
      </c>
      <c r="Q21" s="83">
        <v>26.399824071029567</v>
      </c>
    </row>
    <row r="22" spans="1:17" x14ac:dyDescent="0.25">
      <c r="A22" s="152" t="s">
        <v>288</v>
      </c>
      <c r="B22" s="264">
        <v>20.040913252150972</v>
      </c>
      <c r="C22" s="264">
        <v>20.442229178711067</v>
      </c>
      <c r="D22" s="264">
        <v>19.295346748246153</v>
      </c>
      <c r="E22" s="264">
        <v>22.522390379245223</v>
      </c>
      <c r="F22" s="264">
        <v>22.215848482348907</v>
      </c>
      <c r="G22" s="264">
        <v>18.037550220923983</v>
      </c>
      <c r="H22" s="264">
        <v>14.25340140520863</v>
      </c>
      <c r="I22" s="264">
        <v>16.441595010395382</v>
      </c>
      <c r="J22" s="264">
        <v>15.832595993635167</v>
      </c>
      <c r="K22" s="264">
        <v>12.060998377775675</v>
      </c>
      <c r="L22" s="264">
        <v>10.08501013364021</v>
      </c>
      <c r="M22" s="264">
        <v>11.222681143327755</v>
      </c>
      <c r="N22" s="264">
        <v>9.6366650593665408</v>
      </c>
      <c r="O22" s="264">
        <v>9.0706291531517333</v>
      </c>
      <c r="P22" s="264">
        <v>9.9730191811653324</v>
      </c>
      <c r="Q22" s="264">
        <v>9.9199072988722836</v>
      </c>
    </row>
    <row r="23" spans="1:17" x14ac:dyDescent="0.25">
      <c r="A23" s="156" t="s">
        <v>282</v>
      </c>
      <c r="B23" s="204">
        <v>50.102283130377423</v>
      </c>
      <c r="C23" s="204">
        <v>51.105572946777663</v>
      </c>
      <c r="D23" s="204">
        <v>48.238366870615373</v>
      </c>
      <c r="E23" s="204">
        <v>56.305975948113051</v>
      </c>
      <c r="F23" s="204">
        <v>55.539621205872265</v>
      </c>
      <c r="G23" s="204">
        <v>45.093875552309953</v>
      </c>
      <c r="H23" s="204">
        <v>35.633503513021566</v>
      </c>
      <c r="I23" s="204">
        <v>41.103987525988458</v>
      </c>
      <c r="J23" s="204">
        <v>39.581489984087924</v>
      </c>
      <c r="K23" s="204">
        <v>30.152495944439185</v>
      </c>
      <c r="L23" s="204">
        <v>25.212525334100526</v>
      </c>
      <c r="M23" s="204">
        <v>28.056702858319383</v>
      </c>
      <c r="N23" s="204">
        <v>24.091662648416349</v>
      </c>
      <c r="O23" s="204">
        <v>22.676572882879334</v>
      </c>
      <c r="P23" s="204">
        <v>24.932547952913328</v>
      </c>
      <c r="Q23" s="204">
        <v>24.799768247180712</v>
      </c>
    </row>
    <row r="24" spans="1:17" x14ac:dyDescent="0.25">
      <c r="A24" s="152" t="s">
        <v>287</v>
      </c>
      <c r="B24" s="151">
        <v>45.09205481733968</v>
      </c>
      <c r="C24" s="151">
        <v>45.995015652099895</v>
      </c>
      <c r="D24" s="151">
        <v>43.414530183553836</v>
      </c>
      <c r="E24" s="151">
        <v>50.675378353301745</v>
      </c>
      <c r="F24" s="151">
        <v>49.985659085285036</v>
      </c>
      <c r="G24" s="151">
        <v>40.584487997078959</v>
      </c>
      <c r="H24" s="151">
        <v>32.070153161719411</v>
      </c>
      <c r="I24" s="151">
        <v>36.993588773389611</v>
      </c>
      <c r="J24" s="151">
        <v>35.623340985679128</v>
      </c>
      <c r="K24" s="151">
        <v>27.137246349995266</v>
      </c>
      <c r="L24" s="151">
        <v>22.691272800690474</v>
      </c>
      <c r="M24" s="151">
        <v>25.251032572487446</v>
      </c>
      <c r="N24" s="151">
        <v>21.682496383574716</v>
      </c>
      <c r="O24" s="151">
        <v>20.408915594591399</v>
      </c>
      <c r="P24" s="151">
        <v>22.439293157621996</v>
      </c>
      <c r="Q24" s="151">
        <v>22.319791422462639</v>
      </c>
    </row>
    <row r="25" spans="1:17" x14ac:dyDescent="0.25">
      <c r="A25" s="152" t="s">
        <v>286</v>
      </c>
      <c r="B25" s="151">
        <v>5.010228313037743</v>
      </c>
      <c r="C25" s="151">
        <v>5.1105572946777666</v>
      </c>
      <c r="D25" s="151">
        <v>4.8238366870615383</v>
      </c>
      <c r="E25" s="151">
        <v>5.6305975948113058</v>
      </c>
      <c r="F25" s="151">
        <v>5.5539621205872276</v>
      </c>
      <c r="G25" s="151">
        <v>4.5093875552309957</v>
      </c>
      <c r="H25" s="151">
        <v>3.5633503513021578</v>
      </c>
      <c r="I25" s="151">
        <v>4.1103987525988464</v>
      </c>
      <c r="J25" s="151">
        <v>3.9581489984087921</v>
      </c>
      <c r="K25" s="151">
        <v>3.0152495944439188</v>
      </c>
      <c r="L25" s="151">
        <v>2.5212525334100531</v>
      </c>
      <c r="M25" s="151">
        <v>2.8056702858319387</v>
      </c>
      <c r="N25" s="151">
        <v>2.4091662648416352</v>
      </c>
      <c r="O25" s="151">
        <v>2.2676572882879338</v>
      </c>
      <c r="P25" s="151">
        <v>2.4932547952913331</v>
      </c>
      <c r="Q25" s="151">
        <v>2.4799768247180713</v>
      </c>
    </row>
    <row r="26" spans="1:17" x14ac:dyDescent="0.25">
      <c r="A26" s="156" t="s">
        <v>281</v>
      </c>
      <c r="B26" s="204">
        <v>320.65461203441555</v>
      </c>
      <c r="C26" s="204">
        <v>327.07566685937701</v>
      </c>
      <c r="D26" s="204">
        <v>308.72554797193834</v>
      </c>
      <c r="E26" s="204">
        <v>360.35824606792346</v>
      </c>
      <c r="F26" s="204">
        <v>355.45357571758251</v>
      </c>
      <c r="G26" s="204">
        <v>288.60080353478361</v>
      </c>
      <c r="H26" s="204">
        <v>228.05442248333802</v>
      </c>
      <c r="I26" s="204">
        <v>263.06552016632611</v>
      </c>
      <c r="J26" s="204">
        <v>253.32153589816267</v>
      </c>
      <c r="K26" s="204">
        <v>192.97597404441078</v>
      </c>
      <c r="L26" s="204">
        <v>161.36016213824337</v>
      </c>
      <c r="M26" s="204">
        <v>179.56289829324407</v>
      </c>
      <c r="N26" s="204">
        <v>154.18664094986462</v>
      </c>
      <c r="O26" s="204">
        <v>145.13006645042776</v>
      </c>
      <c r="P26" s="204">
        <v>159.56830689864529</v>
      </c>
      <c r="Q26" s="204">
        <v>158.71851678195651</v>
      </c>
    </row>
    <row r="27" spans="1:17" x14ac:dyDescent="0.25">
      <c r="A27" s="152" t="s">
        <v>285</v>
      </c>
      <c r="B27" s="264">
        <v>242.57895254041762</v>
      </c>
      <c r="C27" s="264">
        <v>247.43655537906525</v>
      </c>
      <c r="D27" s="264">
        <v>233.55447649529327</v>
      </c>
      <c r="E27" s="264">
        <v>272.61521459443952</v>
      </c>
      <c r="F27" s="264">
        <v>268.90477429048417</v>
      </c>
      <c r="G27" s="264">
        <v>218.31793049380826</v>
      </c>
      <c r="H27" s="264">
        <v>172.47583451241155</v>
      </c>
      <c r="I27" s="264">
        <v>198.95719310662895</v>
      </c>
      <c r="J27" s="264">
        <v>191.58658040191352</v>
      </c>
      <c r="K27" s="264">
        <v>145.88589928607863</v>
      </c>
      <c r="L27" s="264">
        <v>121.97530494212556</v>
      </c>
      <c r="M27" s="264">
        <v>135.74588782683344</v>
      </c>
      <c r="N27" s="264">
        <v>116.54845280184013</v>
      </c>
      <c r="O27" s="264">
        <v>79.685106302739044</v>
      </c>
      <c r="P27" s="264">
        <v>60.607808878079211</v>
      </c>
      <c r="Q27" s="264">
        <v>39.964933267190858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10.735373792129037</v>
      </c>
      <c r="C29" s="83">
        <v>10.752435343399149</v>
      </c>
      <c r="D29" s="83">
        <v>10.740289206491116</v>
      </c>
      <c r="E29" s="83">
        <v>10.747632508322273</v>
      </c>
      <c r="F29" s="83">
        <v>10.746745599810424</v>
      </c>
      <c r="G29" s="83">
        <v>10.734919463100159</v>
      </c>
      <c r="H29" s="83">
        <v>9.9198009549622377</v>
      </c>
      <c r="I29" s="83">
        <v>9.9135291370659324</v>
      </c>
      <c r="J29" s="83">
        <v>9.9076739252705508</v>
      </c>
      <c r="K29" s="83">
        <v>6.6078090039625348</v>
      </c>
      <c r="L29" s="83">
        <v>6.6050826015708388</v>
      </c>
      <c r="M29" s="83">
        <v>5.7795605740903175</v>
      </c>
      <c r="N29" s="83">
        <v>5.779426587078424</v>
      </c>
      <c r="O29" s="83">
        <v>3.7747575814393337</v>
      </c>
      <c r="P29" s="83">
        <v>4.637862758947402</v>
      </c>
      <c r="Q29" s="83">
        <v>3.3077352301833018</v>
      </c>
    </row>
    <row r="30" spans="1:17" x14ac:dyDescent="0.25">
      <c r="A30" s="154" t="s">
        <v>125</v>
      </c>
      <c r="B30" s="83">
        <v>40.543358381898045</v>
      </c>
      <c r="C30" s="83">
        <v>38.701347286335917</v>
      </c>
      <c r="D30" s="83">
        <v>41.194635471470164</v>
      </c>
      <c r="E30" s="83">
        <v>42.535017425682113</v>
      </c>
      <c r="F30" s="83">
        <v>49.441204606998788</v>
      </c>
      <c r="G30" s="83">
        <v>60.917890159768739</v>
      </c>
      <c r="H30" s="83">
        <v>39.612966872094127</v>
      </c>
      <c r="I30" s="83">
        <v>48.334741349218611</v>
      </c>
      <c r="J30" s="83">
        <v>47.511196499740642</v>
      </c>
      <c r="K30" s="83">
        <v>56.544059181189482</v>
      </c>
      <c r="L30" s="83">
        <v>62.301397656539109</v>
      </c>
      <c r="M30" s="83">
        <v>43.610107538429439</v>
      </c>
      <c r="N30" s="83">
        <v>40.453284746765625</v>
      </c>
      <c r="O30" s="83">
        <v>9.8795212849042287</v>
      </c>
      <c r="P30" s="83">
        <v>9.0742942095571912</v>
      </c>
      <c r="Q30" s="83">
        <v>10.067554215834495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191.30022036639053</v>
      </c>
      <c r="C32" s="83">
        <v>197.98277274933019</v>
      </c>
      <c r="D32" s="83">
        <v>181.619551817332</v>
      </c>
      <c r="E32" s="83">
        <v>219.33256466043517</v>
      </c>
      <c r="F32" s="83">
        <v>208.71682408367496</v>
      </c>
      <c r="G32" s="83">
        <v>146.66512087093938</v>
      </c>
      <c r="H32" s="83">
        <v>122.94306668535521</v>
      </c>
      <c r="I32" s="83">
        <v>140.7089226203444</v>
      </c>
      <c r="J32" s="83">
        <v>134.16770997690233</v>
      </c>
      <c r="K32" s="83">
        <v>82.7340311009266</v>
      </c>
      <c r="L32" s="83">
        <v>53.06882468401561</v>
      </c>
      <c r="M32" s="83">
        <v>86.356219714313667</v>
      </c>
      <c r="N32" s="83">
        <v>70.315741467996077</v>
      </c>
      <c r="O32" s="83">
        <v>66.030827436395484</v>
      </c>
      <c r="P32" s="83">
        <v>46.895651909574617</v>
      </c>
      <c r="Q32" s="83">
        <v>26.589643821173059</v>
      </c>
    </row>
    <row r="33" spans="1:17" x14ac:dyDescent="0.25">
      <c r="A33" s="152" t="s">
        <v>284</v>
      </c>
      <c r="B33" s="264">
        <v>78.075659493997904</v>
      </c>
      <c r="C33" s="264">
        <v>79.639111480311755</v>
      </c>
      <c r="D33" s="264">
        <v>75.171071476645096</v>
      </c>
      <c r="E33" s="264">
        <v>87.743031473483938</v>
      </c>
      <c r="F33" s="264">
        <v>86.548801427098354</v>
      </c>
      <c r="G33" s="264">
        <v>70.282873040975375</v>
      </c>
      <c r="H33" s="264">
        <v>55.578587970926456</v>
      </c>
      <c r="I33" s="264">
        <v>64.10832705969716</v>
      </c>
      <c r="J33" s="264">
        <v>61.734955496249157</v>
      </c>
      <c r="K33" s="264">
        <v>47.09007475833215</v>
      </c>
      <c r="L33" s="264">
        <v>39.384857196117792</v>
      </c>
      <c r="M33" s="264">
        <v>43.817010466410629</v>
      </c>
      <c r="N33" s="264">
        <v>37.638188148024504</v>
      </c>
      <c r="O33" s="264">
        <v>65.444960147688718</v>
      </c>
      <c r="P33" s="264">
        <v>98.960498020566078</v>
      </c>
      <c r="Q33" s="264">
        <v>118.75358351476567</v>
      </c>
    </row>
    <row r="34" spans="1:17" x14ac:dyDescent="0.25">
      <c r="A34" s="156" t="s">
        <v>280</v>
      </c>
      <c r="B34" s="204">
        <v>200.81061855738278</v>
      </c>
      <c r="C34" s="204">
        <v>240.87820414555415</v>
      </c>
      <c r="D34" s="204">
        <v>197.09093444591088</v>
      </c>
      <c r="E34" s="204">
        <v>263.50799327537868</v>
      </c>
      <c r="F34" s="204">
        <v>232.8571064112532</v>
      </c>
      <c r="G34" s="204">
        <v>112.52091586167444</v>
      </c>
      <c r="H34" s="204">
        <v>63.927023230775603</v>
      </c>
      <c r="I34" s="204">
        <v>118.0959350519679</v>
      </c>
      <c r="J34" s="204">
        <v>118.40002632124992</v>
      </c>
      <c r="K34" s="204">
        <v>55.907230903373481</v>
      </c>
      <c r="L34" s="204">
        <v>29.577756149263905</v>
      </c>
      <c r="M34" s="204">
        <v>74.15985685371264</v>
      </c>
      <c r="N34" s="204">
        <v>34.060108368031024</v>
      </c>
      <c r="O34" s="204">
        <v>20.527074585432956</v>
      </c>
      <c r="P34" s="204">
        <v>33.495126864472695</v>
      </c>
      <c r="Q34" s="204">
        <v>36.140457983022941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26.558937040730836</v>
      </c>
      <c r="C38" s="87">
        <v>31.980192734136313</v>
      </c>
      <c r="D38" s="87">
        <v>26.88449862060185</v>
      </c>
      <c r="E38" s="87">
        <v>34.453770300942935</v>
      </c>
      <c r="F38" s="87">
        <v>38.749474072699556</v>
      </c>
      <c r="G38" s="87">
        <v>26.643127010929483</v>
      </c>
      <c r="H38" s="87">
        <v>2.7974568411064187</v>
      </c>
      <c r="I38" s="87">
        <v>18.232680345552083</v>
      </c>
      <c r="J38" s="87">
        <v>18.450253111697233</v>
      </c>
      <c r="K38" s="87">
        <v>8.5420819467175608</v>
      </c>
      <c r="L38" s="87">
        <v>2.4360506132723545</v>
      </c>
      <c r="M38" s="87">
        <v>14.716773526148007</v>
      </c>
      <c r="N38" s="87">
        <v>6.0311228118033888</v>
      </c>
      <c r="O38" s="87">
        <v>2.606444712787741</v>
      </c>
      <c r="P38" s="87">
        <v>5.7923481179402412</v>
      </c>
      <c r="Q38" s="87">
        <v>10.010059307602443</v>
      </c>
    </row>
    <row r="39" spans="1:17" x14ac:dyDescent="0.25">
      <c r="A39" s="88" t="s">
        <v>29</v>
      </c>
      <c r="B39" s="87">
        <v>52.545946351450759</v>
      </c>
      <c r="C39" s="87">
        <v>50.634309999999999</v>
      </c>
      <c r="D39" s="87">
        <v>54.470460000000003</v>
      </c>
      <c r="E39" s="87">
        <v>57.308900000000001</v>
      </c>
      <c r="F39" s="87">
        <v>33.406440000000003</v>
      </c>
      <c r="G39" s="87">
        <v>21.017840657373384</v>
      </c>
      <c r="H39" s="87">
        <v>52.534410000000001</v>
      </c>
      <c r="I39" s="87">
        <v>46.809420000000003</v>
      </c>
      <c r="J39" s="87">
        <v>47.771740000000001</v>
      </c>
      <c r="K39" s="87">
        <v>34.396599999999992</v>
      </c>
      <c r="L39" s="87">
        <v>24.840100758344935</v>
      </c>
      <c r="M39" s="87">
        <v>29.616930062700018</v>
      </c>
      <c r="N39" s="87">
        <v>17.197133164595208</v>
      </c>
      <c r="O39" s="87">
        <v>1.9107681670909547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121.70573516520119</v>
      </c>
      <c r="C41" s="87">
        <v>158.26370141141783</v>
      </c>
      <c r="D41" s="87">
        <v>115.73597582530904</v>
      </c>
      <c r="E41" s="87">
        <v>171.74532297443574</v>
      </c>
      <c r="F41" s="87">
        <v>160.70119233855365</v>
      </c>
      <c r="G41" s="87">
        <v>64.859948193371565</v>
      </c>
      <c r="H41" s="87">
        <v>8.5951563896691852</v>
      </c>
      <c r="I41" s="87">
        <v>53.053834706415806</v>
      </c>
      <c r="J41" s="87">
        <v>52.178033209552702</v>
      </c>
      <c r="K41" s="87">
        <v>12.868558956655928</v>
      </c>
      <c r="L41" s="87">
        <v>2.1821815596431717</v>
      </c>
      <c r="M41" s="87">
        <v>29.706730820798967</v>
      </c>
      <c r="N41" s="87">
        <v>10.712431318377709</v>
      </c>
      <c r="O41" s="87">
        <v>15.890438202300617</v>
      </c>
      <c r="P41" s="87">
        <v>27.583362917458071</v>
      </c>
      <c r="Q41" s="87">
        <v>26.010982188031086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9.9989999999999982E-2</v>
      </c>
      <c r="L43" s="87">
        <v>0.11942321800344458</v>
      </c>
      <c r="M43" s="87">
        <v>0.11942244406564768</v>
      </c>
      <c r="N43" s="87">
        <v>0.11942107325471696</v>
      </c>
      <c r="O43" s="87">
        <v>0.11942350325364144</v>
      </c>
      <c r="P43" s="87">
        <v>0.11941582907438264</v>
      </c>
      <c r="Q43" s="87">
        <v>0.11941648738941249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90.184109634679345</v>
      </c>
      <c r="C45" s="204">
        <v>91.990031304199775</v>
      </c>
      <c r="D45" s="204">
        <v>86.829060367107672</v>
      </c>
      <c r="E45" s="204">
        <v>101.35075670660348</v>
      </c>
      <c r="F45" s="204">
        <v>99.971318170570058</v>
      </c>
      <c r="G45" s="204">
        <v>81.168975994157904</v>
      </c>
      <c r="H45" s="204">
        <v>64.140306323438821</v>
      </c>
      <c r="I45" s="204">
        <v>73.987177546779208</v>
      </c>
      <c r="J45" s="204">
        <v>71.246681971358242</v>
      </c>
      <c r="K45" s="204">
        <v>54.274492699990525</v>
      </c>
      <c r="L45" s="204">
        <v>45.38254560138094</v>
      </c>
      <c r="M45" s="204">
        <v>50.502065144974885</v>
      </c>
      <c r="N45" s="204">
        <v>43.364992767149424</v>
      </c>
      <c r="O45" s="204">
        <v>40.81783118918279</v>
      </c>
      <c r="P45" s="204">
        <v>44.878586315243986</v>
      </c>
      <c r="Q45" s="204">
        <v>44.639582844925272</v>
      </c>
    </row>
    <row r="46" spans="1:17" x14ac:dyDescent="0.25">
      <c r="A46" s="72" t="s">
        <v>278</v>
      </c>
      <c r="B46" s="306">
        <v>50.702842757111981</v>
      </c>
      <c r="C46" s="306">
        <v>15.671772047269613</v>
      </c>
      <c r="D46" s="306">
        <v>45.065667244578293</v>
      </c>
      <c r="E46" s="306">
        <v>19.148005984148753</v>
      </c>
      <c r="F46" s="306">
        <v>45.951792042225406</v>
      </c>
      <c r="G46" s="306">
        <v>113.85033941092135</v>
      </c>
      <c r="H46" s="306">
        <v>114.95316440459268</v>
      </c>
      <c r="I46" s="306">
        <v>88.246082328494055</v>
      </c>
      <c r="J46" s="306">
        <v>80.299053398871308</v>
      </c>
      <c r="K46" s="306">
        <v>95.45829873771126</v>
      </c>
      <c r="L46" s="306">
        <v>96.989121027920788</v>
      </c>
      <c r="M46" s="306">
        <v>66.684791495050604</v>
      </c>
      <c r="N46" s="306">
        <v>86.880038127019077</v>
      </c>
      <c r="O46" s="306">
        <v>93.309321286621227</v>
      </c>
      <c r="P46" s="306">
        <v>91.666263859152195</v>
      </c>
      <c r="Q46" s="306">
        <v>88.354378617824239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0.99999999999999989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0.99999999999999978</v>
      </c>
      <c r="I50" s="77">
        <f t="shared" si="0"/>
        <v>0.99999999999999989</v>
      </c>
      <c r="J50" s="77">
        <f t="shared" si="0"/>
        <v>1</v>
      </c>
      <c r="K50" s="77">
        <f t="shared" si="0"/>
        <v>1.0000000000000002</v>
      </c>
      <c r="L50" s="77">
        <f t="shared" si="0"/>
        <v>0.99999999999999989</v>
      </c>
      <c r="M50" s="77">
        <f t="shared" si="0"/>
        <v>1</v>
      </c>
      <c r="N50" s="77">
        <f t="shared" si="0"/>
        <v>1</v>
      </c>
      <c r="O50" s="77">
        <f t="shared" si="0"/>
        <v>0.99999999999999989</v>
      </c>
      <c r="P50" s="77">
        <f t="shared" si="0"/>
        <v>1</v>
      </c>
      <c r="Q50" s="77">
        <f t="shared" si="0"/>
        <v>0.99999999999999978</v>
      </c>
    </row>
    <row r="51" spans="1:17" x14ac:dyDescent="0.25">
      <c r="A51" s="132" t="s">
        <v>83</v>
      </c>
      <c r="B51" s="203">
        <f t="shared" ref="B51:Q51" si="1">IF(B$6=0,0,B$6/B$5)</f>
        <v>1.402713591973619E-2</v>
      </c>
      <c r="C51" s="203">
        <f t="shared" si="1"/>
        <v>1.4027135919736193E-2</v>
      </c>
      <c r="D51" s="203">
        <f t="shared" si="1"/>
        <v>1.4027135919736191E-2</v>
      </c>
      <c r="E51" s="203">
        <f t="shared" si="1"/>
        <v>1.4027135919736191E-2</v>
      </c>
      <c r="F51" s="203">
        <f t="shared" si="1"/>
        <v>1.4027135919736191E-2</v>
      </c>
      <c r="G51" s="203">
        <f t="shared" si="1"/>
        <v>1.4027135919736195E-2</v>
      </c>
      <c r="H51" s="203">
        <f t="shared" si="1"/>
        <v>1.4027135919736188E-2</v>
      </c>
      <c r="I51" s="203">
        <f t="shared" si="1"/>
        <v>1.402713591973619E-2</v>
      </c>
      <c r="J51" s="203">
        <f t="shared" si="1"/>
        <v>1.4027135919736191E-2</v>
      </c>
      <c r="K51" s="203">
        <f t="shared" si="1"/>
        <v>1.4027135919736191E-2</v>
      </c>
      <c r="L51" s="203">
        <f t="shared" si="1"/>
        <v>1.4027135919736188E-2</v>
      </c>
      <c r="M51" s="203">
        <f t="shared" si="1"/>
        <v>1.4027135919736191E-2</v>
      </c>
      <c r="N51" s="203">
        <f t="shared" si="1"/>
        <v>1.4027135919736191E-2</v>
      </c>
      <c r="O51" s="203">
        <f t="shared" si="1"/>
        <v>1.4027135919736191E-2</v>
      </c>
      <c r="P51" s="203">
        <f t="shared" si="1"/>
        <v>1.4027135919736191E-2</v>
      </c>
      <c r="Q51" s="203">
        <f t="shared" si="1"/>
        <v>1.4027135919736188E-2</v>
      </c>
    </row>
    <row r="52" spans="1:17" x14ac:dyDescent="0.25">
      <c r="A52" s="76" t="s">
        <v>82</v>
      </c>
      <c r="B52" s="202">
        <f t="shared" ref="B52:Q52" si="2">IF(B$7=0,0,B$7/B$5)</f>
        <v>2.2934492421231009E-2</v>
      </c>
      <c r="C52" s="202">
        <f t="shared" si="2"/>
        <v>2.2934492421231013E-2</v>
      </c>
      <c r="D52" s="202">
        <f t="shared" si="2"/>
        <v>2.2934492421231013E-2</v>
      </c>
      <c r="E52" s="202">
        <f t="shared" si="2"/>
        <v>2.2934492421231013E-2</v>
      </c>
      <c r="F52" s="202">
        <f t="shared" si="2"/>
        <v>2.2934492421231013E-2</v>
      </c>
      <c r="G52" s="202">
        <f t="shared" si="2"/>
        <v>2.293449242123102E-2</v>
      </c>
      <c r="H52" s="202">
        <f t="shared" si="2"/>
        <v>2.2934492421231009E-2</v>
      </c>
      <c r="I52" s="202">
        <f t="shared" si="2"/>
        <v>2.2934492421231013E-2</v>
      </c>
      <c r="J52" s="202">
        <f t="shared" si="2"/>
        <v>2.2934492421231009E-2</v>
      </c>
      <c r="K52" s="202">
        <f t="shared" si="2"/>
        <v>2.2934492421231013E-2</v>
      </c>
      <c r="L52" s="202">
        <f t="shared" si="2"/>
        <v>2.2934492421231006E-2</v>
      </c>
      <c r="M52" s="202">
        <f t="shared" si="2"/>
        <v>2.2934492421231013E-2</v>
      </c>
      <c r="N52" s="202">
        <f t="shared" si="2"/>
        <v>2.2934492421231016E-2</v>
      </c>
      <c r="O52" s="202">
        <f t="shared" si="2"/>
        <v>2.2934492421231013E-2</v>
      </c>
      <c r="P52" s="202">
        <f t="shared" si="2"/>
        <v>2.2934492421231009E-2</v>
      </c>
      <c r="Q52" s="202">
        <f t="shared" si="2"/>
        <v>2.2934492421231006E-2</v>
      </c>
    </row>
    <row r="53" spans="1:17" x14ac:dyDescent="0.25">
      <c r="A53" s="76" t="s">
        <v>81</v>
      </c>
      <c r="B53" s="202">
        <f t="shared" ref="B53:Q53" si="3">IF(B$8=0,0,B$8/B$5)</f>
        <v>3.9635785861533809E-2</v>
      </c>
      <c r="C53" s="202">
        <f t="shared" si="3"/>
        <v>3.9635785861533816E-2</v>
      </c>
      <c r="D53" s="202">
        <f t="shared" si="3"/>
        <v>3.9635785861533809E-2</v>
      </c>
      <c r="E53" s="202">
        <f t="shared" si="3"/>
        <v>3.9635785861533809E-2</v>
      </c>
      <c r="F53" s="202">
        <f t="shared" si="3"/>
        <v>3.9635785861533809E-2</v>
      </c>
      <c r="G53" s="202">
        <f t="shared" si="3"/>
        <v>3.9635785861533823E-2</v>
      </c>
      <c r="H53" s="202">
        <f t="shared" si="3"/>
        <v>3.9635785861533802E-2</v>
      </c>
      <c r="I53" s="202">
        <f t="shared" si="3"/>
        <v>3.9635785861533809E-2</v>
      </c>
      <c r="J53" s="202">
        <f t="shared" si="3"/>
        <v>3.9635785861533809E-2</v>
      </c>
      <c r="K53" s="202">
        <f t="shared" si="3"/>
        <v>3.9635785861533809E-2</v>
      </c>
      <c r="L53" s="202">
        <f t="shared" si="3"/>
        <v>3.9635785861533795E-2</v>
      </c>
      <c r="M53" s="202">
        <f t="shared" si="3"/>
        <v>3.9635785861533809E-2</v>
      </c>
      <c r="N53" s="202">
        <f t="shared" si="3"/>
        <v>3.9635785861533816E-2</v>
      </c>
      <c r="O53" s="202">
        <f t="shared" si="3"/>
        <v>3.9635785861533816E-2</v>
      </c>
      <c r="P53" s="202">
        <f t="shared" si="3"/>
        <v>3.9635785861533809E-2</v>
      </c>
      <c r="Q53" s="202">
        <f t="shared" si="3"/>
        <v>3.9635785861533802E-2</v>
      </c>
    </row>
    <row r="54" spans="1:17" x14ac:dyDescent="0.25">
      <c r="A54" s="76" t="s">
        <v>80</v>
      </c>
      <c r="B54" s="202">
        <f t="shared" ref="B54:Q54" si="4">IF(B$9=0,0,B$9/B$5)</f>
        <v>1.7367394607796748E-2</v>
      </c>
      <c r="C54" s="202">
        <f t="shared" si="4"/>
        <v>1.7367394607796755E-2</v>
      </c>
      <c r="D54" s="202">
        <f t="shared" si="4"/>
        <v>1.7367394607796752E-2</v>
      </c>
      <c r="E54" s="202">
        <f t="shared" si="4"/>
        <v>1.7367394607796752E-2</v>
      </c>
      <c r="F54" s="202">
        <f t="shared" si="4"/>
        <v>1.7367394607796752E-2</v>
      </c>
      <c r="G54" s="202">
        <f t="shared" si="4"/>
        <v>1.7367394607796755E-2</v>
      </c>
      <c r="H54" s="202">
        <f t="shared" si="4"/>
        <v>1.7367394607796748E-2</v>
      </c>
      <c r="I54" s="202">
        <f t="shared" si="4"/>
        <v>1.7367394607796752E-2</v>
      </c>
      <c r="J54" s="202">
        <f t="shared" si="4"/>
        <v>1.7367394607796752E-2</v>
      </c>
      <c r="K54" s="202">
        <f t="shared" si="4"/>
        <v>1.7367394607796752E-2</v>
      </c>
      <c r="L54" s="202">
        <f t="shared" si="4"/>
        <v>1.7367394607796745E-2</v>
      </c>
      <c r="M54" s="202">
        <f t="shared" si="4"/>
        <v>1.7367394607796752E-2</v>
      </c>
      <c r="N54" s="202">
        <f t="shared" si="4"/>
        <v>1.7367394607796752E-2</v>
      </c>
      <c r="O54" s="202">
        <f t="shared" si="4"/>
        <v>1.7367394607796752E-2</v>
      </c>
      <c r="P54" s="202">
        <f t="shared" si="4"/>
        <v>1.7367394607796752E-2</v>
      </c>
      <c r="Q54" s="202">
        <f t="shared" si="4"/>
        <v>1.7367394607796748E-2</v>
      </c>
    </row>
    <row r="55" spans="1:17" x14ac:dyDescent="0.25">
      <c r="A55" s="129" t="s">
        <v>79</v>
      </c>
      <c r="B55" s="201">
        <f t="shared" ref="B55:Q55" si="5">IF(B$10=0,0,B$10/B$5)</f>
        <v>3.0062328192545014E-2</v>
      </c>
      <c r="C55" s="201">
        <f t="shared" si="5"/>
        <v>3.0062328192545021E-2</v>
      </c>
      <c r="D55" s="201">
        <f t="shared" si="5"/>
        <v>3.0062328192545017E-2</v>
      </c>
      <c r="E55" s="201">
        <f t="shared" si="5"/>
        <v>3.0062328192545017E-2</v>
      </c>
      <c r="F55" s="201">
        <f t="shared" si="5"/>
        <v>3.0062328192545017E-2</v>
      </c>
      <c r="G55" s="201">
        <f t="shared" si="5"/>
        <v>3.0062328192545024E-2</v>
      </c>
      <c r="H55" s="201">
        <f t="shared" si="5"/>
        <v>3.0062328192545014E-2</v>
      </c>
      <c r="I55" s="201">
        <f t="shared" si="5"/>
        <v>3.0062328192545017E-2</v>
      </c>
      <c r="J55" s="201">
        <f t="shared" si="5"/>
        <v>3.0062328192545021E-2</v>
      </c>
      <c r="K55" s="201">
        <f t="shared" si="5"/>
        <v>3.0062328192545017E-2</v>
      </c>
      <c r="L55" s="201">
        <f t="shared" si="5"/>
        <v>3.006232819254501E-2</v>
      </c>
      <c r="M55" s="201">
        <f t="shared" si="5"/>
        <v>3.0062328192545014E-2</v>
      </c>
      <c r="N55" s="201">
        <f t="shared" si="5"/>
        <v>3.0062328192545017E-2</v>
      </c>
      <c r="O55" s="201">
        <f t="shared" si="5"/>
        <v>3.0062328192545014E-2</v>
      </c>
      <c r="P55" s="201">
        <f t="shared" si="5"/>
        <v>3.0062328192545014E-2</v>
      </c>
      <c r="Q55" s="201">
        <f t="shared" si="5"/>
        <v>3.0062328192545007E-2</v>
      </c>
    </row>
    <row r="56" spans="1:17" x14ac:dyDescent="0.25">
      <c r="A56" s="127" t="s">
        <v>283</v>
      </c>
      <c r="B56" s="200">
        <f t="shared" ref="B56:Q56" si="6">IF(B$15=0,0,B$15/B$5)</f>
        <v>0.10801145043121542</v>
      </c>
      <c r="C56" s="200">
        <f t="shared" si="6"/>
        <v>0.10801145043121547</v>
      </c>
      <c r="D56" s="200">
        <f t="shared" si="6"/>
        <v>0.10801145043121545</v>
      </c>
      <c r="E56" s="200">
        <f t="shared" si="6"/>
        <v>0.10801145043121545</v>
      </c>
      <c r="F56" s="200">
        <f t="shared" si="6"/>
        <v>0.10801145043121546</v>
      </c>
      <c r="G56" s="200">
        <f t="shared" si="6"/>
        <v>0.10801145043121547</v>
      </c>
      <c r="H56" s="200">
        <f t="shared" si="6"/>
        <v>0.10801145043121543</v>
      </c>
      <c r="I56" s="200">
        <f t="shared" si="6"/>
        <v>0.10801145043121546</v>
      </c>
      <c r="J56" s="200">
        <f t="shared" si="6"/>
        <v>0.10801145043121546</v>
      </c>
      <c r="K56" s="200">
        <f t="shared" si="6"/>
        <v>0.10801145043121545</v>
      </c>
      <c r="L56" s="200">
        <f t="shared" si="6"/>
        <v>0.10801145043121542</v>
      </c>
      <c r="M56" s="200">
        <f t="shared" si="6"/>
        <v>0.10801145043121546</v>
      </c>
      <c r="N56" s="200">
        <f t="shared" si="6"/>
        <v>0.10801145043121545</v>
      </c>
      <c r="O56" s="200">
        <f t="shared" si="6"/>
        <v>0.10801145043121543</v>
      </c>
      <c r="P56" s="200">
        <f t="shared" si="6"/>
        <v>0.10801145043121545</v>
      </c>
      <c r="Q56" s="200">
        <f t="shared" si="6"/>
        <v>0.10801145043121539</v>
      </c>
    </row>
    <row r="57" spans="1:17" x14ac:dyDescent="0.25">
      <c r="A57" s="142" t="s">
        <v>289</v>
      </c>
      <c r="B57" s="199">
        <f t="shared" ref="B57:Q57" si="7">IF(B$16=0,0,B$16/B$5)</f>
        <v>8.6409160344972327E-2</v>
      </c>
      <c r="C57" s="199">
        <f t="shared" si="7"/>
        <v>8.6409160344972383E-2</v>
      </c>
      <c r="D57" s="199">
        <f t="shared" si="7"/>
        <v>8.6409160344972355E-2</v>
      </c>
      <c r="E57" s="199">
        <f t="shared" si="7"/>
        <v>8.6409160344972355E-2</v>
      </c>
      <c r="F57" s="199">
        <f t="shared" si="7"/>
        <v>8.6409160344972369E-2</v>
      </c>
      <c r="G57" s="199">
        <f t="shared" si="7"/>
        <v>8.6409160344972397E-2</v>
      </c>
      <c r="H57" s="199">
        <f t="shared" si="7"/>
        <v>8.6409160344972341E-2</v>
      </c>
      <c r="I57" s="199">
        <f t="shared" si="7"/>
        <v>8.6409160344972355E-2</v>
      </c>
      <c r="J57" s="199">
        <f t="shared" si="7"/>
        <v>8.6409160344972369E-2</v>
      </c>
      <c r="K57" s="199">
        <f t="shared" si="7"/>
        <v>8.6409160344972355E-2</v>
      </c>
      <c r="L57" s="199">
        <f t="shared" si="7"/>
        <v>8.6409160344972341E-2</v>
      </c>
      <c r="M57" s="199">
        <f t="shared" si="7"/>
        <v>8.6409160344972369E-2</v>
      </c>
      <c r="N57" s="199">
        <f t="shared" si="7"/>
        <v>8.6409160344972355E-2</v>
      </c>
      <c r="O57" s="199">
        <f t="shared" si="7"/>
        <v>8.6409160344972341E-2</v>
      </c>
      <c r="P57" s="199">
        <f t="shared" si="7"/>
        <v>8.6409160344972355E-2</v>
      </c>
      <c r="Q57" s="199">
        <f t="shared" si="7"/>
        <v>8.6409160344972299E-2</v>
      </c>
    </row>
    <row r="58" spans="1:17" x14ac:dyDescent="0.25">
      <c r="A58" s="142" t="s">
        <v>288</v>
      </c>
      <c r="B58" s="199">
        <f t="shared" ref="B58:Q58" si="8">IF(B$22=0,0,B$22/B$5)</f>
        <v>2.1602290086243089E-2</v>
      </c>
      <c r="C58" s="199">
        <f t="shared" si="8"/>
        <v>2.1602290086243096E-2</v>
      </c>
      <c r="D58" s="199">
        <f t="shared" si="8"/>
        <v>2.1602290086243092E-2</v>
      </c>
      <c r="E58" s="199">
        <f t="shared" si="8"/>
        <v>2.1602290086243092E-2</v>
      </c>
      <c r="F58" s="199">
        <f t="shared" si="8"/>
        <v>2.1602290086243089E-2</v>
      </c>
      <c r="G58" s="199">
        <f t="shared" si="8"/>
        <v>2.1602290086243099E-2</v>
      </c>
      <c r="H58" s="199">
        <f t="shared" si="8"/>
        <v>2.1602290086243085E-2</v>
      </c>
      <c r="I58" s="199">
        <f t="shared" si="8"/>
        <v>2.1602290086243089E-2</v>
      </c>
      <c r="J58" s="199">
        <f t="shared" si="8"/>
        <v>2.1602290086243089E-2</v>
      </c>
      <c r="K58" s="199">
        <f t="shared" si="8"/>
        <v>2.1602290086243092E-2</v>
      </c>
      <c r="L58" s="199">
        <f t="shared" si="8"/>
        <v>2.1602290086243085E-2</v>
      </c>
      <c r="M58" s="199">
        <f t="shared" si="8"/>
        <v>2.1602290086243092E-2</v>
      </c>
      <c r="N58" s="199">
        <f t="shared" si="8"/>
        <v>2.1602290086243092E-2</v>
      </c>
      <c r="O58" s="199">
        <f t="shared" si="8"/>
        <v>2.1602290086243089E-2</v>
      </c>
      <c r="P58" s="199">
        <f t="shared" si="8"/>
        <v>2.1602290086243092E-2</v>
      </c>
      <c r="Q58" s="199">
        <f t="shared" si="8"/>
        <v>2.1602290086243085E-2</v>
      </c>
    </row>
    <row r="59" spans="1:17" x14ac:dyDescent="0.25">
      <c r="A59" s="127" t="s">
        <v>282</v>
      </c>
      <c r="B59" s="200">
        <f t="shared" ref="B59:Q59" si="9">IF(B$23=0,0,B$23/B$5)</f>
        <v>5.4005725215607717E-2</v>
      </c>
      <c r="C59" s="200">
        <f t="shared" si="9"/>
        <v>5.4005725215607731E-2</v>
      </c>
      <c r="D59" s="200">
        <f t="shared" si="9"/>
        <v>5.4005725215607717E-2</v>
      </c>
      <c r="E59" s="200">
        <f t="shared" si="9"/>
        <v>5.4005725215607724E-2</v>
      </c>
      <c r="F59" s="200">
        <f t="shared" si="9"/>
        <v>5.4005725215607724E-2</v>
      </c>
      <c r="G59" s="200">
        <f t="shared" si="9"/>
        <v>5.4005725215607737E-2</v>
      </c>
      <c r="H59" s="200">
        <f t="shared" si="9"/>
        <v>5.4005725215607703E-2</v>
      </c>
      <c r="I59" s="200">
        <f t="shared" si="9"/>
        <v>5.4005725215607731E-2</v>
      </c>
      <c r="J59" s="200">
        <f t="shared" si="9"/>
        <v>5.4005725215607731E-2</v>
      </c>
      <c r="K59" s="200">
        <f t="shared" si="9"/>
        <v>5.4005725215607724E-2</v>
      </c>
      <c r="L59" s="200">
        <f t="shared" si="9"/>
        <v>5.400572521560771E-2</v>
      </c>
      <c r="M59" s="200">
        <f t="shared" si="9"/>
        <v>5.4005725215607724E-2</v>
      </c>
      <c r="N59" s="200">
        <f t="shared" si="9"/>
        <v>5.4005725215607724E-2</v>
      </c>
      <c r="O59" s="200">
        <f t="shared" si="9"/>
        <v>5.4005725215607724E-2</v>
      </c>
      <c r="P59" s="200">
        <f t="shared" si="9"/>
        <v>5.4005725215607724E-2</v>
      </c>
      <c r="Q59" s="200">
        <f t="shared" si="9"/>
        <v>5.4005725215607717E-2</v>
      </c>
    </row>
    <row r="60" spans="1:17" x14ac:dyDescent="0.25">
      <c r="A60" s="142" t="s">
        <v>287</v>
      </c>
      <c r="B60" s="199">
        <f t="shared" ref="B60:Q60" si="10">IF(B$24=0,0,B$24/B$5)</f>
        <v>4.8605152694046944E-2</v>
      </c>
      <c r="C60" s="199">
        <f t="shared" si="10"/>
        <v>4.8605152694046957E-2</v>
      </c>
      <c r="D60" s="199">
        <f t="shared" si="10"/>
        <v>4.8605152694046944E-2</v>
      </c>
      <c r="E60" s="199">
        <f t="shared" si="10"/>
        <v>4.8605152694046951E-2</v>
      </c>
      <c r="F60" s="199">
        <f t="shared" si="10"/>
        <v>4.8605152694046951E-2</v>
      </c>
      <c r="G60" s="199">
        <f t="shared" si="10"/>
        <v>4.8605152694046964E-2</v>
      </c>
      <c r="H60" s="199">
        <f t="shared" si="10"/>
        <v>4.8605152694046937E-2</v>
      </c>
      <c r="I60" s="199">
        <f t="shared" si="10"/>
        <v>4.8605152694046951E-2</v>
      </c>
      <c r="J60" s="199">
        <f t="shared" si="10"/>
        <v>4.8605152694046957E-2</v>
      </c>
      <c r="K60" s="199">
        <f t="shared" si="10"/>
        <v>4.8605152694046951E-2</v>
      </c>
      <c r="L60" s="199">
        <f t="shared" si="10"/>
        <v>4.8605152694046937E-2</v>
      </c>
      <c r="M60" s="199">
        <f t="shared" si="10"/>
        <v>4.8605152694046951E-2</v>
      </c>
      <c r="N60" s="199">
        <f t="shared" si="10"/>
        <v>4.8605152694046951E-2</v>
      </c>
      <c r="O60" s="199">
        <f t="shared" si="10"/>
        <v>4.8605152694046951E-2</v>
      </c>
      <c r="P60" s="199">
        <f t="shared" si="10"/>
        <v>4.8605152694046951E-2</v>
      </c>
      <c r="Q60" s="199">
        <f t="shared" si="10"/>
        <v>4.8605152694046944E-2</v>
      </c>
    </row>
    <row r="61" spans="1:17" x14ac:dyDescent="0.25">
      <c r="A61" s="142" t="s">
        <v>286</v>
      </c>
      <c r="B61" s="199">
        <f t="shared" ref="B61:Q61" si="11">IF(B$25=0,0,B$25/B$5)</f>
        <v>5.4005725215607722E-3</v>
      </c>
      <c r="C61" s="199">
        <f t="shared" si="11"/>
        <v>5.4005725215607739E-3</v>
      </c>
      <c r="D61" s="199">
        <f t="shared" si="11"/>
        <v>5.4005725215607731E-3</v>
      </c>
      <c r="E61" s="199">
        <f t="shared" si="11"/>
        <v>5.4005725215607731E-3</v>
      </c>
      <c r="F61" s="199">
        <f t="shared" si="11"/>
        <v>5.4005725215607731E-3</v>
      </c>
      <c r="G61" s="199">
        <f t="shared" si="11"/>
        <v>5.4005725215607748E-3</v>
      </c>
      <c r="H61" s="199">
        <f t="shared" si="11"/>
        <v>5.4005725215607722E-3</v>
      </c>
      <c r="I61" s="199">
        <f t="shared" si="11"/>
        <v>5.4005725215607739E-3</v>
      </c>
      <c r="J61" s="199">
        <f t="shared" si="11"/>
        <v>5.4005725215607731E-3</v>
      </c>
      <c r="K61" s="199">
        <f t="shared" si="11"/>
        <v>5.4005725215607731E-3</v>
      </c>
      <c r="L61" s="199">
        <f t="shared" si="11"/>
        <v>5.4005725215607722E-3</v>
      </c>
      <c r="M61" s="199">
        <f t="shared" si="11"/>
        <v>5.4005725215607731E-3</v>
      </c>
      <c r="N61" s="199">
        <f t="shared" si="11"/>
        <v>5.4005725215607731E-3</v>
      </c>
      <c r="O61" s="199">
        <f t="shared" si="11"/>
        <v>5.4005725215607739E-3</v>
      </c>
      <c r="P61" s="199">
        <f t="shared" si="11"/>
        <v>5.4005725215607731E-3</v>
      </c>
      <c r="Q61" s="199">
        <f t="shared" si="11"/>
        <v>5.4005725215607722E-3</v>
      </c>
    </row>
    <row r="62" spans="1:17" x14ac:dyDescent="0.25">
      <c r="A62" s="127" t="s">
        <v>281</v>
      </c>
      <c r="B62" s="200">
        <f t="shared" ref="B62:Q62" si="12">IF(B$26=0,0,B$26/B$5)</f>
        <v>0.34563664137988942</v>
      </c>
      <c r="C62" s="200">
        <f t="shared" si="12"/>
        <v>0.34563664137988948</v>
      </c>
      <c r="D62" s="200">
        <f t="shared" si="12"/>
        <v>0.34563664137988936</v>
      </c>
      <c r="E62" s="200">
        <f t="shared" si="12"/>
        <v>0.34563664137988936</v>
      </c>
      <c r="F62" s="200">
        <f t="shared" si="12"/>
        <v>0.34563664137988942</v>
      </c>
      <c r="G62" s="200">
        <f t="shared" si="12"/>
        <v>0.34563664137988942</v>
      </c>
      <c r="H62" s="200">
        <f t="shared" si="12"/>
        <v>0.34563664137988931</v>
      </c>
      <c r="I62" s="200">
        <f t="shared" si="12"/>
        <v>0.34563664137988942</v>
      </c>
      <c r="J62" s="200">
        <f t="shared" si="12"/>
        <v>0.34563664137988942</v>
      </c>
      <c r="K62" s="200">
        <f t="shared" si="12"/>
        <v>0.34563664137988942</v>
      </c>
      <c r="L62" s="200">
        <f t="shared" si="12"/>
        <v>0.34563664137988936</v>
      </c>
      <c r="M62" s="200">
        <f t="shared" si="12"/>
        <v>0.34563664137988948</v>
      </c>
      <c r="N62" s="200">
        <f t="shared" si="12"/>
        <v>0.34563664137988942</v>
      </c>
      <c r="O62" s="200">
        <f t="shared" si="12"/>
        <v>0.34563664137988953</v>
      </c>
      <c r="P62" s="200">
        <f t="shared" si="12"/>
        <v>0.34563664137988942</v>
      </c>
      <c r="Q62" s="200">
        <f t="shared" si="12"/>
        <v>0.34563664137988931</v>
      </c>
    </row>
    <row r="63" spans="1:17" x14ac:dyDescent="0.25">
      <c r="A63" s="142" t="s">
        <v>285</v>
      </c>
      <c r="B63" s="199">
        <f t="shared" ref="B63:Q63" si="13">IF(B$27=0,0,B$27/B$5)</f>
        <v>0.26147814900763888</v>
      </c>
      <c r="C63" s="199">
        <f t="shared" si="13"/>
        <v>0.26147814900763916</v>
      </c>
      <c r="D63" s="199">
        <f t="shared" si="13"/>
        <v>0.26147814900763894</v>
      </c>
      <c r="E63" s="199">
        <f t="shared" si="13"/>
        <v>0.26147814900763888</v>
      </c>
      <c r="F63" s="199">
        <f t="shared" si="13"/>
        <v>0.26147814900763916</v>
      </c>
      <c r="G63" s="199">
        <f t="shared" si="13"/>
        <v>0.26146384668604494</v>
      </c>
      <c r="H63" s="199">
        <f t="shared" si="13"/>
        <v>0.26140237716468318</v>
      </c>
      <c r="I63" s="199">
        <f t="shared" si="13"/>
        <v>0.26140596441626668</v>
      </c>
      <c r="J63" s="199">
        <f t="shared" si="13"/>
        <v>0.2614043134895418</v>
      </c>
      <c r="K63" s="199">
        <f t="shared" si="13"/>
        <v>0.26129424921218819</v>
      </c>
      <c r="L63" s="199">
        <f t="shared" si="13"/>
        <v>0.26127350253506049</v>
      </c>
      <c r="M63" s="199">
        <f t="shared" si="13"/>
        <v>0.26129424951124891</v>
      </c>
      <c r="N63" s="199">
        <f t="shared" si="13"/>
        <v>0.26126398199146933</v>
      </c>
      <c r="O63" s="199">
        <f t="shared" si="13"/>
        <v>0.18977523530512383</v>
      </c>
      <c r="P63" s="199">
        <f t="shared" si="13"/>
        <v>0.1312809536502727</v>
      </c>
      <c r="Q63" s="199">
        <f t="shared" si="13"/>
        <v>8.7030458622667686E-2</v>
      </c>
    </row>
    <row r="64" spans="1:17" x14ac:dyDescent="0.25">
      <c r="A64" s="142" t="s">
        <v>284</v>
      </c>
      <c r="B64" s="199">
        <f t="shared" ref="B64:Q64" si="14">IF(B$33=0,0,B$33/B$5)</f>
        <v>8.4158492372250523E-2</v>
      </c>
      <c r="C64" s="199">
        <f t="shared" si="14"/>
        <v>8.4158492372250274E-2</v>
      </c>
      <c r="D64" s="199">
        <f t="shared" si="14"/>
        <v>8.415849237225044E-2</v>
      </c>
      <c r="E64" s="199">
        <f t="shared" si="14"/>
        <v>8.4158492372250523E-2</v>
      </c>
      <c r="F64" s="199">
        <f t="shared" si="14"/>
        <v>8.4158492372250288E-2</v>
      </c>
      <c r="G64" s="199">
        <f t="shared" si="14"/>
        <v>8.4172794693844533E-2</v>
      </c>
      <c r="H64" s="199">
        <f t="shared" si="14"/>
        <v>8.423426421520612E-2</v>
      </c>
      <c r="I64" s="199">
        <f t="shared" si="14"/>
        <v>8.4230676963622783E-2</v>
      </c>
      <c r="J64" s="199">
        <f t="shared" si="14"/>
        <v>8.4232327890347625E-2</v>
      </c>
      <c r="K64" s="199">
        <f t="shared" si="14"/>
        <v>8.4342392167701258E-2</v>
      </c>
      <c r="L64" s="199">
        <f t="shared" si="14"/>
        <v>8.436313884482885E-2</v>
      </c>
      <c r="M64" s="199">
        <f t="shared" si="14"/>
        <v>8.4342391868640523E-2</v>
      </c>
      <c r="N64" s="199">
        <f t="shared" si="14"/>
        <v>8.4372659388420063E-2</v>
      </c>
      <c r="O64" s="199">
        <f t="shared" si="14"/>
        <v>0.15586140607476567</v>
      </c>
      <c r="P64" s="199">
        <f t="shared" si="14"/>
        <v>0.21435568772961669</v>
      </c>
      <c r="Q64" s="199">
        <f t="shared" si="14"/>
        <v>0.25860618275722164</v>
      </c>
    </row>
    <row r="65" spans="1:17" x14ac:dyDescent="0.25">
      <c r="A65" s="127" t="s">
        <v>280</v>
      </c>
      <c r="B65" s="200">
        <f t="shared" ref="B65:Q65" si="15">IF(B$34=0,0,B$34/B$5)</f>
        <v>0.21645566646065406</v>
      </c>
      <c r="C65" s="200">
        <f t="shared" si="15"/>
        <v>0.25454762276242321</v>
      </c>
      <c r="D65" s="200">
        <f t="shared" si="15"/>
        <v>0.22065504159215396</v>
      </c>
      <c r="E65" s="200">
        <f t="shared" si="15"/>
        <v>0.25274298220246411</v>
      </c>
      <c r="F65" s="200">
        <f t="shared" si="15"/>
        <v>0.22642604739295619</v>
      </c>
      <c r="G65" s="200">
        <f t="shared" si="15"/>
        <v>0.1347582923092274</v>
      </c>
      <c r="H65" s="200">
        <f t="shared" si="15"/>
        <v>9.6887056003107194E-2</v>
      </c>
      <c r="I65" s="200">
        <f t="shared" si="15"/>
        <v>0.15516393910601409</v>
      </c>
      <c r="J65" s="200">
        <f t="shared" si="15"/>
        <v>0.16154721031463692</v>
      </c>
      <c r="K65" s="200">
        <f t="shared" si="15"/>
        <v>0.10013468056829143</v>
      </c>
      <c r="L65" s="200">
        <f t="shared" si="15"/>
        <v>6.3356135489169754E-2</v>
      </c>
      <c r="M65" s="200">
        <f t="shared" si="15"/>
        <v>0.14274866407129613</v>
      </c>
      <c r="N65" s="200">
        <f t="shared" si="15"/>
        <v>7.6351760365473115E-2</v>
      </c>
      <c r="O65" s="200">
        <f t="shared" si="15"/>
        <v>4.8886555974167842E-2</v>
      </c>
      <c r="P65" s="200">
        <f t="shared" si="15"/>
        <v>7.2552898360845719E-2</v>
      </c>
      <c r="Q65" s="200">
        <f t="shared" si="15"/>
        <v>7.8702011387515161E-2</v>
      </c>
    </row>
    <row r="66" spans="1:17" x14ac:dyDescent="0.25">
      <c r="A66" s="127" t="s">
        <v>279</v>
      </c>
      <c r="B66" s="200">
        <f t="shared" ref="B66:Q66" si="16">IF(B$45=0,0,B$45/B$5)</f>
        <v>9.7210305388093873E-2</v>
      </c>
      <c r="C66" s="200">
        <f t="shared" si="16"/>
        <v>9.7210305388093901E-2</v>
      </c>
      <c r="D66" s="200">
        <f t="shared" si="16"/>
        <v>9.7210305388093887E-2</v>
      </c>
      <c r="E66" s="200">
        <f t="shared" si="16"/>
        <v>9.7210305388093887E-2</v>
      </c>
      <c r="F66" s="200">
        <f t="shared" si="16"/>
        <v>9.7210305388093887E-2</v>
      </c>
      <c r="G66" s="200">
        <f t="shared" si="16"/>
        <v>9.7210305388093915E-2</v>
      </c>
      <c r="H66" s="200">
        <f t="shared" si="16"/>
        <v>9.7210305388093873E-2</v>
      </c>
      <c r="I66" s="200">
        <f t="shared" si="16"/>
        <v>9.7210305388093887E-2</v>
      </c>
      <c r="J66" s="200">
        <f t="shared" si="16"/>
        <v>9.7210305388093887E-2</v>
      </c>
      <c r="K66" s="200">
        <f t="shared" si="16"/>
        <v>9.7210305388093887E-2</v>
      </c>
      <c r="L66" s="200">
        <f t="shared" si="16"/>
        <v>9.7210305388093859E-2</v>
      </c>
      <c r="M66" s="200">
        <f t="shared" si="16"/>
        <v>9.7210305388093887E-2</v>
      </c>
      <c r="N66" s="200">
        <f t="shared" si="16"/>
        <v>9.7210305388093887E-2</v>
      </c>
      <c r="O66" s="200">
        <f t="shared" si="16"/>
        <v>9.7210305388093887E-2</v>
      </c>
      <c r="P66" s="200">
        <f t="shared" si="16"/>
        <v>9.7210305388093887E-2</v>
      </c>
      <c r="Q66" s="200">
        <f t="shared" si="16"/>
        <v>9.7210305388093873E-2</v>
      </c>
    </row>
    <row r="67" spans="1:17" x14ac:dyDescent="0.25">
      <c r="A67" s="72" t="s">
        <v>278</v>
      </c>
      <c r="B67" s="71">
        <f t="shared" ref="B67:Q67" si="17">IF(B$46=0,0,B$46/B$5)</f>
        <v>5.4653074121696781E-2</v>
      </c>
      <c r="C67" s="71">
        <f t="shared" si="17"/>
        <v>1.6561117819927512E-2</v>
      </c>
      <c r="D67" s="71">
        <f t="shared" si="17"/>
        <v>5.0453698990196784E-2</v>
      </c>
      <c r="E67" s="71">
        <f t="shared" si="17"/>
        <v>1.8365758379886587E-2</v>
      </c>
      <c r="F67" s="71">
        <f t="shared" si="17"/>
        <v>4.4682693189394426E-2</v>
      </c>
      <c r="G67" s="71">
        <f t="shared" si="17"/>
        <v>0.13635044827312323</v>
      </c>
      <c r="H67" s="71">
        <f t="shared" si="17"/>
        <v>0.17422168457924353</v>
      </c>
      <c r="I67" s="71">
        <f t="shared" si="17"/>
        <v>0.11594480147633658</v>
      </c>
      <c r="J67" s="71">
        <f t="shared" si="17"/>
        <v>0.1095615302677137</v>
      </c>
      <c r="K67" s="71">
        <f t="shared" si="17"/>
        <v>0.1709740600140594</v>
      </c>
      <c r="L67" s="71">
        <f t="shared" si="17"/>
        <v>0.20775260509318108</v>
      </c>
      <c r="M67" s="71">
        <f t="shared" si="17"/>
        <v>0.12836007651105449</v>
      </c>
      <c r="N67" s="71">
        <f t="shared" si="17"/>
        <v>0.19475698021687771</v>
      </c>
      <c r="O67" s="71">
        <f t="shared" si="17"/>
        <v>0.22222218460818277</v>
      </c>
      <c r="P67" s="71">
        <f t="shared" si="17"/>
        <v>0.19855584222150502</v>
      </c>
      <c r="Q67" s="71">
        <f t="shared" si="17"/>
        <v>0.19240672919483559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34.646729931849492</v>
      </c>
      <c r="C71" s="230">
        <f t="shared" si="18"/>
        <v>34.366569538228227</v>
      </c>
      <c r="D71" s="230">
        <f t="shared" si="18"/>
        <v>34.657634997910584</v>
      </c>
      <c r="E71" s="230">
        <f t="shared" si="18"/>
        <v>34.188975208240393</v>
      </c>
      <c r="F71" s="230">
        <f t="shared" si="18"/>
        <v>34.260665093854058</v>
      </c>
      <c r="G71" s="230">
        <f t="shared" si="18"/>
        <v>34.92329646638337</v>
      </c>
      <c r="H71" s="230">
        <f t="shared" si="18"/>
        <v>35.455539724087089</v>
      </c>
      <c r="I71" s="230">
        <f t="shared" si="18"/>
        <v>34.465733065652906</v>
      </c>
      <c r="J71" s="230">
        <f t="shared" si="18"/>
        <v>34.453162586896973</v>
      </c>
      <c r="K71" s="230">
        <f t="shared" si="18"/>
        <v>34.951153063650295</v>
      </c>
      <c r="L71" s="230">
        <f t="shared" si="18"/>
        <v>35.246819384133751</v>
      </c>
      <c r="M71" s="230">
        <f t="shared" si="18"/>
        <v>34.592444521412908</v>
      </c>
      <c r="N71" s="230">
        <f t="shared" si="18"/>
        <v>34.935720643682359</v>
      </c>
      <c r="O71" s="230">
        <f t="shared" si="18"/>
        <v>34.183698207182644</v>
      </c>
      <c r="P71" s="230">
        <f t="shared" si="18"/>
        <v>31.354060725052477</v>
      </c>
      <c r="Q71" s="230">
        <f t="shared" si="18"/>
        <v>29.327492494665062</v>
      </c>
    </row>
    <row r="72" spans="1:17" x14ac:dyDescent="0.25">
      <c r="A72" s="132" t="s">
        <v>83</v>
      </c>
      <c r="B72" s="275">
        <f>IF(B$6=0,0,B$6/TRE!B$5*1000)</f>
        <v>0.4859943899284449</v>
      </c>
      <c r="C72" s="275">
        <f>IF(C$6=0,0,C$6/TRE!C$5*1000)</f>
        <v>0.48206454200779286</v>
      </c>
      <c r="D72" s="275">
        <f>IF(D$6=0,0,D$6/TRE!D$5*1000)</f>
        <v>0.48614735677229776</v>
      </c>
      <c r="E72" s="275">
        <f>IF(E$6=0,0,E$6/TRE!E$5*1000)</f>
        <v>0.47957340220247896</v>
      </c>
      <c r="F72" s="275">
        <f>IF(F$6=0,0,F$6/TRE!F$5*1000)</f>
        <v>0.48057900597205216</v>
      </c>
      <c r="G72" s="275">
        <f>IF(G$6=0,0,G$6/TRE!G$5*1000)</f>
        <v>0.48987382629920229</v>
      </c>
      <c r="H72" s="275">
        <f>IF(H$6=0,0,H$6/TRE!H$5*1000)</f>
        <v>0.49733967481737534</v>
      </c>
      <c r="I72" s="275">
        <f>IF(I$6=0,0,I$6/TRE!I$5*1000)</f>
        <v>0.48345552228525918</v>
      </c>
      <c r="J72" s="275">
        <f>IF(J$6=0,0,J$6/TRE!J$5*1000)</f>
        <v>0.48327919447117362</v>
      </c>
      <c r="K72" s="275">
        <f>IF(K$6=0,0,K$6/TRE!K$5*1000)</f>
        <v>0.49026457457532668</v>
      </c>
      <c r="L72" s="275">
        <f>IF(L$6=0,0,L$6/TRE!L$5*1000)</f>
        <v>0.49441192623963626</v>
      </c>
      <c r="M72" s="275">
        <f>IF(M$6=0,0,M$6/TRE!M$5*1000)</f>
        <v>0.48523292109779242</v>
      </c>
      <c r="N72" s="275">
        <f>IF(N$6=0,0,N$6/TRE!N$5*1000)</f>
        <v>0.49004810192286608</v>
      </c>
      <c r="O72" s="275">
        <f>IF(O$6=0,0,O$6/TRE!O$5*1000)</f>
        <v>0.47949938099139333</v>
      </c>
      <c r="P72" s="275">
        <f>IF(P$6=0,0,P$6/TRE!P$5*1000)</f>
        <v>0.43980767142597338</v>
      </c>
      <c r="Q72" s="275">
        <f>IF(Q$6=0,0,Q$6/TRE!Q$5*1000)</f>
        <v>0.41138072340770993</v>
      </c>
    </row>
    <row r="73" spans="1:17" x14ac:dyDescent="0.25">
      <c r="A73" s="76" t="s">
        <v>82</v>
      </c>
      <c r="B73" s="274">
        <f>IF(B$7=0,0,B$7/TRE!B$5*1000)</f>
        <v>0.79460516504243961</v>
      </c>
      <c r="C73" s="274">
        <f>IF(C$7=0,0,C$7/TRE!C$5*1000)</f>
        <v>0.78817982861820401</v>
      </c>
      <c r="D73" s="274">
        <f>IF(D$7=0,0,D$7/TRE!D$5*1000)</f>
        <v>0.79485526719737121</v>
      </c>
      <c r="E73" s="274">
        <f>IF(E$7=0,0,E$7/TRE!E$5*1000)</f>
        <v>0.78410679280304429</v>
      </c>
      <c r="F73" s="274">
        <f>IF(F$7=0,0,F$7/TRE!F$5*1000)</f>
        <v>0.78575096394132971</v>
      </c>
      <c r="G73" s="274">
        <f>IF(G$7=0,0,G$7/TRE!G$5*1000)</f>
        <v>0.80094807813267355</v>
      </c>
      <c r="H73" s="274">
        <f>IF(H$7=0,0,H$7/TRE!H$5*1000)</f>
        <v>0.81315480709273025</v>
      </c>
      <c r="I73" s="274">
        <f>IF(I$7=0,0,I$7/TRE!I$5*1000)</f>
        <v>0.79045409378638765</v>
      </c>
      <c r="J73" s="274">
        <f>IF(J$7=0,0,J$7/TRE!J$5*1000)</f>
        <v>0.79016579623662841</v>
      </c>
      <c r="K73" s="274">
        <f>IF(K$7=0,0,K$7/TRE!K$5*1000)</f>
        <v>0.80158695505157285</v>
      </c>
      <c r="L73" s="274">
        <f>IF(L$7=0,0,L$7/TRE!L$5*1000)</f>
        <v>0.80836791203791369</v>
      </c>
      <c r="M73" s="274">
        <f>IF(M$7=0,0,M$7/TRE!M$5*1000)</f>
        <v>0.79336015670819859</v>
      </c>
      <c r="N73" s="274">
        <f>IF(N$7=0,0,N$7/TRE!N$5*1000)</f>
        <v>0.80123302033277699</v>
      </c>
      <c r="O73" s="274">
        <f>IF(O$7=0,0,O$7/TRE!O$5*1000)</f>
        <v>0.78398576746227844</v>
      </c>
      <c r="P73" s="274">
        <f>IF(P$7=0,0,P$7/TRE!P$5*1000)</f>
        <v>0.71908946807353291</v>
      </c>
      <c r="Q73" s="274">
        <f>IF(Q$7=0,0,Q$7/TRE!Q$5*1000)</f>
        <v>0.67261115435260543</v>
      </c>
    </row>
    <row r="74" spans="1:17" x14ac:dyDescent="0.25">
      <c r="A74" s="76" t="s">
        <v>81</v>
      </c>
      <c r="B74" s="274">
        <f>IF(B$8=0,0,B$8/TRE!B$5*1000)</f>
        <v>1.3732503683811801</v>
      </c>
      <c r="C74" s="274">
        <f>IF(C$8=0,0,C$8/TRE!C$5*1000)</f>
        <v>1.3621459910127252</v>
      </c>
      <c r="D74" s="274">
        <f>IF(D$8=0,0,D$8/TRE!D$5*1000)</f>
        <v>1.373682599244384</v>
      </c>
      <c r="E74" s="274">
        <f>IF(E$8=0,0,E$8/TRE!E$5*1000)</f>
        <v>1.3551069001791045</v>
      </c>
      <c r="F74" s="274">
        <f>IF(F$8=0,0,F$8/TRE!F$5*1000)</f>
        <v>1.3579483851337255</v>
      </c>
      <c r="G74" s="274">
        <f>IF(G$8=0,0,G$8/TRE!G$5*1000)</f>
        <v>1.3842123003204323</v>
      </c>
      <c r="H74" s="274">
        <f>IF(H$8=0,0,H$8/TRE!H$5*1000)</f>
        <v>1.4053081801090213</v>
      </c>
      <c r="I74" s="274">
        <f>IF(I$8=0,0,I$8/TRE!I$5*1000)</f>
        <v>1.3660764153510037</v>
      </c>
      <c r="J74" s="274">
        <f>IF(J$8=0,0,J$8/TRE!J$5*1000)</f>
        <v>1.3655781745468567</v>
      </c>
      <c r="K74" s="274">
        <f>IF(K$8=0,0,K$8/TRE!K$5*1000)</f>
        <v>1.3853164184445346</v>
      </c>
      <c r="L74" s="274">
        <f>IF(L$8=0,0,L$8/TRE!L$5*1000)</f>
        <v>1.397035385409684</v>
      </c>
      <c r="M74" s="274">
        <f>IF(M$8=0,0,M$8/TRE!M$5*1000)</f>
        <v>1.3710987234777106</v>
      </c>
      <c r="N74" s="274">
        <f>IF(N$8=0,0,N$8/TRE!N$5*1000)</f>
        <v>1.3847047423513601</v>
      </c>
      <c r="O74" s="274">
        <f>IF(O$8=0,0,O$8/TRE!O$5*1000)</f>
        <v>1.3548977420951887</v>
      </c>
      <c r="P74" s="274">
        <f>IF(P$8=0,0,P$8/TRE!P$5*1000)</f>
        <v>1.2427428367877074</v>
      </c>
      <c r="Q74" s="274">
        <f>IF(Q$8=0,0,Q$8/TRE!Q$5*1000)</f>
        <v>1.1624182123742846</v>
      </c>
    </row>
    <row r="75" spans="1:17" x14ac:dyDescent="0.25">
      <c r="A75" s="76" t="s">
        <v>80</v>
      </c>
      <c r="B75" s="274">
        <f>IF(B$9=0,0,B$9/TRE!B$5*1000)</f>
        <v>0.60172343059619304</v>
      </c>
      <c r="C75" s="274">
        <f>IF(C$9=0,0,C$9/TRE!C$5*1000)</f>
        <v>0.59685777448669708</v>
      </c>
      <c r="D75" s="274">
        <f>IF(D$9=0,0,D$9/TRE!D$5*1000)</f>
        <v>0.60191282318170036</v>
      </c>
      <c r="E75" s="274">
        <f>IF(E$9=0,0,E$9/TRE!E$5*1000)</f>
        <v>0.59377342367769093</v>
      </c>
      <c r="F75" s="274">
        <f>IF(F$9=0,0,F$9/TRE!F$5*1000)</f>
        <v>0.59501849021053121</v>
      </c>
      <c r="G75" s="274">
        <f>IF(G$9=0,0,G$9/TRE!G$5*1000)</f>
        <v>0.60652667073675415</v>
      </c>
      <c r="H75" s="274">
        <f>IF(H$9=0,0,H$9/TRE!H$5*1000)</f>
        <v>0.61577034942063358</v>
      </c>
      <c r="I75" s="274">
        <f>IF(I$9=0,0,I$9/TRE!I$5*1000)</f>
        <v>0.59857998659818246</v>
      </c>
      <c r="J75" s="274">
        <f>IF(J$9=0,0,J$9/TRE!J$5*1000)</f>
        <v>0.59836167013321928</v>
      </c>
      <c r="K75" s="274">
        <f>IF(K$9=0,0,K$9/TRE!K$5*1000)</f>
        <v>0.60701046725391894</v>
      </c>
      <c r="L75" s="274">
        <f>IF(L$9=0,0,L$9/TRE!L$5*1000)</f>
        <v>0.61214542091399038</v>
      </c>
      <c r="M75" s="274">
        <f>IF(M$9=0,0,M$9/TRE!M$5*1000)</f>
        <v>0.60078063445169483</v>
      </c>
      <c r="N75" s="274">
        <f>IF(N$9=0,0,N$9/TRE!N$5*1000)</f>
        <v>0.6067424463265827</v>
      </c>
      <c r="O75" s="274">
        <f>IF(O$9=0,0,O$9/TRE!O$5*1000)</f>
        <v>0.59368177591797533</v>
      </c>
      <c r="P75" s="274">
        <f>IF(P$9=0,0,P$9/TRE!P$5*1000)</f>
        <v>0.54453834516880828</v>
      </c>
      <c r="Q75" s="274">
        <f>IF(Q$9=0,0,Q$9/TRE!Q$5*1000)</f>
        <v>0.50934213501204584</v>
      </c>
    </row>
    <row r="76" spans="1:17" x14ac:dyDescent="0.25">
      <c r="A76" s="129" t="s">
        <v>79</v>
      </c>
      <c r="B76" s="273">
        <f>IF(B$10=0,0,B$10/TRE!B$5*1000)</f>
        <v>1.0415613660097323</v>
      </c>
      <c r="C76" s="273">
        <f>IF(C$10=0,0,C$10/TRE!C$5*1000)</f>
        <v>1.0331390923101373</v>
      </c>
      <c r="D76" s="273">
        <f>IF(D$10=0,0,D$10/TRE!D$5*1000)</f>
        <v>1.0418891976846225</v>
      </c>
      <c r="E76" s="273">
        <f>IF(E$10=0,0,E$10/TRE!E$5*1000)</f>
        <v>1.0278001932769079</v>
      </c>
      <c r="F76" s="273">
        <f>IF(F$10=0,0,F$10/TRE!F$5*1000)</f>
        <v>1.0299553581463119</v>
      </c>
      <c r="G76" s="273">
        <f>IF(G$10=0,0,G$10/TRE!G$5*1000)</f>
        <v>1.049875599937965</v>
      </c>
      <c r="H76" s="273">
        <f>IF(H$10=0,0,H$10/TRE!H$5*1000)</f>
        <v>1.0658760714293232</v>
      </c>
      <c r="I76" s="273">
        <f>IF(I$10=0,0,I$10/TRE!I$5*1000)</f>
        <v>1.0361201788163084</v>
      </c>
      <c r="J76" s="273">
        <f>IF(J$10=0,0,J$10/TRE!J$5*1000)</f>
        <v>1.03574228095841</v>
      </c>
      <c r="K76" s="273">
        <f>IF(K$10=0,0,K$10/TRE!K$5*1000)</f>
        <v>1.0507130341073305</v>
      </c>
      <c r="L76" s="273">
        <f>IF(L$10=0,0,L$10/TRE!L$5*1000)</f>
        <v>1.0596014520691859</v>
      </c>
      <c r="M76" s="273">
        <f>IF(M$10=0,0,M$10/TRE!M$5*1000)</f>
        <v>1.0399294201851206</v>
      </c>
      <c r="N76" s="273">
        <f>IF(N$10=0,0,N$10/TRE!N$5*1000)</f>
        <v>1.050249099633449</v>
      </c>
      <c r="O76" s="273">
        <f>IF(O$10=0,0,O$10/TRE!O$5*1000)</f>
        <v>1.0276415543392372</v>
      </c>
      <c r="P76" s="273">
        <f>IF(P$10=0,0,P$10/TRE!P$5*1000)</f>
        <v>0.94257606368551339</v>
      </c>
      <c r="Q76" s="273">
        <f>IF(Q$10=0,0,Q$10/TRE!Q$5*1000)</f>
        <v>0.88165270443902188</v>
      </c>
    </row>
    <row r="77" spans="1:17" x14ac:dyDescent="0.25">
      <c r="A77" s="127" t="s">
        <v>283</v>
      </c>
      <c r="B77" s="296">
        <f>IF(B$15=0,0,B$15/TRE!B$5*1000)</f>
        <v>3.7422435526376683</v>
      </c>
      <c r="C77" s="296">
        <f>IF(C$15=0,0,C$15/TRE!C$5*1000)</f>
        <v>3.7119830221692585</v>
      </c>
      <c r="D77" s="296">
        <f>IF(D$15=0,0,D$15/TRE!D$5*1000)</f>
        <v>3.7434214246399775</v>
      </c>
      <c r="E77" s="296">
        <f>IF(E$15=0,0,E$15/TRE!E$5*1000)</f>
        <v>3.6928008009989113</v>
      </c>
      <c r="F77" s="296">
        <f>IF(F$15=0,0,F$15/TRE!F$5*1000)</f>
        <v>3.7005441295252912</v>
      </c>
      <c r="G77" s="296">
        <f>IF(G$15=0,0,G$15/TRE!G$5*1000)</f>
        <v>3.7721159051734103</v>
      </c>
      <c r="H77" s="296">
        <f>IF(H$15=0,0,H$15/TRE!H$5*1000)</f>
        <v>3.8296042714202225</v>
      </c>
      <c r="I77" s="296">
        <f>IF(I$15=0,0,I$15/TRE!I$5*1000)</f>
        <v>3.7226938185962726</v>
      </c>
      <c r="J77" s="296">
        <f>IF(J$15=0,0,J$15/TRE!J$5*1000)</f>
        <v>3.7213360629532293</v>
      </c>
      <c r="K77" s="296">
        <f>IF(K$15=0,0,K$15/TRE!K$5*1000)</f>
        <v>3.7751247366482881</v>
      </c>
      <c r="L77" s="296">
        <f>IF(L$15=0,0,L$15/TRE!L$5*1000)</f>
        <v>3.8070600847673659</v>
      </c>
      <c r="M77" s="296">
        <f>IF(M$15=0,0,M$15/TRE!M$5*1000)</f>
        <v>3.7363801067191611</v>
      </c>
      <c r="N77" s="296">
        <f>IF(N$15=0,0,N$15/TRE!N$5*1000)</f>
        <v>3.7734578585838872</v>
      </c>
      <c r="O77" s="296">
        <f>IF(O$15=0,0,O$15/TRE!O$5*1000)</f>
        <v>3.692230824460736</v>
      </c>
      <c r="P77" s="296">
        <f>IF(P$15=0,0,P$15/TRE!P$5*1000)</f>
        <v>3.3865975758213245</v>
      </c>
      <c r="Q77" s="296">
        <f>IF(Q$15=0,0,Q$15/TRE!Q$5*1000)</f>
        <v>3.1677050018593573</v>
      </c>
    </row>
    <row r="78" spans="1:17" x14ac:dyDescent="0.25">
      <c r="A78" s="127" t="s">
        <v>282</v>
      </c>
      <c r="B78" s="296">
        <f>IF(B$23=0,0,B$23/TRE!B$5*1000)</f>
        <v>1.8711217763188344</v>
      </c>
      <c r="C78" s="296">
        <f>IF(C$23=0,0,C$23/TRE!C$5*1000)</f>
        <v>1.8559915110846288</v>
      </c>
      <c r="D78" s="296">
        <f>IF(D$23=0,0,D$23/TRE!D$5*1000)</f>
        <v>1.8717107123199885</v>
      </c>
      <c r="E78" s="296">
        <f>IF(E$23=0,0,E$23/TRE!E$5*1000)</f>
        <v>1.8464004004994556</v>
      </c>
      <c r="F78" s="296">
        <f>IF(F$23=0,0,F$23/TRE!F$5*1000)</f>
        <v>1.8502720647626454</v>
      </c>
      <c r="G78" s="296">
        <f>IF(G$23=0,0,G$23/TRE!G$5*1000)</f>
        <v>1.8860579525867052</v>
      </c>
      <c r="H78" s="296">
        <f>IF(H$23=0,0,H$23/TRE!H$5*1000)</f>
        <v>1.9148021357101108</v>
      </c>
      <c r="I78" s="296">
        <f>IF(I$23=0,0,I$23/TRE!I$5*1000)</f>
        <v>1.8613469092981363</v>
      </c>
      <c r="J78" s="296">
        <f>IF(J$23=0,0,J$23/TRE!J$5*1000)</f>
        <v>1.8606680314766146</v>
      </c>
      <c r="K78" s="296">
        <f>IF(K$23=0,0,K$23/TRE!K$5*1000)</f>
        <v>1.887562368324144</v>
      </c>
      <c r="L78" s="296">
        <f>IF(L$23=0,0,L$23/TRE!L$5*1000)</f>
        <v>1.903530042383683</v>
      </c>
      <c r="M78" s="296">
        <f>IF(M$23=0,0,M$23/TRE!M$5*1000)</f>
        <v>1.8681900533595803</v>
      </c>
      <c r="N78" s="296">
        <f>IF(N$23=0,0,N$23/TRE!N$5*1000)</f>
        <v>1.8867289292919436</v>
      </c>
      <c r="O78" s="296">
        <f>IF(O$23=0,0,O$23/TRE!O$5*1000)</f>
        <v>1.8461154122303682</v>
      </c>
      <c r="P78" s="296">
        <f>IF(P$23=0,0,P$23/TRE!P$5*1000)</f>
        <v>1.6932987879106622</v>
      </c>
      <c r="Q78" s="296">
        <f>IF(Q$23=0,0,Q$23/TRE!Q$5*1000)</f>
        <v>1.5838525009296796</v>
      </c>
    </row>
    <row r="79" spans="1:17" x14ac:dyDescent="0.25">
      <c r="A79" s="127" t="s">
        <v>281</v>
      </c>
      <c r="B79" s="296">
        <f>IF(B$26=0,0,B$26/TRE!B$5*1000)</f>
        <v>11.975179368440543</v>
      </c>
      <c r="C79" s="296">
        <f>IF(C$26=0,0,C$26/TRE!C$5*1000)</f>
        <v>11.878345670941624</v>
      </c>
      <c r="D79" s="296">
        <f>IF(D$26=0,0,D$26/TRE!D$5*1000)</f>
        <v>11.978948558847923</v>
      </c>
      <c r="E79" s="296">
        <f>IF(E$26=0,0,E$26/TRE!E$5*1000)</f>
        <v>11.816962563196514</v>
      </c>
      <c r="F79" s="296">
        <f>IF(F$26=0,0,F$26/TRE!F$5*1000)</f>
        <v>11.841741214480932</v>
      </c>
      <c r="G79" s="296">
        <f>IF(G$26=0,0,G$26/TRE!G$5*1000)</f>
        <v>12.070770896554908</v>
      </c>
      <c r="H79" s="296">
        <f>IF(H$26=0,0,H$26/TRE!H$5*1000)</f>
        <v>12.254733668544709</v>
      </c>
      <c r="I79" s="296">
        <f>IF(I$26=0,0,I$26/TRE!I$5*1000)</f>
        <v>11.912620219508071</v>
      </c>
      <c r="J79" s="296">
        <f>IF(J$26=0,0,J$26/TRE!J$5*1000)</f>
        <v>11.908275401450332</v>
      </c>
      <c r="K79" s="296">
        <f>IF(K$26=0,0,K$26/TRE!K$5*1000)</f>
        <v>12.08039915727452</v>
      </c>
      <c r="L79" s="296">
        <f>IF(L$26=0,0,L$26/TRE!L$5*1000)</f>
        <v>12.182592271255571</v>
      </c>
      <c r="M79" s="296">
        <f>IF(M$26=0,0,M$26/TRE!M$5*1000)</f>
        <v>11.956416341501315</v>
      </c>
      <c r="N79" s="296">
        <f>IF(N$26=0,0,N$26/TRE!N$5*1000)</f>
        <v>12.075065147468438</v>
      </c>
      <c r="O79" s="296">
        <f>IF(O$26=0,0,O$26/TRE!O$5*1000)</f>
        <v>11.815138638274359</v>
      </c>
      <c r="P79" s="296">
        <f>IF(P$26=0,0,P$26/TRE!P$5*1000)</f>
        <v>10.837112242628239</v>
      </c>
      <c r="Q79" s="296">
        <f>IF(Q$26=0,0,Q$26/TRE!Q$5*1000)</f>
        <v>10.136656005949947</v>
      </c>
    </row>
    <row r="80" spans="1:17" x14ac:dyDescent="0.25">
      <c r="A80" s="127" t="s">
        <v>280</v>
      </c>
      <c r="B80" s="296">
        <f>IF(B$34=0,0,B$34/TRE!B$5*1000)</f>
        <v>7.4994810180807718</v>
      </c>
      <c r="C80" s="296">
        <f>IF(C$34=0,0,C$34/TRE!C$5*1000)</f>
        <v>8.7479285784555039</v>
      </c>
      <c r="D80" s="296">
        <f>IF(D$34=0,0,D$34/TRE!D$5*1000)</f>
        <v>7.6473818919496521</v>
      </c>
      <c r="E80" s="296">
        <f>IF(E$34=0,0,E$34/TRE!E$5*1000)</f>
        <v>8.6410235525767884</v>
      </c>
      <c r="F80" s="296">
        <f>IF(F$34=0,0,F$34/TRE!F$5*1000)</f>
        <v>7.757506978255198</v>
      </c>
      <c r="G80" s="296">
        <f>IF(G$34=0,0,G$34/TRE!G$5*1000)</f>
        <v>4.7062037936186991</v>
      </c>
      <c r="H80" s="296">
        <f>IF(H$34=0,0,H$34/TRE!H$5*1000)</f>
        <v>3.4351828628680181</v>
      </c>
      <c r="I80" s="296">
        <f>IF(I$34=0,0,I$34/TRE!I$5*1000)</f>
        <v>5.3478389066431031</v>
      </c>
      <c r="J80" s="296">
        <f>IF(J$34=0,0,J$34/TRE!J$5*1000)</f>
        <v>5.5658123024298254</v>
      </c>
      <c r="K80" s="296">
        <f>IF(K$34=0,0,K$34/TRE!K$5*1000)</f>
        <v>3.4998225475220828</v>
      </c>
      <c r="L80" s="296">
        <f>IF(L$34=0,0,L$34/TRE!L$5*1000)</f>
        <v>2.2331022644634726</v>
      </c>
      <c r="M80" s="296">
        <f>IF(M$34=0,0,M$34/TRE!M$5*1000)</f>
        <v>4.9380252423921194</v>
      </c>
      <c r="N80" s="296">
        <f>IF(N$34=0,0,N$34/TRE!N$5*1000)</f>
        <v>2.6674037707815481</v>
      </c>
      <c r="O80" s="296">
        <f>IF(O$34=0,0,O$34/TRE!O$5*1000)</f>
        <v>1.6711232758094952</v>
      </c>
      <c r="P80" s="296">
        <f>IF(P$34=0,0,P$34/TRE!P$5*1000)</f>
        <v>2.2748279809845169</v>
      </c>
      <c r="Q80" s="296">
        <f>IF(Q$34=0,0,Q$34/TRE!Q$5*1000)</f>
        <v>2.3081326482823958</v>
      </c>
    </row>
    <row r="81" spans="1:17" x14ac:dyDescent="0.25">
      <c r="A81" s="127" t="s">
        <v>279</v>
      </c>
      <c r="B81" s="296">
        <f>IF(B$45=0,0,B$45/TRE!B$5*1000)</f>
        <v>3.3680191973739015</v>
      </c>
      <c r="C81" s="296">
        <f>IF(C$45=0,0,C$45/TRE!C$5*1000)</f>
        <v>3.3407847199523313</v>
      </c>
      <c r="D81" s="296">
        <f>IF(D$45=0,0,D$45/TRE!D$5*1000)</f>
        <v>3.3690792821759792</v>
      </c>
      <c r="E81" s="296">
        <f>IF(E$45=0,0,E$45/TRE!E$5*1000)</f>
        <v>3.3235207208990198</v>
      </c>
      <c r="F81" s="296">
        <f>IF(F$45=0,0,F$45/TRE!F$5*1000)</f>
        <v>3.3304897165727612</v>
      </c>
      <c r="G81" s="296">
        <f>IF(G$45=0,0,G$45/TRE!G$5*1000)</f>
        <v>3.3949043146560687</v>
      </c>
      <c r="H81" s="296">
        <f>IF(H$45=0,0,H$45/TRE!H$5*1000)</f>
        <v>3.4466438442782001</v>
      </c>
      <c r="I81" s="296">
        <f>IF(I$45=0,0,I$45/TRE!I$5*1000)</f>
        <v>3.350424436736644</v>
      </c>
      <c r="J81" s="296">
        <f>IF(J$45=0,0,J$45/TRE!J$5*1000)</f>
        <v>3.3492024566579053</v>
      </c>
      <c r="K81" s="296">
        <f>IF(K$45=0,0,K$45/TRE!K$5*1000)</f>
        <v>3.3976122629834586</v>
      </c>
      <c r="L81" s="296">
        <f>IF(L$45=0,0,L$45/TRE!L$5*1000)</f>
        <v>3.4263540762906288</v>
      </c>
      <c r="M81" s="296">
        <f>IF(M$45=0,0,M$45/TRE!M$5*1000)</f>
        <v>3.3627420960472443</v>
      </c>
      <c r="N81" s="296">
        <f>IF(N$45=0,0,N$45/TRE!N$5*1000)</f>
        <v>3.3961120727254981</v>
      </c>
      <c r="O81" s="296">
        <f>IF(O$45=0,0,O$45/TRE!O$5*1000)</f>
        <v>3.3230077420146618</v>
      </c>
      <c r="P81" s="296">
        <f>IF(P$45=0,0,P$45/TRE!P$5*1000)</f>
        <v>3.0479378182391916</v>
      </c>
      <c r="Q81" s="296">
        <f>IF(Q$45=0,0,Q$45/TRE!Q$5*1000)</f>
        <v>2.8509345016734229</v>
      </c>
    </row>
    <row r="82" spans="1:17" x14ac:dyDescent="0.25">
      <c r="A82" s="72" t="s">
        <v>278</v>
      </c>
      <c r="B82" s="295">
        <f>IF(B$46=0,0,B$46/TRE!B$5*1000)</f>
        <v>1.8935502990397806</v>
      </c>
      <c r="C82" s="295">
        <f>IF(C$46=0,0,C$46/TRE!C$5*1000)</f>
        <v>0.56914880718932959</v>
      </c>
      <c r="D82" s="295">
        <f>IF(D$46=0,0,D$46/TRE!D$5*1000)</f>
        <v>1.74860588389669</v>
      </c>
      <c r="E82" s="295">
        <f>IF(E$46=0,0,E$46/TRE!E$5*1000)</f>
        <v>0.62790645793047584</v>
      </c>
      <c r="F82" s="295">
        <f>IF(F$46=0,0,F$46/TRE!F$5*1000)</f>
        <v>1.5308587868532761</v>
      </c>
      <c r="G82" s="295">
        <f>IF(G$46=0,0,G$46/TRE!G$5*1000)</f>
        <v>4.7618071283665531</v>
      </c>
      <c r="H82" s="295">
        <f>IF(H$46=0,0,H$46/TRE!H$5*1000)</f>
        <v>6.1771238583967403</v>
      </c>
      <c r="I82" s="295">
        <f>IF(I$46=0,0,I$46/TRE!I$5*1000)</f>
        <v>3.9961225780335354</v>
      </c>
      <c r="J82" s="295">
        <f>IF(J$46=0,0,J$46/TRE!J$5*1000)</f>
        <v>3.774741215582774</v>
      </c>
      <c r="K82" s="295">
        <f>IF(K$46=0,0,K$46/TRE!K$5*1000)</f>
        <v>5.9757405414651217</v>
      </c>
      <c r="L82" s="295">
        <f>IF(L$46=0,0,L$46/TRE!L$5*1000)</f>
        <v>7.3226185483026196</v>
      </c>
      <c r="M82" s="295">
        <f>IF(M$46=0,0,M$46/TRE!M$5*1000)</f>
        <v>4.4402888254729689</v>
      </c>
      <c r="N82" s="295">
        <f>IF(N$46=0,0,N$46/TRE!N$5*1000)</f>
        <v>6.8039754542640116</v>
      </c>
      <c r="O82" s="295">
        <f>IF(O$46=0,0,O$46/TRE!O$5*1000)</f>
        <v>7.5963760935869473</v>
      </c>
      <c r="P82" s="295">
        <f>IF(P$46=0,0,P$46/TRE!P$5*1000)</f>
        <v>6.225531934327007</v>
      </c>
      <c r="Q82" s="295">
        <f>IF(Q$46=0,0,Q$46/TRE!Q$5*1000)</f>
        <v>5.642806906384596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456.14794147661235</v>
      </c>
      <c r="C5" s="96">
        <v>469.07526397981297</v>
      </c>
      <c r="D5" s="96">
        <v>439.04003654206912</v>
      </c>
      <c r="E5" s="96">
        <v>519.49199576037302</v>
      </c>
      <c r="F5" s="96">
        <v>511.34919560897896</v>
      </c>
      <c r="G5" s="96">
        <v>407.2984754335456</v>
      </c>
      <c r="H5" s="96">
        <v>317.01869729473458</v>
      </c>
      <c r="I5" s="96">
        <v>376.18968941008615</v>
      </c>
      <c r="J5" s="96">
        <v>362.3877413229697</v>
      </c>
      <c r="K5" s="96">
        <v>272.12736282826137</v>
      </c>
      <c r="L5" s="96">
        <v>225.63520805417659</v>
      </c>
      <c r="M5" s="96">
        <v>255.83846035859412</v>
      </c>
      <c r="N5" s="96">
        <v>217.52417002098312</v>
      </c>
      <c r="O5" s="96">
        <v>209.25161942515754</v>
      </c>
      <c r="P5" s="96">
        <v>250.83221953802246</v>
      </c>
      <c r="Q5" s="96">
        <v>266.73692689078666</v>
      </c>
    </row>
    <row r="6" spans="1:17" x14ac:dyDescent="0.25">
      <c r="A6" s="132" t="s">
        <v>83</v>
      </c>
      <c r="B6" s="160">
        <v>5.718409560589401</v>
      </c>
      <c r="C6" s="160">
        <v>5.8329197529336403</v>
      </c>
      <c r="D6" s="160">
        <v>5.5056720186249928</v>
      </c>
      <c r="E6" s="160">
        <v>6.4629295574067909</v>
      </c>
      <c r="F6" s="160">
        <v>6.3749655956480797</v>
      </c>
      <c r="G6" s="160">
        <v>5.1759788593951956</v>
      </c>
      <c r="H6" s="160">
        <v>4.0900955752989416</v>
      </c>
      <c r="I6" s="160">
        <v>4.7866442360030721</v>
      </c>
      <c r="J6" s="160">
        <v>4.6093462529628777</v>
      </c>
      <c r="K6" s="160">
        <v>3.5113204241389484</v>
      </c>
      <c r="L6" s="160">
        <v>2.9360506444599879</v>
      </c>
      <c r="M6" s="160">
        <v>3.2672609909954442</v>
      </c>
      <c r="N6" s="160">
        <v>2.8055238698888134</v>
      </c>
      <c r="O6" s="160">
        <v>2.6407337442263801</v>
      </c>
      <c r="P6" s="160">
        <v>3.1134477961567688</v>
      </c>
      <c r="Q6" s="160">
        <v>3.282561883698627</v>
      </c>
    </row>
    <row r="7" spans="1:17" x14ac:dyDescent="0.25">
      <c r="A7" s="76" t="s">
        <v>82</v>
      </c>
      <c r="B7" s="159">
        <v>2.3692034987711437</v>
      </c>
      <c r="C7" s="159">
        <v>2.4166464014650475</v>
      </c>
      <c r="D7" s="159">
        <v>2.2810638642448442</v>
      </c>
      <c r="E7" s="159">
        <v>2.6776667808560028</v>
      </c>
      <c r="F7" s="159">
        <v>2.641222289821151</v>
      </c>
      <c r="G7" s="159">
        <v>2.1444681590768435</v>
      </c>
      <c r="H7" s="159">
        <v>1.6945741022277963</v>
      </c>
      <c r="I7" s="159">
        <v>1.983162302586513</v>
      </c>
      <c r="J7" s="159">
        <v>1.9097056889436457</v>
      </c>
      <c r="K7" s="159">
        <v>1.4547808347814677</v>
      </c>
      <c r="L7" s="159">
        <v>1.2164398834536967</v>
      </c>
      <c r="M7" s="159">
        <v>1.3536641769441624</v>
      </c>
      <c r="N7" s="159">
        <v>1.1623611247147956</v>
      </c>
      <c r="O7" s="159">
        <v>1.0940866616589995</v>
      </c>
      <c r="P7" s="159">
        <v>1.2899375838228058</v>
      </c>
      <c r="Q7" s="159">
        <v>1.3600035145069245</v>
      </c>
    </row>
    <row r="8" spans="1:17" x14ac:dyDescent="0.25">
      <c r="A8" s="76" t="s">
        <v>81</v>
      </c>
      <c r="B8" s="159">
        <v>22.206917604252556</v>
      </c>
      <c r="C8" s="159">
        <v>22.651607404675588</v>
      </c>
      <c r="D8" s="159">
        <v>21.380770925586202</v>
      </c>
      <c r="E8" s="159">
        <v>25.098192538106375</v>
      </c>
      <c r="F8" s="159">
        <v>24.756592582695344</v>
      </c>
      <c r="G8" s="159">
        <v>20.100437863722203</v>
      </c>
      <c r="H8" s="159">
        <v>15.883509999031938</v>
      </c>
      <c r="I8" s="159">
        <v>18.588492661031882</v>
      </c>
      <c r="J8" s="159">
        <v>17.899972250058042</v>
      </c>
      <c r="K8" s="159">
        <v>13.635889929672288</v>
      </c>
      <c r="L8" s="159">
        <v>11.401882648068893</v>
      </c>
      <c r="M8" s="159">
        <v>12.688107567298132</v>
      </c>
      <c r="N8" s="159">
        <v>10.894993923618706</v>
      </c>
      <c r="O8" s="159">
        <v>10.255046626419015</v>
      </c>
      <c r="P8" s="159">
        <v>12.090788171400012</v>
      </c>
      <c r="Q8" s="159">
        <v>12.747527176882036</v>
      </c>
    </row>
    <row r="9" spans="1:17" x14ac:dyDescent="0.25">
      <c r="A9" s="76" t="s">
        <v>80</v>
      </c>
      <c r="B9" s="159">
        <v>7.0039422743541877</v>
      </c>
      <c r="C9" s="159">
        <v>7.1441950436786694</v>
      </c>
      <c r="D9" s="159">
        <v>6.7433800589830417</v>
      </c>
      <c r="E9" s="159">
        <v>7.9158348249944224</v>
      </c>
      <c r="F9" s="159">
        <v>7.8080960378624944</v>
      </c>
      <c r="G9" s="159">
        <v>6.3395699031996307</v>
      </c>
      <c r="H9" s="159">
        <v>5.009573554055236</v>
      </c>
      <c r="I9" s="159">
        <v>5.8627105249488709</v>
      </c>
      <c r="J9" s="159">
        <v>5.6455548935769615</v>
      </c>
      <c r="K9" s="159">
        <v>4.3006862829348016</v>
      </c>
      <c r="L9" s="159">
        <v>3.5960924117961626</v>
      </c>
      <c r="M9" s="159">
        <v>4.0017608276771819</v>
      </c>
      <c r="N9" s="159">
        <v>3.4362224366452523</v>
      </c>
      <c r="O9" s="159">
        <v>3.2343865038925994</v>
      </c>
      <c r="P9" s="159">
        <v>3.8133695055325272</v>
      </c>
      <c r="Q9" s="159">
        <v>4.0205014526890306</v>
      </c>
    </row>
    <row r="10" spans="1:17" x14ac:dyDescent="0.25">
      <c r="A10" s="129" t="s">
        <v>79</v>
      </c>
      <c r="B10" s="158">
        <v>18.483270962245367</v>
      </c>
      <c r="C10" s="158">
        <v>18.853395363201926</v>
      </c>
      <c r="D10" s="158">
        <v>17.795652212607411</v>
      </c>
      <c r="E10" s="158">
        <v>20.889738126267019</v>
      </c>
      <c r="F10" s="158">
        <v>20.60541750829238</v>
      </c>
      <c r="G10" s="158">
        <v>16.730606582107733</v>
      </c>
      <c r="H10" s="158">
        <v>13.222688744538603</v>
      </c>
      <c r="I10" s="158">
        <v>15.474390475391973</v>
      </c>
      <c r="J10" s="158">
        <v>14.901278705357438</v>
      </c>
      <c r="K10" s="158">
        <v>11.354678260709935</v>
      </c>
      <c r="L10" s="158">
        <v>9.4949036004960288</v>
      </c>
      <c r="M10" s="158">
        <v>10.565454825368583</v>
      </c>
      <c r="N10" s="158">
        <v>9.073009750964161</v>
      </c>
      <c r="O10" s="158">
        <v>8.5409790268166041</v>
      </c>
      <c r="P10" s="158">
        <v>10.069301300319474</v>
      </c>
      <c r="Q10" s="158">
        <v>10.616271816987558</v>
      </c>
    </row>
    <row r="11" spans="1:17" x14ac:dyDescent="0.25">
      <c r="A11" s="92" t="s">
        <v>125</v>
      </c>
      <c r="B11" s="91">
        <v>3.0201438666876665</v>
      </c>
      <c r="C11" s="91">
        <v>3.0806217410716821</v>
      </c>
      <c r="D11" s="91">
        <v>2.9077878040848697</v>
      </c>
      <c r="E11" s="91">
        <v>3.4133576577234042</v>
      </c>
      <c r="F11" s="91">
        <v>3.3669000165243466</v>
      </c>
      <c r="G11" s="91">
        <v>2.7310612200917359</v>
      </c>
      <c r="H11" s="91">
        <v>2.1492702298360564</v>
      </c>
      <c r="I11" s="91">
        <v>2.5158971062682634</v>
      </c>
      <c r="J11" s="91">
        <v>2.4224405410050642</v>
      </c>
      <c r="K11" s="91">
        <v>1.8317941201883094</v>
      </c>
      <c r="L11" s="91">
        <v>1.529545705815984</v>
      </c>
      <c r="M11" s="91">
        <v>1.7044726399315833</v>
      </c>
      <c r="N11" s="91">
        <v>1.4606088300043729</v>
      </c>
      <c r="O11" s="91">
        <v>1.3709369375690461</v>
      </c>
      <c r="P11" s="91">
        <v>1.618881452554052</v>
      </c>
      <c r="Q11" s="91">
        <v>1.7066710969818155</v>
      </c>
    </row>
    <row r="12" spans="1:17" x14ac:dyDescent="0.25">
      <c r="A12" s="92" t="s">
        <v>26</v>
      </c>
      <c r="B12" s="91">
        <v>5.0259023200593296</v>
      </c>
      <c r="C12" s="91">
        <v>5.126545171061073</v>
      </c>
      <c r="D12" s="91">
        <v>4.8389275861942656</v>
      </c>
      <c r="E12" s="91">
        <v>5.6802599241602527</v>
      </c>
      <c r="F12" s="91">
        <v>5.6029485188122301</v>
      </c>
      <c r="G12" s="91">
        <v>4.5448321431578416</v>
      </c>
      <c r="H12" s="91">
        <v>3.5766581697363207</v>
      </c>
      <c r="I12" s="91">
        <v>4.1867717769657773</v>
      </c>
      <c r="J12" s="91">
        <v>4.0312482029526517</v>
      </c>
      <c r="K12" s="91">
        <v>3.0483376702920353</v>
      </c>
      <c r="L12" s="91">
        <v>2.5453579865148654</v>
      </c>
      <c r="M12" s="91">
        <v>2.8364585839763614</v>
      </c>
      <c r="N12" s="91">
        <v>2.430638284615628</v>
      </c>
      <c r="O12" s="91">
        <v>2.2814128860490674</v>
      </c>
      <c r="P12" s="91">
        <v>2.6940239960210679</v>
      </c>
      <c r="Q12" s="91">
        <v>2.840117095251665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1.6520507526583673E-2</v>
      </c>
      <c r="H13" s="91">
        <v>6.9161699909411747E-2</v>
      </c>
      <c r="I13" s="91">
        <v>7.710810046780682E-2</v>
      </c>
      <c r="J13" s="91">
        <v>7.595021581389455E-2</v>
      </c>
      <c r="K13" s="91">
        <v>0.1441040082914464</v>
      </c>
      <c r="L13" s="91">
        <v>0.13408869311156349</v>
      </c>
      <c r="M13" s="91">
        <v>0.13408763154635778</v>
      </c>
      <c r="N13" s="91">
        <v>0.1340883066596914</v>
      </c>
      <c r="O13" s="91">
        <v>0.15084928209340315</v>
      </c>
      <c r="P13" s="91">
        <v>0.16175190396339462</v>
      </c>
      <c r="Q13" s="91">
        <v>0.17145007293462886</v>
      </c>
    </row>
    <row r="14" spans="1:17" x14ac:dyDescent="0.25">
      <c r="A14" s="92" t="s">
        <v>21</v>
      </c>
      <c r="B14" s="157">
        <v>10.437224775498372</v>
      </c>
      <c r="C14" s="157">
        <v>10.64622845106917</v>
      </c>
      <c r="D14" s="157">
        <v>10.048936822328276</v>
      </c>
      <c r="E14" s="157">
        <v>11.796120544383365</v>
      </c>
      <c r="F14" s="157">
        <v>11.635568972955802</v>
      </c>
      <c r="G14" s="157">
        <v>9.4381927113315705</v>
      </c>
      <c r="H14" s="157">
        <v>7.4275986450568148</v>
      </c>
      <c r="I14" s="157">
        <v>8.6946134916901254</v>
      </c>
      <c r="J14" s="157">
        <v>8.3716397455858278</v>
      </c>
      <c r="K14" s="157">
        <v>6.3304424619381452</v>
      </c>
      <c r="L14" s="157">
        <v>5.2859112150536154</v>
      </c>
      <c r="M14" s="157">
        <v>5.8904359699142805</v>
      </c>
      <c r="N14" s="157">
        <v>5.0476743296844697</v>
      </c>
      <c r="O14" s="157">
        <v>4.7377799211050879</v>
      </c>
      <c r="P14" s="157">
        <v>5.59464394778096</v>
      </c>
      <c r="Q14" s="157">
        <v>5.8980335518194487</v>
      </c>
    </row>
    <row r="15" spans="1:17" x14ac:dyDescent="0.25">
      <c r="A15" s="156" t="s">
        <v>283</v>
      </c>
      <c r="B15" s="204">
        <v>48.920689408000491</v>
      </c>
      <c r="C15" s="204">
        <v>49.934319973834292</v>
      </c>
      <c r="D15" s="204">
        <v>47.070161990246177</v>
      </c>
      <c r="E15" s="204">
        <v>55.342123020316762</v>
      </c>
      <c r="F15" s="204">
        <v>54.49739215420832</v>
      </c>
      <c r="G15" s="204">
        <v>43.974414158356431</v>
      </c>
      <c r="H15" s="204">
        <v>34.83374931372191</v>
      </c>
      <c r="I15" s="204">
        <v>40.752470746362434</v>
      </c>
      <c r="J15" s="204">
        <v>39.226827831937953</v>
      </c>
      <c r="K15" s="204">
        <v>29.645791781926917</v>
      </c>
      <c r="L15" s="204">
        <v>24.592762069554691</v>
      </c>
      <c r="M15" s="204">
        <v>27.699318208715979</v>
      </c>
      <c r="N15" s="204">
        <v>23.738180542457503</v>
      </c>
      <c r="O15" s="204">
        <v>22.644811312905219</v>
      </c>
      <c r="P15" s="204">
        <v>26.611988891687616</v>
      </c>
      <c r="Q15" s="204">
        <v>27.877455752720646</v>
      </c>
    </row>
    <row r="16" spans="1:17" x14ac:dyDescent="0.25">
      <c r="A16" s="152" t="s">
        <v>289</v>
      </c>
      <c r="B16" s="264">
        <v>37.18940601638856</v>
      </c>
      <c r="C16" s="264">
        <v>37.968119599906778</v>
      </c>
      <c r="D16" s="264">
        <v>35.77530840772301</v>
      </c>
      <c r="E16" s="264">
        <v>42.083461258750063</v>
      </c>
      <c r="F16" s="264">
        <v>41.419187939920555</v>
      </c>
      <c r="G16" s="264">
        <v>33.355924141999722</v>
      </c>
      <c r="H16" s="264">
        <v>26.442942432155288</v>
      </c>
      <c r="I16" s="264">
        <v>30.932698407147537</v>
      </c>
      <c r="J16" s="264">
        <v>29.770781256288579</v>
      </c>
      <c r="K16" s="264">
        <v>22.442338699758512</v>
      </c>
      <c r="L16" s="264">
        <v>18.569471537923931</v>
      </c>
      <c r="M16" s="264">
        <v>20.996551610134716</v>
      </c>
      <c r="N16" s="264">
        <v>17.982664916849679</v>
      </c>
      <c r="O16" s="264">
        <v>17.227361655431039</v>
      </c>
      <c r="P16" s="264">
        <v>20.224769152578894</v>
      </c>
      <c r="Q16" s="264">
        <v>21.143299463257016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1.5448832788156563</v>
      </c>
      <c r="C18" s="83">
        <v>1.5473385361525887</v>
      </c>
      <c r="D18" s="83">
        <v>1.5455906357837006</v>
      </c>
      <c r="E18" s="83">
        <v>1.5554229479845179</v>
      </c>
      <c r="F18" s="83">
        <v>1.5552945924744985</v>
      </c>
      <c r="G18" s="83">
        <v>1.5536680683077626</v>
      </c>
      <c r="H18" s="83">
        <v>1.436033333569116</v>
      </c>
      <c r="I18" s="83">
        <v>1.4559824951635367</v>
      </c>
      <c r="J18" s="83">
        <v>1.4551317405415145</v>
      </c>
      <c r="K18" s="83">
        <v>0.97089214767869692</v>
      </c>
      <c r="L18" s="83">
        <v>0.97056861740947553</v>
      </c>
      <c r="M18" s="83">
        <v>0.84919675623649649</v>
      </c>
      <c r="N18" s="83">
        <v>0.84927544683534661</v>
      </c>
      <c r="O18" s="83">
        <v>0.76364741543630765</v>
      </c>
      <c r="P18" s="83">
        <v>1.4544113641776661</v>
      </c>
      <c r="Q18" s="83">
        <v>1.6585208305093155</v>
      </c>
    </row>
    <row r="19" spans="1:17" x14ac:dyDescent="0.25">
      <c r="A19" s="154" t="s">
        <v>125</v>
      </c>
      <c r="B19" s="83">
        <v>5.8344271605286275</v>
      </c>
      <c r="C19" s="83">
        <v>5.5693509558217835</v>
      </c>
      <c r="D19" s="83">
        <v>5.928149755105947</v>
      </c>
      <c r="E19" s="83">
        <v>6.1557689235836195</v>
      </c>
      <c r="F19" s="83">
        <v>7.1552487640581122</v>
      </c>
      <c r="G19" s="83">
        <v>8.8166642567972549</v>
      </c>
      <c r="H19" s="83">
        <v>5.7345445869496112</v>
      </c>
      <c r="I19" s="83">
        <v>7.0988379960063304</v>
      </c>
      <c r="J19" s="83">
        <v>6.9779294897404105</v>
      </c>
      <c r="K19" s="83">
        <v>8.3080765536617882</v>
      </c>
      <c r="L19" s="83">
        <v>9.1547350780752517</v>
      </c>
      <c r="M19" s="83">
        <v>6.4076777786152057</v>
      </c>
      <c r="N19" s="83">
        <v>5.9445311678635386</v>
      </c>
      <c r="O19" s="83">
        <v>1.9986636842751533</v>
      </c>
      <c r="P19" s="83">
        <v>2.8456548428067121</v>
      </c>
      <c r="Q19" s="83">
        <v>5.0479398190278033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29.810095577044279</v>
      </c>
      <c r="C21" s="83">
        <v>30.851430107932408</v>
      </c>
      <c r="D21" s="83">
        <v>28.301568016833361</v>
      </c>
      <c r="E21" s="83">
        <v>34.372269387181923</v>
      </c>
      <c r="F21" s="83">
        <v>32.708644583387944</v>
      </c>
      <c r="G21" s="83">
        <v>22.985591816894701</v>
      </c>
      <c r="H21" s="83">
        <v>19.27236451163656</v>
      </c>
      <c r="I21" s="83">
        <v>22.37787791597767</v>
      </c>
      <c r="J21" s="83">
        <v>21.337720026006654</v>
      </c>
      <c r="K21" s="83">
        <v>13.163369998418027</v>
      </c>
      <c r="L21" s="83">
        <v>8.4441678424392066</v>
      </c>
      <c r="M21" s="83">
        <v>13.739677075283014</v>
      </c>
      <c r="N21" s="83">
        <v>11.188858302150791</v>
      </c>
      <c r="O21" s="83">
        <v>14.465050555719577</v>
      </c>
      <c r="P21" s="83">
        <v>15.924702945594515</v>
      </c>
      <c r="Q21" s="83">
        <v>14.436838813719895</v>
      </c>
    </row>
    <row r="22" spans="1:17" x14ac:dyDescent="0.25">
      <c r="A22" s="152" t="s">
        <v>288</v>
      </c>
      <c r="B22" s="264">
        <v>11.73128339161193</v>
      </c>
      <c r="C22" s="264">
        <v>11.966200373927517</v>
      </c>
      <c r="D22" s="264">
        <v>11.294853582523164</v>
      </c>
      <c r="E22" s="264">
        <v>13.258661761566703</v>
      </c>
      <c r="F22" s="264">
        <v>13.078204214287767</v>
      </c>
      <c r="G22" s="264">
        <v>10.618490016356711</v>
      </c>
      <c r="H22" s="264">
        <v>8.3908068815666255</v>
      </c>
      <c r="I22" s="264">
        <v>9.8197723392148966</v>
      </c>
      <c r="J22" s="264">
        <v>9.4560465756493777</v>
      </c>
      <c r="K22" s="264">
        <v>7.2034530821684069</v>
      </c>
      <c r="L22" s="264">
        <v>6.0232905316307601</v>
      </c>
      <c r="M22" s="264">
        <v>6.7027665985812614</v>
      </c>
      <c r="N22" s="264">
        <v>5.7555156256078233</v>
      </c>
      <c r="O22" s="264">
        <v>5.4174496574741786</v>
      </c>
      <c r="P22" s="264">
        <v>6.3872197391087244</v>
      </c>
      <c r="Q22" s="264">
        <v>6.7341562894636295</v>
      </c>
    </row>
    <row r="23" spans="1:17" x14ac:dyDescent="0.25">
      <c r="A23" s="156" t="s">
        <v>282</v>
      </c>
      <c r="B23" s="204">
        <v>20.739233138742517</v>
      </c>
      <c r="C23" s="204">
        <v>21.154532803907571</v>
      </c>
      <c r="D23" s="204">
        <v>19.967687583389161</v>
      </c>
      <c r="E23" s="204">
        <v>23.439419899912561</v>
      </c>
      <c r="F23" s="204">
        <v>23.120396735973014</v>
      </c>
      <c r="G23" s="204">
        <v>18.771973421773474</v>
      </c>
      <c r="H23" s="204">
        <v>14.833747879912423</v>
      </c>
      <c r="I23" s="204">
        <v>17.35995467111205</v>
      </c>
      <c r="J23" s="204">
        <v>16.716939481951584</v>
      </c>
      <c r="K23" s="204">
        <v>12.734675984547717</v>
      </c>
      <c r="L23" s="204">
        <v>10.648317189847237</v>
      </c>
      <c r="M23" s="204">
        <v>11.849533808206157</v>
      </c>
      <c r="N23" s="204">
        <v>10.174929409556686</v>
      </c>
      <c r="O23" s="204">
        <v>9.5772770730347094</v>
      </c>
      <c r="P23" s="204">
        <v>11.291692038781495</v>
      </c>
      <c r="Q23" s="204">
        <v>11.90502629744463</v>
      </c>
    </row>
    <row r="24" spans="1:17" x14ac:dyDescent="0.25">
      <c r="A24" s="152" t="s">
        <v>287</v>
      </c>
      <c r="B24" s="151">
        <v>18.225386697682818</v>
      </c>
      <c r="C24" s="151">
        <v>18.590347009494533</v>
      </c>
      <c r="D24" s="151">
        <v>17.547361815705624</v>
      </c>
      <c r="E24" s="151">
        <v>20.598278093862554</v>
      </c>
      <c r="F24" s="151">
        <v>20.317924404339919</v>
      </c>
      <c r="G24" s="151">
        <v>16.49658270398275</v>
      </c>
      <c r="H24" s="151">
        <v>13.035717833862432</v>
      </c>
      <c r="I24" s="151">
        <v>15.255717741280284</v>
      </c>
      <c r="J24" s="151">
        <v>14.690643787169575</v>
      </c>
      <c r="K24" s="151">
        <v>11.19107889551163</v>
      </c>
      <c r="L24" s="151">
        <v>9.3576120759263599</v>
      </c>
      <c r="M24" s="151">
        <v>10.413226679938743</v>
      </c>
      <c r="N24" s="151">
        <v>8.9416046326407237</v>
      </c>
      <c r="O24" s="151">
        <v>8.4163950035759569</v>
      </c>
      <c r="P24" s="151">
        <v>9.9230020946867672</v>
      </c>
      <c r="Q24" s="151">
        <v>10.461992806845281</v>
      </c>
    </row>
    <row r="25" spans="1:17" x14ac:dyDescent="0.25">
      <c r="A25" s="152" t="s">
        <v>286</v>
      </c>
      <c r="B25" s="151">
        <v>2.5138464410596995</v>
      </c>
      <c r="C25" s="151">
        <v>2.5641857944130395</v>
      </c>
      <c r="D25" s="151">
        <v>2.4203257676835355</v>
      </c>
      <c r="E25" s="151">
        <v>2.8411418060500075</v>
      </c>
      <c r="F25" s="151">
        <v>2.8024723316330933</v>
      </c>
      <c r="G25" s="151">
        <v>2.275390717790724</v>
      </c>
      <c r="H25" s="151">
        <v>1.7980300460499916</v>
      </c>
      <c r="I25" s="151">
        <v>2.1042369298317642</v>
      </c>
      <c r="J25" s="151">
        <v>2.0262956947820103</v>
      </c>
      <c r="K25" s="151">
        <v>1.5435970890360873</v>
      </c>
      <c r="L25" s="151">
        <v>1.2907051139208774</v>
      </c>
      <c r="M25" s="151">
        <v>1.4363071282674131</v>
      </c>
      <c r="N25" s="151">
        <v>1.2333247769159621</v>
      </c>
      <c r="O25" s="151">
        <v>1.1608820694587529</v>
      </c>
      <c r="P25" s="151">
        <v>1.3686899440947267</v>
      </c>
      <c r="Q25" s="151">
        <v>1.4430334905993496</v>
      </c>
    </row>
    <row r="26" spans="1:17" x14ac:dyDescent="0.25">
      <c r="A26" s="156" t="s">
        <v>281</v>
      </c>
      <c r="B26" s="204">
        <v>135.63408742369325</v>
      </c>
      <c r="C26" s="204">
        <v>138.43833001841784</v>
      </c>
      <c r="D26" s="204">
        <v>130.50890933704301</v>
      </c>
      <c r="E26" s="204">
        <v>153.42839080219449</v>
      </c>
      <c r="F26" s="204">
        <v>151.10283281699117</v>
      </c>
      <c r="G26" s="204">
        <v>121.97635502597174</v>
      </c>
      <c r="H26" s="204">
        <v>96.611004939166094</v>
      </c>
      <c r="I26" s="204">
        <v>113.02865278903077</v>
      </c>
      <c r="J26" s="204">
        <v>108.80026927751797</v>
      </c>
      <c r="K26" s="204">
        <v>82.275799734431743</v>
      </c>
      <c r="L26" s="204">
        <v>68.289244432072977</v>
      </c>
      <c r="M26" s="204">
        <v>76.852840594444913</v>
      </c>
      <c r="N26" s="204">
        <v>65.872532704562715</v>
      </c>
      <c r="O26" s="204">
        <v>65.933603756716238</v>
      </c>
      <c r="P26" s="204">
        <v>80.662821944244172</v>
      </c>
      <c r="Q26" s="204">
        <v>87.352731278177714</v>
      </c>
    </row>
    <row r="27" spans="1:17" x14ac:dyDescent="0.25">
      <c r="A27" s="152" t="s">
        <v>285</v>
      </c>
      <c r="B27" s="264">
        <v>96.460180270273469</v>
      </c>
      <c r="C27" s="264">
        <v>98.479971944600806</v>
      </c>
      <c r="D27" s="264">
        <v>92.7923585741826</v>
      </c>
      <c r="E27" s="264">
        <v>109.15415690229685</v>
      </c>
      <c r="F27" s="264">
        <v>107.43119515198585</v>
      </c>
      <c r="G27" s="264">
        <v>86.512338021802933</v>
      </c>
      <c r="H27" s="264">
        <v>68.566619392782712</v>
      </c>
      <c r="I27" s="264">
        <v>80.209669174982082</v>
      </c>
      <c r="J27" s="264">
        <v>77.196286054577868</v>
      </c>
      <c r="K27" s="264">
        <v>58.168972076319221</v>
      </c>
      <c r="L27" s="264">
        <v>48.126949731145814</v>
      </c>
      <c r="M27" s="264">
        <v>54.421593134584526</v>
      </c>
      <c r="N27" s="264">
        <v>46.604410500371579</v>
      </c>
      <c r="O27" s="264">
        <v>32.430357404506523</v>
      </c>
      <c r="P27" s="264">
        <v>26.337753058724111</v>
      </c>
      <c r="Q27" s="264">
        <v>18.253134688207634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4.0070475851488343</v>
      </c>
      <c r="C29" s="83">
        <v>4.0134159193251371</v>
      </c>
      <c r="D29" s="83">
        <v>4.0088822952978198</v>
      </c>
      <c r="E29" s="83">
        <v>4.0343848969512717</v>
      </c>
      <c r="F29" s="83">
        <v>4.0340519743004082</v>
      </c>
      <c r="G29" s="83">
        <v>4.0296127466569027</v>
      </c>
      <c r="H29" s="83">
        <v>3.7236382172979319</v>
      </c>
      <c r="I29" s="83">
        <v>3.7754182556102931</v>
      </c>
      <c r="J29" s="83">
        <v>3.7731883863884339</v>
      </c>
      <c r="K29" s="83">
        <v>2.5164845332294812</v>
      </c>
      <c r="L29" s="83">
        <v>2.5154462239433095</v>
      </c>
      <c r="M29" s="83">
        <v>2.2010585936789959</v>
      </c>
      <c r="N29" s="83">
        <v>2.2010075667436104</v>
      </c>
      <c r="O29" s="83">
        <v>1.4375595700006503</v>
      </c>
      <c r="P29" s="83">
        <v>1.894010609788789</v>
      </c>
      <c r="Q29" s="83">
        <v>1.4318107802944156</v>
      </c>
    </row>
    <row r="30" spans="1:17" x14ac:dyDescent="0.25">
      <c r="A30" s="154" t="s">
        <v>125</v>
      </c>
      <c r="B30" s="83">
        <v>15.133070300460348</v>
      </c>
      <c r="C30" s="83">
        <v>14.445527765360062</v>
      </c>
      <c r="D30" s="83">
        <v>15.376163679374281</v>
      </c>
      <c r="E30" s="83">
        <v>15.966551867199879</v>
      </c>
      <c r="F30" s="83">
        <v>18.558956960902865</v>
      </c>
      <c r="G30" s="83">
        <v>22.867009625087388</v>
      </c>
      <c r="H30" s="83">
        <v>14.869689222110821</v>
      </c>
      <c r="I30" s="83">
        <v>18.407558231482703</v>
      </c>
      <c r="J30" s="83">
        <v>18.093923579680677</v>
      </c>
      <c r="K30" s="83">
        <v>21.533953280148797</v>
      </c>
      <c r="L30" s="83">
        <v>23.726548922228655</v>
      </c>
      <c r="M30" s="83">
        <v>16.608252606442061</v>
      </c>
      <c r="N30" s="83">
        <v>15.406024193876799</v>
      </c>
      <c r="O30" s="83">
        <v>3.7624668773361996</v>
      </c>
      <c r="P30" s="83">
        <v>3.7057606924847799</v>
      </c>
      <c r="Q30" s="83">
        <v>4.3579161130836672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77.320062384664283</v>
      </c>
      <c r="C32" s="83">
        <v>80.02102825991561</v>
      </c>
      <c r="D32" s="83">
        <v>73.407312599510504</v>
      </c>
      <c r="E32" s="83">
        <v>89.153220138145699</v>
      </c>
      <c r="F32" s="83">
        <v>84.838186216782574</v>
      </c>
      <c r="G32" s="83">
        <v>59.615715650058647</v>
      </c>
      <c r="H32" s="83">
        <v>49.973291953373959</v>
      </c>
      <c r="I32" s="83">
        <v>58.026692687889081</v>
      </c>
      <c r="J32" s="83">
        <v>55.329174088508758</v>
      </c>
      <c r="K32" s="83">
        <v>34.118534262940948</v>
      </c>
      <c r="L32" s="83">
        <v>21.884954584973848</v>
      </c>
      <c r="M32" s="83">
        <v>35.612281934463468</v>
      </c>
      <c r="N32" s="83">
        <v>28.99737873975117</v>
      </c>
      <c r="O32" s="83">
        <v>27.230330957169677</v>
      </c>
      <c r="P32" s="83">
        <v>20.737981756450544</v>
      </c>
      <c r="Q32" s="83">
        <v>12.463407794829552</v>
      </c>
    </row>
    <row r="33" spans="1:17" x14ac:dyDescent="0.25">
      <c r="A33" s="152" t="s">
        <v>284</v>
      </c>
      <c r="B33" s="264">
        <v>39.173907153419776</v>
      </c>
      <c r="C33" s="264">
        <v>39.958358073817024</v>
      </c>
      <c r="D33" s="264">
        <v>37.716550762860415</v>
      </c>
      <c r="E33" s="264">
        <v>44.274233899897645</v>
      </c>
      <c r="F33" s="264">
        <v>43.671637665005306</v>
      </c>
      <c r="G33" s="264">
        <v>35.464017004168817</v>
      </c>
      <c r="H33" s="264">
        <v>28.044385546383388</v>
      </c>
      <c r="I33" s="264">
        <v>32.81898361404869</v>
      </c>
      <c r="J33" s="264">
        <v>31.603983222940105</v>
      </c>
      <c r="K33" s="264">
        <v>24.106827658112525</v>
      </c>
      <c r="L33" s="264">
        <v>20.162294700927166</v>
      </c>
      <c r="M33" s="264">
        <v>22.431247459860387</v>
      </c>
      <c r="N33" s="264">
        <v>19.268122204191133</v>
      </c>
      <c r="O33" s="264">
        <v>33.503246352209715</v>
      </c>
      <c r="P33" s="264">
        <v>54.325068885520068</v>
      </c>
      <c r="Q33" s="264">
        <v>69.099596589970076</v>
      </c>
    </row>
    <row r="34" spans="1:17" x14ac:dyDescent="0.25">
      <c r="A34" s="156" t="s">
        <v>280</v>
      </c>
      <c r="B34" s="204">
        <v>118.49647801637119</v>
      </c>
      <c r="C34" s="204">
        <v>143.26672467080641</v>
      </c>
      <c r="D34" s="204">
        <v>116.00846220113867</v>
      </c>
      <c r="E34" s="204">
        <v>157.45822244794056</v>
      </c>
      <c r="F34" s="204">
        <v>140.43164708354692</v>
      </c>
      <c r="G34" s="204">
        <v>67.132616137967801</v>
      </c>
      <c r="H34" s="204">
        <v>34.850762163874933</v>
      </c>
      <c r="I34" s="204">
        <v>69.527868564880691</v>
      </c>
      <c r="J34" s="204">
        <v>69.62243105879412</v>
      </c>
      <c r="K34" s="204">
        <v>31.768928541564829</v>
      </c>
      <c r="L34" s="204">
        <v>16.256894905829679</v>
      </c>
      <c r="M34" s="204">
        <v>43.511404177348354</v>
      </c>
      <c r="N34" s="204">
        <v>19.668866250969867</v>
      </c>
      <c r="O34" s="204">
        <v>12.672883430714023</v>
      </c>
      <c r="P34" s="204">
        <v>22.434962841473279</v>
      </c>
      <c r="Q34" s="204">
        <v>25.506447981108277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15.498129903644971</v>
      </c>
      <c r="C38" s="87">
        <v>18.661634709896092</v>
      </c>
      <c r="D38" s="87">
        <v>15.688107222719864</v>
      </c>
      <c r="E38" s="87">
        <v>20.219134124303181</v>
      </c>
      <c r="F38" s="87">
        <v>22.740060280156882</v>
      </c>
      <c r="G38" s="87">
        <v>15.635471932953736</v>
      </c>
      <c r="H38" s="87">
        <v>1.6416825962217605</v>
      </c>
      <c r="I38" s="87">
        <v>10.855468718818649</v>
      </c>
      <c r="J38" s="87">
        <v>10.985008331875688</v>
      </c>
      <c r="K38" s="87">
        <v>5.0858294890690239</v>
      </c>
      <c r="L38" s="87">
        <v>1.4503885730815349</v>
      </c>
      <c r="M38" s="87">
        <v>8.7621497019230876</v>
      </c>
      <c r="N38" s="87">
        <v>3.5908414880348092</v>
      </c>
      <c r="O38" s="87">
        <v>1.5518387044996389</v>
      </c>
      <c r="P38" s="87">
        <v>3.6981152993657864</v>
      </c>
      <c r="Q38" s="87">
        <v>6.7741189408125217</v>
      </c>
    </row>
    <row r="39" spans="1:17" x14ac:dyDescent="0.25">
      <c r="A39" s="88" t="s">
        <v>29</v>
      </c>
      <c r="B39" s="87">
        <v>27.710810680903563</v>
      </c>
      <c r="C39" s="87">
        <v>26.702683571126567</v>
      </c>
      <c r="D39" s="87">
        <v>28.725728806291759</v>
      </c>
      <c r="E39" s="87">
        <v>30.394099271451381</v>
      </c>
      <c r="F39" s="87">
        <v>17.717294410916708</v>
      </c>
      <c r="G39" s="87">
        <v>11.146930675894207</v>
      </c>
      <c r="H39" s="87">
        <v>27.86192149399357</v>
      </c>
      <c r="I39" s="87">
        <v>25.186784597247925</v>
      </c>
      <c r="J39" s="87">
        <v>25.704580941522725</v>
      </c>
      <c r="K39" s="87">
        <v>18.507807938609318</v>
      </c>
      <c r="L39" s="87">
        <v>13.365734229870155</v>
      </c>
      <c r="M39" s="87">
        <v>15.936006853342379</v>
      </c>
      <c r="N39" s="87">
        <v>9.2532761291818613</v>
      </c>
      <c r="O39" s="87">
        <v>1.0281286595689096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75.287537431822656</v>
      </c>
      <c r="C41" s="87">
        <v>97.902406389783764</v>
      </c>
      <c r="D41" s="87">
        <v>71.59462617212705</v>
      </c>
      <c r="E41" s="87">
        <v>106.84498905218599</v>
      </c>
      <c r="F41" s="87">
        <v>99.974292392473316</v>
      </c>
      <c r="G41" s="87">
        <v>40.350213529119848</v>
      </c>
      <c r="H41" s="87">
        <v>5.3471580736596049</v>
      </c>
      <c r="I41" s="87">
        <v>33.485615248814121</v>
      </c>
      <c r="J41" s="87">
        <v>32.932841785395716</v>
      </c>
      <c r="K41" s="87">
        <v>8.1221577368308697</v>
      </c>
      <c r="L41" s="87">
        <v>1.3773121681707925</v>
      </c>
      <c r="M41" s="87">
        <v>18.74978809863611</v>
      </c>
      <c r="N41" s="87">
        <v>6.7612898387373965</v>
      </c>
      <c r="O41" s="87">
        <v>10.029455980360058</v>
      </c>
      <c r="P41" s="87">
        <v>18.668801874431011</v>
      </c>
      <c r="Q41" s="87">
        <v>18.660202807603213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5.3133377055620219E-2</v>
      </c>
      <c r="L43" s="87">
        <v>6.3459934707196269E-2</v>
      </c>
      <c r="M43" s="87">
        <v>6.3459523446782434E-2</v>
      </c>
      <c r="N43" s="87">
        <v>6.3458795015798791E-2</v>
      </c>
      <c r="O43" s="87">
        <v>6.3460086285416745E-2</v>
      </c>
      <c r="P43" s="87">
        <v>6.8045667676481028E-2</v>
      </c>
      <c r="Q43" s="87">
        <v>7.2126232692544479E-2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50.234971007028719</v>
      </c>
      <c r="C45" s="204">
        <v>51.240917875904131</v>
      </c>
      <c r="D45" s="204">
        <v>48.366118463422673</v>
      </c>
      <c r="E45" s="204">
        <v>56.775415523636553</v>
      </c>
      <c r="F45" s="204">
        <v>56.002671455239152</v>
      </c>
      <c r="G45" s="204">
        <v>45.469836530545962</v>
      </c>
      <c r="H45" s="204">
        <v>35.930590571400295</v>
      </c>
      <c r="I45" s="204">
        <v>42.049617444993103</v>
      </c>
      <c r="J45" s="204">
        <v>40.492093636448196</v>
      </c>
      <c r="K45" s="204">
        <v>30.846178090963299</v>
      </c>
      <c r="L45" s="204">
        <v>25.792559528459744</v>
      </c>
      <c r="M45" s="204">
        <v>28.702169618318653</v>
      </c>
      <c r="N45" s="204">
        <v>24.645910505379259</v>
      </c>
      <c r="O45" s="204">
        <v>23.198265474503984</v>
      </c>
      <c r="P45" s="204">
        <v>27.350954511854177</v>
      </c>
      <c r="Q45" s="204">
        <v>28.836584597375666</v>
      </c>
    </row>
    <row r="46" spans="1:17" x14ac:dyDescent="0.25">
      <c r="A46" s="72" t="s">
        <v>278</v>
      </c>
      <c r="B46" s="306">
        <v>26.340738582563596</v>
      </c>
      <c r="C46" s="306">
        <v>8.1416746709878112</v>
      </c>
      <c r="D46" s="306">
        <v>23.412157886782971</v>
      </c>
      <c r="E46" s="306">
        <v>10.00406223874165</v>
      </c>
      <c r="F46" s="306">
        <v>24.007961348700871</v>
      </c>
      <c r="G46" s="306">
        <v>59.482218791428522</v>
      </c>
      <c r="H46" s="306">
        <v>60.058400451506394</v>
      </c>
      <c r="I46" s="306">
        <v>46.775724993744809</v>
      </c>
      <c r="J46" s="306">
        <v>42.563322245420885</v>
      </c>
      <c r="K46" s="306">
        <v>50.59863296258942</v>
      </c>
      <c r="L46" s="306">
        <v>51.41006074013751</v>
      </c>
      <c r="M46" s="306">
        <v>35.346945563276542</v>
      </c>
      <c r="N46" s="306">
        <v>46.051639502225363</v>
      </c>
      <c r="O46" s="306">
        <v>49.459545814269759</v>
      </c>
      <c r="P46" s="306">
        <v>52.102954952750103</v>
      </c>
      <c r="Q46" s="306">
        <v>53.231815139195504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</v>
      </c>
      <c r="D50" s="77">
        <f t="shared" si="0"/>
        <v>1</v>
      </c>
      <c r="E50" s="77">
        <f t="shared" si="0"/>
        <v>1.0000000000000002</v>
      </c>
      <c r="F50" s="77">
        <f t="shared" si="0"/>
        <v>0.99999999999999978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0.99999999999999989</v>
      </c>
      <c r="K50" s="77">
        <f t="shared" si="0"/>
        <v>1</v>
      </c>
      <c r="L50" s="77">
        <f t="shared" si="0"/>
        <v>1.0000000000000002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0.99999999999999978</v>
      </c>
    </row>
    <row r="51" spans="1:17" x14ac:dyDescent="0.25">
      <c r="A51" s="132" t="s">
        <v>83</v>
      </c>
      <c r="B51" s="203">
        <f t="shared" ref="B51:Q51" si="1">IF(B$6=0,0,B$6/B$5)</f>
        <v>1.2536304651684142E-2</v>
      </c>
      <c r="C51" s="203">
        <f t="shared" si="1"/>
        <v>1.2434933582821934E-2</v>
      </c>
      <c r="D51" s="203">
        <f t="shared" si="1"/>
        <v>1.2540250456400998E-2</v>
      </c>
      <c r="E51" s="203">
        <f t="shared" si="1"/>
        <v>1.2440864556434778E-2</v>
      </c>
      <c r="F51" s="203">
        <f t="shared" si="1"/>
        <v>1.246695144998902E-2</v>
      </c>
      <c r="G51" s="203">
        <f t="shared" si="1"/>
        <v>1.2708073247476968E-2</v>
      </c>
      <c r="H51" s="203">
        <f t="shared" si="1"/>
        <v>1.2901748730284985E-2</v>
      </c>
      <c r="I51" s="203">
        <f t="shared" si="1"/>
        <v>1.2724017618635817E-2</v>
      </c>
      <c r="J51" s="203">
        <f t="shared" si="1"/>
        <v>1.2719376864502998E-2</v>
      </c>
      <c r="K51" s="203">
        <f t="shared" si="1"/>
        <v>1.2903224385983304E-2</v>
      </c>
      <c r="L51" s="203">
        <f t="shared" si="1"/>
        <v>1.3012378120328728E-2</v>
      </c>
      <c r="M51" s="203">
        <f t="shared" si="1"/>
        <v>1.2770796800511977E-2</v>
      </c>
      <c r="N51" s="203">
        <f t="shared" si="1"/>
        <v>1.2897527063857699E-2</v>
      </c>
      <c r="O51" s="203">
        <f t="shared" si="1"/>
        <v>1.2619896330937998E-2</v>
      </c>
      <c r="P51" s="203">
        <f t="shared" si="1"/>
        <v>1.2412471579173728E-2</v>
      </c>
      <c r="Q51" s="203">
        <f t="shared" si="1"/>
        <v>1.2306364634104996E-2</v>
      </c>
    </row>
    <row r="52" spans="1:17" x14ac:dyDescent="0.25">
      <c r="A52" s="76" t="s">
        <v>82</v>
      </c>
      <c r="B52" s="202">
        <f t="shared" ref="B52:Q52" si="2">IF(B$7=0,0,B$7/B$5)</f>
        <v>5.1939366230651235E-3</v>
      </c>
      <c r="C52" s="202">
        <f t="shared" si="2"/>
        <v>5.1519374118372818E-3</v>
      </c>
      <c r="D52" s="202">
        <f t="shared" si="2"/>
        <v>5.1955714157887996E-3</v>
      </c>
      <c r="E52" s="202">
        <f t="shared" si="2"/>
        <v>5.1543946830917772E-3</v>
      </c>
      <c r="F52" s="202">
        <f t="shared" si="2"/>
        <v>5.1652027860836884E-3</v>
      </c>
      <c r="G52" s="202">
        <f t="shared" si="2"/>
        <v>5.265102347349033E-3</v>
      </c>
      <c r="H52" s="202">
        <f t="shared" si="2"/>
        <v>5.3453443493660519E-3</v>
      </c>
      <c r="I52" s="202">
        <f t="shared" si="2"/>
        <v>5.2717082855098093E-3</v>
      </c>
      <c r="J52" s="202">
        <f t="shared" si="2"/>
        <v>5.2697855671714477E-3</v>
      </c>
      <c r="K52" s="202">
        <f t="shared" si="2"/>
        <v>5.3459557306612159E-3</v>
      </c>
      <c r="L52" s="202">
        <f t="shared" si="2"/>
        <v>5.3911793905923626E-3</v>
      </c>
      <c r="M52" s="202">
        <f t="shared" si="2"/>
        <v>5.2910894438889635E-3</v>
      </c>
      <c r="N52" s="202">
        <f t="shared" si="2"/>
        <v>5.3435952639316834E-3</v>
      </c>
      <c r="O52" s="202">
        <f t="shared" si="2"/>
        <v>5.2285696266753078E-3</v>
      </c>
      <c r="P52" s="202">
        <f t="shared" si="2"/>
        <v>5.142631142835581E-3</v>
      </c>
      <c r="Q52" s="202">
        <f t="shared" si="2"/>
        <v>5.0986698030894206E-3</v>
      </c>
    </row>
    <row r="53" spans="1:17" x14ac:dyDescent="0.25">
      <c r="A53" s="76" t="s">
        <v>81</v>
      </c>
      <c r="B53" s="202">
        <f t="shared" ref="B53:Q53" si="3">IF(B$8=0,0,B$8/B$5)</f>
        <v>4.8683586146121303E-2</v>
      </c>
      <c r="C53" s="202">
        <f t="shared" si="3"/>
        <v>4.8289920923330586E-2</v>
      </c>
      <c r="D53" s="202">
        <f t="shared" si="3"/>
        <v>4.8698909315842046E-2</v>
      </c>
      <c r="E53" s="202">
        <f t="shared" si="3"/>
        <v>4.8312953313882169E-2</v>
      </c>
      <c r="F53" s="202">
        <f t="shared" si="3"/>
        <v>4.8414259365778561E-2</v>
      </c>
      <c r="G53" s="202">
        <f t="shared" si="3"/>
        <v>4.9350633690259833E-2</v>
      </c>
      <c r="H53" s="202">
        <f t="shared" si="3"/>
        <v>5.0102754615337163E-2</v>
      </c>
      <c r="I53" s="202">
        <f t="shared" si="3"/>
        <v>4.9412552189245354E-2</v>
      </c>
      <c r="J53" s="202">
        <f t="shared" si="3"/>
        <v>4.9394530247382475E-2</v>
      </c>
      <c r="K53" s="202">
        <f t="shared" si="3"/>
        <v>5.0108485188524947E-2</v>
      </c>
      <c r="L53" s="202">
        <f t="shared" si="3"/>
        <v>5.0532373676945054E-2</v>
      </c>
      <c r="M53" s="202">
        <f t="shared" si="3"/>
        <v>4.959421483976232E-2</v>
      </c>
      <c r="N53" s="202">
        <f t="shared" si="3"/>
        <v>5.0086360162035042E-2</v>
      </c>
      <c r="O53" s="202">
        <f t="shared" si="3"/>
        <v>4.9008206744545216E-2</v>
      </c>
      <c r="P53" s="202">
        <f t="shared" si="3"/>
        <v>4.8202691798001761E-2</v>
      </c>
      <c r="Q53" s="202">
        <f t="shared" si="3"/>
        <v>4.7790635235523314E-2</v>
      </c>
    </row>
    <row r="54" spans="1:17" x14ac:dyDescent="0.25">
      <c r="A54" s="76" t="s">
        <v>80</v>
      </c>
      <c r="B54" s="202">
        <f t="shared" ref="B54:Q54" si="4">IF(B$9=0,0,B$9/B$5)</f>
        <v>1.5354541010711311E-2</v>
      </c>
      <c r="C54" s="202">
        <f t="shared" si="4"/>
        <v>1.5230381118510921E-2</v>
      </c>
      <c r="D54" s="202">
        <f t="shared" si="4"/>
        <v>1.5359373855957864E-2</v>
      </c>
      <c r="E54" s="202">
        <f t="shared" si="4"/>
        <v>1.5237645410509411E-2</v>
      </c>
      <c r="F54" s="202">
        <f t="shared" si="4"/>
        <v>1.5269596793955315E-2</v>
      </c>
      <c r="G54" s="202">
        <f t="shared" si="4"/>
        <v>1.5564924215470058E-2</v>
      </c>
      <c r="H54" s="202">
        <f t="shared" si="4"/>
        <v>1.5802139106633823E-2</v>
      </c>
      <c r="I54" s="202">
        <f t="shared" si="4"/>
        <v>1.5584452976747862E-2</v>
      </c>
      <c r="J54" s="202">
        <f t="shared" si="4"/>
        <v>1.557876895329495E-2</v>
      </c>
      <c r="K54" s="202">
        <f t="shared" si="4"/>
        <v>1.5803946498570046E-2</v>
      </c>
      <c r="L54" s="202">
        <f t="shared" si="4"/>
        <v>1.5937638646060574E-2</v>
      </c>
      <c r="M54" s="202">
        <f t="shared" si="4"/>
        <v>1.5641748398845672E-2</v>
      </c>
      <c r="N54" s="202">
        <f t="shared" si="4"/>
        <v>1.579696838431234E-2</v>
      </c>
      <c r="O54" s="202">
        <f t="shared" si="4"/>
        <v>1.5456924600047999E-2</v>
      </c>
      <c r="P54" s="202">
        <f t="shared" si="4"/>
        <v>1.5202869521929485E-2</v>
      </c>
      <c r="Q54" s="202">
        <f t="shared" si="4"/>
        <v>1.5072909100190665E-2</v>
      </c>
    </row>
    <row r="55" spans="1:17" x14ac:dyDescent="0.25">
      <c r="A55" s="129" t="s">
        <v>79</v>
      </c>
      <c r="B55" s="201">
        <f t="shared" ref="B55:Q55" si="5">IF(B$10=0,0,B$10/B$5)</f>
        <v>4.0520342813369997E-2</v>
      </c>
      <c r="C55" s="201">
        <f t="shared" si="5"/>
        <v>4.0192687210241163E-2</v>
      </c>
      <c r="D55" s="201">
        <f t="shared" si="5"/>
        <v>4.0533096600410427E-2</v>
      </c>
      <c r="E55" s="201">
        <f t="shared" si="5"/>
        <v>4.0211857539192701E-2</v>
      </c>
      <c r="F55" s="201">
        <f t="shared" si="5"/>
        <v>4.0296176634741464E-2</v>
      </c>
      <c r="G55" s="201">
        <f t="shared" si="5"/>
        <v>4.1077017448442381E-2</v>
      </c>
      <c r="H55" s="201">
        <f t="shared" si="5"/>
        <v>4.1709491766176089E-2</v>
      </c>
      <c r="I55" s="201">
        <f t="shared" si="5"/>
        <v>4.1134541724569346E-2</v>
      </c>
      <c r="J55" s="201">
        <f t="shared" si="5"/>
        <v>4.1119709653967065E-2</v>
      </c>
      <c r="K55" s="201">
        <f t="shared" si="5"/>
        <v>4.1725602830597501E-2</v>
      </c>
      <c r="L55" s="201">
        <f t="shared" si="5"/>
        <v>4.208077135823695E-2</v>
      </c>
      <c r="M55" s="201">
        <f t="shared" si="5"/>
        <v>4.1297367137683637E-2</v>
      </c>
      <c r="N55" s="201">
        <f t="shared" si="5"/>
        <v>4.1710352233910133E-2</v>
      </c>
      <c r="O55" s="201">
        <f t="shared" si="5"/>
        <v>4.0816788181997479E-2</v>
      </c>
      <c r="P55" s="201">
        <f t="shared" si="5"/>
        <v>4.0143572141030773E-2</v>
      </c>
      <c r="Q55" s="201">
        <f t="shared" si="5"/>
        <v>3.9800532834864316E-2</v>
      </c>
    </row>
    <row r="56" spans="1:17" x14ac:dyDescent="0.25">
      <c r="A56" s="127" t="s">
        <v>283</v>
      </c>
      <c r="B56" s="200">
        <f t="shared" ref="B56:Q56" si="6">IF(B$15=0,0,B$15/B$5)</f>
        <v>0.10724741900541659</v>
      </c>
      <c r="C56" s="200">
        <f t="shared" si="6"/>
        <v>0.1064526821350001</v>
      </c>
      <c r="D56" s="200">
        <f t="shared" si="6"/>
        <v>0.10721154808790628</v>
      </c>
      <c r="E56" s="200">
        <f t="shared" si="6"/>
        <v>0.10653123334328431</v>
      </c>
      <c r="F56" s="200">
        <f t="shared" si="6"/>
        <v>0.10657568765568501</v>
      </c>
      <c r="G56" s="200">
        <f t="shared" si="6"/>
        <v>0.10796606619150297</v>
      </c>
      <c r="H56" s="200">
        <f t="shared" si="6"/>
        <v>0.10987916362969823</v>
      </c>
      <c r="I56" s="200">
        <f t="shared" si="6"/>
        <v>0.10832957918189505</v>
      </c>
      <c r="J56" s="200">
        <f t="shared" si="6"/>
        <v>0.1082454602044001</v>
      </c>
      <c r="K56" s="200">
        <f t="shared" si="6"/>
        <v>0.10894087045791229</v>
      </c>
      <c r="L56" s="200">
        <f t="shared" si="6"/>
        <v>0.10899346020347055</v>
      </c>
      <c r="M56" s="200">
        <f t="shared" si="6"/>
        <v>0.10826878089358195</v>
      </c>
      <c r="N56" s="200">
        <f t="shared" si="6"/>
        <v>0.10912893284533685</v>
      </c>
      <c r="O56" s="200">
        <f t="shared" si="6"/>
        <v>0.10821809348531483</v>
      </c>
      <c r="P56" s="200">
        <f t="shared" si="6"/>
        <v>0.10609477897496988</v>
      </c>
      <c r="Q56" s="200">
        <f t="shared" si="6"/>
        <v>0.10451292244262397</v>
      </c>
    </row>
    <row r="57" spans="1:17" x14ac:dyDescent="0.25">
      <c r="A57" s="142" t="s">
        <v>289</v>
      </c>
      <c r="B57" s="199">
        <f t="shared" ref="B57:Q57" si="7">IF(B$16=0,0,B$16/B$5)</f>
        <v>8.1529264159345846E-2</v>
      </c>
      <c r="C57" s="199">
        <f t="shared" si="7"/>
        <v>8.0942489437133835E-2</v>
      </c>
      <c r="D57" s="199">
        <f t="shared" si="7"/>
        <v>8.1485298446796653E-2</v>
      </c>
      <c r="E57" s="199">
        <f t="shared" si="7"/>
        <v>8.1008873288130459E-2</v>
      </c>
      <c r="F57" s="199">
        <f t="shared" si="7"/>
        <v>8.0999810492697416E-2</v>
      </c>
      <c r="G57" s="199">
        <f t="shared" si="7"/>
        <v>8.1895529087100738E-2</v>
      </c>
      <c r="H57" s="199">
        <f t="shared" si="7"/>
        <v>8.3411302417822672E-2</v>
      </c>
      <c r="I57" s="199">
        <f t="shared" si="7"/>
        <v>8.222633229436456E-2</v>
      </c>
      <c r="J57" s="199">
        <f t="shared" si="7"/>
        <v>8.2151733796525031E-2</v>
      </c>
      <c r="K57" s="199">
        <f t="shared" si="7"/>
        <v>8.2469981947099508E-2</v>
      </c>
      <c r="L57" s="199">
        <f t="shared" si="7"/>
        <v>8.2298643452245593E-2</v>
      </c>
      <c r="M57" s="199">
        <f t="shared" si="7"/>
        <v>8.2069566791111284E-2</v>
      </c>
      <c r="N57" s="199">
        <f t="shared" si="7"/>
        <v>8.2669732357167527E-2</v>
      </c>
      <c r="O57" s="199">
        <f t="shared" si="7"/>
        <v>8.2328450803663689E-2</v>
      </c>
      <c r="P57" s="199">
        <f t="shared" si="7"/>
        <v>8.0630666944734822E-2</v>
      </c>
      <c r="Q57" s="199">
        <f t="shared" si="7"/>
        <v>7.9266488182620373E-2</v>
      </c>
    </row>
    <row r="58" spans="1:17" x14ac:dyDescent="0.25">
      <c r="A58" s="142" t="s">
        <v>288</v>
      </c>
      <c r="B58" s="199">
        <f t="shared" ref="B58:Q58" si="8">IF(B$22=0,0,B$22/B$5)</f>
        <v>2.5718154846070741E-2</v>
      </c>
      <c r="C58" s="199">
        <f t="shared" si="8"/>
        <v>2.5510192697866269E-2</v>
      </c>
      <c r="D58" s="199">
        <f t="shared" si="8"/>
        <v>2.5726249641109627E-2</v>
      </c>
      <c r="E58" s="199">
        <f t="shared" si="8"/>
        <v>2.5522360055153862E-2</v>
      </c>
      <c r="F58" s="199">
        <f t="shared" si="8"/>
        <v>2.5575877162987606E-2</v>
      </c>
      <c r="G58" s="199">
        <f t="shared" si="8"/>
        <v>2.6070537104402231E-2</v>
      </c>
      <c r="H58" s="199">
        <f t="shared" si="8"/>
        <v>2.6467861211875561E-2</v>
      </c>
      <c r="I58" s="199">
        <f t="shared" si="8"/>
        <v>2.6103246887530501E-2</v>
      </c>
      <c r="J58" s="199">
        <f t="shared" si="8"/>
        <v>2.6093726407875079E-2</v>
      </c>
      <c r="K58" s="199">
        <f t="shared" si="8"/>
        <v>2.6470888510812789E-2</v>
      </c>
      <c r="L58" s="199">
        <f t="shared" si="8"/>
        <v>2.669481675122495E-2</v>
      </c>
      <c r="M58" s="199">
        <f t="shared" si="8"/>
        <v>2.6199214102470666E-2</v>
      </c>
      <c r="N58" s="199">
        <f t="shared" si="8"/>
        <v>2.6459200488169323E-2</v>
      </c>
      <c r="O58" s="199">
        <f t="shared" si="8"/>
        <v>2.5889642681651136E-2</v>
      </c>
      <c r="P58" s="199">
        <f t="shared" si="8"/>
        <v>2.5464112030235079E-2</v>
      </c>
      <c r="Q58" s="199">
        <f t="shared" si="8"/>
        <v>2.524643426000359E-2</v>
      </c>
    </row>
    <row r="59" spans="1:17" x14ac:dyDescent="0.25">
      <c r="A59" s="127" t="s">
        <v>282</v>
      </c>
      <c r="B59" s="200">
        <f t="shared" ref="B59:Q59" si="9">IF(B$23=0,0,B$23/B$5)</f>
        <v>4.5466023745732193E-2</v>
      </c>
      <c r="C59" s="200">
        <f t="shared" si="9"/>
        <v>4.5098376376585002E-2</v>
      </c>
      <c r="D59" s="200">
        <f t="shared" si="9"/>
        <v>4.5480334186961659E-2</v>
      </c>
      <c r="E59" s="200">
        <f t="shared" si="9"/>
        <v>4.511988652607557E-2</v>
      </c>
      <c r="F59" s="200">
        <f t="shared" si="9"/>
        <v>4.5214497127424508E-2</v>
      </c>
      <c r="G59" s="200">
        <f t="shared" si="9"/>
        <v>4.6088985238139667E-2</v>
      </c>
      <c r="H59" s="200">
        <f t="shared" si="9"/>
        <v>4.6791397499565714E-2</v>
      </c>
      <c r="I59" s="200">
        <f t="shared" si="9"/>
        <v>4.6146811461884277E-2</v>
      </c>
      <c r="J59" s="200">
        <f t="shared" si="9"/>
        <v>4.6129980613922032E-2</v>
      </c>
      <c r="K59" s="200">
        <f t="shared" si="9"/>
        <v>4.6796749331615456E-2</v>
      </c>
      <c r="L59" s="200">
        <f t="shared" si="9"/>
        <v>4.7192622470915539E-2</v>
      </c>
      <c r="M59" s="200">
        <f t="shared" si="9"/>
        <v>4.6316467788296352E-2</v>
      </c>
      <c r="N59" s="200">
        <f t="shared" si="9"/>
        <v>4.6776086577299328E-2</v>
      </c>
      <c r="O59" s="200">
        <f t="shared" si="9"/>
        <v>4.5769189740776116E-2</v>
      </c>
      <c r="P59" s="200">
        <f t="shared" si="9"/>
        <v>4.5016912339165591E-2</v>
      </c>
      <c r="Q59" s="200">
        <f t="shared" si="9"/>
        <v>4.4632089138220629E-2</v>
      </c>
    </row>
    <row r="60" spans="1:17" x14ac:dyDescent="0.25">
      <c r="A60" s="142" t="s">
        <v>287</v>
      </c>
      <c r="B60" s="199">
        <f t="shared" ref="B60:Q60" si="10">IF(B$24=0,0,B$24/B$5)</f>
        <v>3.9954990564431324E-2</v>
      </c>
      <c r="C60" s="199">
        <f t="shared" si="10"/>
        <v>3.9631906512756519E-2</v>
      </c>
      <c r="D60" s="199">
        <f t="shared" si="10"/>
        <v>3.9967566406723873E-2</v>
      </c>
      <c r="E60" s="199">
        <f t="shared" si="10"/>
        <v>3.9650809371399739E-2</v>
      </c>
      <c r="F60" s="199">
        <f t="shared" si="10"/>
        <v>3.9733952021070024E-2</v>
      </c>
      <c r="G60" s="199">
        <f t="shared" si="10"/>
        <v>4.0502441572910615E-2</v>
      </c>
      <c r="H60" s="199">
        <f t="shared" si="10"/>
        <v>4.1119712954163806E-2</v>
      </c>
      <c r="I60" s="199">
        <f t="shared" si="10"/>
        <v>4.055325855741345E-2</v>
      </c>
      <c r="J60" s="199">
        <f t="shared" si="10"/>
        <v>4.0538467812234517E-2</v>
      </c>
      <c r="K60" s="199">
        <f t="shared" si="10"/>
        <v>4.1124416079298433E-2</v>
      </c>
      <c r="L60" s="199">
        <f t="shared" si="10"/>
        <v>4.1472304595653049E-2</v>
      </c>
      <c r="M60" s="199">
        <f t="shared" si="10"/>
        <v>4.070235048062406E-2</v>
      </c>
      <c r="N60" s="199">
        <f t="shared" si="10"/>
        <v>4.1106257901263044E-2</v>
      </c>
      <c r="O60" s="199">
        <f t="shared" si="10"/>
        <v>4.022140916613659E-2</v>
      </c>
      <c r="P60" s="199">
        <f t="shared" si="10"/>
        <v>3.9560316904115211E-2</v>
      </c>
      <c r="Q60" s="199">
        <f t="shared" si="10"/>
        <v>3.9222138939648432E-2</v>
      </c>
    </row>
    <row r="61" spans="1:17" x14ac:dyDescent="0.25">
      <c r="A61" s="142" t="s">
        <v>286</v>
      </c>
      <c r="B61" s="199">
        <f t="shared" ref="B61:Q61" si="11">IF(B$25=0,0,B$25/B$5)</f>
        <v>5.511033181300873E-3</v>
      </c>
      <c r="C61" s="199">
        <f t="shared" si="11"/>
        <v>5.466469863828486E-3</v>
      </c>
      <c r="D61" s="199">
        <f t="shared" si="11"/>
        <v>5.512767780237778E-3</v>
      </c>
      <c r="E61" s="199">
        <f t="shared" si="11"/>
        <v>5.469077154675827E-3</v>
      </c>
      <c r="F61" s="199">
        <f t="shared" si="11"/>
        <v>5.4805451063544876E-3</v>
      </c>
      <c r="G61" s="199">
        <f t="shared" si="11"/>
        <v>5.58654366522905E-3</v>
      </c>
      <c r="H61" s="199">
        <f t="shared" si="11"/>
        <v>5.6716845454019074E-3</v>
      </c>
      <c r="I61" s="199">
        <f t="shared" si="11"/>
        <v>5.5935529044708228E-3</v>
      </c>
      <c r="J61" s="199">
        <f t="shared" si="11"/>
        <v>5.5915128016875192E-3</v>
      </c>
      <c r="K61" s="199">
        <f t="shared" si="11"/>
        <v>5.6723332523170265E-3</v>
      </c>
      <c r="L61" s="199">
        <f t="shared" si="11"/>
        <v>5.72031787526249E-3</v>
      </c>
      <c r="M61" s="199">
        <f t="shared" si="11"/>
        <v>5.6141173076722853E-3</v>
      </c>
      <c r="N61" s="199">
        <f t="shared" si="11"/>
        <v>5.6698286760362834E-3</v>
      </c>
      <c r="O61" s="199">
        <f t="shared" si="11"/>
        <v>5.5477805746395308E-3</v>
      </c>
      <c r="P61" s="199">
        <f t="shared" si="11"/>
        <v>5.456595435050374E-3</v>
      </c>
      <c r="Q61" s="199">
        <f t="shared" si="11"/>
        <v>5.4099501985721997E-3</v>
      </c>
    </row>
    <row r="62" spans="1:17" x14ac:dyDescent="0.25">
      <c r="A62" s="127" t="s">
        <v>281</v>
      </c>
      <c r="B62" s="200">
        <f t="shared" ref="B62:Q62" si="12">IF(B$26=0,0,B$26/B$5)</f>
        <v>0.29734670507254168</v>
      </c>
      <c r="C62" s="200">
        <f t="shared" si="12"/>
        <v>0.29513031415013102</v>
      </c>
      <c r="D62" s="200">
        <f t="shared" si="12"/>
        <v>0.29725969951384501</v>
      </c>
      <c r="E62" s="200">
        <f t="shared" si="12"/>
        <v>0.29534312762148246</v>
      </c>
      <c r="F62" s="200">
        <f t="shared" si="12"/>
        <v>0.29549832895901773</v>
      </c>
      <c r="G62" s="200">
        <f t="shared" si="12"/>
        <v>0.2994765813845362</v>
      </c>
      <c r="H62" s="200">
        <f t="shared" si="12"/>
        <v>0.30474860241238749</v>
      </c>
      <c r="I62" s="200">
        <f t="shared" si="12"/>
        <v>0.30045654086446189</v>
      </c>
      <c r="J62" s="200">
        <f t="shared" si="12"/>
        <v>0.30023164933869062</v>
      </c>
      <c r="K62" s="200">
        <f t="shared" si="12"/>
        <v>0.30234298704594331</v>
      </c>
      <c r="L62" s="200">
        <f t="shared" si="12"/>
        <v>0.30265331825198244</v>
      </c>
      <c r="M62" s="200">
        <f t="shared" si="12"/>
        <v>0.30039596269741731</v>
      </c>
      <c r="N62" s="200">
        <f t="shared" si="12"/>
        <v>0.30282856704249661</v>
      </c>
      <c r="O62" s="200">
        <f t="shared" si="12"/>
        <v>0.31509244199803449</v>
      </c>
      <c r="P62" s="200">
        <f t="shared" si="12"/>
        <v>0.32158078452922545</v>
      </c>
      <c r="Q62" s="200">
        <f t="shared" si="12"/>
        <v>0.32748645752353445</v>
      </c>
    </row>
    <row r="63" spans="1:17" x14ac:dyDescent="0.25">
      <c r="A63" s="142" t="s">
        <v>285</v>
      </c>
      <c r="B63" s="199">
        <f t="shared" ref="B63:Q63" si="13">IF(B$27=0,0,B$27/B$5)</f>
        <v>0.21146687620252952</v>
      </c>
      <c r="C63" s="199">
        <f t="shared" si="13"/>
        <v>0.20994492676731505</v>
      </c>
      <c r="D63" s="199">
        <f t="shared" si="13"/>
        <v>0.21135283994832479</v>
      </c>
      <c r="E63" s="199">
        <f t="shared" si="13"/>
        <v>0.21011711016361179</v>
      </c>
      <c r="F63" s="199">
        <f t="shared" si="13"/>
        <v>0.21009360349935285</v>
      </c>
      <c r="G63" s="199">
        <f t="shared" si="13"/>
        <v>0.21240525864899337</v>
      </c>
      <c r="H63" s="199">
        <f t="shared" si="13"/>
        <v>0.21628572692365786</v>
      </c>
      <c r="I63" s="199">
        <f t="shared" si="13"/>
        <v>0.21321602221677358</v>
      </c>
      <c r="J63" s="199">
        <f t="shared" si="13"/>
        <v>0.21302124010254106</v>
      </c>
      <c r="K63" s="199">
        <f t="shared" si="13"/>
        <v>0.21375642446154691</v>
      </c>
      <c r="L63" s="199">
        <f t="shared" si="13"/>
        <v>0.21329539013960178</v>
      </c>
      <c r="M63" s="199">
        <f t="shared" si="13"/>
        <v>0.21271857662958452</v>
      </c>
      <c r="N63" s="199">
        <f t="shared" si="13"/>
        <v>0.21424934293911319</v>
      </c>
      <c r="O63" s="199">
        <f t="shared" si="13"/>
        <v>0.15498258743993043</v>
      </c>
      <c r="P63" s="199">
        <f t="shared" si="13"/>
        <v>0.10500147511843748</v>
      </c>
      <c r="Q63" s="199">
        <f t="shared" si="13"/>
        <v>6.8431225106230745E-2</v>
      </c>
    </row>
    <row r="64" spans="1:17" x14ac:dyDescent="0.25">
      <c r="A64" s="142" t="s">
        <v>284</v>
      </c>
      <c r="B64" s="199">
        <f t="shared" ref="B64:Q64" si="14">IF(B$33=0,0,B$33/B$5)</f>
        <v>8.5879828870012123E-2</v>
      </c>
      <c r="C64" s="199">
        <f t="shared" si="14"/>
        <v>8.5185387382815961E-2</v>
      </c>
      <c r="D64" s="199">
        <f t="shared" si="14"/>
        <v>8.5906859565520258E-2</v>
      </c>
      <c r="E64" s="199">
        <f t="shared" si="14"/>
        <v>8.5226017457870701E-2</v>
      </c>
      <c r="F64" s="199">
        <f t="shared" si="14"/>
        <v>8.5404725459664849E-2</v>
      </c>
      <c r="G64" s="199">
        <f t="shared" si="14"/>
        <v>8.7071322735542842E-2</v>
      </c>
      <c r="H64" s="199">
        <f t="shared" si="14"/>
        <v>8.8462875488729678E-2</v>
      </c>
      <c r="I64" s="199">
        <f t="shared" si="14"/>
        <v>8.7240518647688295E-2</v>
      </c>
      <c r="J64" s="199">
        <f t="shared" si="14"/>
        <v>8.7210409236149589E-2</v>
      </c>
      <c r="K64" s="199">
        <f t="shared" si="14"/>
        <v>8.8586562584396414E-2</v>
      </c>
      <c r="L64" s="199">
        <f t="shared" si="14"/>
        <v>8.9357928112380663E-2</v>
      </c>
      <c r="M64" s="199">
        <f t="shared" si="14"/>
        <v>8.7677386067832777E-2</v>
      </c>
      <c r="N64" s="199">
        <f t="shared" si="14"/>
        <v>8.8579224103383383E-2</v>
      </c>
      <c r="O64" s="199">
        <f t="shared" si="14"/>
        <v>0.16010985455810406</v>
      </c>
      <c r="P64" s="199">
        <f t="shared" si="14"/>
        <v>0.21657930941078798</v>
      </c>
      <c r="Q64" s="199">
        <f t="shared" si="14"/>
        <v>0.25905523241730366</v>
      </c>
    </row>
    <row r="65" spans="1:17" x14ac:dyDescent="0.25">
      <c r="A65" s="127" t="s">
        <v>280</v>
      </c>
      <c r="B65" s="200">
        <f t="shared" ref="B65:Q65" si="15">IF(B$34=0,0,B$34/B$5)</f>
        <v>0.25977641734561407</v>
      </c>
      <c r="C65" s="200">
        <f t="shared" si="15"/>
        <v>0.30542374683174939</v>
      </c>
      <c r="D65" s="200">
        <f t="shared" si="15"/>
        <v>0.26423208032423406</v>
      </c>
      <c r="E65" s="200">
        <f t="shared" si="15"/>
        <v>0.30310038216752733</v>
      </c>
      <c r="F65" s="200">
        <f t="shared" si="15"/>
        <v>0.27462964308822907</v>
      </c>
      <c r="G65" s="200">
        <f t="shared" si="15"/>
        <v>0.16482412821827783</v>
      </c>
      <c r="H65" s="200">
        <f t="shared" si="15"/>
        <v>0.10993282876143398</v>
      </c>
      <c r="I65" s="200">
        <f t="shared" si="15"/>
        <v>0.18482130298124155</v>
      </c>
      <c r="J65" s="200">
        <f t="shared" si="15"/>
        <v>0.192121374759045</v>
      </c>
      <c r="K65" s="200">
        <f t="shared" si="15"/>
        <v>0.11674286705822409</v>
      </c>
      <c r="L65" s="200">
        <f t="shared" si="15"/>
        <v>7.2049460037842517E-2</v>
      </c>
      <c r="M65" s="200">
        <f t="shared" si="15"/>
        <v>0.17007374151783478</v>
      </c>
      <c r="N65" s="200">
        <f t="shared" si="15"/>
        <v>9.0421520739844871E-2</v>
      </c>
      <c r="O65" s="200">
        <f t="shared" si="15"/>
        <v>6.0562892968418332E-2</v>
      </c>
      <c r="P65" s="200">
        <f t="shared" si="15"/>
        <v>8.9442109481762455E-2</v>
      </c>
      <c r="Q65" s="200">
        <f t="shared" si="15"/>
        <v>9.5623985319256866E-2</v>
      </c>
    </row>
    <row r="66" spans="1:17" x14ac:dyDescent="0.25">
      <c r="A66" s="127" t="s">
        <v>279</v>
      </c>
      <c r="B66" s="200">
        <f t="shared" ref="B66:Q66" si="16">IF(B$45=0,0,B$45/B$5)</f>
        <v>0.11012868071795161</v>
      </c>
      <c r="C66" s="200">
        <f t="shared" si="16"/>
        <v>0.10923815816071113</v>
      </c>
      <c r="D66" s="200">
        <f t="shared" si="16"/>
        <v>0.11016334374504863</v>
      </c>
      <c r="E66" s="200">
        <f t="shared" si="16"/>
        <v>0.10929026046019283</v>
      </c>
      <c r="F66" s="200">
        <f t="shared" si="16"/>
        <v>0.10951942808581937</v>
      </c>
      <c r="G66" s="200">
        <f t="shared" si="16"/>
        <v>0.11163763007496151</v>
      </c>
      <c r="H66" s="200">
        <f t="shared" si="16"/>
        <v>0.11333902661897371</v>
      </c>
      <c r="I66" s="200">
        <f t="shared" si="16"/>
        <v>0.11177769787080639</v>
      </c>
      <c r="J66" s="200">
        <f t="shared" si="16"/>
        <v>0.11173692986584928</v>
      </c>
      <c r="K66" s="200">
        <f t="shared" si="16"/>
        <v>0.1133519899299146</v>
      </c>
      <c r="L66" s="200">
        <f t="shared" si="16"/>
        <v>0.11431088149269138</v>
      </c>
      <c r="M66" s="200">
        <f t="shared" si="16"/>
        <v>0.11218864270089987</v>
      </c>
      <c r="N66" s="200">
        <f t="shared" si="16"/>
        <v>0.1133019402073886</v>
      </c>
      <c r="O66" s="200">
        <f t="shared" si="16"/>
        <v>0.11086301524562989</v>
      </c>
      <c r="P66" s="200">
        <f t="shared" si="16"/>
        <v>0.10904083439610986</v>
      </c>
      <c r="Q66" s="200">
        <f t="shared" si="16"/>
        <v>0.10810870820740384</v>
      </c>
    </row>
    <row r="67" spans="1:17" x14ac:dyDescent="0.25">
      <c r="A67" s="72" t="s">
        <v>278</v>
      </c>
      <c r="B67" s="71">
        <f t="shared" ref="B67:Q67" si="17">IF(B$46=0,0,B$46/B$5)</f>
        <v>5.7746042867792134E-2</v>
      </c>
      <c r="C67" s="71">
        <f t="shared" si="17"/>
        <v>1.7356862099081386E-2</v>
      </c>
      <c r="D67" s="71">
        <f t="shared" si="17"/>
        <v>5.3325792497604267E-2</v>
      </c>
      <c r="E67" s="71">
        <f t="shared" si="17"/>
        <v>1.925739437832694E-2</v>
      </c>
      <c r="F67" s="71">
        <f t="shared" si="17"/>
        <v>4.6950228053276137E-2</v>
      </c>
      <c r="G67" s="71">
        <f t="shared" si="17"/>
        <v>0.1460408579435834</v>
      </c>
      <c r="H67" s="71">
        <f t="shared" si="17"/>
        <v>0.1894475025101427</v>
      </c>
      <c r="I67" s="71">
        <f t="shared" si="17"/>
        <v>0.12434079484500271</v>
      </c>
      <c r="J67" s="71">
        <f t="shared" si="17"/>
        <v>0.11745243393177394</v>
      </c>
      <c r="K67" s="71">
        <f t="shared" si="17"/>
        <v>0.18593732154205322</v>
      </c>
      <c r="L67" s="71">
        <f t="shared" si="17"/>
        <v>0.22784591635093401</v>
      </c>
      <c r="M67" s="71">
        <f t="shared" si="17"/>
        <v>0.13816118778127712</v>
      </c>
      <c r="N67" s="71">
        <f t="shared" si="17"/>
        <v>0.21170814947958688</v>
      </c>
      <c r="O67" s="71">
        <f t="shared" si="17"/>
        <v>0.2363639810776223</v>
      </c>
      <c r="P67" s="71">
        <f t="shared" si="17"/>
        <v>0.20772034409579535</v>
      </c>
      <c r="Q67" s="71">
        <f t="shared" si="17"/>
        <v>0.19956672576118736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0.4916861836604583</v>
      </c>
      <c r="C71" s="253">
        <f>IF(C$5=0,0,C$5/TRE_fec!C$5)</f>
        <v>0.49569446835699227</v>
      </c>
      <c r="D71" s="253">
        <f>IF(D$5=0,0,D$5/TRE_fec!D$5)</f>
        <v>0.4915314740181394</v>
      </c>
      <c r="E71" s="253">
        <f>IF(E$5=0,0,E$5/TRE_fec!E$5)</f>
        <v>0.49826934889817087</v>
      </c>
      <c r="F71" s="253">
        <f>IF(F$5=0,0,F$5/TRE_fec!F$5)</f>
        <v>0.49722672837316206</v>
      </c>
      <c r="G71" s="253">
        <f>IF(G$5=0,0,G$5/TRE_fec!G$5)</f>
        <v>0.48779239476730329</v>
      </c>
      <c r="H71" s="253">
        <f>IF(H$5=0,0,H$5/TRE_fec!H$5)</f>
        <v>0.48046986589609086</v>
      </c>
      <c r="I71" s="253">
        <f>IF(I$5=0,0,I$5/TRE_fec!I$5)</f>
        <v>0.49426827463833428</v>
      </c>
      <c r="J71" s="253">
        <f>IF(J$5=0,0,J$5/TRE_fec!J$5)</f>
        <v>0.4944486118956295</v>
      </c>
      <c r="K71" s="253">
        <f>IF(K$5=0,0,K$5/TRE_fec!K$5)</f>
        <v>0.48740361685585198</v>
      </c>
      <c r="L71" s="253">
        <f>IF(L$5=0,0,L$5/TRE_fec!L$5)</f>
        <v>0.48331505407191555</v>
      </c>
      <c r="M71" s="253">
        <f>IF(M$5=0,0,M$5/TRE_fec!M$5)</f>
        <v>0.49245777950039621</v>
      </c>
      <c r="N71" s="253">
        <f>IF(N$5=0,0,N$5/TRE_fec!N$5)</f>
        <v>0.48761892133993362</v>
      </c>
      <c r="O71" s="253">
        <f>IF(O$5=0,0,O$5/TRE_fec!O$5)</f>
        <v>0.49834626766410556</v>
      </c>
      <c r="P71" s="253">
        <f>IF(P$5=0,0,P$5/TRE_fec!P$5)</f>
        <v>0.54332096138648189</v>
      </c>
      <c r="Q71" s="253">
        <f>IF(Q$5=0,0,Q$5/TRE_fec!Q$5)</f>
        <v>0.58086515305065789</v>
      </c>
    </row>
    <row r="72" spans="1:17" x14ac:dyDescent="0.25">
      <c r="A72" s="132" t="s">
        <v>83</v>
      </c>
      <c r="B72" s="282">
        <f>IF(B$6=0,0,B$6/TRE_fec!B$6)</f>
        <v>0.43942882044215287</v>
      </c>
      <c r="C72" s="282">
        <f>IF(C$6=0,0,C$6/TRE_fec!C$6)</f>
        <v>0.43942882044215281</v>
      </c>
      <c r="D72" s="282">
        <f>IF(D$6=0,0,D$6/TRE_fec!D$6)</f>
        <v>0.43942882044215287</v>
      </c>
      <c r="E72" s="282">
        <f>IF(E$6=0,0,E$6/TRE_fec!E$6)</f>
        <v>0.44192210852845798</v>
      </c>
      <c r="F72" s="282">
        <f>IF(F$6=0,0,F$6/TRE_fec!F$6)</f>
        <v>0.44192210852845809</v>
      </c>
      <c r="G72" s="282">
        <f>IF(G$6=0,0,G$6/TRE_fec!G$6)</f>
        <v>0.44192210852845804</v>
      </c>
      <c r="H72" s="282">
        <f>IF(H$6=0,0,H$6/TRE_fec!H$6)</f>
        <v>0.44192210852845798</v>
      </c>
      <c r="I72" s="282">
        <f>IF(I$6=0,0,I$6/TRE_fec!I$6)</f>
        <v>0.44835084445015994</v>
      </c>
      <c r="J72" s="282">
        <f>IF(J$6=0,0,J$6/TRE_fec!J$6)</f>
        <v>0.44835084445015988</v>
      </c>
      <c r="K72" s="282">
        <f>IF(K$6=0,0,K$6/TRE_fec!K$6)</f>
        <v>0.44835084445015988</v>
      </c>
      <c r="L72" s="282">
        <f>IF(L$6=0,0,L$6/TRE_fec!L$6)</f>
        <v>0.44835084445015994</v>
      </c>
      <c r="M72" s="282">
        <f>IF(M$6=0,0,M$6/TRE_fec!M$6)</f>
        <v>0.44835084445015994</v>
      </c>
      <c r="N72" s="282">
        <f>IF(N$6=0,0,N$6/TRE_fec!N$6)</f>
        <v>0.44835084445015994</v>
      </c>
      <c r="O72" s="282">
        <f>IF(O$6=0,0,O$6/TRE_fec!O$6)</f>
        <v>0.44835084445015982</v>
      </c>
      <c r="P72" s="282">
        <f>IF(P$6=0,0,P$6/TRE_fec!P$6)</f>
        <v>0.48077925744558458</v>
      </c>
      <c r="Q72" s="282">
        <f>IF(Q$6=0,0,Q$6/TRE_fec!Q$6)</f>
        <v>0.50960783566864043</v>
      </c>
    </row>
    <row r="73" spans="1:17" x14ac:dyDescent="0.25">
      <c r="A73" s="76" t="s">
        <v>82</v>
      </c>
      <c r="B73" s="281">
        <f>IF(B$7=0,0,B$7/TRE_fec!B$7)</f>
        <v>0.11135135800978431</v>
      </c>
      <c r="C73" s="281">
        <f>IF(C$7=0,0,C$7/TRE_fec!C$7)</f>
        <v>0.11135135800978434</v>
      </c>
      <c r="D73" s="281">
        <f>IF(D$7=0,0,D$7/TRE_fec!D$7)</f>
        <v>0.11135135800978432</v>
      </c>
      <c r="E73" s="281">
        <f>IF(E$7=0,0,E$7/TRE_fec!E$7)</f>
        <v>0.11198315774936522</v>
      </c>
      <c r="F73" s="281">
        <f>IF(F$7=0,0,F$7/TRE_fec!F$7)</f>
        <v>0.11198315774936525</v>
      </c>
      <c r="G73" s="281">
        <f>IF(G$7=0,0,G$7/TRE_fec!G$7)</f>
        <v>0.11198315774936524</v>
      </c>
      <c r="H73" s="281">
        <f>IF(H$7=0,0,H$7/TRE_fec!H$7)</f>
        <v>0.11198315774936525</v>
      </c>
      <c r="I73" s="281">
        <f>IF(I$7=0,0,I$7/TRE_fec!I$7)</f>
        <v>0.11361220082043075</v>
      </c>
      <c r="J73" s="281">
        <f>IF(J$7=0,0,J$7/TRE_fec!J$7)</f>
        <v>0.11361220082043076</v>
      </c>
      <c r="K73" s="281">
        <f>IF(K$7=0,0,K$7/TRE_fec!K$7)</f>
        <v>0.11361220082043076</v>
      </c>
      <c r="L73" s="281">
        <f>IF(L$7=0,0,L$7/TRE_fec!L$7)</f>
        <v>0.11361220082043078</v>
      </c>
      <c r="M73" s="281">
        <f>IF(M$7=0,0,M$7/TRE_fec!M$7)</f>
        <v>0.11361220082043076</v>
      </c>
      <c r="N73" s="281">
        <f>IF(N$7=0,0,N$7/TRE_fec!N$7)</f>
        <v>0.11361220082043076</v>
      </c>
      <c r="O73" s="281">
        <f>IF(O$7=0,0,O$7/TRE_fec!O$7)</f>
        <v>0.11361220082043076</v>
      </c>
      <c r="P73" s="281">
        <f>IF(P$7=0,0,P$7/TRE_fec!P$7)</f>
        <v>0.12182956767750069</v>
      </c>
      <c r="Q73" s="281">
        <f>IF(Q$7=0,0,Q$7/TRE_fec!Q$7)</f>
        <v>0.12913473562574437</v>
      </c>
    </row>
    <row r="74" spans="1:17" x14ac:dyDescent="0.25">
      <c r="A74" s="76" t="s">
        <v>81</v>
      </c>
      <c r="B74" s="281">
        <f>IF(B$8=0,0,B$8/TRE_fec!B$8)</f>
        <v>0.60392511864694076</v>
      </c>
      <c r="C74" s="281">
        <f>IF(C$8=0,0,C$8/TRE_fec!C$8)</f>
        <v>0.60392511864694087</v>
      </c>
      <c r="D74" s="281">
        <f>IF(D$8=0,0,D$8/TRE_fec!D$8)</f>
        <v>0.60392511864694065</v>
      </c>
      <c r="E74" s="281">
        <f>IF(E$8=0,0,E$8/TRE_fec!E$8)</f>
        <v>0.60735174710937934</v>
      </c>
      <c r="F74" s="281">
        <f>IF(F$8=0,0,F$8/TRE_fec!F$8)</f>
        <v>0.60735174710937934</v>
      </c>
      <c r="G74" s="281">
        <f>IF(G$8=0,0,G$8/TRE_fec!G$8)</f>
        <v>0.60735174710937923</v>
      </c>
      <c r="H74" s="281">
        <f>IF(H$8=0,0,H$8/TRE_fec!H$8)</f>
        <v>0.60735174710937934</v>
      </c>
      <c r="I74" s="281">
        <f>IF(I$8=0,0,I$8/TRE_fec!I$8)</f>
        <v>0.61618702354927479</v>
      </c>
      <c r="J74" s="281">
        <f>IF(J$8=0,0,J$8/TRE_fec!J$8)</f>
        <v>0.6161870235492749</v>
      </c>
      <c r="K74" s="281">
        <f>IF(K$8=0,0,K$8/TRE_fec!K$8)</f>
        <v>0.61618702354927479</v>
      </c>
      <c r="L74" s="281">
        <f>IF(L$8=0,0,L$8/TRE_fec!L$8)</f>
        <v>0.61618702354927479</v>
      </c>
      <c r="M74" s="281">
        <f>IF(M$8=0,0,M$8/TRE_fec!M$8)</f>
        <v>0.61618702354927479</v>
      </c>
      <c r="N74" s="281">
        <f>IF(N$8=0,0,N$8/TRE_fec!N$8)</f>
        <v>0.6161870235492749</v>
      </c>
      <c r="O74" s="281">
        <f>IF(O$8=0,0,O$8/TRE_fec!O$8)</f>
        <v>0.6161870235492749</v>
      </c>
      <c r="P74" s="281">
        <f>IF(P$8=0,0,P$8/TRE_fec!P$8)</f>
        <v>0.66075472656449386</v>
      </c>
      <c r="Q74" s="281">
        <f>IF(Q$8=0,0,Q$8/TRE_fec!Q$8)</f>
        <v>0.7003750284515281</v>
      </c>
    </row>
    <row r="75" spans="1:17" x14ac:dyDescent="0.25">
      <c r="A75" s="76" t="s">
        <v>80</v>
      </c>
      <c r="B75" s="281">
        <f>IF(B$9=0,0,B$9/TRE_fec!B$9)</f>
        <v>0.43470053176688866</v>
      </c>
      <c r="C75" s="281">
        <f>IF(C$9=0,0,C$9/TRE_fec!C$9)</f>
        <v>0.43470053176688866</v>
      </c>
      <c r="D75" s="281">
        <f>IF(D$9=0,0,D$9/TRE_fec!D$9)</f>
        <v>0.43470053176688866</v>
      </c>
      <c r="E75" s="281">
        <f>IF(E$9=0,0,E$9/TRE_fec!E$9)</f>
        <v>0.43716699187725278</v>
      </c>
      <c r="F75" s="281">
        <f>IF(F$9=0,0,F$9/TRE_fec!F$9)</f>
        <v>0.43716699187725278</v>
      </c>
      <c r="G75" s="281">
        <f>IF(G$9=0,0,G$9/TRE_fec!G$9)</f>
        <v>0.43716699187725283</v>
      </c>
      <c r="H75" s="281">
        <f>IF(H$9=0,0,H$9/TRE_fec!H$9)</f>
        <v>0.43716699187725283</v>
      </c>
      <c r="I75" s="281">
        <f>IF(I$9=0,0,I$9/TRE_fec!I$9)</f>
        <v>0.44352655409472597</v>
      </c>
      <c r="J75" s="281">
        <f>IF(J$9=0,0,J$9/TRE_fec!J$9)</f>
        <v>0.44352655409472591</v>
      </c>
      <c r="K75" s="281">
        <f>IF(K$9=0,0,K$9/TRE_fec!K$9)</f>
        <v>0.44352655409472597</v>
      </c>
      <c r="L75" s="281">
        <f>IF(L$9=0,0,L$9/TRE_fec!L$9)</f>
        <v>0.44352655409472602</v>
      </c>
      <c r="M75" s="281">
        <f>IF(M$9=0,0,M$9/TRE_fec!M$9)</f>
        <v>0.44352655409472591</v>
      </c>
      <c r="N75" s="281">
        <f>IF(N$9=0,0,N$9/TRE_fec!N$9)</f>
        <v>0.44352655409472591</v>
      </c>
      <c r="O75" s="281">
        <f>IF(O$9=0,0,O$9/TRE_fec!O$9)</f>
        <v>0.44352655409472597</v>
      </c>
      <c r="P75" s="281">
        <f>IF(P$9=0,0,P$9/TRE_fec!P$9)</f>
        <v>0.47560603481536551</v>
      </c>
      <c r="Q75" s="281">
        <f>IF(Q$9=0,0,Q$9/TRE_fec!Q$9)</f>
        <v>0.50412441526896468</v>
      </c>
    </row>
    <row r="76" spans="1:17" x14ac:dyDescent="0.25">
      <c r="A76" s="129" t="s">
        <v>79</v>
      </c>
      <c r="B76" s="280">
        <f>IF(B$10=0,0,B$10/TRE_fec!B$10)</f>
        <v>0.66273285924208747</v>
      </c>
      <c r="C76" s="280">
        <f>IF(C$10=0,0,C$10/TRE_fec!C$10)</f>
        <v>0.66273285924208747</v>
      </c>
      <c r="D76" s="280">
        <f>IF(D$10=0,0,D$10/TRE_fec!D$10)</f>
        <v>0.66273285924208736</v>
      </c>
      <c r="E76" s="280">
        <f>IF(E$10=0,0,E$10/TRE_fec!E$10)</f>
        <v>0.66649315867053327</v>
      </c>
      <c r="F76" s="280">
        <f>IF(F$10=0,0,F$10/TRE_fec!F$10)</f>
        <v>0.66649315867053338</v>
      </c>
      <c r="G76" s="280">
        <f>IF(G$10=0,0,G$10/TRE_fec!G$10)</f>
        <v>0.66651713010181557</v>
      </c>
      <c r="H76" s="280">
        <f>IF(H$10=0,0,H$10/TRE_fec!H$10)</f>
        <v>0.66662015620128767</v>
      </c>
      <c r="I76" s="280">
        <f>IF(I$10=0,0,I$10/TRE_fec!I$10)</f>
        <v>0.67631152304708564</v>
      </c>
      <c r="J76" s="280">
        <f>IF(J$10=0,0,J$10/TRE_fec!J$10)</f>
        <v>0.6763143303384348</v>
      </c>
      <c r="K76" s="280">
        <f>IF(K$10=0,0,K$10/TRE_fec!K$10)</f>
        <v>0.67650148733880511</v>
      </c>
      <c r="L76" s="280">
        <f>IF(L$10=0,0,L$10/TRE_fec!L$10)</f>
        <v>0.67653676568662369</v>
      </c>
      <c r="M76" s="280">
        <f>IF(M$10=0,0,M$10/TRE_fec!M$10)</f>
        <v>0.67650148683027234</v>
      </c>
      <c r="N76" s="280">
        <f>IF(N$10=0,0,N$10/TRE_fec!N$10)</f>
        <v>0.67655295473926869</v>
      </c>
      <c r="O76" s="280">
        <f>IF(O$10=0,0,O$10/TRE_fec!O$10)</f>
        <v>0.67662404316306535</v>
      </c>
      <c r="P76" s="280">
        <f>IF(P$10=0,0,P$10/TRE_fec!P$10)</f>
        <v>0.72552079364768496</v>
      </c>
      <c r="Q76" s="280">
        <f>IF(Q$10=0,0,Q$10/TRE_fec!Q$10)</f>
        <v>0.7690270177528794</v>
      </c>
    </row>
    <row r="77" spans="1:17" x14ac:dyDescent="0.25">
      <c r="A77" s="127" t="s">
        <v>283</v>
      </c>
      <c r="B77" s="305">
        <f>IF(B$15=0,0,B$15/TRE_fec!B$15)</f>
        <v>0.48820818485155504</v>
      </c>
      <c r="C77" s="305">
        <f>IF(C$15=0,0,C$15/TRE_fec!C$15)</f>
        <v>0.48854084882129056</v>
      </c>
      <c r="D77" s="305">
        <f>IF(D$15=0,0,D$15/TRE_fec!D$15)</f>
        <v>0.48789133053050332</v>
      </c>
      <c r="E77" s="305">
        <f>IF(E$15=0,0,E$15/TRE_fec!E$15)</f>
        <v>0.4914409357837568</v>
      </c>
      <c r="F77" s="305">
        <f>IF(F$15=0,0,F$15/TRE_fec!F$15)</f>
        <v>0.49061724738992496</v>
      </c>
      <c r="G77" s="305">
        <f>IF(G$15=0,0,G$15/TRE_fec!G$15)</f>
        <v>0.48758743421093936</v>
      </c>
      <c r="H77" s="305">
        <f>IF(H$15=0,0,H$15/TRE_fec!H$15)</f>
        <v>0.4887780582814793</v>
      </c>
      <c r="I77" s="305">
        <f>IF(I$15=0,0,I$15/TRE_fec!I$15)</f>
        <v>0.49572405500313355</v>
      </c>
      <c r="J77" s="305">
        <f>IF(J$15=0,0,J$15/TRE_fec!J$15)</f>
        <v>0.49551984839008656</v>
      </c>
      <c r="K77" s="305">
        <f>IF(K$15=0,0,K$15/TRE_fec!K$15)</f>
        <v>0.49159764147807278</v>
      </c>
      <c r="L77" s="305">
        <f>IF(L$15=0,0,L$15/TRE_fec!L$15)</f>
        <v>0.48770921880428236</v>
      </c>
      <c r="M77" s="305">
        <f>IF(M$15=0,0,M$15/TRE_fec!M$15)</f>
        <v>0.49363102907337103</v>
      </c>
      <c r="N77" s="305">
        <f>IF(N$15=0,0,N$15/TRE_fec!N$15)</f>
        <v>0.49266380840713619</v>
      </c>
      <c r="O77" s="305">
        <f>IF(O$15=0,0,O$15/TRE_fec!O$15)</f>
        <v>0.49929968319864393</v>
      </c>
      <c r="P77" s="305">
        <f>IF(P$15=0,0,P$15/TRE_fec!P$15)</f>
        <v>0.53367968933512167</v>
      </c>
      <c r="Q77" s="305">
        <f>IF(Q$15=0,0,Q$15/TRE_fec!Q$15)</f>
        <v>0.56205073117749449</v>
      </c>
    </row>
    <row r="78" spans="1:17" x14ac:dyDescent="0.25">
      <c r="A78" s="127" t="s">
        <v>282</v>
      </c>
      <c r="B78" s="305">
        <f>IF(B$23=0,0,B$23/TRE_fec!B$23)</f>
        <v>0.41393788552059319</v>
      </c>
      <c r="C78" s="305">
        <f>IF(C$23=0,0,C$23/TRE_fec!C$23)</f>
        <v>0.41393788552059307</v>
      </c>
      <c r="D78" s="305">
        <f>IF(D$23=0,0,D$23/TRE_fec!D$23)</f>
        <v>0.41393788552059319</v>
      </c>
      <c r="E78" s="305">
        <f>IF(E$23=0,0,E$23/TRE_fec!E$23)</f>
        <v>0.41628653984281172</v>
      </c>
      <c r="F78" s="305">
        <f>IF(F$23=0,0,F$23/TRE_fec!F$23)</f>
        <v>0.41628653984281166</v>
      </c>
      <c r="G78" s="305">
        <f>IF(G$23=0,0,G$23/TRE_fec!G$23)</f>
        <v>0.41628653984281178</v>
      </c>
      <c r="H78" s="305">
        <f>IF(H$23=0,0,H$23/TRE_fec!H$23)</f>
        <v>0.41628653984281172</v>
      </c>
      <c r="I78" s="305">
        <f>IF(I$23=0,0,I$23/TRE_fec!I$23)</f>
        <v>0.42234234963544653</v>
      </c>
      <c r="J78" s="305">
        <f>IF(J$23=0,0,J$23/TRE_fec!J$23)</f>
        <v>0.42234234963544648</v>
      </c>
      <c r="K78" s="305">
        <f>IF(K$23=0,0,K$23/TRE_fec!K$23)</f>
        <v>0.42234234963544653</v>
      </c>
      <c r="L78" s="305">
        <f>IF(L$23=0,0,L$23/TRE_fec!L$23)</f>
        <v>0.42234234963544648</v>
      </c>
      <c r="M78" s="305">
        <f>IF(M$23=0,0,M$23/TRE_fec!M$23)</f>
        <v>0.42234234963544653</v>
      </c>
      <c r="N78" s="305">
        <f>IF(N$23=0,0,N$23/TRE_fec!N$23)</f>
        <v>0.42234234963544653</v>
      </c>
      <c r="O78" s="305">
        <f>IF(O$23=0,0,O$23/TRE_fec!O$23)</f>
        <v>0.42234234963544653</v>
      </c>
      <c r="P78" s="305">
        <f>IF(P$23=0,0,P$23/TRE_fec!P$23)</f>
        <v>0.45288961481620571</v>
      </c>
      <c r="Q78" s="305">
        <f>IF(Q$23=0,0,Q$23/TRE_fec!Q$23)</f>
        <v>0.48004586892855411</v>
      </c>
    </row>
    <row r="79" spans="1:17" x14ac:dyDescent="0.25">
      <c r="A79" s="127" t="s">
        <v>281</v>
      </c>
      <c r="B79" s="305">
        <f>IF(B$26=0,0,B$26/TRE_fec!B$26)</f>
        <v>0.42299122586496829</v>
      </c>
      <c r="C79" s="305">
        <f>IF(C$26=0,0,C$26/TRE_fec!C$26)</f>
        <v>0.42326086604888907</v>
      </c>
      <c r="D79" s="305">
        <f>IF(D$26=0,0,D$26/TRE_fec!D$26)</f>
        <v>0.42273440016342811</v>
      </c>
      <c r="E79" s="305">
        <f>IF(E$26=0,0,E$26/TRE_fec!E$26)</f>
        <v>0.42576628251563575</v>
      </c>
      <c r="F79" s="305">
        <f>IF(F$26=0,0,F$26/TRE_fec!F$26)</f>
        <v>0.42509864336558667</v>
      </c>
      <c r="G79" s="305">
        <f>IF(G$26=0,0,G$26/TRE_fec!G$26)</f>
        <v>0.42264731605735306</v>
      </c>
      <c r="H79" s="305">
        <f>IF(H$26=0,0,H$26/TRE_fec!H$26)</f>
        <v>0.42363135907274341</v>
      </c>
      <c r="I79" s="305">
        <f>IF(I$26=0,0,I$26/TRE_fec!I$26)</f>
        <v>0.429659701193707</v>
      </c>
      <c r="J79" s="305">
        <f>IF(J$26=0,0,J$26/TRE_fec!J$26)</f>
        <v>0.4294947482130243</v>
      </c>
      <c r="K79" s="305">
        <f>IF(K$26=0,0,K$26/TRE_fec!K$26)</f>
        <v>0.42635255576166747</v>
      </c>
      <c r="L79" s="305">
        <f>IF(L$26=0,0,L$26/TRE_fec!L$26)</f>
        <v>0.42321006329658367</v>
      </c>
      <c r="M79" s="305">
        <f>IF(M$26=0,0,M$26/TRE_fec!M$26)</f>
        <v>0.42799955516944588</v>
      </c>
      <c r="N79" s="305">
        <f>IF(N$26=0,0,N$26/TRE_fec!N$26)</f>
        <v>0.427225940579261</v>
      </c>
      <c r="O79" s="305">
        <f>IF(O$26=0,0,O$26/TRE_fec!O$26)</f>
        <v>0.45430699075189396</v>
      </c>
      <c r="P79" s="305">
        <f>IF(P$26=0,0,P$26/TRE_fec!P$26)</f>
        <v>0.5055065351760587</v>
      </c>
      <c r="Q79" s="305">
        <f>IF(Q$26=0,0,Q$26/TRE_fec!Q$26)</f>
        <v>0.55036257299569336</v>
      </c>
    </row>
    <row r="80" spans="1:17" x14ac:dyDescent="0.25">
      <c r="A80" s="127" t="s">
        <v>280</v>
      </c>
      <c r="B80" s="305">
        <f>IF(B$34=0,0,B$34/TRE_fec!B$34)</f>
        <v>0.59009069773125633</v>
      </c>
      <c r="C80" s="305">
        <f>IF(C$34=0,0,C$34/TRE_fec!C$34)</f>
        <v>0.59476831944593633</v>
      </c>
      <c r="D80" s="305">
        <f>IF(D$34=0,0,D$34/TRE_fec!D$34)</f>
        <v>0.58860374540958771</v>
      </c>
      <c r="E80" s="305">
        <f>IF(E$34=0,0,E$34/TRE_fec!E$34)</f>
        <v>0.59754628499405349</v>
      </c>
      <c r="F80" s="305">
        <f>IF(F$34=0,0,F$34/TRE_fec!F$34)</f>
        <v>0.60308078738867443</v>
      </c>
      <c r="G80" s="305">
        <f>IF(G$34=0,0,G$34/TRE_fec!G$34)</f>
        <v>0.59662344217404051</v>
      </c>
      <c r="H80" s="305">
        <f>IF(H$34=0,0,H$34/TRE_fec!H$34)</f>
        <v>0.54516478951419656</v>
      </c>
      <c r="I80" s="305">
        <f>IF(I$34=0,0,I$34/TRE_fec!I$34)</f>
        <v>0.58874057379100375</v>
      </c>
      <c r="J80" s="305">
        <f>IF(J$34=0,0,J$34/TRE_fec!J$34)</f>
        <v>0.58802715862486754</v>
      </c>
      <c r="K80" s="305">
        <f>IF(K$34=0,0,K$34/TRE_fec!K$34)</f>
        <v>0.56824364269574068</v>
      </c>
      <c r="L80" s="305">
        <f>IF(L$34=0,0,L$34/TRE_fec!L$34)</f>
        <v>0.5496324610896578</v>
      </c>
      <c r="M80" s="305">
        <f>IF(M$34=0,0,M$34/TRE_fec!M$34)</f>
        <v>0.5867244898163535</v>
      </c>
      <c r="N80" s="305">
        <f>IF(N$34=0,0,N$34/TRE_fec!N$34)</f>
        <v>0.57747515182397824</v>
      </c>
      <c r="O80" s="305">
        <f>IF(O$34=0,0,O$34/TRE_fec!O$34)</f>
        <v>0.61737406262981764</v>
      </c>
      <c r="P80" s="305">
        <f>IF(P$34=0,0,P$34/TRE_fec!P$34)</f>
        <v>0.6697978166271521</v>
      </c>
      <c r="Q80" s="305">
        <f>IF(Q$34=0,0,Q$34/TRE_fec!Q$34)</f>
        <v>0.70575884769058506</v>
      </c>
    </row>
    <row r="81" spans="1:17" x14ac:dyDescent="0.25">
      <c r="A81" s="127" t="s">
        <v>279</v>
      </c>
      <c r="B81" s="305">
        <f>IF(B$45=0,0,B$45/TRE_fec!B$45)</f>
        <v>0.5570268555128185</v>
      </c>
      <c r="C81" s="305">
        <f>IF(C$45=0,0,C$45/TRE_fec!C$45)</f>
        <v>0.55702685551281839</v>
      </c>
      <c r="D81" s="305">
        <f>IF(D$45=0,0,D$45/TRE_fec!D$45)</f>
        <v>0.55702685551281839</v>
      </c>
      <c r="E81" s="305">
        <f>IF(E$45=0,0,E$45/TRE_fec!E$45)</f>
        <v>0.56018738654308808</v>
      </c>
      <c r="F81" s="305">
        <f>IF(F$45=0,0,F$45/TRE_fec!F$45)</f>
        <v>0.56018738654308786</v>
      </c>
      <c r="G81" s="305">
        <f>IF(G$45=0,0,G$45/TRE_fec!G$45)</f>
        <v>0.56018738654308797</v>
      </c>
      <c r="H81" s="305">
        <f>IF(H$45=0,0,H$45/TRE_fec!H$45)</f>
        <v>0.56018738654308797</v>
      </c>
      <c r="I81" s="305">
        <f>IF(I$45=0,0,I$45/TRE_fec!I$45)</f>
        <v>0.56833655288994867</v>
      </c>
      <c r="J81" s="305">
        <f>IF(J$45=0,0,J$45/TRE_fec!J$45)</f>
        <v>0.56833655288994867</v>
      </c>
      <c r="K81" s="305">
        <f>IF(K$45=0,0,K$45/TRE_fec!K$45)</f>
        <v>0.56833655288994867</v>
      </c>
      <c r="L81" s="305">
        <f>IF(L$45=0,0,L$45/TRE_fec!L$45)</f>
        <v>0.56833655288994867</v>
      </c>
      <c r="M81" s="305">
        <f>IF(M$45=0,0,M$45/TRE_fec!M$45)</f>
        <v>0.56833655288994867</v>
      </c>
      <c r="N81" s="305">
        <f>IF(N$45=0,0,N$45/TRE_fec!N$45)</f>
        <v>0.56833655288994867</v>
      </c>
      <c r="O81" s="305">
        <f>IF(O$45=0,0,O$45/TRE_fec!O$45)</f>
        <v>0.56833655288994878</v>
      </c>
      <c r="P81" s="305">
        <f>IF(P$45=0,0,P$45/TRE_fec!P$45)</f>
        <v>0.60944331712525068</v>
      </c>
      <c r="Q81" s="305">
        <f>IF(Q$45=0,0,Q$45/TRE_fec!Q$45)</f>
        <v>0.64598687441932212</v>
      </c>
    </row>
    <row r="82" spans="1:17" x14ac:dyDescent="0.25">
      <c r="A82" s="72" t="s">
        <v>278</v>
      </c>
      <c r="B82" s="304">
        <f>IF(B$46=0,0,B$46/TRE_fec!B$46)</f>
        <v>0.51951206579770792</v>
      </c>
      <c r="C82" s="304">
        <f>IF(C$46=0,0,C$46/TRE_fec!C$46)</f>
        <v>0.51951206579770792</v>
      </c>
      <c r="D82" s="304">
        <f>IF(D$46=0,0,D$46/TRE_fec!D$46)</f>
        <v>0.51951206579770792</v>
      </c>
      <c r="E82" s="304">
        <f>IF(E$46=0,0,E$46/TRE_fec!E$46)</f>
        <v>0.52245974056114708</v>
      </c>
      <c r="F82" s="304">
        <f>IF(F$46=0,0,F$46/TRE_fec!F$46)</f>
        <v>0.52245974056114708</v>
      </c>
      <c r="G82" s="304">
        <f>IF(G$46=0,0,G$46/TRE_fec!G$46)</f>
        <v>0.52245974056114719</v>
      </c>
      <c r="H82" s="304">
        <f>IF(H$46=0,0,H$46/TRE_fec!H$46)</f>
        <v>0.52245974056114719</v>
      </c>
      <c r="I82" s="304">
        <f>IF(I$46=0,0,I$46/TRE_fec!I$46)</f>
        <v>0.53006007473083305</v>
      </c>
      <c r="J82" s="304">
        <f>IF(J$46=0,0,J$46/TRE_fec!J$46)</f>
        <v>0.53006007473083316</v>
      </c>
      <c r="K82" s="304">
        <f>IF(K$46=0,0,K$46/TRE_fec!K$46)</f>
        <v>0.53006007473083305</v>
      </c>
      <c r="L82" s="304">
        <f>IF(L$46=0,0,L$46/TRE_fec!L$46)</f>
        <v>0.53006007473083316</v>
      </c>
      <c r="M82" s="304">
        <f>IF(M$46=0,0,M$46/TRE_fec!M$46)</f>
        <v>0.53006007473083305</v>
      </c>
      <c r="N82" s="304">
        <f>IF(N$46=0,0,N$46/TRE_fec!N$46)</f>
        <v>0.53006007473083316</v>
      </c>
      <c r="O82" s="304">
        <f>IF(O$46=0,0,O$46/TRE_fec!O$46)</f>
        <v>0.53006007473083305</v>
      </c>
      <c r="P82" s="304">
        <f>IF(P$46=0,0,P$46/TRE_fec!P$46)</f>
        <v>0.5683983699041969</v>
      </c>
      <c r="Q82" s="304">
        <f>IF(Q$46=0,0,Q$46/TRE_fec!Q$46)</f>
        <v>0.60248078218566914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1484.3009649992928</v>
      </c>
      <c r="C5" s="96">
        <v>1596.9929129445602</v>
      </c>
      <c r="D5" s="96">
        <v>1444.6643172109561</v>
      </c>
      <c r="E5" s="96">
        <v>1755.3163229924041</v>
      </c>
      <c r="F5" s="96">
        <v>1658.3889927895923</v>
      </c>
      <c r="G5" s="96">
        <v>1179.1837855190472</v>
      </c>
      <c r="H5" s="96">
        <v>883.20079322524805</v>
      </c>
      <c r="I5" s="96">
        <v>1124.0463691897203</v>
      </c>
      <c r="J5" s="96">
        <v>1097.5817720613961</v>
      </c>
      <c r="K5" s="96">
        <v>769.15409225770804</v>
      </c>
      <c r="L5" s="96">
        <v>611.12234322369784</v>
      </c>
      <c r="M5" s="96">
        <v>761.42701972346686</v>
      </c>
      <c r="N5" s="96">
        <v>575.15653807076671</v>
      </c>
      <c r="O5" s="96">
        <v>400.80978810422596</v>
      </c>
      <c r="P5" s="96">
        <v>403.2166991717009</v>
      </c>
      <c r="Q5" s="96">
        <v>366.70347711033412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36.956961374597967</v>
      </c>
      <c r="C10" s="158">
        <v>37.697018327606365</v>
      </c>
      <c r="D10" s="158">
        <v>35.58208029306607</v>
      </c>
      <c r="E10" s="158">
        <v>41.532993074556934</v>
      </c>
      <c r="F10" s="158">
        <v>40.967706607779917</v>
      </c>
      <c r="G10" s="158">
        <v>33.230958520741289</v>
      </c>
      <c r="H10" s="158">
        <v>26.151852375959194</v>
      </c>
      <c r="I10" s="158">
        <v>30.173941597880606</v>
      </c>
      <c r="J10" s="158">
        <v>29.053087754070994</v>
      </c>
      <c r="K10" s="158">
        <v>21.969280327161997</v>
      </c>
      <c r="L10" s="158">
        <v>18.344320474630521</v>
      </c>
      <c r="M10" s="158">
        <v>20.442273956412375</v>
      </c>
      <c r="N10" s="158">
        <v>17.517538942310534</v>
      </c>
      <c r="O10" s="158">
        <v>16.442075864518635</v>
      </c>
      <c r="P10" s="158">
        <v>18.106165549508418</v>
      </c>
      <c r="Q10" s="158">
        <v>18.008224595888382</v>
      </c>
    </row>
    <row r="11" spans="1:17" x14ac:dyDescent="0.25">
      <c r="A11" s="92" t="s">
        <v>125</v>
      </c>
      <c r="B11" s="91">
        <v>17.30496580004872</v>
      </c>
      <c r="C11" s="91">
        <v>17.651494837760705</v>
      </c>
      <c r="D11" s="91">
        <v>16.661182620639465</v>
      </c>
      <c r="E11" s="91">
        <v>19.447676378038981</v>
      </c>
      <c r="F11" s="91">
        <v>19.182982999282732</v>
      </c>
      <c r="G11" s="91">
        <v>15.5602782078163</v>
      </c>
      <c r="H11" s="91">
        <v>12.24551191822165</v>
      </c>
      <c r="I11" s="91">
        <v>14.128840899860682</v>
      </c>
      <c r="J11" s="91">
        <v>13.604005071574475</v>
      </c>
      <c r="K11" s="91">
        <v>10.287037423334622</v>
      </c>
      <c r="L11" s="91">
        <v>8.5896628573151474</v>
      </c>
      <c r="M11" s="91">
        <v>9.5720221179788751</v>
      </c>
      <c r="N11" s="91">
        <v>8.2025253436032255</v>
      </c>
      <c r="O11" s="91">
        <v>7.6989435801632293</v>
      </c>
      <c r="P11" s="91">
        <v>8.4781476601489647</v>
      </c>
      <c r="Q11" s="91">
        <v>8.4322871567477353</v>
      </c>
    </row>
    <row r="12" spans="1:17" x14ac:dyDescent="0.25">
      <c r="A12" s="92" t="s">
        <v>26</v>
      </c>
      <c r="B12" s="91">
        <v>19.65199557454925</v>
      </c>
      <c r="C12" s="91">
        <v>20.04552348984566</v>
      </c>
      <c r="D12" s="91">
        <v>18.920897672426602</v>
      </c>
      <c r="E12" s="91">
        <v>22.085316696517953</v>
      </c>
      <c r="F12" s="91">
        <v>21.784723608497188</v>
      </c>
      <c r="G12" s="91">
        <v>17.67068031292499</v>
      </c>
      <c r="H12" s="91">
        <v>13.906340457737544</v>
      </c>
      <c r="I12" s="91">
        <v>16.045100698019926</v>
      </c>
      <c r="J12" s="91">
        <v>15.449082682496519</v>
      </c>
      <c r="K12" s="91">
        <v>11.682242903827374</v>
      </c>
      <c r="L12" s="91">
        <v>9.7546576173153756</v>
      </c>
      <c r="M12" s="91">
        <v>10.8702518384335</v>
      </c>
      <c r="N12" s="91">
        <v>9.3150135987073082</v>
      </c>
      <c r="O12" s="91">
        <v>8.7431322843554078</v>
      </c>
      <c r="P12" s="91">
        <v>9.6280178893594517</v>
      </c>
      <c r="Q12" s="91">
        <v>9.5759374391406471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199.42485466133698</v>
      </c>
      <c r="C15" s="204">
        <v>202.73819713561195</v>
      </c>
      <c r="D15" s="204">
        <v>192.58279759460291</v>
      </c>
      <c r="E15" s="204">
        <v>223.23597840617202</v>
      </c>
      <c r="F15" s="204">
        <v>222.07583289724576</v>
      </c>
      <c r="G15" s="204">
        <v>185.6779329202358</v>
      </c>
      <c r="H15" s="204">
        <v>144.74258271154338</v>
      </c>
      <c r="I15" s="204">
        <v>167.47301806551516</v>
      </c>
      <c r="J15" s="204">
        <v>161.54571977541482</v>
      </c>
      <c r="K15" s="204">
        <v>128.04763281223893</v>
      </c>
      <c r="L15" s="204">
        <v>110.9187383927822</v>
      </c>
      <c r="M15" s="204">
        <v>116.86780640224526</v>
      </c>
      <c r="N15" s="204">
        <v>101.18137439849787</v>
      </c>
      <c r="O15" s="204">
        <v>89.113993975650743</v>
      </c>
      <c r="P15" s="204">
        <v>99.094130956062656</v>
      </c>
      <c r="Q15" s="204">
        <v>101.69479086411982</v>
      </c>
    </row>
    <row r="16" spans="1:17" x14ac:dyDescent="0.25">
      <c r="A16" s="152" t="s">
        <v>289</v>
      </c>
      <c r="B16" s="264">
        <v>199.42485466133698</v>
      </c>
      <c r="C16" s="264">
        <v>202.73819713561195</v>
      </c>
      <c r="D16" s="264">
        <v>192.58279759460291</v>
      </c>
      <c r="E16" s="264">
        <v>223.23597840617202</v>
      </c>
      <c r="F16" s="264">
        <v>222.07583289724576</v>
      </c>
      <c r="G16" s="264">
        <v>185.6779329202358</v>
      </c>
      <c r="H16" s="264">
        <v>144.74258271154338</v>
      </c>
      <c r="I16" s="264">
        <v>167.47301806551516</v>
      </c>
      <c r="J16" s="264">
        <v>161.54571977541482</v>
      </c>
      <c r="K16" s="264">
        <v>128.04763281223893</v>
      </c>
      <c r="L16" s="264">
        <v>110.9187383927822</v>
      </c>
      <c r="M16" s="264">
        <v>116.86780640224526</v>
      </c>
      <c r="N16" s="264">
        <v>101.18137439849787</v>
      </c>
      <c r="O16" s="264">
        <v>89.113993975650743</v>
      </c>
      <c r="P16" s="264">
        <v>99.094130956062656</v>
      </c>
      <c r="Q16" s="264">
        <v>101.69479086411982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9.3724499180767147</v>
      </c>
      <c r="C18" s="83">
        <v>9.3873453970698151</v>
      </c>
      <c r="D18" s="83">
        <v>9.3767412893719495</v>
      </c>
      <c r="E18" s="83">
        <v>9.3831523124046381</v>
      </c>
      <c r="F18" s="83">
        <v>9.3823780025603529</v>
      </c>
      <c r="G18" s="83">
        <v>9.3725659292486796</v>
      </c>
      <c r="H18" s="83">
        <v>8.6629295986851496</v>
      </c>
      <c r="I18" s="83">
        <v>8.6573336352363182</v>
      </c>
      <c r="J18" s="83">
        <v>8.6522750121903478</v>
      </c>
      <c r="K18" s="83">
        <v>5.7729658661462935</v>
      </c>
      <c r="L18" s="83">
        <v>5.7710421414510789</v>
      </c>
      <c r="M18" s="83">
        <v>5.049359909972023</v>
      </c>
      <c r="N18" s="83">
        <v>5.0498278076084757</v>
      </c>
      <c r="O18" s="83">
        <v>4.5406799031436584</v>
      </c>
      <c r="P18" s="83">
        <v>8.0646872494595581</v>
      </c>
      <c r="Q18" s="83">
        <v>8.6762254098665164</v>
      </c>
    </row>
    <row r="19" spans="1:17" x14ac:dyDescent="0.25">
      <c r="A19" s="154" t="s">
        <v>125</v>
      </c>
      <c r="B19" s="83">
        <v>41.566602361695537</v>
      </c>
      <c r="C19" s="83">
        <v>39.678102103925852</v>
      </c>
      <c r="D19" s="83">
        <v>42.234316554351402</v>
      </c>
      <c r="E19" s="83">
        <v>43.60852742210222</v>
      </c>
      <c r="F19" s="83">
        <v>50.689014778309954</v>
      </c>
      <c r="G19" s="83">
        <v>62.458768317473357</v>
      </c>
      <c r="H19" s="83">
        <v>40.624501663015188</v>
      </c>
      <c r="I19" s="83">
        <v>49.568310313510878</v>
      </c>
      <c r="J19" s="83">
        <v>48.724055188727945</v>
      </c>
      <c r="K19" s="83">
        <v>58.011933354725386</v>
      </c>
      <c r="L19" s="83">
        <v>63.923806888297477</v>
      </c>
      <c r="M19" s="83">
        <v>44.742218472667247</v>
      </c>
      <c r="N19" s="83">
        <v>41.50825328916752</v>
      </c>
      <c r="O19" s="83">
        <v>13.955858940608422</v>
      </c>
      <c r="P19" s="83">
        <v>18.529826018746974</v>
      </c>
      <c r="Q19" s="83">
        <v>31.010795955304214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148.48580238156472</v>
      </c>
      <c r="C21" s="83">
        <v>153.67274963461628</v>
      </c>
      <c r="D21" s="83">
        <v>140.97173975087955</v>
      </c>
      <c r="E21" s="83">
        <v>170.24429867166515</v>
      </c>
      <c r="F21" s="83">
        <v>162.00444011637546</v>
      </c>
      <c r="G21" s="83">
        <v>113.84659867351377</v>
      </c>
      <c r="H21" s="83">
        <v>95.455151449843044</v>
      </c>
      <c r="I21" s="83">
        <v>109.24737411676797</v>
      </c>
      <c r="J21" s="83">
        <v>104.16938957449653</v>
      </c>
      <c r="K21" s="83">
        <v>64.262733591367237</v>
      </c>
      <c r="L21" s="83">
        <v>41.223889363033649</v>
      </c>
      <c r="M21" s="83">
        <v>67.076228019605992</v>
      </c>
      <c r="N21" s="83">
        <v>54.623293301721866</v>
      </c>
      <c r="O21" s="83">
        <v>70.617455131898666</v>
      </c>
      <c r="P21" s="83">
        <v>72.499617687856116</v>
      </c>
      <c r="Q21" s="83">
        <v>62.007769498949088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105.91198387628241</v>
      </c>
      <c r="C23" s="204">
        <v>108.03285358957085</v>
      </c>
      <c r="D23" s="204">
        <v>101.97182273957431</v>
      </c>
      <c r="E23" s="204">
        <v>119.02606516426772</v>
      </c>
      <c r="F23" s="204">
        <v>117.40605613409026</v>
      </c>
      <c r="G23" s="204">
        <v>95.324634368201487</v>
      </c>
      <c r="H23" s="204">
        <v>75.326208981450122</v>
      </c>
      <c r="I23" s="204">
        <v>86.890348944275914</v>
      </c>
      <c r="J23" s="204">
        <v>83.671918065790024</v>
      </c>
      <c r="K23" s="204">
        <v>63.739823113187867</v>
      </c>
      <c r="L23" s="204">
        <v>53.297143559643224</v>
      </c>
      <c r="M23" s="204">
        <v>59.309494000889146</v>
      </c>
      <c r="N23" s="204">
        <v>50.927734756759101</v>
      </c>
      <c r="O23" s="204">
        <v>47.936354822215193</v>
      </c>
      <c r="P23" s="204">
        <v>52.705295084298129</v>
      </c>
      <c r="Q23" s="204">
        <v>52.424610030164857</v>
      </c>
    </row>
    <row r="24" spans="1:17" x14ac:dyDescent="0.25">
      <c r="A24" s="152" t="s">
        <v>287</v>
      </c>
      <c r="B24" s="151">
        <v>105.91198387628241</v>
      </c>
      <c r="C24" s="151">
        <v>108.03285358957085</v>
      </c>
      <c r="D24" s="151">
        <v>101.97182273957431</v>
      </c>
      <c r="E24" s="151">
        <v>119.02606516426772</v>
      </c>
      <c r="F24" s="151">
        <v>117.40605613409026</v>
      </c>
      <c r="G24" s="151">
        <v>95.324634368201487</v>
      </c>
      <c r="H24" s="151">
        <v>75.326208981450122</v>
      </c>
      <c r="I24" s="151">
        <v>86.890348944275914</v>
      </c>
      <c r="J24" s="151">
        <v>83.671918065790024</v>
      </c>
      <c r="K24" s="151">
        <v>63.739823113187867</v>
      </c>
      <c r="L24" s="151">
        <v>53.297143559643224</v>
      </c>
      <c r="M24" s="151">
        <v>59.309494000889146</v>
      </c>
      <c r="N24" s="151">
        <v>50.927734756759101</v>
      </c>
      <c r="O24" s="151">
        <v>47.936354822215193</v>
      </c>
      <c r="P24" s="151">
        <v>52.705295084298129</v>
      </c>
      <c r="Q24" s="151">
        <v>52.424610030164857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603.46891064308124</v>
      </c>
      <c r="C26" s="204">
        <v>613.49523949228023</v>
      </c>
      <c r="D26" s="204">
        <v>582.7645268709</v>
      </c>
      <c r="E26" s="204">
        <v>675.52248155772509</v>
      </c>
      <c r="F26" s="204">
        <v>672.01182714281788</v>
      </c>
      <c r="G26" s="204">
        <v>561.83935120095146</v>
      </c>
      <c r="H26" s="204">
        <v>437.87088135910443</v>
      </c>
      <c r="I26" s="204">
        <v>506.64125917138426</v>
      </c>
      <c r="J26" s="204">
        <v>488.70684319203957</v>
      </c>
      <c r="K26" s="204">
        <v>387.20559192447524</v>
      </c>
      <c r="L26" s="204">
        <v>335.38258167252849</v>
      </c>
      <c r="M26" s="204">
        <v>353.39870962740315</v>
      </c>
      <c r="N26" s="204">
        <v>305.92877737943866</v>
      </c>
      <c r="O26" s="204">
        <v>195.71569852307331</v>
      </c>
      <c r="P26" s="204">
        <v>150.5531584975509</v>
      </c>
      <c r="Q26" s="204">
        <v>102.42599572900016</v>
      </c>
    </row>
    <row r="27" spans="1:17" x14ac:dyDescent="0.25">
      <c r="A27" s="152" t="s">
        <v>285</v>
      </c>
      <c r="B27" s="264">
        <v>603.46891064308124</v>
      </c>
      <c r="C27" s="264">
        <v>613.49523949228023</v>
      </c>
      <c r="D27" s="264">
        <v>582.7645268709</v>
      </c>
      <c r="E27" s="264">
        <v>675.52248155772509</v>
      </c>
      <c r="F27" s="264">
        <v>672.01182714281788</v>
      </c>
      <c r="G27" s="264">
        <v>561.83935120095146</v>
      </c>
      <c r="H27" s="264">
        <v>437.87088135910443</v>
      </c>
      <c r="I27" s="264">
        <v>506.64125917138426</v>
      </c>
      <c r="J27" s="264">
        <v>488.70684319203957</v>
      </c>
      <c r="K27" s="264">
        <v>387.20559192447524</v>
      </c>
      <c r="L27" s="264">
        <v>335.38258167252849</v>
      </c>
      <c r="M27" s="264">
        <v>353.39870962740315</v>
      </c>
      <c r="N27" s="264">
        <v>305.92877737943866</v>
      </c>
      <c r="O27" s="264">
        <v>195.71569852307331</v>
      </c>
      <c r="P27" s="264">
        <v>150.5531584975509</v>
      </c>
      <c r="Q27" s="264">
        <v>102.42599572900016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28.361470548510976</v>
      </c>
      <c r="C29" s="83">
        <v>28.406544962614191</v>
      </c>
      <c r="D29" s="83">
        <v>28.374456438184055</v>
      </c>
      <c r="E29" s="83">
        <v>28.393856492867378</v>
      </c>
      <c r="F29" s="83">
        <v>28.391513395167646</v>
      </c>
      <c r="G29" s="83">
        <v>28.360270269915997</v>
      </c>
      <c r="H29" s="83">
        <v>26.206832484726856</v>
      </c>
      <c r="I29" s="83">
        <v>26.190263152163688</v>
      </c>
      <c r="J29" s="83">
        <v>26.174794439093656</v>
      </c>
      <c r="K29" s="83">
        <v>17.456977659545707</v>
      </c>
      <c r="L29" s="83">
        <v>17.449774856678037</v>
      </c>
      <c r="M29" s="83">
        <v>15.268852317520448</v>
      </c>
      <c r="N29" s="83">
        <v>15.268498341146149</v>
      </c>
      <c r="O29" s="83">
        <v>9.9724218314831994</v>
      </c>
      <c r="P29" s="83">
        <v>12.252634197270583</v>
      </c>
      <c r="Q29" s="83">
        <v>8.7386091187525459</v>
      </c>
    </row>
    <row r="30" spans="1:17" x14ac:dyDescent="0.25">
      <c r="A30" s="154" t="s">
        <v>125</v>
      </c>
      <c r="B30" s="83">
        <v>125.78247725913808</v>
      </c>
      <c r="C30" s="83">
        <v>120.06778740645755</v>
      </c>
      <c r="D30" s="83">
        <v>127.8030115458359</v>
      </c>
      <c r="E30" s="83">
        <v>131.96143771976378</v>
      </c>
      <c r="F30" s="83">
        <v>153.38732266739967</v>
      </c>
      <c r="G30" s="83">
        <v>188.99280768800153</v>
      </c>
      <c r="H30" s="83">
        <v>122.89601314776202</v>
      </c>
      <c r="I30" s="83">
        <v>149.9546102549532</v>
      </c>
      <c r="J30" s="83">
        <v>147.39962923128957</v>
      </c>
      <c r="K30" s="83">
        <v>175.42335223203486</v>
      </c>
      <c r="L30" s="83">
        <v>193.28502735592292</v>
      </c>
      <c r="M30" s="83">
        <v>135.29681749724523</v>
      </c>
      <c r="N30" s="83">
        <v>125.50303112011892</v>
      </c>
      <c r="O30" s="83">
        <v>30.650412569287038</v>
      </c>
      <c r="P30" s="83">
        <v>28.152260952461372</v>
      </c>
      <c r="Q30" s="83">
        <v>31.233769469224196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449.32496283543225</v>
      </c>
      <c r="C32" s="83">
        <v>465.02090712320853</v>
      </c>
      <c r="D32" s="83">
        <v>426.58705888688002</v>
      </c>
      <c r="E32" s="83">
        <v>515.16718734509391</v>
      </c>
      <c r="F32" s="83">
        <v>490.2329910802506</v>
      </c>
      <c r="G32" s="83">
        <v>344.48627324303391</v>
      </c>
      <c r="H32" s="83">
        <v>288.76803572661555</v>
      </c>
      <c r="I32" s="83">
        <v>330.49638576426736</v>
      </c>
      <c r="J32" s="83">
        <v>315.13241952165635</v>
      </c>
      <c r="K32" s="83">
        <v>194.3252620328947</v>
      </c>
      <c r="L32" s="83">
        <v>124.64777945992752</v>
      </c>
      <c r="M32" s="83">
        <v>202.83303981263745</v>
      </c>
      <c r="N32" s="83">
        <v>165.15724791817357</v>
      </c>
      <c r="O32" s="83">
        <v>155.09286412230307</v>
      </c>
      <c r="P32" s="83">
        <v>110.14826334781894</v>
      </c>
      <c r="Q32" s="83">
        <v>62.453617141023422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538.53825444399411</v>
      </c>
      <c r="C34" s="204">
        <v>635.02960439949084</v>
      </c>
      <c r="D34" s="204">
        <v>531.76308971281287</v>
      </c>
      <c r="E34" s="204">
        <v>695.99880478968225</v>
      </c>
      <c r="F34" s="204">
        <v>605.92757000765846</v>
      </c>
      <c r="G34" s="204">
        <v>303.11090850891713</v>
      </c>
      <c r="H34" s="204">
        <v>199.10926779719097</v>
      </c>
      <c r="I34" s="204">
        <v>332.8678014106643</v>
      </c>
      <c r="J34" s="204">
        <v>334.60420327408076</v>
      </c>
      <c r="K34" s="204">
        <v>168.19176408064405</v>
      </c>
      <c r="L34" s="204">
        <v>93.179559124113325</v>
      </c>
      <c r="M34" s="204">
        <v>211.40873573651686</v>
      </c>
      <c r="N34" s="204">
        <v>99.601112593760476</v>
      </c>
      <c r="O34" s="204">
        <v>51.601664918768073</v>
      </c>
      <c r="P34" s="204">
        <v>82.757949084280781</v>
      </c>
      <c r="Q34" s="204">
        <v>92.149855891160854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82.396945583179715</v>
      </c>
      <c r="C38" s="87">
        <v>99.215951166007912</v>
      </c>
      <c r="D38" s="87">
        <v>83.406973949129252</v>
      </c>
      <c r="E38" s="87">
        <v>106.89002471252701</v>
      </c>
      <c r="F38" s="87">
        <v>120.21709685325567</v>
      </c>
      <c r="G38" s="87">
        <v>82.658138129495441</v>
      </c>
      <c r="H38" s="87">
        <v>8.6788826960371672</v>
      </c>
      <c r="I38" s="87">
        <v>56.56541027843128</v>
      </c>
      <c r="J38" s="87">
        <v>57.240412118487995</v>
      </c>
      <c r="K38" s="87">
        <v>26.501115622637162</v>
      </c>
      <c r="L38" s="87">
        <v>7.5576492203676837</v>
      </c>
      <c r="M38" s="87">
        <v>45.657594862863867</v>
      </c>
      <c r="N38" s="87">
        <v>18.711068796447694</v>
      </c>
      <c r="O38" s="87">
        <v>8.0862830781132882</v>
      </c>
      <c r="P38" s="87">
        <v>17.970289697242421</v>
      </c>
      <c r="Q38" s="87">
        <v>31.055396185020804</v>
      </c>
    </row>
    <row r="39" spans="1:17" x14ac:dyDescent="0.25">
      <c r="A39" s="88" t="s">
        <v>29</v>
      </c>
      <c r="B39" s="87">
        <v>170.27951097461266</v>
      </c>
      <c r="C39" s="87">
        <v>164.08469432959203</v>
      </c>
      <c r="D39" s="87">
        <v>176.51605757227205</v>
      </c>
      <c r="E39" s="87">
        <v>185.71425855048003</v>
      </c>
      <c r="F39" s="87">
        <v>108.25634823580803</v>
      </c>
      <c r="G39" s="87">
        <v>68.110061334561152</v>
      </c>
      <c r="H39" s="87">
        <v>170.24212646791204</v>
      </c>
      <c r="I39" s="87">
        <v>151.68982005374403</v>
      </c>
      <c r="J39" s="87">
        <v>154.80829807876802</v>
      </c>
      <c r="K39" s="87">
        <v>111.46504409712</v>
      </c>
      <c r="L39" s="87">
        <v>80.496413203799875</v>
      </c>
      <c r="M39" s="87">
        <v>95.976125996760643</v>
      </c>
      <c r="N39" s="87">
        <v>55.728740821350073</v>
      </c>
      <c r="O39" s="87">
        <v>6.1920032213697418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285.86179788620171</v>
      </c>
      <c r="C41" s="87">
        <v>371.72895890389088</v>
      </c>
      <c r="D41" s="87">
        <v>271.84005819141163</v>
      </c>
      <c r="E41" s="87">
        <v>403.39452152667525</v>
      </c>
      <c r="F41" s="87">
        <v>377.45412491859469</v>
      </c>
      <c r="G41" s="87">
        <v>152.34270904486056</v>
      </c>
      <c r="H41" s="87">
        <v>20.188258633241759</v>
      </c>
      <c r="I41" s="87">
        <v>124.61257107848898</v>
      </c>
      <c r="J41" s="87">
        <v>122.55549307682472</v>
      </c>
      <c r="K41" s="87">
        <v>30.225604360886873</v>
      </c>
      <c r="L41" s="87">
        <v>5.1254966999457725</v>
      </c>
      <c r="M41" s="87">
        <v>69.775014876892357</v>
      </c>
      <c r="N41" s="87">
        <v>25.161302975962709</v>
      </c>
      <c r="O41" s="87">
        <v>37.323378619285045</v>
      </c>
      <c r="P41" s="87">
        <v>64.78765938703836</v>
      </c>
      <c r="Q41" s="87">
        <v>61.094459706140043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0.99999999999999989</v>
      </c>
      <c r="C50" s="77">
        <f t="shared" si="0"/>
        <v>1</v>
      </c>
      <c r="D50" s="77">
        <f t="shared" si="0"/>
        <v>1</v>
      </c>
      <c r="E50" s="77">
        <f t="shared" si="0"/>
        <v>0.99999999999999989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1</v>
      </c>
      <c r="L50" s="77">
        <f t="shared" si="0"/>
        <v>0.99999999999999989</v>
      </c>
      <c r="M50" s="77">
        <f t="shared" si="0"/>
        <v>0.99999999999999978</v>
      </c>
      <c r="N50" s="77">
        <f t="shared" si="0"/>
        <v>0.99999999999999989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2.4898563193089061E-2</v>
      </c>
      <c r="C55" s="201">
        <f t="shared" si="5"/>
        <v>2.3605000386695531E-2</v>
      </c>
      <c r="D55" s="201">
        <f t="shared" si="5"/>
        <v>2.4629998726458626E-2</v>
      </c>
      <c r="E55" s="201">
        <f t="shared" si="5"/>
        <v>2.3661258390027893E-2</v>
      </c>
      <c r="F55" s="201">
        <f t="shared" si="5"/>
        <v>2.4703315558593848E-2</v>
      </c>
      <c r="G55" s="201">
        <f t="shared" si="5"/>
        <v>2.8181322478169808E-2</v>
      </c>
      <c r="H55" s="201">
        <f t="shared" si="5"/>
        <v>2.9610313505786818E-2</v>
      </c>
      <c r="I55" s="201">
        <f t="shared" si="5"/>
        <v>2.6844036353795425E-2</v>
      </c>
      <c r="J55" s="201">
        <f t="shared" si="5"/>
        <v>2.647008951278924E-2</v>
      </c>
      <c r="K55" s="201">
        <f t="shared" si="5"/>
        <v>2.8562911578192716E-2</v>
      </c>
      <c r="L55" s="201">
        <f t="shared" si="5"/>
        <v>3.0017427243558804E-2</v>
      </c>
      <c r="M55" s="201">
        <f t="shared" si="5"/>
        <v>2.68473188196507E-2</v>
      </c>
      <c r="N55" s="201">
        <f t="shared" si="5"/>
        <v>3.0456993501402557E-2</v>
      </c>
      <c r="O55" s="201">
        <f t="shared" si="5"/>
        <v>4.1022141555692407E-2</v>
      </c>
      <c r="P55" s="201">
        <f t="shared" si="5"/>
        <v>4.4904304773841497E-2</v>
      </c>
      <c r="Q55" s="201">
        <f t="shared" si="5"/>
        <v>4.9108409709652273E-2</v>
      </c>
    </row>
    <row r="56" spans="1:17" x14ac:dyDescent="0.25">
      <c r="A56" s="127" t="s">
        <v>283</v>
      </c>
      <c r="B56" s="200">
        <f t="shared" ref="B56:Q56" si="6">IF(B$15=0,0,B$15/B$5)</f>
        <v>0.13435607694389123</v>
      </c>
      <c r="C56" s="200">
        <f t="shared" si="6"/>
        <v>0.12694996671074774</v>
      </c>
      <c r="D56" s="200">
        <f t="shared" si="6"/>
        <v>0.13330626035423918</v>
      </c>
      <c r="E56" s="200">
        <f t="shared" si="6"/>
        <v>0.1271770651717104</v>
      </c>
      <c r="F56" s="200">
        <f t="shared" si="6"/>
        <v>0.13391058060732172</v>
      </c>
      <c r="G56" s="200">
        <f t="shared" si="6"/>
        <v>0.15746309879804277</v>
      </c>
      <c r="H56" s="200">
        <f t="shared" si="6"/>
        <v>0.16388411765684271</v>
      </c>
      <c r="I56" s="200">
        <f t="shared" si="6"/>
        <v>0.14899120059098603</v>
      </c>
      <c r="J56" s="200">
        <f t="shared" si="6"/>
        <v>0.14718331142837013</v>
      </c>
      <c r="K56" s="200">
        <f t="shared" si="6"/>
        <v>0.16647851724532733</v>
      </c>
      <c r="L56" s="200">
        <f t="shared" si="6"/>
        <v>0.18150005415884629</v>
      </c>
      <c r="M56" s="200">
        <f t="shared" si="6"/>
        <v>0.15348523676594641</v>
      </c>
      <c r="N56" s="200">
        <f t="shared" si="6"/>
        <v>0.17591971524463243</v>
      </c>
      <c r="O56" s="200">
        <f t="shared" si="6"/>
        <v>0.22233487459761755</v>
      </c>
      <c r="P56" s="200">
        <f t="shared" si="6"/>
        <v>0.24575899549702335</v>
      </c>
      <c r="Q56" s="200">
        <f t="shared" si="6"/>
        <v>0.2773215887274551</v>
      </c>
    </row>
    <row r="57" spans="1:17" x14ac:dyDescent="0.25">
      <c r="A57" s="142" t="s">
        <v>289</v>
      </c>
      <c r="B57" s="199">
        <f t="shared" ref="B57:Q57" si="7">IF(B$16=0,0,B$16/B$5)</f>
        <v>0.13435607694389123</v>
      </c>
      <c r="C57" s="199">
        <f t="shared" si="7"/>
        <v>0.12694996671074774</v>
      </c>
      <c r="D57" s="199">
        <f t="shared" si="7"/>
        <v>0.13330626035423918</v>
      </c>
      <c r="E57" s="199">
        <f t="shared" si="7"/>
        <v>0.1271770651717104</v>
      </c>
      <c r="F57" s="199">
        <f t="shared" si="7"/>
        <v>0.13391058060732172</v>
      </c>
      <c r="G57" s="199">
        <f t="shared" si="7"/>
        <v>0.15746309879804277</v>
      </c>
      <c r="H57" s="199">
        <f t="shared" si="7"/>
        <v>0.16388411765684271</v>
      </c>
      <c r="I57" s="199">
        <f t="shared" si="7"/>
        <v>0.14899120059098603</v>
      </c>
      <c r="J57" s="199">
        <f t="shared" si="7"/>
        <v>0.14718331142837013</v>
      </c>
      <c r="K57" s="199">
        <f t="shared" si="7"/>
        <v>0.16647851724532733</v>
      </c>
      <c r="L57" s="199">
        <f t="shared" si="7"/>
        <v>0.18150005415884629</v>
      </c>
      <c r="M57" s="199">
        <f t="shared" si="7"/>
        <v>0.15348523676594641</v>
      </c>
      <c r="N57" s="199">
        <f t="shared" si="7"/>
        <v>0.17591971524463243</v>
      </c>
      <c r="O57" s="199">
        <f t="shared" si="7"/>
        <v>0.22233487459761755</v>
      </c>
      <c r="P57" s="199">
        <f t="shared" si="7"/>
        <v>0.24575899549702335</v>
      </c>
      <c r="Q57" s="199">
        <f t="shared" si="7"/>
        <v>0.2773215887274551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7.1354790149538758E-2</v>
      </c>
      <c r="C59" s="200">
        <f t="shared" si="9"/>
        <v>6.7647672518707805E-2</v>
      </c>
      <c r="D59" s="200">
        <f t="shared" si="9"/>
        <v>7.0585132840021506E-2</v>
      </c>
      <c r="E59" s="200">
        <f t="shared" si="9"/>
        <v>6.7808897806724708E-2</v>
      </c>
      <c r="F59" s="200">
        <f t="shared" si="9"/>
        <v>7.0795245653795857E-2</v>
      </c>
      <c r="G59" s="200">
        <f t="shared" si="9"/>
        <v>8.0839505714744853E-2</v>
      </c>
      <c r="H59" s="200">
        <f t="shared" si="9"/>
        <v>8.5287750599018344E-2</v>
      </c>
      <c r="I59" s="200">
        <f t="shared" si="9"/>
        <v>7.7301391940718306E-2</v>
      </c>
      <c r="J59" s="200">
        <f t="shared" si="9"/>
        <v>7.6232969784696472E-2</v>
      </c>
      <c r="K59" s="200">
        <f t="shared" si="9"/>
        <v>8.2870030537173026E-2</v>
      </c>
      <c r="L59" s="200">
        <f t="shared" si="9"/>
        <v>8.7211904703890217E-2</v>
      </c>
      <c r="M59" s="200">
        <f t="shared" si="9"/>
        <v>7.7892552358371808E-2</v>
      </c>
      <c r="N59" s="200">
        <f t="shared" si="9"/>
        <v>8.8545867752081439E-2</v>
      </c>
      <c r="O59" s="200">
        <f t="shared" si="9"/>
        <v>0.11959876291681254</v>
      </c>
      <c r="P59" s="200">
        <f t="shared" si="9"/>
        <v>0.13071208407927259</v>
      </c>
      <c r="Q59" s="200">
        <f t="shared" si="9"/>
        <v>0.14296185692941027</v>
      </c>
    </row>
    <row r="60" spans="1:17" x14ac:dyDescent="0.25">
      <c r="A60" s="142" t="s">
        <v>287</v>
      </c>
      <c r="B60" s="199">
        <f t="shared" ref="B60:Q60" si="10">IF(B$24=0,0,B$24/B$5)</f>
        <v>7.1354790149538758E-2</v>
      </c>
      <c r="C60" s="199">
        <f t="shared" si="10"/>
        <v>6.7647672518707805E-2</v>
      </c>
      <c r="D60" s="199">
        <f t="shared" si="10"/>
        <v>7.0585132840021506E-2</v>
      </c>
      <c r="E60" s="199">
        <f t="shared" si="10"/>
        <v>6.7808897806724708E-2</v>
      </c>
      <c r="F60" s="199">
        <f t="shared" si="10"/>
        <v>7.0795245653795857E-2</v>
      </c>
      <c r="G60" s="199">
        <f t="shared" si="10"/>
        <v>8.0839505714744853E-2</v>
      </c>
      <c r="H60" s="199">
        <f t="shared" si="10"/>
        <v>8.5287750599018344E-2</v>
      </c>
      <c r="I60" s="199">
        <f t="shared" si="10"/>
        <v>7.7301391940718306E-2</v>
      </c>
      <c r="J60" s="199">
        <f t="shared" si="10"/>
        <v>7.6232969784696472E-2</v>
      </c>
      <c r="K60" s="199">
        <f t="shared" si="10"/>
        <v>8.2870030537173026E-2</v>
      </c>
      <c r="L60" s="199">
        <f t="shared" si="10"/>
        <v>8.7211904703890217E-2</v>
      </c>
      <c r="M60" s="199">
        <f t="shared" si="10"/>
        <v>7.7892552358371808E-2</v>
      </c>
      <c r="N60" s="199">
        <f t="shared" si="10"/>
        <v>8.8545867752081439E-2</v>
      </c>
      <c r="O60" s="199">
        <f t="shared" si="10"/>
        <v>0.11959876291681254</v>
      </c>
      <c r="P60" s="199">
        <f t="shared" si="10"/>
        <v>0.13071208407927259</v>
      </c>
      <c r="Q60" s="199">
        <f t="shared" si="10"/>
        <v>0.14296185692941027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0.40656775470288048</v>
      </c>
      <c r="C62" s="200">
        <f t="shared" si="12"/>
        <v>0.38415651974379039</v>
      </c>
      <c r="D62" s="200">
        <f t="shared" si="12"/>
        <v>0.40339096074302927</v>
      </c>
      <c r="E62" s="200">
        <f t="shared" si="12"/>
        <v>0.38484373027769553</v>
      </c>
      <c r="F62" s="200">
        <f t="shared" si="12"/>
        <v>0.40521966201211951</v>
      </c>
      <c r="G62" s="200">
        <f t="shared" si="12"/>
        <v>0.47646461739095558</v>
      </c>
      <c r="H62" s="200">
        <f t="shared" si="12"/>
        <v>0.49577727365948093</v>
      </c>
      <c r="I62" s="200">
        <f t="shared" si="12"/>
        <v>0.45072985693339457</v>
      </c>
      <c r="J62" s="200">
        <f t="shared" si="12"/>
        <v>0.44525779821779188</v>
      </c>
      <c r="K62" s="200">
        <f t="shared" si="12"/>
        <v>0.50341745018596418</v>
      </c>
      <c r="L62" s="200">
        <f t="shared" si="12"/>
        <v>0.54879777411405106</v>
      </c>
      <c r="M62" s="200">
        <f t="shared" si="12"/>
        <v>0.46412683090199452</v>
      </c>
      <c r="N62" s="200">
        <f t="shared" si="12"/>
        <v>0.53190524166796038</v>
      </c>
      <c r="O62" s="200">
        <f t="shared" si="12"/>
        <v>0.48830069607027587</v>
      </c>
      <c r="P62" s="200">
        <f t="shared" si="12"/>
        <v>0.37338026626085041</v>
      </c>
      <c r="Q62" s="200">
        <f t="shared" si="12"/>
        <v>0.27931558363211845</v>
      </c>
    </row>
    <row r="63" spans="1:17" x14ac:dyDescent="0.25">
      <c r="A63" s="142" t="s">
        <v>285</v>
      </c>
      <c r="B63" s="199">
        <f t="shared" ref="B63:Q63" si="13">IF(B$27=0,0,B$27/B$5)</f>
        <v>0.40656775470288048</v>
      </c>
      <c r="C63" s="199">
        <f t="shared" si="13"/>
        <v>0.38415651974379039</v>
      </c>
      <c r="D63" s="199">
        <f t="shared" si="13"/>
        <v>0.40339096074302927</v>
      </c>
      <c r="E63" s="199">
        <f t="shared" si="13"/>
        <v>0.38484373027769553</v>
      </c>
      <c r="F63" s="199">
        <f t="shared" si="13"/>
        <v>0.40521966201211951</v>
      </c>
      <c r="G63" s="199">
        <f t="shared" si="13"/>
        <v>0.47646461739095558</v>
      </c>
      <c r="H63" s="199">
        <f t="shared" si="13"/>
        <v>0.49577727365948093</v>
      </c>
      <c r="I63" s="199">
        <f t="shared" si="13"/>
        <v>0.45072985693339457</v>
      </c>
      <c r="J63" s="199">
        <f t="shared" si="13"/>
        <v>0.44525779821779188</v>
      </c>
      <c r="K63" s="199">
        <f t="shared" si="13"/>
        <v>0.50341745018596418</v>
      </c>
      <c r="L63" s="199">
        <f t="shared" si="13"/>
        <v>0.54879777411405106</v>
      </c>
      <c r="M63" s="199">
        <f t="shared" si="13"/>
        <v>0.46412683090199452</v>
      </c>
      <c r="N63" s="199">
        <f t="shared" si="13"/>
        <v>0.53190524166796038</v>
      </c>
      <c r="O63" s="199">
        <f t="shared" si="13"/>
        <v>0.48830069607027587</v>
      </c>
      <c r="P63" s="199">
        <f t="shared" si="13"/>
        <v>0.37338026626085041</v>
      </c>
      <c r="Q63" s="199">
        <f t="shared" si="13"/>
        <v>0.27931558363211845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0.36282281501060043</v>
      </c>
      <c r="C65" s="200">
        <f t="shared" si="15"/>
        <v>0.39764084064005861</v>
      </c>
      <c r="D65" s="200">
        <f t="shared" si="15"/>
        <v>0.36808764733625143</v>
      </c>
      <c r="E65" s="200">
        <f t="shared" si="15"/>
        <v>0.39650904835384138</v>
      </c>
      <c r="F65" s="200">
        <f t="shared" si="15"/>
        <v>0.3653711961681691</v>
      </c>
      <c r="G65" s="200">
        <f t="shared" si="15"/>
        <v>0.25705145561808695</v>
      </c>
      <c r="H65" s="200">
        <f t="shared" si="15"/>
        <v>0.22544054457887122</v>
      </c>
      <c r="I65" s="200">
        <f t="shared" si="15"/>
        <v>0.29613351418110562</v>
      </c>
      <c r="J65" s="200">
        <f t="shared" si="15"/>
        <v>0.30485583105635228</v>
      </c>
      <c r="K65" s="200">
        <f t="shared" si="15"/>
        <v>0.21867109045334279</v>
      </c>
      <c r="L65" s="200">
        <f t="shared" si="15"/>
        <v>0.15247283977965354</v>
      </c>
      <c r="M65" s="200">
        <f t="shared" si="15"/>
        <v>0.27764806115403645</v>
      </c>
      <c r="N65" s="200">
        <f t="shared" si="15"/>
        <v>0.17317218183392302</v>
      </c>
      <c r="O65" s="200">
        <f t="shared" si="15"/>
        <v>0.12874352485960161</v>
      </c>
      <c r="P65" s="200">
        <f t="shared" si="15"/>
        <v>0.20524434938901215</v>
      </c>
      <c r="Q65" s="200">
        <f t="shared" si="15"/>
        <v>0.25129256100136382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1.5999420594150739</v>
      </c>
      <c r="C71" s="230">
        <f>IF(C$5=0,0,C$5/TRE_fec!C$5)</f>
        <v>1.6876194797302426</v>
      </c>
      <c r="D71" s="230">
        <f>IF(D$5=0,0,D$5/TRE_fec!D$5)</f>
        <v>1.6173877601070856</v>
      </c>
      <c r="E71" s="230">
        <f>IF(E$5=0,0,E$5/TRE_fec!E$5)</f>
        <v>1.6836069246602872</v>
      </c>
      <c r="F71" s="230">
        <f>IF(F$5=0,0,F$5/TRE_fec!F$5)</f>
        <v>1.6125875240163439</v>
      </c>
      <c r="G71" s="230">
        <f>IF(G$5=0,0,G$5/TRE_fec!G$5)</f>
        <v>1.4122244921168596</v>
      </c>
      <c r="H71" s="230">
        <f>IF(H$5=0,0,H$5/TRE_fec!H$5)</f>
        <v>1.3385688929436659</v>
      </c>
      <c r="I71" s="230">
        <f>IF(I$5=0,0,I$5/TRE_fec!I$5)</f>
        <v>1.4768625381097202</v>
      </c>
      <c r="J71" s="230">
        <f>IF(J$5=0,0,J$5/TRE_fec!J$5)</f>
        <v>1.4975610975594114</v>
      </c>
      <c r="K71" s="230">
        <f>IF(K$5=0,0,K$5/TRE_fec!K$5)</f>
        <v>1.3776214291338185</v>
      </c>
      <c r="L71" s="230">
        <f>IF(L$5=0,0,L$5/TRE_fec!L$5)</f>
        <v>1.3090360804365166</v>
      </c>
      <c r="M71" s="230">
        <f>IF(M$5=0,0,M$5/TRE_fec!M$5)</f>
        <v>1.4656539867346292</v>
      </c>
      <c r="N71" s="230">
        <f>IF(N$5=0,0,N$5/TRE_fec!N$5)</f>
        <v>1.2893151628558053</v>
      </c>
      <c r="O71" s="230">
        <f>IF(O$5=0,0,O$5/TRE_fec!O$5)</f>
        <v>0.9545544378280103</v>
      </c>
      <c r="P71" s="230">
        <f>IF(P$5=0,0,P$5/TRE_fec!P$5)</f>
        <v>0.87339690668344827</v>
      </c>
      <c r="Q71" s="230">
        <f>IF(Q$5=0,0,Q$5/TRE_fec!Q$5)</f>
        <v>0.79855936648440118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1.3251222</v>
      </c>
      <c r="C76" s="273">
        <f>IF(C$10=0,0,C$10/TRE_fec!C$10)</f>
        <v>1.3251222000000002</v>
      </c>
      <c r="D76" s="273">
        <f>IF(D$10=0,0,D$10/TRE_fec!D$10)</f>
        <v>1.3251222000000005</v>
      </c>
      <c r="E76" s="273">
        <f>IF(E$10=0,0,E$10/TRE_fec!E$10)</f>
        <v>1.3251222</v>
      </c>
      <c r="F76" s="273">
        <f>IF(F$10=0,0,F$10/TRE_fec!F$10)</f>
        <v>1.3251222</v>
      </c>
      <c r="G76" s="273">
        <f>IF(G$10=0,0,G$10/TRE_fec!G$10)</f>
        <v>1.3238613313317544</v>
      </c>
      <c r="H76" s="273">
        <f>IF(H$10=0,0,H$10/TRE_fec!H$10)</f>
        <v>1.3184422814925196</v>
      </c>
      <c r="I76" s="273">
        <f>IF(I$10=0,0,I$10/TRE_fec!I$10)</f>
        <v>1.3187585275716347</v>
      </c>
      <c r="J76" s="273">
        <f>IF(J$10=0,0,J$10/TRE_fec!J$10)</f>
        <v>1.3186129846423125</v>
      </c>
      <c r="K76" s="273">
        <f>IF(K$10=0,0,K$10/TRE_fec!K$10)</f>
        <v>1.3089099026711657</v>
      </c>
      <c r="L76" s="273">
        <f>IF(L$10=0,0,L$10/TRE_fec!L$10)</f>
        <v>1.307080910434635</v>
      </c>
      <c r="M76" s="273">
        <f>IF(M$10=0,0,M$10/TRE_fec!M$10)</f>
        <v>1.3089099290358552</v>
      </c>
      <c r="N76" s="273">
        <f>IF(N$10=0,0,N$10/TRE_fec!N$10)</f>
        <v>1.3062415952899167</v>
      </c>
      <c r="O76" s="273">
        <f>IF(O$10=0,0,O$10/TRE_fec!O$10)</f>
        <v>1.3025560435770094</v>
      </c>
      <c r="P76" s="273">
        <f>IF(P$10=0,0,P$10/TRE_fec!P$10)</f>
        <v>1.3045989197859174</v>
      </c>
      <c r="Q76" s="273">
        <f>IF(Q$10=0,0,Q$10/TRE_fec!Q$10)</f>
        <v>1.3044891365573374</v>
      </c>
    </row>
    <row r="77" spans="1:17" x14ac:dyDescent="0.25">
      <c r="A77" s="127" t="s">
        <v>283</v>
      </c>
      <c r="B77" s="296">
        <f>IF(B$15=0,0,B$15/TRE_fec!B$15)</f>
        <v>1.9901773152970756</v>
      </c>
      <c r="C77" s="296">
        <f>IF(C$15=0,0,C$15/TRE_fec!C$15)</f>
        <v>1.9835233756869082</v>
      </c>
      <c r="D77" s="296">
        <f>IF(D$15=0,0,D$15/TRE_fec!D$15)</f>
        <v>1.9961579349394973</v>
      </c>
      <c r="E77" s="296">
        <f>IF(E$15=0,0,E$15/TRE_fec!E$15)</f>
        <v>1.9823471189975279</v>
      </c>
      <c r="F77" s="296">
        <f>IF(F$15=0,0,F$15/TRE_fec!F$15)</f>
        <v>1.9992559192478379</v>
      </c>
      <c r="G77" s="296">
        <f>IF(G$15=0,0,G$15/TRE_fec!G$15)</f>
        <v>2.0587932468217889</v>
      </c>
      <c r="H77" s="296">
        <f>IF(H$15=0,0,H$15/TRE_fec!H$15)</f>
        <v>2.0309900576945794</v>
      </c>
      <c r="I77" s="296">
        <f>IF(I$15=0,0,I$15/TRE_fec!I$15)</f>
        <v>2.0371869999185415</v>
      </c>
      <c r="J77" s="296">
        <f>IF(J$15=0,0,J$15/TRE_fec!J$15)</f>
        <v>2.0406725446712275</v>
      </c>
      <c r="K77" s="296">
        <f>IF(K$15=0,0,K$15/TRE_fec!K$15)</f>
        <v>2.1233338866571319</v>
      </c>
      <c r="L77" s="296">
        <f>IF(L$15=0,0,L$15/TRE_fec!L$15)</f>
        <v>2.1996752987445101</v>
      </c>
      <c r="M77" s="296">
        <f>IF(M$15=0,0,M$15/TRE_fec!M$15)</f>
        <v>2.0827074191932637</v>
      </c>
      <c r="N77" s="296">
        <f>IF(N$15=0,0,N$15/TRE_fec!N$15)</f>
        <v>2.099925104279778</v>
      </c>
      <c r="O77" s="296">
        <f>IF(O$15=0,0,O$15/TRE_fec!O$15)</f>
        <v>1.9648911331511483</v>
      </c>
      <c r="P77" s="296">
        <f>IF(P$15=0,0,P$15/TRE_fec!P$15)</f>
        <v>1.9872443671462721</v>
      </c>
      <c r="Q77" s="296">
        <f>IF(Q$15=0,0,Q$15/TRE_fec!Q$15)</f>
        <v>2.0503173628584359</v>
      </c>
    </row>
    <row r="78" spans="1:17" x14ac:dyDescent="0.25">
      <c r="A78" s="127" t="s">
        <v>282</v>
      </c>
      <c r="B78" s="296">
        <f>IF(B$23=0,0,B$23/TRE_fec!B$23)</f>
        <v>2.1139153200000003</v>
      </c>
      <c r="C78" s="296">
        <f>IF(C$23=0,0,C$23/TRE_fec!C$23)</f>
        <v>2.1139153199999998</v>
      </c>
      <c r="D78" s="296">
        <f>IF(D$23=0,0,D$23/TRE_fec!D$23)</f>
        <v>2.1139153200000003</v>
      </c>
      <c r="E78" s="296">
        <f>IF(E$23=0,0,E$23/TRE_fec!E$23)</f>
        <v>2.1139153200000003</v>
      </c>
      <c r="F78" s="296">
        <f>IF(F$23=0,0,F$23/TRE_fec!F$23)</f>
        <v>2.1139153200000003</v>
      </c>
      <c r="G78" s="296">
        <f>IF(G$23=0,0,G$23/TRE_fec!G$23)</f>
        <v>2.1139153200000003</v>
      </c>
      <c r="H78" s="296">
        <f>IF(H$23=0,0,H$23/TRE_fec!H$23)</f>
        <v>2.1139153200000003</v>
      </c>
      <c r="I78" s="296">
        <f>IF(I$23=0,0,I$23/TRE_fec!I$23)</f>
        <v>2.1139153200000003</v>
      </c>
      <c r="J78" s="296">
        <f>IF(J$23=0,0,J$23/TRE_fec!J$23)</f>
        <v>2.1139153200000003</v>
      </c>
      <c r="K78" s="296">
        <f>IF(K$23=0,0,K$23/TRE_fec!K$23)</f>
        <v>2.1139153200000003</v>
      </c>
      <c r="L78" s="296">
        <f>IF(L$23=0,0,L$23/TRE_fec!L$23)</f>
        <v>2.1139153200000003</v>
      </c>
      <c r="M78" s="296">
        <f>IF(M$23=0,0,M$23/TRE_fec!M$23)</f>
        <v>2.1139153200000003</v>
      </c>
      <c r="N78" s="296">
        <f>IF(N$23=0,0,N$23/TRE_fec!N$23)</f>
        <v>2.1139153200000003</v>
      </c>
      <c r="O78" s="296">
        <f>IF(O$23=0,0,O$23/TRE_fec!O$23)</f>
        <v>2.1139153200000003</v>
      </c>
      <c r="P78" s="296">
        <f>IF(P$23=0,0,P$23/TRE_fec!P$23)</f>
        <v>2.1139153200000003</v>
      </c>
      <c r="Q78" s="296">
        <f>IF(Q$23=0,0,Q$23/TRE_fec!Q$23)</f>
        <v>2.1139153200000003</v>
      </c>
    </row>
    <row r="79" spans="1:17" x14ac:dyDescent="0.25">
      <c r="A79" s="127" t="s">
        <v>281</v>
      </c>
      <c r="B79" s="296">
        <f>IF(B$26=0,0,B$26/TRE_fec!B$26)</f>
        <v>1.8819904283126654</v>
      </c>
      <c r="C79" s="296">
        <f>IF(C$26=0,0,C$26/TRE_fec!C$26)</f>
        <v>1.8756981996953217</v>
      </c>
      <c r="D79" s="296">
        <f>IF(D$26=0,0,D$26/TRE_fec!D$26)</f>
        <v>1.8876459389226528</v>
      </c>
      <c r="E79" s="296">
        <f>IF(E$26=0,0,E$26/TRE_fec!E$26)</f>
        <v>1.8745858848208423</v>
      </c>
      <c r="F79" s="296">
        <f>IF(F$26=0,0,F$26/TRE_fec!F$26)</f>
        <v>1.8905755154837702</v>
      </c>
      <c r="G79" s="296">
        <f>IF(G$26=0,0,G$26/TRE_fec!G$26)</f>
        <v>1.9467698783909857</v>
      </c>
      <c r="H79" s="296">
        <f>IF(H$26=0,0,H$26/TRE_fec!H$26)</f>
        <v>1.9200280204655795</v>
      </c>
      <c r="I79" s="296">
        <f>IF(I$26=0,0,I$26/TRE_fec!I$26)</f>
        <v>1.925912825257581</v>
      </c>
      <c r="J79" s="296">
        <f>IF(J$26=0,0,J$26/TRE_fec!J$26)</f>
        <v>1.9291958003464171</v>
      </c>
      <c r="K79" s="296">
        <f>IF(K$26=0,0,K$26/TRE_fec!K$26)</f>
        <v>2.0064963726280514</v>
      </c>
      <c r="L79" s="296">
        <f>IF(L$26=0,0,L$26/TRE_fec!L$26)</f>
        <v>2.0784720170595361</v>
      </c>
      <c r="M79" s="296">
        <f>IF(M$26=0,0,M$26/TRE_fec!M$26)</f>
        <v>1.9681053992026121</v>
      </c>
      <c r="N79" s="296">
        <f>IF(N$26=0,0,N$26/TRE_fec!N$26)</f>
        <v>1.9841458085782837</v>
      </c>
      <c r="O79" s="296">
        <f>IF(O$26=0,0,O$26/TRE_fec!O$26)</f>
        <v>1.3485537718672798</v>
      </c>
      <c r="P79" s="296">
        <f>IF(P$26=0,0,P$26/TRE_fec!P$26)</f>
        <v>0.94350288866058696</v>
      </c>
      <c r="Q79" s="296">
        <f>IF(Q$26=0,0,Q$26/TRE_fec!Q$26)</f>
        <v>0.64533110443383501</v>
      </c>
    </row>
    <row r="80" spans="1:17" x14ac:dyDescent="0.25">
      <c r="A80" s="127" t="s">
        <v>280</v>
      </c>
      <c r="B80" s="296">
        <f>IF(B$34=0,0,B$34/TRE_fec!B$34)</f>
        <v>2.6818216004354558</v>
      </c>
      <c r="C80" s="296">
        <f>IF(C$34=0,0,C$34/TRE_fec!C$34)</f>
        <v>2.6363099419977614</v>
      </c>
      <c r="D80" s="296">
        <f>IF(D$34=0,0,D$34/TRE_fec!D$34)</f>
        <v>2.698059609934766</v>
      </c>
      <c r="E80" s="296">
        <f>IF(E$34=0,0,E$34/TRE_fec!E$34)</f>
        <v>2.6412815647012637</v>
      </c>
      <c r="F80" s="296">
        <f>IF(F$34=0,0,F$34/TRE_fec!F$34)</f>
        <v>2.6021433459604992</v>
      </c>
      <c r="G80" s="296">
        <f>IF(G$34=0,0,G$34/TRE_fec!G$34)</f>
        <v>2.6938183553495163</v>
      </c>
      <c r="H80" s="296">
        <f>IF(H$34=0,0,H$34/TRE_fec!H$34)</f>
        <v>3.1146338079658342</v>
      </c>
      <c r="I80" s="296">
        <f>IF(I$34=0,0,I$34/TRE_fec!I$34)</f>
        <v>2.8186220064576011</v>
      </c>
      <c r="J80" s="296">
        <f>IF(J$34=0,0,J$34/TRE_fec!J$34)</f>
        <v>2.8260483858864434</v>
      </c>
      <c r="K80" s="296">
        <f>IF(K$34=0,0,K$34/TRE_fec!K$34)</f>
        <v>3.0084080603336631</v>
      </c>
      <c r="L80" s="296">
        <f>IF(L$34=0,0,L$34/TRE_fec!L$34)</f>
        <v>3.1503254896647142</v>
      </c>
      <c r="M80" s="296">
        <f>IF(M$34=0,0,M$34/TRE_fec!M$34)</f>
        <v>2.8507166101134831</v>
      </c>
      <c r="N80" s="296">
        <f>IF(N$34=0,0,N$34/TRE_fec!N$34)</f>
        <v>2.9242746827912782</v>
      </c>
      <c r="O80" s="296">
        <f>IF(O$34=0,0,O$34/TRE_fec!O$34)</f>
        <v>2.5138343364030646</v>
      </c>
      <c r="P80" s="296">
        <f>IF(P$34=0,0,P$34/TRE_fec!P$34)</f>
        <v>2.4707459511687873</v>
      </c>
      <c r="Q80" s="296">
        <f>IF(Q$34=0,0,Q$34/TRE_fec!Q$34)</f>
        <v>2.5497700094018856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30470.460997701768</v>
      </c>
      <c r="C3" s="46">
        <v>31479.921734285301</v>
      </c>
      <c r="D3" s="46">
        <v>31116.002586678602</v>
      </c>
      <c r="E3" s="46">
        <v>31102.584087775045</v>
      </c>
      <c r="F3" s="46">
        <v>31047.925318403184</v>
      </c>
      <c r="G3" s="46">
        <v>31239.971474416117</v>
      </c>
      <c r="H3" s="46">
        <v>32866.010043319897</v>
      </c>
      <c r="I3" s="46">
        <v>33902.373134948677</v>
      </c>
      <c r="J3" s="46">
        <v>34223.509437730951</v>
      </c>
      <c r="K3" s="46">
        <v>28669.526208090669</v>
      </c>
      <c r="L3" s="46">
        <v>27871</v>
      </c>
      <c r="M3" s="46">
        <v>27141.213546095743</v>
      </c>
      <c r="N3" s="46">
        <v>26180.476901642793</v>
      </c>
      <c r="O3" s="46">
        <v>26169.043015949734</v>
      </c>
      <c r="P3" s="46">
        <v>27130.031272066983</v>
      </c>
      <c r="Q3" s="46">
        <v>28377.715732484714</v>
      </c>
    </row>
    <row r="5" spans="1:17" x14ac:dyDescent="0.25">
      <c r="A5" s="31" t="s">
        <v>257</v>
      </c>
      <c r="B5" s="46">
        <v>28198.07566839709</v>
      </c>
      <c r="C5" s="46">
        <v>37907.560050552464</v>
      </c>
      <c r="D5" s="46">
        <v>33177.998541376757</v>
      </c>
      <c r="E5" s="46">
        <v>38490.260077120547</v>
      </c>
      <c r="F5" s="46">
        <v>39342.401116303299</v>
      </c>
      <c r="G5" s="46">
        <v>38358.846385660036</v>
      </c>
      <c r="H5" s="46">
        <v>33043.476855829249</v>
      </c>
      <c r="I5" s="46">
        <v>35093.061089483774</v>
      </c>
      <c r="J5" s="46">
        <v>34079.929794695672</v>
      </c>
      <c r="K5" s="46">
        <v>33520.961197357094</v>
      </c>
      <c r="L5" s="46">
        <v>30850.720248744496</v>
      </c>
      <c r="M5" s="46">
        <v>30710.895238671099</v>
      </c>
      <c r="N5" s="46">
        <v>20366.302321924803</v>
      </c>
      <c r="O5" s="46">
        <v>28196.441591430812</v>
      </c>
      <c r="P5" s="46">
        <v>23378.764896859167</v>
      </c>
      <c r="Q5" s="46">
        <v>29174.791528202895</v>
      </c>
    </row>
    <row r="6" spans="1:17" x14ac:dyDescent="0.25">
      <c r="A6" s="294" t="s">
        <v>256</v>
      </c>
      <c r="B6" s="293">
        <v>35247.594585496365</v>
      </c>
      <c r="C6" s="293">
        <v>42096.365639712647</v>
      </c>
      <c r="D6" s="293">
        <v>36487.712441835836</v>
      </c>
      <c r="E6" s="293">
        <v>42155.353898115107</v>
      </c>
      <c r="F6" s="293">
        <v>42715.50256461103</v>
      </c>
      <c r="G6" s="293">
        <v>41378.84900145523</v>
      </c>
      <c r="H6" s="293">
        <v>36345.291584995284</v>
      </c>
      <c r="I6" s="293">
        <v>39333.023094952841</v>
      </c>
      <c r="J6" s="293">
        <v>36555.484204115492</v>
      </c>
      <c r="K6" s="293">
        <v>41532.322237189117</v>
      </c>
      <c r="L6" s="293">
        <v>39452.052852044209</v>
      </c>
      <c r="M6" s="293">
        <v>35771.401699073664</v>
      </c>
      <c r="N6" s="293">
        <v>28594.334486566473</v>
      </c>
      <c r="O6" s="293">
        <v>31350.174495165902</v>
      </c>
      <c r="P6" s="293">
        <v>26657.909421115193</v>
      </c>
      <c r="Q6" s="293">
        <v>33082.551029268325</v>
      </c>
    </row>
    <row r="7" spans="1:17" x14ac:dyDescent="0.25">
      <c r="A7" s="292" t="s">
        <v>255</v>
      </c>
      <c r="B7" s="291"/>
      <c r="C7" s="291">
        <v>6848.7710542162822</v>
      </c>
      <c r="D7" s="291">
        <v>0</v>
      </c>
      <c r="E7" s="291">
        <v>5667.6414562792706</v>
      </c>
      <c r="F7" s="291">
        <v>3381.3929010163756</v>
      </c>
      <c r="G7" s="291">
        <v>0</v>
      </c>
      <c r="H7" s="291">
        <v>2877.1219714664358</v>
      </c>
      <c r="I7" s="291">
        <v>2987.7315099575571</v>
      </c>
      <c r="J7" s="291">
        <v>0</v>
      </c>
      <c r="K7" s="291">
        <v>4976.8380330736254</v>
      </c>
      <c r="L7" s="291">
        <v>0</v>
      </c>
      <c r="M7" s="291">
        <v>0</v>
      </c>
      <c r="N7" s="291">
        <v>0</v>
      </c>
      <c r="O7" s="291">
        <v>2755.840008599429</v>
      </c>
      <c r="P7" s="291">
        <v>0</v>
      </c>
      <c r="Q7" s="291">
        <v>6424.6416081531315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5608.6531978768107</v>
      </c>
      <c r="E8" s="289">
        <f t="shared" si="0"/>
        <v>0</v>
      </c>
      <c r="F8" s="289">
        <f t="shared" si="0"/>
        <v>2821.2442345204545</v>
      </c>
      <c r="G8" s="289">
        <f t="shared" si="0"/>
        <v>1336.6535631557999</v>
      </c>
      <c r="H8" s="289">
        <f t="shared" si="0"/>
        <v>7910.6793879263787</v>
      </c>
      <c r="I8" s="289">
        <f t="shared" si="0"/>
        <v>0</v>
      </c>
      <c r="J8" s="289">
        <f t="shared" si="0"/>
        <v>2777.5388908373498</v>
      </c>
      <c r="K8" s="289">
        <f t="shared" si="0"/>
        <v>0</v>
      </c>
      <c r="L8" s="289">
        <f t="shared" si="0"/>
        <v>2080.2693851449076</v>
      </c>
      <c r="M8" s="289">
        <f t="shared" si="0"/>
        <v>3680.6511529705458</v>
      </c>
      <c r="N8" s="289">
        <f t="shared" si="0"/>
        <v>7177.0672125071906</v>
      </c>
      <c r="O8" s="289">
        <f t="shared" si="0"/>
        <v>0</v>
      </c>
      <c r="P8" s="289">
        <f t="shared" si="0"/>
        <v>4692.2650740507088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7049.5189170992744</v>
      </c>
      <c r="C9" s="287">
        <f t="shared" ref="C9:Q9" si="1">C6-C5</f>
        <v>4188.8055891601834</v>
      </c>
      <c r="D9" s="287">
        <f t="shared" si="1"/>
        <v>3309.713900459079</v>
      </c>
      <c r="E9" s="287">
        <f t="shared" si="1"/>
        <v>3665.0938209945598</v>
      </c>
      <c r="F9" s="287">
        <f t="shared" si="1"/>
        <v>3373.1014483077306</v>
      </c>
      <c r="G9" s="287">
        <f t="shared" si="1"/>
        <v>3020.0026157951943</v>
      </c>
      <c r="H9" s="287">
        <f t="shared" si="1"/>
        <v>3301.8147291660352</v>
      </c>
      <c r="I9" s="287">
        <f t="shared" si="1"/>
        <v>4239.9620054690677</v>
      </c>
      <c r="J9" s="287">
        <f t="shared" si="1"/>
        <v>2475.5544094198194</v>
      </c>
      <c r="K9" s="287">
        <f t="shared" si="1"/>
        <v>8011.3610398320234</v>
      </c>
      <c r="L9" s="287">
        <f t="shared" si="1"/>
        <v>8601.3326032997138</v>
      </c>
      <c r="M9" s="287">
        <f t="shared" si="1"/>
        <v>5060.5064604025647</v>
      </c>
      <c r="N9" s="287">
        <f t="shared" si="1"/>
        <v>8228.0321646416705</v>
      </c>
      <c r="O9" s="287">
        <f t="shared" si="1"/>
        <v>3153.7329037350901</v>
      </c>
      <c r="P9" s="287">
        <f t="shared" si="1"/>
        <v>3279.1445242560258</v>
      </c>
      <c r="Q9" s="287">
        <f t="shared" si="1"/>
        <v>3907.7595010654295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1036.0152759034104</v>
      </c>
      <c r="C12" s="38">
        <v>1376.5916000000002</v>
      </c>
      <c r="D12" s="38">
        <v>1222.00803</v>
      </c>
      <c r="E12" s="38">
        <v>1403.98317</v>
      </c>
      <c r="F12" s="38">
        <v>1413.91509</v>
      </c>
      <c r="G12" s="38">
        <v>1383.4935981695889</v>
      </c>
      <c r="H12" s="38">
        <v>1181.6989900000001</v>
      </c>
      <c r="I12" s="38">
        <v>1234.2956799999999</v>
      </c>
      <c r="J12" s="38">
        <v>1200.1041500000001</v>
      </c>
      <c r="K12" s="38">
        <v>1155.6108199999999</v>
      </c>
      <c r="L12" s="38">
        <v>1095.1093709586166</v>
      </c>
      <c r="M12" s="38">
        <v>1082.7576529511402</v>
      </c>
      <c r="N12" s="38">
        <v>715.27369468714733</v>
      </c>
      <c r="O12" s="38">
        <v>1003.0589042899923</v>
      </c>
      <c r="P12" s="38">
        <v>829.22350954856654</v>
      </c>
      <c r="Q12" s="38">
        <v>933.98428737000631</v>
      </c>
    </row>
    <row r="13" spans="1:17" x14ac:dyDescent="0.25">
      <c r="A13" s="55" t="s">
        <v>33</v>
      </c>
      <c r="B13" s="54">
        <v>20.421305511255859</v>
      </c>
      <c r="C13" s="54">
        <v>21.798680000000001</v>
      </c>
      <c r="D13" s="54">
        <v>20.400739999999999</v>
      </c>
      <c r="E13" s="54">
        <v>30.601379999999999</v>
      </c>
      <c r="F13" s="54">
        <v>6.7997100000000001</v>
      </c>
      <c r="G13" s="54">
        <v>4.7766793596065655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263.78029257588685</v>
      </c>
      <c r="C14" s="51">
        <v>249.79671999999999</v>
      </c>
      <c r="D14" s="51">
        <v>241.90104000000002</v>
      </c>
      <c r="E14" s="51">
        <v>255.51544999999999</v>
      </c>
      <c r="F14" s="51">
        <v>246.68265</v>
      </c>
      <c r="G14" s="51">
        <v>223.46120252491033</v>
      </c>
      <c r="H14" s="51">
        <v>212.08940000000001</v>
      </c>
      <c r="I14" s="51">
        <v>220.49333000000001</v>
      </c>
      <c r="J14" s="51">
        <v>211.39783</v>
      </c>
      <c r="K14" s="51">
        <v>191.48593</v>
      </c>
      <c r="L14" s="51">
        <v>231.41354557673455</v>
      </c>
      <c r="M14" s="51">
        <v>167.35991145481842</v>
      </c>
      <c r="N14" s="51">
        <v>141.05918284634271</v>
      </c>
      <c r="O14" s="51">
        <v>286.56747467248243</v>
      </c>
      <c r="P14" s="51">
        <v>158.97805115087996</v>
      </c>
      <c r="Q14" s="51">
        <v>123.07640507818425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29.664755066688386</v>
      </c>
      <c r="C16" s="51">
        <v>26.38289</v>
      </c>
      <c r="D16" s="51">
        <v>26.39471</v>
      </c>
      <c r="E16" s="51">
        <v>26.387799999999999</v>
      </c>
      <c r="F16" s="51">
        <v>27.49184</v>
      </c>
      <c r="G16" s="51">
        <v>26.368212510010135</v>
      </c>
      <c r="H16" s="51">
        <v>24.193709999999999</v>
      </c>
      <c r="I16" s="51">
        <v>24.182590000000001</v>
      </c>
      <c r="J16" s="51">
        <v>23.074560000000002</v>
      </c>
      <c r="K16" s="51">
        <v>20.885249999999999</v>
      </c>
      <c r="L16" s="51">
        <v>20.874691364037549</v>
      </c>
      <c r="M16" s="51">
        <v>18.677760356539345</v>
      </c>
      <c r="N16" s="51">
        <v>17.578580144455834</v>
      </c>
      <c r="O16" s="51">
        <v>14.283084740567144</v>
      </c>
      <c r="P16" s="51">
        <v>7.6911247269996217</v>
      </c>
      <c r="Q16" s="51">
        <v>6.592199862556483</v>
      </c>
    </row>
    <row r="17" spans="1:17" x14ac:dyDescent="0.25">
      <c r="A17" s="53" t="s">
        <v>76</v>
      </c>
      <c r="B17" s="51">
        <v>54.312456819068807</v>
      </c>
      <c r="C17" s="51">
        <v>52.280639999999998</v>
      </c>
      <c r="D17" s="51">
        <v>51.205289999999998</v>
      </c>
      <c r="E17" s="51">
        <v>57.384169999999997</v>
      </c>
      <c r="F17" s="51">
        <v>65.596369999999993</v>
      </c>
      <c r="G17" s="51">
        <v>66.589485265803589</v>
      </c>
      <c r="H17" s="51">
        <v>34.824330000000003</v>
      </c>
      <c r="I17" s="51">
        <v>63.499169999999999</v>
      </c>
      <c r="J17" s="51">
        <v>58.379260000000002</v>
      </c>
      <c r="K17" s="51">
        <v>61.506329999999998</v>
      </c>
      <c r="L17" s="51">
        <v>75.83226401067337</v>
      </c>
      <c r="M17" s="51">
        <v>51.232695896065415</v>
      </c>
      <c r="N17" s="51">
        <v>43.03974274222778</v>
      </c>
      <c r="O17" s="51">
        <v>81.971909236139794</v>
      </c>
      <c r="P17" s="51">
        <v>61.478693694533192</v>
      </c>
      <c r="Q17" s="51">
        <v>58.396811583958055</v>
      </c>
    </row>
    <row r="18" spans="1:17" x14ac:dyDescent="0.25">
      <c r="A18" s="53" t="s">
        <v>29</v>
      </c>
      <c r="B18" s="51">
        <v>62.099754778987538</v>
      </c>
      <c r="C18" s="51">
        <v>53.480119999999999</v>
      </c>
      <c r="D18" s="51">
        <v>57.299289999999999</v>
      </c>
      <c r="E18" s="51">
        <v>56.385289999999998</v>
      </c>
      <c r="F18" s="51">
        <v>34.400860000000002</v>
      </c>
      <c r="G18" s="51">
        <v>21.973446243212191</v>
      </c>
      <c r="H18" s="51">
        <v>50.624250000000004</v>
      </c>
      <c r="I18" s="51">
        <v>44.909039999999997</v>
      </c>
      <c r="J18" s="51">
        <v>45.882359999999998</v>
      </c>
      <c r="K18" s="51">
        <v>29.599810000000002</v>
      </c>
      <c r="L18" s="51">
        <v>27.705661963025193</v>
      </c>
      <c r="M18" s="51">
        <v>21.018466496109653</v>
      </c>
      <c r="N18" s="51">
        <v>12.419737006072998</v>
      </c>
      <c r="O18" s="51">
        <v>137.57530803054891</v>
      </c>
      <c r="P18" s="51">
        <v>85.986586935341677</v>
      </c>
      <c r="Q18" s="51">
        <v>57.32308076958364</v>
      </c>
    </row>
    <row r="19" spans="1:17" x14ac:dyDescent="0.25">
      <c r="A19" s="53" t="s">
        <v>28</v>
      </c>
      <c r="B19" s="51">
        <v>117.70332591114214</v>
      </c>
      <c r="C19" s="51">
        <v>117.65307</v>
      </c>
      <c r="D19" s="51">
        <v>107.00175</v>
      </c>
      <c r="E19" s="51">
        <v>115.35818999999999</v>
      </c>
      <c r="F19" s="51">
        <v>119.19358</v>
      </c>
      <c r="G19" s="51">
        <v>108.53005850588441</v>
      </c>
      <c r="H19" s="51">
        <v>102.44711</v>
      </c>
      <c r="I19" s="51">
        <v>87.902529999999999</v>
      </c>
      <c r="J19" s="51">
        <v>84.06165</v>
      </c>
      <c r="K19" s="51">
        <v>79.494540000000001</v>
      </c>
      <c r="L19" s="51">
        <v>107.00092823899844</v>
      </c>
      <c r="M19" s="51">
        <v>76.430988706104003</v>
      </c>
      <c r="N19" s="51">
        <v>68.021122953586087</v>
      </c>
      <c r="O19" s="51">
        <v>52.737172665226574</v>
      </c>
      <c r="P19" s="51">
        <v>3.8216457940054793</v>
      </c>
      <c r="Q19" s="51">
        <v>0.76431286208607552</v>
      </c>
    </row>
    <row r="20" spans="1:17" x14ac:dyDescent="0.25">
      <c r="A20" s="52" t="s">
        <v>27</v>
      </c>
      <c r="B20" s="51">
        <v>264.59284001217537</v>
      </c>
      <c r="C20" s="51">
        <v>545.70240000000001</v>
      </c>
      <c r="D20" s="51">
        <v>385.2987</v>
      </c>
      <c r="E20" s="51">
        <v>526.12482999999997</v>
      </c>
      <c r="F20" s="51">
        <v>557.26459</v>
      </c>
      <c r="G20" s="51">
        <v>523.54232173802552</v>
      </c>
      <c r="H20" s="51">
        <v>422.40181999999999</v>
      </c>
      <c r="I20" s="51">
        <v>440.79944999999998</v>
      </c>
      <c r="J20" s="51">
        <v>424.49484000000001</v>
      </c>
      <c r="K20" s="51">
        <v>522.95881999999995</v>
      </c>
      <c r="L20" s="51">
        <v>534.23831716403629</v>
      </c>
      <c r="M20" s="51">
        <v>588.41705925365306</v>
      </c>
      <c r="N20" s="51">
        <v>251.5923547654464</v>
      </c>
      <c r="O20" s="51">
        <v>265.07058326225274</v>
      </c>
      <c r="P20" s="51">
        <v>256.83895386683878</v>
      </c>
      <c r="Q20" s="51">
        <v>395.60041055197479</v>
      </c>
    </row>
    <row r="21" spans="1:17" x14ac:dyDescent="0.25">
      <c r="A21" s="53" t="s">
        <v>66</v>
      </c>
      <c r="B21" s="51">
        <v>264.59284001217537</v>
      </c>
      <c r="C21" s="51">
        <v>545.70240000000001</v>
      </c>
      <c r="D21" s="51">
        <v>385.2987</v>
      </c>
      <c r="E21" s="51">
        <v>526.12482999999997</v>
      </c>
      <c r="F21" s="51">
        <v>557.26459</v>
      </c>
      <c r="G21" s="51">
        <v>523.54232173802552</v>
      </c>
      <c r="H21" s="51">
        <v>422.40181999999999</v>
      </c>
      <c r="I21" s="51">
        <v>440.79944999999998</v>
      </c>
      <c r="J21" s="51">
        <v>424.49484000000001</v>
      </c>
      <c r="K21" s="51">
        <v>522.95881999999995</v>
      </c>
      <c r="L21" s="51">
        <v>534.23831716403629</v>
      </c>
      <c r="M21" s="51">
        <v>588.41705925365306</v>
      </c>
      <c r="N21" s="51">
        <v>251.5923547654464</v>
      </c>
      <c r="O21" s="51">
        <v>265.07058326225274</v>
      </c>
      <c r="P21" s="51">
        <v>256.83895386683878</v>
      </c>
      <c r="Q21" s="51">
        <v>395.60041055197479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1.0747985564238902</v>
      </c>
      <c r="C23" s="51">
        <v>1.09999</v>
      </c>
      <c r="D23" s="51">
        <v>1.10002</v>
      </c>
      <c r="E23" s="51">
        <v>1.10009</v>
      </c>
      <c r="F23" s="51">
        <v>1.2151700000000001</v>
      </c>
      <c r="G23" s="51">
        <v>1.3614036224842994</v>
      </c>
      <c r="H23" s="51">
        <v>1.4000600000000001</v>
      </c>
      <c r="I23" s="51">
        <v>1.20994</v>
      </c>
      <c r="J23" s="51">
        <v>1.3081100000000001</v>
      </c>
      <c r="K23" s="51">
        <v>0.40428999999999998</v>
      </c>
      <c r="L23" s="51">
        <v>0.47768335640319898</v>
      </c>
      <c r="M23" s="51">
        <v>0.50157489341584927</v>
      </c>
      <c r="N23" s="51">
        <v>0.5254394333184691</v>
      </c>
      <c r="O23" s="51">
        <v>0.76431005284683218</v>
      </c>
      <c r="P23" s="51">
        <v>0.76432806499536832</v>
      </c>
      <c r="Q23" s="51">
        <v>0.76430651868326782</v>
      </c>
    </row>
    <row r="24" spans="1:17" x14ac:dyDescent="0.25">
      <c r="A24" s="53" t="s">
        <v>23</v>
      </c>
      <c r="B24" s="51">
        <v>1.0747985564238902</v>
      </c>
      <c r="C24" s="51">
        <v>1.09999</v>
      </c>
      <c r="D24" s="51">
        <v>1.10002</v>
      </c>
      <c r="E24" s="51">
        <v>1.10009</v>
      </c>
      <c r="F24" s="51">
        <v>1.09995</v>
      </c>
      <c r="G24" s="51">
        <v>1.0747875994510061</v>
      </c>
      <c r="H24" s="51">
        <v>1.1000300000000001</v>
      </c>
      <c r="I24" s="51">
        <v>1.10006</v>
      </c>
      <c r="J24" s="51">
        <v>1.1998800000000001</v>
      </c>
      <c r="K24" s="51">
        <v>0.24</v>
      </c>
      <c r="L24" s="51">
        <v>0.28660947218378613</v>
      </c>
      <c r="M24" s="51">
        <v>0.31049835457068403</v>
      </c>
      <c r="N24" s="51">
        <v>0.31048442266506104</v>
      </c>
      <c r="O24" s="51">
        <v>0.38215521041164269</v>
      </c>
      <c r="P24" s="51">
        <v>0.38216143043551981</v>
      </c>
      <c r="Q24" s="51">
        <v>0.38215263547882933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0.11522</v>
      </c>
      <c r="G27" s="51">
        <v>0.28661602303329331</v>
      </c>
      <c r="H27" s="51">
        <v>0.30003000000000002</v>
      </c>
      <c r="I27" s="51">
        <v>0.10988000000000001</v>
      </c>
      <c r="J27" s="51">
        <v>0.10823000000000001</v>
      </c>
      <c r="K27" s="51">
        <v>0.16428999999999999</v>
      </c>
      <c r="L27" s="51">
        <v>0.19107388421941285</v>
      </c>
      <c r="M27" s="51">
        <v>0.19107653884516518</v>
      </c>
      <c r="N27" s="51">
        <v>0.21495501065340808</v>
      </c>
      <c r="O27" s="51">
        <v>0.38215484243518949</v>
      </c>
      <c r="P27" s="51">
        <v>0.38216663455984856</v>
      </c>
      <c r="Q27" s="51">
        <v>0.38215388320443849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486.14603924766834</v>
      </c>
      <c r="C30" s="62">
        <v>558.19380999999998</v>
      </c>
      <c r="D30" s="62">
        <v>573.30753000000004</v>
      </c>
      <c r="E30" s="62">
        <v>590.64142000000004</v>
      </c>
      <c r="F30" s="62">
        <v>601.95297000000005</v>
      </c>
      <c r="G30" s="62">
        <v>630.3519909245623</v>
      </c>
      <c r="H30" s="62">
        <v>545.80771000000004</v>
      </c>
      <c r="I30" s="62">
        <v>571.79295999999999</v>
      </c>
      <c r="J30" s="62">
        <v>562.90337</v>
      </c>
      <c r="K30" s="62">
        <v>440.76177999999999</v>
      </c>
      <c r="L30" s="62">
        <v>328.97982486144258</v>
      </c>
      <c r="M30" s="62">
        <v>326.47910734925284</v>
      </c>
      <c r="N30" s="62">
        <v>322.09671764203983</v>
      </c>
      <c r="O30" s="62">
        <v>450.65653630241036</v>
      </c>
      <c r="P30" s="62">
        <v>412.6421764658524</v>
      </c>
      <c r="Q30" s="62">
        <v>414.54316522116403</v>
      </c>
    </row>
    <row r="32" spans="1:17" x14ac:dyDescent="0.25">
      <c r="A32" s="31" t="s">
        <v>63</v>
      </c>
      <c r="B32" s="70">
        <v>1641.5493403584333</v>
      </c>
      <c r="C32" s="70">
        <v>2264.8768749989285</v>
      </c>
      <c r="D32" s="70">
        <v>1847.4502067673482</v>
      </c>
      <c r="E32" s="70">
        <v>2274.2208904562281</v>
      </c>
      <c r="F32" s="70">
        <v>2213.5418673930722</v>
      </c>
      <c r="G32" s="70">
        <v>2041.5828842208234</v>
      </c>
      <c r="H32" s="70">
        <v>1746.3460256155081</v>
      </c>
      <c r="I32" s="70">
        <v>1800.5967885256562</v>
      </c>
      <c r="J32" s="70">
        <v>1730.9643811666201</v>
      </c>
      <c r="K32" s="70">
        <v>1894.7451772462321</v>
      </c>
      <c r="L32" s="70">
        <v>2071.8020622970998</v>
      </c>
      <c r="M32" s="70">
        <v>1970.4737589681515</v>
      </c>
      <c r="N32" s="70">
        <v>1088.8247169454053</v>
      </c>
      <c r="O32" s="70">
        <v>1575.7458909859934</v>
      </c>
      <c r="P32" s="70">
        <v>1108.5607562257419</v>
      </c>
      <c r="Q32" s="70">
        <v>1316.6515306029883</v>
      </c>
    </row>
    <row r="34" spans="1:17" x14ac:dyDescent="0.25">
      <c r="A34" s="184" t="s">
        <v>252</v>
      </c>
      <c r="B34" s="190">
        <f t="shared" ref="B34:Q34" si="2">IF(B$12=0,"",B$12/B$3*1000)</f>
        <v>34.000643310961124</v>
      </c>
      <c r="C34" s="190">
        <f t="shared" si="2"/>
        <v>43.729193853132472</v>
      </c>
      <c r="D34" s="190">
        <f t="shared" si="2"/>
        <v>39.272654853267262</v>
      </c>
      <c r="E34" s="190">
        <f t="shared" si="2"/>
        <v>45.140402676439976</v>
      </c>
      <c r="F34" s="190">
        <f t="shared" si="2"/>
        <v>45.539760724750373</v>
      </c>
      <c r="G34" s="190">
        <f t="shared" si="2"/>
        <v>44.286007088789979</v>
      </c>
      <c r="H34" s="190">
        <f t="shared" si="2"/>
        <v>35.955048648814717</v>
      </c>
      <c r="I34" s="190">
        <f t="shared" si="2"/>
        <v>36.40735340522847</v>
      </c>
      <c r="J34" s="190">
        <f t="shared" si="2"/>
        <v>35.066659431393717</v>
      </c>
      <c r="K34" s="190">
        <f t="shared" si="2"/>
        <v>40.307984569130454</v>
      </c>
      <c r="L34" s="190">
        <f t="shared" si="2"/>
        <v>39.292073156995322</v>
      </c>
      <c r="M34" s="190">
        <f t="shared" si="2"/>
        <v>39.893487117376687</v>
      </c>
      <c r="N34" s="190">
        <f t="shared" si="2"/>
        <v>27.320881028040585</v>
      </c>
      <c r="O34" s="190">
        <f t="shared" si="2"/>
        <v>38.329980338930973</v>
      </c>
      <c r="P34" s="190">
        <f t="shared" si="2"/>
        <v>30.564782665854615</v>
      </c>
      <c r="Q34" s="190">
        <f t="shared" si="2"/>
        <v>32.912595790818003</v>
      </c>
    </row>
    <row r="35" spans="1:17" x14ac:dyDescent="0.25">
      <c r="A35" s="286" t="s">
        <v>251</v>
      </c>
      <c r="B35" s="285">
        <f t="shared" ref="B35:Q35" si="3">IF(B$12=0,"",B$12/B$5*1000)</f>
        <v>36.74063748486644</v>
      </c>
      <c r="C35" s="285">
        <f t="shared" si="3"/>
        <v>36.314434328250513</v>
      </c>
      <c r="D35" s="285">
        <f t="shared" si="3"/>
        <v>36.831879068172732</v>
      </c>
      <c r="E35" s="285">
        <f t="shared" si="3"/>
        <v>36.476323287681765</v>
      </c>
      <c r="F35" s="285">
        <f t="shared" si="3"/>
        <v>35.938708616696005</v>
      </c>
      <c r="G35" s="285">
        <f t="shared" si="3"/>
        <v>36.067132579012871</v>
      </c>
      <c r="H35" s="285">
        <f t="shared" si="3"/>
        <v>35.761944639053162</v>
      </c>
      <c r="I35" s="285">
        <f t="shared" si="3"/>
        <v>35.17207224678036</v>
      </c>
      <c r="J35" s="285">
        <f t="shared" si="3"/>
        <v>35.214396192412018</v>
      </c>
      <c r="K35" s="285">
        <f t="shared" si="3"/>
        <v>34.474274564988079</v>
      </c>
      <c r="L35" s="285">
        <f t="shared" si="3"/>
        <v>35.497043898130165</v>
      </c>
      <c r="M35" s="285">
        <f t="shared" si="3"/>
        <v>35.256466623211104</v>
      </c>
      <c r="N35" s="285">
        <f t="shared" si="3"/>
        <v>35.12044962217508</v>
      </c>
      <c r="O35" s="285">
        <f t="shared" si="3"/>
        <v>35.573953579831581</v>
      </c>
      <c r="P35" s="285">
        <f t="shared" si="3"/>
        <v>35.469089714827881</v>
      </c>
      <c r="Q35" s="285">
        <f t="shared" si="3"/>
        <v>32.013400557365962</v>
      </c>
    </row>
    <row r="36" spans="1:17" x14ac:dyDescent="0.25">
      <c r="A36" s="286" t="s">
        <v>250</v>
      </c>
      <c r="B36" s="285">
        <f>IF(MAE_ued!B$5=0,"",MAE_ued!B$5/B$5*1000)</f>
        <v>19.246501885753517</v>
      </c>
      <c r="C36" s="285">
        <f>IF(MAE_ued!C$5=0,"",MAE_ued!C$5/C$5*1000)</f>
        <v>19.246501885753517</v>
      </c>
      <c r="D36" s="285">
        <f>IF(MAE_ued!D$5=0,"",MAE_ued!D$5/D$5*1000)</f>
        <v>19.246501885753517</v>
      </c>
      <c r="E36" s="285">
        <f>IF(MAE_ued!E$5=0,"",MAE_ued!E$5/E$5*1000)</f>
        <v>19.246501885753514</v>
      </c>
      <c r="F36" s="285">
        <f>IF(MAE_ued!F$5=0,"",MAE_ued!F$5/F$5*1000)</f>
        <v>19.246501885753517</v>
      </c>
      <c r="G36" s="285">
        <f>IF(MAE_ued!G$5=0,"",MAE_ued!G$5/G$5*1000)</f>
        <v>19.246501885753517</v>
      </c>
      <c r="H36" s="285">
        <f>IF(MAE_ued!H$5=0,"",MAE_ued!H$5/H$5*1000)</f>
        <v>19.246501885753514</v>
      </c>
      <c r="I36" s="285">
        <f>IF(MAE_ued!I$5=0,"",MAE_ued!I$5/I$5*1000)</f>
        <v>19.246501885753517</v>
      </c>
      <c r="J36" s="285">
        <f>IF(MAE_ued!J$5=0,"",MAE_ued!J$5/J$5*1000)</f>
        <v>19.246501885753517</v>
      </c>
      <c r="K36" s="285">
        <f>IF(MAE_ued!K$5=0,"",MAE_ued!K$5/K$5*1000)</f>
        <v>19.246501885753517</v>
      </c>
      <c r="L36" s="285">
        <f>IF(MAE_ued!L$5=0,"",MAE_ued!L$5/L$5*1000)</f>
        <v>19.246501885753517</v>
      </c>
      <c r="M36" s="285">
        <f>IF(MAE_ued!M$5=0,"",MAE_ued!M$5/M$5*1000)</f>
        <v>19.246501885753517</v>
      </c>
      <c r="N36" s="285">
        <f>IF(MAE_ued!N$5=0,"",MAE_ued!N$5/N$5*1000)</f>
        <v>19.246501885753514</v>
      </c>
      <c r="O36" s="285">
        <f>IF(MAE_ued!O$5=0,"",MAE_ued!O$5/O$5*1000)</f>
        <v>19.246501885753514</v>
      </c>
      <c r="P36" s="285">
        <f>IF(MAE_ued!P$5=0,"",MAE_ued!P$5/P$5*1000)</f>
        <v>19.246501885753514</v>
      </c>
      <c r="Q36" s="285">
        <f>IF(MAE_ued!Q$5=0,"",MAE_ued!Q$5/Q$5*1000)</f>
        <v>19.246501885753517</v>
      </c>
    </row>
    <row r="37" spans="1:17" x14ac:dyDescent="0.25">
      <c r="A37" s="284" t="s">
        <v>60</v>
      </c>
      <c r="B37" s="283">
        <f t="shared" ref="B37:Q37" si="4">IF(B$12=0,"",B$32/B$12)</f>
        <v>1.584483721948013</v>
      </c>
      <c r="C37" s="283">
        <f t="shared" si="4"/>
        <v>1.6452787268198703</v>
      </c>
      <c r="D37" s="283">
        <f t="shared" si="4"/>
        <v>1.5118151120229122</v>
      </c>
      <c r="E37" s="283">
        <f t="shared" si="4"/>
        <v>1.6198348662941793</v>
      </c>
      <c r="F37" s="283">
        <f t="shared" si="4"/>
        <v>1.5655408751547253</v>
      </c>
      <c r="G37" s="283">
        <f t="shared" si="4"/>
        <v>1.4756720861751076</v>
      </c>
      <c r="H37" s="283">
        <f t="shared" si="4"/>
        <v>1.4778264519084576</v>
      </c>
      <c r="I37" s="283">
        <f t="shared" si="4"/>
        <v>1.4588050640553618</v>
      </c>
      <c r="J37" s="283">
        <f t="shared" si="4"/>
        <v>1.4423451341007527</v>
      </c>
      <c r="K37" s="283">
        <f t="shared" si="4"/>
        <v>1.639604912358152</v>
      </c>
      <c r="L37" s="283">
        <f t="shared" si="4"/>
        <v>1.891867714074553</v>
      </c>
      <c r="M37" s="283">
        <f t="shared" si="4"/>
        <v>1.819865926227787</v>
      </c>
      <c r="N37" s="283">
        <f t="shared" si="4"/>
        <v>1.5222490705766063</v>
      </c>
      <c r="O37" s="283">
        <f t="shared" si="4"/>
        <v>1.5709405342464642</v>
      </c>
      <c r="P37" s="283">
        <f t="shared" si="4"/>
        <v>1.336866048128867</v>
      </c>
      <c r="Q37" s="283">
        <f t="shared" si="4"/>
        <v>1.4097148618105015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1036.0152759034104</v>
      </c>
      <c r="C5" s="96">
        <v>1376.5916000000002</v>
      </c>
      <c r="D5" s="96">
        <v>1222.00803</v>
      </c>
      <c r="E5" s="96">
        <v>1403.9831699999997</v>
      </c>
      <c r="F5" s="96">
        <v>1413.9150899999997</v>
      </c>
      <c r="G5" s="96">
        <v>1383.4935981695885</v>
      </c>
      <c r="H5" s="96">
        <v>1181.6989899999999</v>
      </c>
      <c r="I5" s="96">
        <v>1234.2956799999997</v>
      </c>
      <c r="J5" s="96">
        <v>1200.1041500000001</v>
      </c>
      <c r="K5" s="96">
        <v>1155.6108200000001</v>
      </c>
      <c r="L5" s="96">
        <v>1095.1093709586166</v>
      </c>
      <c r="M5" s="96">
        <v>1082.7576529511402</v>
      </c>
      <c r="N5" s="96">
        <v>715.27369468714744</v>
      </c>
      <c r="O5" s="96">
        <v>1003.0589042899921</v>
      </c>
      <c r="P5" s="96">
        <v>829.22350954856654</v>
      </c>
      <c r="Q5" s="96">
        <v>933.98428737000631</v>
      </c>
    </row>
    <row r="6" spans="1:17" x14ac:dyDescent="0.25">
      <c r="A6" s="132" t="s">
        <v>83</v>
      </c>
      <c r="B6" s="160">
        <v>27.11049647570341</v>
      </c>
      <c r="C6" s="160">
        <v>36.022713745933551</v>
      </c>
      <c r="D6" s="160">
        <v>31.977563614308103</v>
      </c>
      <c r="E6" s="160">
        <v>36.739497638238063</v>
      </c>
      <c r="F6" s="160">
        <v>36.999396588011919</v>
      </c>
      <c r="G6" s="160">
        <v>36.203325558716699</v>
      </c>
      <c r="H6" s="160">
        <v>30.922754759384549</v>
      </c>
      <c r="I6" s="160">
        <v>32.299107417539375</v>
      </c>
      <c r="J6" s="160">
        <v>31.404381852073556</v>
      </c>
      <c r="K6" s="160">
        <v>30.24007829959411</v>
      </c>
      <c r="L6" s="160">
        <v>28.656873534991497</v>
      </c>
      <c r="M6" s="160">
        <v>28.333653197126718</v>
      </c>
      <c r="N6" s="160">
        <v>18.717315690224595</v>
      </c>
      <c r="O6" s="160">
        <v>26.248092593001545</v>
      </c>
      <c r="P6" s="160">
        <v>21.699159805904966</v>
      </c>
      <c r="Q6" s="160">
        <v>24.440544768055737</v>
      </c>
    </row>
    <row r="7" spans="1:17" x14ac:dyDescent="0.25">
      <c r="A7" s="76" t="s">
        <v>82</v>
      </c>
      <c r="B7" s="159">
        <v>36.870275206956642</v>
      </c>
      <c r="C7" s="159">
        <v>48.990890694469634</v>
      </c>
      <c r="D7" s="159">
        <v>43.489486515459021</v>
      </c>
      <c r="E7" s="159">
        <v>49.965716788003768</v>
      </c>
      <c r="F7" s="159">
        <v>50.319179359696214</v>
      </c>
      <c r="G7" s="159">
        <v>49.236522759854715</v>
      </c>
      <c r="H7" s="159">
        <v>42.054946472762992</v>
      </c>
      <c r="I7" s="159">
        <v>43.92678608785355</v>
      </c>
      <c r="J7" s="159">
        <v>42.70995931882004</v>
      </c>
      <c r="K7" s="159">
        <v>41.12650648744799</v>
      </c>
      <c r="L7" s="159">
        <v>38.973348007588434</v>
      </c>
      <c r="M7" s="159">
        <v>38.533768348092337</v>
      </c>
      <c r="N7" s="159">
        <v>25.455549338705449</v>
      </c>
      <c r="O7" s="159">
        <v>35.697405926482105</v>
      </c>
      <c r="P7" s="159">
        <v>29.510857336030753</v>
      </c>
      <c r="Q7" s="159">
        <v>33.239140884555802</v>
      </c>
    </row>
    <row r="8" spans="1:17" x14ac:dyDescent="0.25">
      <c r="A8" s="76" t="s">
        <v>81</v>
      </c>
      <c r="B8" s="159">
        <v>45.545634079181724</v>
      </c>
      <c r="C8" s="159">
        <v>60.518159093168364</v>
      </c>
      <c r="D8" s="159">
        <v>53.722306872037606</v>
      </c>
      <c r="E8" s="159">
        <v>61.722356032239944</v>
      </c>
      <c r="F8" s="159">
        <v>62.158986267860023</v>
      </c>
      <c r="G8" s="159">
        <v>60.821586938644053</v>
      </c>
      <c r="H8" s="159">
        <v>51.950227995766042</v>
      </c>
      <c r="I8" s="159">
        <v>54.262500461466146</v>
      </c>
      <c r="J8" s="159">
        <v>52.759361511483569</v>
      </c>
      <c r="K8" s="159">
        <v>50.803331543318102</v>
      </c>
      <c r="L8" s="159">
        <v>48.143547538785711</v>
      </c>
      <c r="M8" s="159">
        <v>47.600537371172884</v>
      </c>
      <c r="N8" s="159">
        <v>31.445090359577314</v>
      </c>
      <c r="O8" s="159">
        <v>44.096795556242597</v>
      </c>
      <c r="P8" s="159">
        <v>36.454588473920339</v>
      </c>
      <c r="Q8" s="159">
        <v>41.060115210333635</v>
      </c>
    </row>
    <row r="9" spans="1:17" x14ac:dyDescent="0.25">
      <c r="A9" s="76" t="s">
        <v>80</v>
      </c>
      <c r="B9" s="159">
        <v>28.194916334731545</v>
      </c>
      <c r="C9" s="159">
        <v>37.46362229577089</v>
      </c>
      <c r="D9" s="159">
        <v>33.256666158880421</v>
      </c>
      <c r="E9" s="159">
        <v>38.209077543767584</v>
      </c>
      <c r="F9" s="159">
        <v>38.479372451532392</v>
      </c>
      <c r="G9" s="159">
        <v>37.651458581065363</v>
      </c>
      <c r="H9" s="159">
        <v>32.159664949759929</v>
      </c>
      <c r="I9" s="159">
        <v>33.591071714240947</v>
      </c>
      <c r="J9" s="159">
        <v>32.660557126156498</v>
      </c>
      <c r="K9" s="159">
        <v>31.449681431577872</v>
      </c>
      <c r="L9" s="159">
        <v>29.803148476391154</v>
      </c>
      <c r="M9" s="159">
        <v>29.466999325011784</v>
      </c>
      <c r="N9" s="159">
        <v>19.466008317833577</v>
      </c>
      <c r="O9" s="159">
        <v>27.298016296721606</v>
      </c>
      <c r="P9" s="159">
        <v>22.567126198141164</v>
      </c>
      <c r="Q9" s="159">
        <v>25.418166558777965</v>
      </c>
    </row>
    <row r="10" spans="1:17" x14ac:dyDescent="0.25">
      <c r="A10" s="129" t="s">
        <v>79</v>
      </c>
      <c r="B10" s="158">
        <v>29.279336193759683</v>
      </c>
      <c r="C10" s="158">
        <v>38.904530845608235</v>
      </c>
      <c r="D10" s="158">
        <v>34.53576870345276</v>
      </c>
      <c r="E10" s="158">
        <v>39.678657449297106</v>
      </c>
      <c r="F10" s="158">
        <v>39.959348315052871</v>
      </c>
      <c r="G10" s="158">
        <v>39.099591603414034</v>
      </c>
      <c r="H10" s="158">
        <v>33.396575140135312</v>
      </c>
      <c r="I10" s="158">
        <v>34.883036010942519</v>
      </c>
      <c r="J10" s="158">
        <v>33.916732400239439</v>
      </c>
      <c r="K10" s="158">
        <v>32.659284563561634</v>
      </c>
      <c r="L10" s="158">
        <v>30.949423417790818</v>
      </c>
      <c r="M10" s="158">
        <v>30.600345452896857</v>
      </c>
      <c r="N10" s="158">
        <v>20.214700945442562</v>
      </c>
      <c r="O10" s="158">
        <v>28.347940000441668</v>
      </c>
      <c r="P10" s="158">
        <v>23.435092590377359</v>
      </c>
      <c r="Q10" s="158">
        <v>26.395788349500194</v>
      </c>
    </row>
    <row r="11" spans="1:17" x14ac:dyDescent="0.25">
      <c r="A11" s="92" t="s">
        <v>125</v>
      </c>
      <c r="B11" s="91">
        <v>5.8558672387519373</v>
      </c>
      <c r="C11" s="91">
        <v>7.7809061691216472</v>
      </c>
      <c r="D11" s="91">
        <v>6.9071537406905508</v>
      </c>
      <c r="E11" s="91">
        <v>7.9357314898594211</v>
      </c>
      <c r="F11" s="91">
        <v>7.9688256630105743</v>
      </c>
      <c r="G11" s="91">
        <v>7.7625951160761479</v>
      </c>
      <c r="H11" s="91">
        <v>6.6193090280270628</v>
      </c>
      <c r="I11" s="91">
        <v>6.9546312021885051</v>
      </c>
      <c r="J11" s="91">
        <v>6.7617004800478888</v>
      </c>
      <c r="K11" s="91">
        <v>6.4989989127123273</v>
      </c>
      <c r="L11" s="91">
        <v>6.1516699067142806</v>
      </c>
      <c r="M11" s="91">
        <v>6.0818537828103381</v>
      </c>
      <c r="N11" s="91">
        <v>3.999949186957831</v>
      </c>
      <c r="O11" s="91">
        <v>5.5931570316012964</v>
      </c>
      <c r="P11" s="91">
        <v>4.6105851911635032</v>
      </c>
      <c r="Q11" s="91">
        <v>5.2027268932591513</v>
      </c>
    </row>
    <row r="12" spans="1:17" x14ac:dyDescent="0.25">
      <c r="A12" s="92" t="s">
        <v>26</v>
      </c>
      <c r="B12" s="91">
        <v>8.7838008581279041</v>
      </c>
      <c r="C12" s="91">
        <v>11.67135925368247</v>
      </c>
      <c r="D12" s="91">
        <v>10.360730611035825</v>
      </c>
      <c r="E12" s="91">
        <v>11.903597234789132</v>
      </c>
      <c r="F12" s="91">
        <v>11.95323849451586</v>
      </c>
      <c r="G12" s="91">
        <v>11.643892674114221</v>
      </c>
      <c r="H12" s="91">
        <v>9.9289635420405933</v>
      </c>
      <c r="I12" s="91">
        <v>10.431946803282756</v>
      </c>
      <c r="J12" s="91">
        <v>10.142550720071831</v>
      </c>
      <c r="K12" s="91">
        <v>9.7484983690684892</v>
      </c>
      <c r="L12" s="91">
        <v>9.22750486007142</v>
      </c>
      <c r="M12" s="91">
        <v>9.1227806742155071</v>
      </c>
      <c r="N12" s="91">
        <v>5.9999237804367462</v>
      </c>
      <c r="O12" s="91">
        <v>8.3897355474019442</v>
      </c>
      <c r="P12" s="91">
        <v>6.9158777867452539</v>
      </c>
      <c r="Q12" s="91">
        <v>7.8040903398887265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0.11522</v>
      </c>
      <c r="G13" s="91">
        <v>0.28661602303329331</v>
      </c>
      <c r="H13" s="91">
        <v>0.30003000000000002</v>
      </c>
      <c r="I13" s="91">
        <v>0.10988000000000001</v>
      </c>
      <c r="J13" s="91">
        <v>0.10823000000000001</v>
      </c>
      <c r="K13" s="91">
        <v>0.16428999999999999</v>
      </c>
      <c r="L13" s="91">
        <v>0.19107388421941285</v>
      </c>
      <c r="M13" s="91">
        <v>0.19107653884516518</v>
      </c>
      <c r="N13" s="91">
        <v>0.21495501065340808</v>
      </c>
      <c r="O13" s="91">
        <v>0.38215484243518949</v>
      </c>
      <c r="P13" s="91">
        <v>0.38216663455984856</v>
      </c>
      <c r="Q13" s="91">
        <v>0.38215388320443849</v>
      </c>
    </row>
    <row r="14" spans="1:17" x14ac:dyDescent="0.25">
      <c r="A14" s="92" t="s">
        <v>21</v>
      </c>
      <c r="B14" s="157">
        <v>14.639668096879841</v>
      </c>
      <c r="C14" s="157">
        <v>19.452265422804118</v>
      </c>
      <c r="D14" s="157">
        <v>17.26788435172638</v>
      </c>
      <c r="E14" s="157">
        <v>19.839328724648553</v>
      </c>
      <c r="F14" s="157">
        <v>19.922064157526435</v>
      </c>
      <c r="G14" s="157">
        <v>19.406487790190372</v>
      </c>
      <c r="H14" s="157">
        <v>16.54827257006766</v>
      </c>
      <c r="I14" s="157">
        <v>17.386578005471257</v>
      </c>
      <c r="J14" s="157">
        <v>16.90425120011972</v>
      </c>
      <c r="K14" s="157">
        <v>16.247497281780817</v>
      </c>
      <c r="L14" s="157">
        <v>15.379174766785702</v>
      </c>
      <c r="M14" s="157">
        <v>15.204634457025847</v>
      </c>
      <c r="N14" s="157">
        <v>9.9998729673945768</v>
      </c>
      <c r="O14" s="157">
        <v>13.982892579003236</v>
      </c>
      <c r="P14" s="157">
        <v>11.526462977908755</v>
      </c>
      <c r="Q14" s="157">
        <v>13.006817233147878</v>
      </c>
    </row>
    <row r="15" spans="1:17" x14ac:dyDescent="0.25">
      <c r="A15" s="156" t="s">
        <v>295</v>
      </c>
      <c r="B15" s="204">
        <v>191.0522086460912</v>
      </c>
      <c r="C15" s="204">
        <v>253.85809620839663</v>
      </c>
      <c r="D15" s="204">
        <v>225.35124582132656</v>
      </c>
      <c r="E15" s="204">
        <v>258.90939233163249</v>
      </c>
      <c r="F15" s="204">
        <v>260.7409437539236</v>
      </c>
      <c r="G15" s="204">
        <v>255.13089789872049</v>
      </c>
      <c r="H15" s="204">
        <v>217.91783118013007</v>
      </c>
      <c r="I15" s="204">
        <v>227.61721884911128</v>
      </c>
      <c r="J15" s="204">
        <v>221.31193795661409</v>
      </c>
      <c r="K15" s="204">
        <v>213.1068958455246</v>
      </c>
      <c r="L15" s="204">
        <v>201.94978674250896</v>
      </c>
      <c r="M15" s="204">
        <v>199.67199889440576</v>
      </c>
      <c r="N15" s="204">
        <v>131.90405811078983</v>
      </c>
      <c r="O15" s="204">
        <v>184.97470406468972</v>
      </c>
      <c r="P15" s="204">
        <v>152.91761293999201</v>
      </c>
      <c r="Q15" s="204">
        <v>172.23661184646616</v>
      </c>
    </row>
    <row r="16" spans="1:17" x14ac:dyDescent="0.25">
      <c r="A16" s="152" t="s">
        <v>301</v>
      </c>
      <c r="B16" s="264">
        <v>95.526104323045601</v>
      </c>
      <c r="C16" s="264">
        <v>126.9290481041983</v>
      </c>
      <c r="D16" s="264">
        <v>112.67562291066329</v>
      </c>
      <c r="E16" s="264">
        <v>129.45469616581624</v>
      </c>
      <c r="F16" s="264">
        <v>130.3704718769618</v>
      </c>
      <c r="G16" s="264">
        <v>127.56544894936025</v>
      </c>
      <c r="H16" s="264">
        <v>108.95891559006503</v>
      </c>
      <c r="I16" s="264">
        <v>113.80860942455564</v>
      </c>
      <c r="J16" s="264">
        <v>110.65596897830704</v>
      </c>
      <c r="K16" s="264">
        <v>106.5534479227623</v>
      </c>
      <c r="L16" s="264">
        <v>170.97965995292728</v>
      </c>
      <c r="M16" s="264">
        <v>170.17800281601711</v>
      </c>
      <c r="N16" s="264">
        <v>65.952029055394917</v>
      </c>
      <c r="O16" s="264">
        <v>92.487352032344859</v>
      </c>
      <c r="P16" s="264">
        <v>76.458806469996006</v>
      </c>
      <c r="Q16" s="264">
        <v>86.118305923233081</v>
      </c>
    </row>
    <row r="17" spans="1:17" x14ac:dyDescent="0.25">
      <c r="A17" s="154" t="s">
        <v>33</v>
      </c>
      <c r="B17" s="83">
        <v>3.8611979631086415</v>
      </c>
      <c r="C17" s="83">
        <v>0</v>
      </c>
      <c r="D17" s="83">
        <v>2.8382725954663983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8.9911613172838667</v>
      </c>
      <c r="C18" s="83">
        <v>7.4087750898538216</v>
      </c>
      <c r="D18" s="83">
        <v>7.4120943517528017</v>
      </c>
      <c r="E18" s="83">
        <v>7.4101539033837653</v>
      </c>
      <c r="F18" s="83">
        <v>7.7211456972349417</v>
      </c>
      <c r="G18" s="83">
        <v>7.4069900963765667</v>
      </c>
      <c r="H18" s="83">
        <v>6.796642999898248</v>
      </c>
      <c r="I18" s="83">
        <v>6.7918132326050848</v>
      </c>
      <c r="J18" s="83">
        <v>6.4806283839111991</v>
      </c>
      <c r="K18" s="83">
        <v>5.8662119872212504</v>
      </c>
      <c r="L18" s="83">
        <v>7.7678084768792477</v>
      </c>
      <c r="M18" s="83">
        <v>6.9793114548430433</v>
      </c>
      <c r="N18" s="83">
        <v>4.9386315759990449</v>
      </c>
      <c r="O18" s="83">
        <v>4.013267354756981</v>
      </c>
      <c r="P18" s="83">
        <v>2.1613186333665899</v>
      </c>
      <c r="Q18" s="83">
        <v>1.8523587036613485</v>
      </c>
    </row>
    <row r="19" spans="1:17" x14ac:dyDescent="0.25">
      <c r="A19" s="154" t="s">
        <v>125</v>
      </c>
      <c r="B19" s="83">
        <v>14.686823229202634</v>
      </c>
      <c r="C19" s="83">
        <v>10.780448904040602</v>
      </c>
      <c r="D19" s="83">
        <v>12.439688314848071</v>
      </c>
      <c r="E19" s="83">
        <v>12.766679849737598</v>
      </c>
      <c r="F19" s="83">
        <v>13.75279146370768</v>
      </c>
      <c r="G19" s="83">
        <v>14.683426815211464</v>
      </c>
      <c r="H19" s="83">
        <v>7.9235246827023715</v>
      </c>
      <c r="I19" s="83">
        <v>14.929997800765154</v>
      </c>
      <c r="J19" s="83">
        <v>13.921609353389941</v>
      </c>
      <c r="K19" s="83">
        <v>11.046412692281695</v>
      </c>
      <c r="L19" s="83">
        <v>21.682509265798277</v>
      </c>
      <c r="M19" s="83">
        <v>13.0778355684633</v>
      </c>
      <c r="N19" s="83">
        <v>10.03596601470429</v>
      </c>
      <c r="O19" s="83">
        <v>21.460934972186948</v>
      </c>
      <c r="P19" s="83">
        <v>15.980770942534731</v>
      </c>
      <c r="Q19" s="83">
        <v>11.730893504275373</v>
      </c>
    </row>
    <row r="20" spans="1:17" x14ac:dyDescent="0.25">
      <c r="A20" s="154" t="s">
        <v>29</v>
      </c>
      <c r="B20" s="83">
        <v>11.547649954456768</v>
      </c>
      <c r="C20" s="83">
        <v>0</v>
      </c>
      <c r="D20" s="83">
        <v>7.7493854711725403</v>
      </c>
      <c r="E20" s="83">
        <v>0</v>
      </c>
      <c r="F20" s="83">
        <v>0</v>
      </c>
      <c r="G20" s="83">
        <v>0</v>
      </c>
      <c r="H20" s="83">
        <v>0.6655155747016247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13.824338670635768</v>
      </c>
      <c r="P20" s="83">
        <v>3.7387917228977487</v>
      </c>
      <c r="Q20" s="83">
        <v>0</v>
      </c>
    </row>
    <row r="21" spans="1:17" x14ac:dyDescent="0.25">
      <c r="A21" s="154" t="s">
        <v>26</v>
      </c>
      <c r="B21" s="83">
        <v>56.439271858993692</v>
      </c>
      <c r="C21" s="83">
        <v>108.73982411030389</v>
      </c>
      <c r="D21" s="83">
        <v>82.236182177423487</v>
      </c>
      <c r="E21" s="83">
        <v>109.27786241269487</v>
      </c>
      <c r="F21" s="83">
        <v>108.89653471601919</v>
      </c>
      <c r="G21" s="83">
        <v>105.47503203777221</v>
      </c>
      <c r="H21" s="83">
        <v>93.573232332762785</v>
      </c>
      <c r="I21" s="83">
        <v>92.086798391185397</v>
      </c>
      <c r="J21" s="83">
        <v>90.253731241005895</v>
      </c>
      <c r="K21" s="83">
        <v>89.640823243259362</v>
      </c>
      <c r="L21" s="83">
        <v>141.52934221024975</v>
      </c>
      <c r="M21" s="83">
        <v>150.12085579271078</v>
      </c>
      <c r="N21" s="83">
        <v>50.977431464691584</v>
      </c>
      <c r="O21" s="83">
        <v>53.188811034765173</v>
      </c>
      <c r="P21" s="83">
        <v>54.577925171196938</v>
      </c>
      <c r="Q21" s="83">
        <v>72.535053715296357</v>
      </c>
    </row>
    <row r="22" spans="1:17" x14ac:dyDescent="0.25">
      <c r="A22" s="152" t="s">
        <v>300</v>
      </c>
      <c r="B22" s="264">
        <v>95.526104323045601</v>
      </c>
      <c r="C22" s="264">
        <v>126.92904810419833</v>
      </c>
      <c r="D22" s="264">
        <v>112.67562291066326</v>
      </c>
      <c r="E22" s="264">
        <v>129.45469616581622</v>
      </c>
      <c r="F22" s="264">
        <v>130.37047187696183</v>
      </c>
      <c r="G22" s="264">
        <v>127.56544894936026</v>
      </c>
      <c r="H22" s="264">
        <v>108.95891559006503</v>
      </c>
      <c r="I22" s="264">
        <v>113.80860942455566</v>
      </c>
      <c r="J22" s="264">
        <v>110.65596897830703</v>
      </c>
      <c r="K22" s="264">
        <v>106.5534479227623</v>
      </c>
      <c r="L22" s="264">
        <v>30.970126789581684</v>
      </c>
      <c r="M22" s="264">
        <v>29.493996078388648</v>
      </c>
      <c r="N22" s="264">
        <v>65.952029055394917</v>
      </c>
      <c r="O22" s="264">
        <v>92.487352032344873</v>
      </c>
      <c r="P22" s="264">
        <v>76.458806469996006</v>
      </c>
      <c r="Q22" s="264">
        <v>86.118305923233081</v>
      </c>
    </row>
    <row r="23" spans="1:17" x14ac:dyDescent="0.25">
      <c r="A23" s="156" t="s">
        <v>294</v>
      </c>
      <c r="B23" s="204">
        <v>92.796787056672883</v>
      </c>
      <c r="C23" s="204">
        <v>123.30250387264982</v>
      </c>
      <c r="D23" s="204">
        <v>109.45631939893005</v>
      </c>
      <c r="E23" s="204">
        <v>125.75599056107865</v>
      </c>
      <c r="F23" s="204">
        <v>126.64560125190579</v>
      </c>
      <c r="G23" s="204">
        <v>123.92072183652141</v>
      </c>
      <c r="H23" s="204">
        <v>105.84580371606319</v>
      </c>
      <c r="I23" s="204">
        <v>110.55693486956837</v>
      </c>
      <c r="J23" s="204">
        <v>107.49436986464113</v>
      </c>
      <c r="K23" s="204">
        <v>103.50906369639767</v>
      </c>
      <c r="L23" s="204">
        <v>98.089896417790087</v>
      </c>
      <c r="M23" s="204">
        <v>96.983542320139961</v>
      </c>
      <c r="N23" s="204">
        <v>64.067685368097926</v>
      </c>
      <c r="O23" s="204">
        <v>89.84485625999217</v>
      </c>
      <c r="P23" s="204">
        <v>74.274269142281838</v>
      </c>
      <c r="Q23" s="204">
        <v>83.657782896855011</v>
      </c>
    </row>
    <row r="24" spans="1:17" x14ac:dyDescent="0.25">
      <c r="A24" s="152" t="s">
        <v>299</v>
      </c>
      <c r="B24" s="151">
        <v>69.597590292504663</v>
      </c>
      <c r="C24" s="151">
        <v>92.476877904487367</v>
      </c>
      <c r="D24" s="151">
        <v>82.092239549197529</v>
      </c>
      <c r="E24" s="151">
        <v>94.316992920808985</v>
      </c>
      <c r="F24" s="151">
        <v>94.984200938929334</v>
      </c>
      <c r="G24" s="151">
        <v>92.940541377391057</v>
      </c>
      <c r="H24" s="151">
        <v>79.384352787047391</v>
      </c>
      <c r="I24" s="151">
        <v>82.917701152176278</v>
      </c>
      <c r="J24" s="151">
        <v>80.62077739848084</v>
      </c>
      <c r="K24" s="151">
        <v>77.631797772298256</v>
      </c>
      <c r="L24" s="151">
        <v>73.567422313342561</v>
      </c>
      <c r="M24" s="151">
        <v>72.737656740104967</v>
      </c>
      <c r="N24" s="151">
        <v>48.050764026073445</v>
      </c>
      <c r="O24" s="151">
        <v>67.383642194994124</v>
      </c>
      <c r="P24" s="151">
        <v>55.705701856711379</v>
      </c>
      <c r="Q24" s="151">
        <v>62.743337172641255</v>
      </c>
    </row>
    <row r="25" spans="1:17" x14ac:dyDescent="0.25">
      <c r="A25" s="152" t="s">
        <v>298</v>
      </c>
      <c r="B25" s="151">
        <v>23.199196764168221</v>
      </c>
      <c r="C25" s="151">
        <v>30.825625968162456</v>
      </c>
      <c r="D25" s="151">
        <v>27.364079849732512</v>
      </c>
      <c r="E25" s="151">
        <v>31.438997640269662</v>
      </c>
      <c r="F25" s="151">
        <v>31.661400312976447</v>
      </c>
      <c r="G25" s="151">
        <v>30.980180459130352</v>
      </c>
      <c r="H25" s="151">
        <v>26.461450929015797</v>
      </c>
      <c r="I25" s="151">
        <v>27.639233717392091</v>
      </c>
      <c r="J25" s="151">
        <v>26.873592466160282</v>
      </c>
      <c r="K25" s="151">
        <v>25.877265924099419</v>
      </c>
      <c r="L25" s="151">
        <v>24.522474104447522</v>
      </c>
      <c r="M25" s="151">
        <v>24.24588558003499</v>
      </c>
      <c r="N25" s="151">
        <v>16.016921342024482</v>
      </c>
      <c r="O25" s="151">
        <v>22.461214064998043</v>
      </c>
      <c r="P25" s="151">
        <v>18.56856728557046</v>
      </c>
      <c r="Q25" s="151">
        <v>20.914445724213753</v>
      </c>
    </row>
    <row r="26" spans="1:17" x14ac:dyDescent="0.25">
      <c r="A26" s="156" t="s">
        <v>293</v>
      </c>
      <c r="B26" s="204">
        <v>272.93172663727313</v>
      </c>
      <c r="C26" s="204">
        <v>362.65442315485245</v>
      </c>
      <c r="D26" s="204">
        <v>321.93035117332369</v>
      </c>
      <c r="E26" s="204">
        <v>369.87056047376075</v>
      </c>
      <c r="F26" s="204">
        <v>372.48706250560519</v>
      </c>
      <c r="G26" s="204">
        <v>364.47271128388644</v>
      </c>
      <c r="H26" s="204">
        <v>311.3111874001857</v>
      </c>
      <c r="I26" s="204">
        <v>325.16745549873053</v>
      </c>
      <c r="J26" s="204">
        <v>316.15991136659147</v>
      </c>
      <c r="K26" s="204">
        <v>304.43842263646366</v>
      </c>
      <c r="L26" s="204">
        <v>288.4996953464414</v>
      </c>
      <c r="M26" s="204">
        <v>285.245712706294</v>
      </c>
      <c r="N26" s="204">
        <v>188.43436872969977</v>
      </c>
      <c r="O26" s="204">
        <v>264.24957723527109</v>
      </c>
      <c r="P26" s="204">
        <v>218.45373277141712</v>
      </c>
      <c r="Q26" s="204">
        <v>246.05230263780879</v>
      </c>
    </row>
    <row r="27" spans="1:17" x14ac:dyDescent="0.25">
      <c r="A27" s="152" t="s">
        <v>297</v>
      </c>
      <c r="B27" s="264">
        <v>219.64547220852961</v>
      </c>
      <c r="C27" s="264">
        <v>325.06943657430543</v>
      </c>
      <c r="D27" s="264">
        <v>288.56594926293116</v>
      </c>
      <c r="E27" s="264">
        <v>331.53770372542431</v>
      </c>
      <c r="F27" s="264">
        <v>333.82542522279874</v>
      </c>
      <c r="G27" s="264">
        <v>326.5559719064687</v>
      </c>
      <c r="H27" s="264">
        <v>278.89732546010885</v>
      </c>
      <c r="I27" s="264">
        <v>291.41262471832283</v>
      </c>
      <c r="J27" s="264">
        <v>283.33943459814213</v>
      </c>
      <c r="K27" s="264">
        <v>272.80471422285984</v>
      </c>
      <c r="L27" s="264">
        <v>288.4996953464414</v>
      </c>
      <c r="M27" s="264">
        <v>285.245712706294</v>
      </c>
      <c r="N27" s="264">
        <v>168.79782231516691</v>
      </c>
      <c r="O27" s="264">
        <v>236.67205095206924</v>
      </c>
      <c r="P27" s="264">
        <v>195.62241652037773</v>
      </c>
      <c r="Q27" s="264">
        <v>220.36071638956611</v>
      </c>
    </row>
    <row r="28" spans="1:17" x14ac:dyDescent="0.25">
      <c r="A28" s="154" t="s">
        <v>33</v>
      </c>
      <c r="B28" s="83">
        <v>8.8781454651344767</v>
      </c>
      <c r="C28" s="83">
        <v>0</v>
      </c>
      <c r="D28" s="83">
        <v>7.2689087898551499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20.673593749404517</v>
      </c>
      <c r="C29" s="83">
        <v>18.974114910146177</v>
      </c>
      <c r="D29" s="83">
        <v>18.982615648247197</v>
      </c>
      <c r="E29" s="83">
        <v>18.977646096616233</v>
      </c>
      <c r="F29" s="83">
        <v>19.77069430276503</v>
      </c>
      <c r="G29" s="83">
        <v>18.961222413633568</v>
      </c>
      <c r="H29" s="83">
        <v>17.39706700010175</v>
      </c>
      <c r="I29" s="83">
        <v>17.390776767394918</v>
      </c>
      <c r="J29" s="83">
        <v>16.593931616088803</v>
      </c>
      <c r="K29" s="83">
        <v>15.019038012778749</v>
      </c>
      <c r="L29" s="83">
        <v>13.106882887158301</v>
      </c>
      <c r="M29" s="83">
        <v>11.698448901696302</v>
      </c>
      <c r="N29" s="83">
        <v>12.63994856845679</v>
      </c>
      <c r="O29" s="83">
        <v>10.269817385810164</v>
      </c>
      <c r="P29" s="83">
        <v>5.5298060936330318</v>
      </c>
      <c r="Q29" s="83">
        <v>4.7398411588951346</v>
      </c>
    </row>
    <row r="30" spans="1:17" x14ac:dyDescent="0.25">
      <c r="A30" s="154" t="s">
        <v>125</v>
      </c>
      <c r="B30" s="83">
        <v>33.769766351114242</v>
      </c>
      <c r="C30" s="83">
        <v>27.609081637307696</v>
      </c>
      <c r="D30" s="83">
        <v>31.858447944461375</v>
      </c>
      <c r="E30" s="83">
        <v>32.695883941963288</v>
      </c>
      <c r="F30" s="83">
        <v>35.215270699530151</v>
      </c>
      <c r="G30" s="83">
        <v>37.588240029338536</v>
      </c>
      <c r="H30" s="83">
        <v>20.281496289270571</v>
      </c>
      <c r="I30" s="83">
        <v>38.229004538043526</v>
      </c>
      <c r="J30" s="83">
        <v>35.646887911297405</v>
      </c>
      <c r="K30" s="83">
        <v>28.281707597956785</v>
      </c>
      <c r="L30" s="83">
        <v>36.58562263634974</v>
      </c>
      <c r="M30" s="83">
        <v>21.92055650938061</v>
      </c>
      <c r="N30" s="83">
        <v>25.6860817229479</v>
      </c>
      <c r="O30" s="83">
        <v>54.917817232351553</v>
      </c>
      <c r="P30" s="83">
        <v>40.887337560834958</v>
      </c>
      <c r="Q30" s="83">
        <v>30.017173105984639</v>
      </c>
    </row>
    <row r="31" spans="1:17" x14ac:dyDescent="0.25">
      <c r="A31" s="154" t="s">
        <v>29</v>
      </c>
      <c r="B31" s="83">
        <v>26.55178964032725</v>
      </c>
      <c r="C31" s="83">
        <v>0</v>
      </c>
      <c r="D31" s="83">
        <v>19.846429218024252</v>
      </c>
      <c r="E31" s="83">
        <v>0</v>
      </c>
      <c r="F31" s="83">
        <v>0</v>
      </c>
      <c r="G31" s="83">
        <v>0</v>
      </c>
      <c r="H31" s="83">
        <v>1.703490832587311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35.376021848816009</v>
      </c>
      <c r="P31" s="83">
        <v>9.5658238137245455</v>
      </c>
      <c r="Q31" s="83">
        <v>0</v>
      </c>
    </row>
    <row r="32" spans="1:17" x14ac:dyDescent="0.25">
      <c r="A32" s="154" t="s">
        <v>26</v>
      </c>
      <c r="B32" s="83">
        <v>129.77217700254911</v>
      </c>
      <c r="C32" s="83">
        <v>278.48624002685153</v>
      </c>
      <c r="D32" s="83">
        <v>210.60954766234318</v>
      </c>
      <c r="E32" s="83">
        <v>279.86417368684477</v>
      </c>
      <c r="F32" s="83">
        <v>278.83946022050355</v>
      </c>
      <c r="G32" s="83">
        <v>270.00650946349657</v>
      </c>
      <c r="H32" s="83">
        <v>239.51527133814923</v>
      </c>
      <c r="I32" s="83">
        <v>235.79284341288437</v>
      </c>
      <c r="J32" s="83">
        <v>231.09861507075595</v>
      </c>
      <c r="K32" s="83">
        <v>229.50396861212431</v>
      </c>
      <c r="L32" s="83">
        <v>238.80718982293337</v>
      </c>
      <c r="M32" s="83">
        <v>251.62670729521707</v>
      </c>
      <c r="N32" s="83">
        <v>130.47179202376222</v>
      </c>
      <c r="O32" s="83">
        <v>136.10839448509151</v>
      </c>
      <c r="P32" s="83">
        <v>139.6394490521852</v>
      </c>
      <c r="Q32" s="83">
        <v>185.60370212468635</v>
      </c>
    </row>
    <row r="33" spans="1:17" x14ac:dyDescent="0.25">
      <c r="A33" s="152" t="s">
        <v>296</v>
      </c>
      <c r="B33" s="264">
        <v>53.286254428743533</v>
      </c>
      <c r="C33" s="264">
        <v>37.584986580547024</v>
      </c>
      <c r="D33" s="264">
        <v>33.36440191039253</v>
      </c>
      <c r="E33" s="264">
        <v>38.332856748336468</v>
      </c>
      <c r="F33" s="264">
        <v>38.661637282806481</v>
      </c>
      <c r="G33" s="264">
        <v>37.916739377417727</v>
      </c>
      <c r="H33" s="264">
        <v>32.413861940076856</v>
      </c>
      <c r="I33" s="264">
        <v>33.754830780407687</v>
      </c>
      <c r="J33" s="264">
        <v>32.820476768449353</v>
      </c>
      <c r="K33" s="264">
        <v>31.633708413603813</v>
      </c>
      <c r="L33" s="264">
        <v>0</v>
      </c>
      <c r="M33" s="264">
        <v>0</v>
      </c>
      <c r="N33" s="264">
        <v>19.636546414532859</v>
      </c>
      <c r="O33" s="264">
        <v>27.577526283201834</v>
      </c>
      <c r="P33" s="264">
        <v>22.831316251039397</v>
      </c>
      <c r="Q33" s="264">
        <v>25.6915862482427</v>
      </c>
    </row>
    <row r="34" spans="1:17" x14ac:dyDescent="0.25">
      <c r="A34" s="156" t="s">
        <v>292</v>
      </c>
      <c r="B34" s="204">
        <v>150.46040173478229</v>
      </c>
      <c r="C34" s="204">
        <v>254.47016199420483</v>
      </c>
      <c r="D34" s="204">
        <v>148.09880392548166</v>
      </c>
      <c r="E34" s="204">
        <v>238.19302846330197</v>
      </c>
      <c r="F34" s="204">
        <v>232.74473780378366</v>
      </c>
      <c r="G34" s="204">
        <v>186.38654119858302</v>
      </c>
      <c r="H34" s="204">
        <v>151.80238359271107</v>
      </c>
      <c r="I34" s="204">
        <v>156.86732669947401</v>
      </c>
      <c r="J34" s="204">
        <v>145.57211782495028</v>
      </c>
      <c r="K34" s="204">
        <v>241.44729280029878</v>
      </c>
      <c r="L34" s="204">
        <v>217.51251983345765</v>
      </c>
      <c r="M34" s="204">
        <v>212.72146234360022</v>
      </c>
      <c r="N34" s="204">
        <v>100.16153367042432</v>
      </c>
      <c r="O34" s="204">
        <v>141.49427538673535</v>
      </c>
      <c r="P34" s="204">
        <v>76.885778623160377</v>
      </c>
      <c r="Q34" s="204">
        <v>136.82979154704958</v>
      </c>
    </row>
    <row r="35" spans="1:17" x14ac:dyDescent="0.25">
      <c r="A35" s="88" t="s">
        <v>33</v>
      </c>
      <c r="B35" s="87">
        <v>7.6819620830127429</v>
      </c>
      <c r="C35" s="87">
        <v>21.798680000000004</v>
      </c>
      <c r="D35" s="87">
        <v>10.293558614678451</v>
      </c>
      <c r="E35" s="87">
        <v>30.601379999999999</v>
      </c>
      <c r="F35" s="87">
        <v>6.7997099999999993</v>
      </c>
      <c r="G35" s="87">
        <v>4.7766793596065646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2.8421709430404004E-14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6.1102032895300527</v>
      </c>
      <c r="D38" s="87">
        <v>0</v>
      </c>
      <c r="E38" s="87">
        <v>3.9858747184396854</v>
      </c>
      <c r="F38" s="87">
        <v>8.6594821737515808</v>
      </c>
      <c r="G38" s="87">
        <v>6.5552233051774449</v>
      </c>
      <c r="H38" s="87">
        <v>0</v>
      </c>
      <c r="I38" s="87">
        <v>3.3855364590028203</v>
      </c>
      <c r="J38" s="87">
        <v>2.0490622552647655</v>
      </c>
      <c r="K38" s="87">
        <v>15.679210797049187</v>
      </c>
      <c r="L38" s="87">
        <v>11.412462201811078</v>
      </c>
      <c r="M38" s="87">
        <v>10.152450035411171</v>
      </c>
      <c r="N38" s="87">
        <v>3.3177458176177645</v>
      </c>
      <c r="O38" s="87">
        <v>0</v>
      </c>
      <c r="P38" s="87">
        <v>0</v>
      </c>
      <c r="Q38" s="87">
        <v>11.446018080438886</v>
      </c>
    </row>
    <row r="39" spans="1:17" x14ac:dyDescent="0.25">
      <c r="A39" s="88" t="s">
        <v>29</v>
      </c>
      <c r="B39" s="87">
        <v>24.000315184203522</v>
      </c>
      <c r="C39" s="87">
        <v>53.480120000000014</v>
      </c>
      <c r="D39" s="87">
        <v>29.703475310803206</v>
      </c>
      <c r="E39" s="87">
        <v>56.385289999999998</v>
      </c>
      <c r="F39" s="87">
        <v>34.400859999999994</v>
      </c>
      <c r="G39" s="87">
        <v>21.973446243212187</v>
      </c>
      <c r="H39" s="87">
        <v>48.255243592711068</v>
      </c>
      <c r="I39" s="87">
        <v>44.909039999999997</v>
      </c>
      <c r="J39" s="87">
        <v>45.882359999999998</v>
      </c>
      <c r="K39" s="87">
        <v>29.599810000000002</v>
      </c>
      <c r="L39" s="87">
        <v>27.705661963025193</v>
      </c>
      <c r="M39" s="87">
        <v>21.018466496109649</v>
      </c>
      <c r="N39" s="87">
        <v>12.419737006072998</v>
      </c>
      <c r="O39" s="87">
        <v>88.374947511097133</v>
      </c>
      <c r="P39" s="87">
        <v>72.681971398719384</v>
      </c>
      <c r="Q39" s="87">
        <v>57.32308076958364</v>
      </c>
    </row>
    <row r="40" spans="1:17" x14ac:dyDescent="0.25">
      <c r="A40" s="88" t="s">
        <v>28</v>
      </c>
      <c r="B40" s="87">
        <v>117.70332591114214</v>
      </c>
      <c r="C40" s="87">
        <v>117.65307000000003</v>
      </c>
      <c r="D40" s="87">
        <v>107.00175</v>
      </c>
      <c r="E40" s="87">
        <v>115.35818999999999</v>
      </c>
      <c r="F40" s="87">
        <v>119.19357999999998</v>
      </c>
      <c r="G40" s="87">
        <v>108.5300585058844</v>
      </c>
      <c r="H40" s="87">
        <v>102.44711</v>
      </c>
      <c r="I40" s="87">
        <v>87.902529999999999</v>
      </c>
      <c r="J40" s="87">
        <v>84.06165</v>
      </c>
      <c r="K40" s="87">
        <v>79.494540000000001</v>
      </c>
      <c r="L40" s="87">
        <v>107.00092823899844</v>
      </c>
      <c r="M40" s="87">
        <v>76.430988706103989</v>
      </c>
      <c r="N40" s="87">
        <v>68.021122953586087</v>
      </c>
      <c r="O40" s="87">
        <v>52.737172665226574</v>
      </c>
      <c r="P40" s="87">
        <v>3.8216457940054793</v>
      </c>
      <c r="Q40" s="87">
        <v>0.76431286208607552</v>
      </c>
    </row>
    <row r="41" spans="1:17" x14ac:dyDescent="0.25">
      <c r="A41" s="88" t="s">
        <v>26</v>
      </c>
      <c r="B41" s="87">
        <v>0</v>
      </c>
      <c r="C41" s="87">
        <v>54.328098704674737</v>
      </c>
      <c r="D41" s="87">
        <v>0</v>
      </c>
      <c r="E41" s="87">
        <v>30.762203744862308</v>
      </c>
      <c r="F41" s="87">
        <v>62.591155630032063</v>
      </c>
      <c r="G41" s="87">
        <v>43.476346185251408</v>
      </c>
      <c r="H41" s="87">
        <v>0</v>
      </c>
      <c r="I41" s="87">
        <v>19.570160240471186</v>
      </c>
      <c r="J41" s="87">
        <v>12.379165569685519</v>
      </c>
      <c r="K41" s="87">
        <v>116.43373200324959</v>
      </c>
      <c r="L41" s="87">
        <v>71.106857957439161</v>
      </c>
      <c r="M41" s="87">
        <v>104.80905875140473</v>
      </c>
      <c r="N41" s="87">
        <v>16.092443470482419</v>
      </c>
      <c r="O41" s="87">
        <v>0</v>
      </c>
      <c r="P41" s="87">
        <v>0</v>
      </c>
      <c r="Q41" s="87">
        <v>66.914227199462147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1.0747985564238902</v>
      </c>
      <c r="C43" s="87">
        <v>1.0999900000000002</v>
      </c>
      <c r="D43" s="87">
        <v>1.10002</v>
      </c>
      <c r="E43" s="87">
        <v>1.10009</v>
      </c>
      <c r="F43" s="87">
        <v>1.0999499999999998</v>
      </c>
      <c r="G43" s="87">
        <v>1.0747875994510059</v>
      </c>
      <c r="H43" s="87">
        <v>1.1000300000000001</v>
      </c>
      <c r="I43" s="87">
        <v>1.10006</v>
      </c>
      <c r="J43" s="87">
        <v>1.1998800000000001</v>
      </c>
      <c r="K43" s="87">
        <v>0.24</v>
      </c>
      <c r="L43" s="87">
        <v>0.28660947218378613</v>
      </c>
      <c r="M43" s="87">
        <v>0.31049835457068398</v>
      </c>
      <c r="N43" s="87">
        <v>0.31048442266506104</v>
      </c>
      <c r="O43" s="87">
        <v>0.38215521041164269</v>
      </c>
      <c r="P43" s="87">
        <v>0.38216143043551981</v>
      </c>
      <c r="Q43" s="87">
        <v>0.38215263547882933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76.420883458436478</v>
      </c>
      <c r="C45" s="204">
        <v>101.54323848335866</v>
      </c>
      <c r="D45" s="204">
        <v>90.140498328530612</v>
      </c>
      <c r="E45" s="204">
        <v>103.56375693265298</v>
      </c>
      <c r="F45" s="204">
        <v>104.29637750156945</v>
      </c>
      <c r="G45" s="204">
        <v>102.0523591594882</v>
      </c>
      <c r="H45" s="204">
        <v>87.167132472052032</v>
      </c>
      <c r="I45" s="204">
        <v>91.04688753964453</v>
      </c>
      <c r="J45" s="204">
        <v>88.524775182645627</v>
      </c>
      <c r="K45" s="204">
        <v>85.242758338209839</v>
      </c>
      <c r="L45" s="204">
        <v>80.779914697003591</v>
      </c>
      <c r="M45" s="204">
        <v>79.868799557762316</v>
      </c>
      <c r="N45" s="204">
        <v>52.761623244315935</v>
      </c>
      <c r="O45" s="204">
        <v>73.989881625875896</v>
      </c>
      <c r="P45" s="204">
        <v>61.167045175996805</v>
      </c>
      <c r="Q45" s="204">
        <v>68.894644738586464</v>
      </c>
    </row>
    <row r="46" spans="1:17" x14ac:dyDescent="0.25">
      <c r="A46" s="72" t="s">
        <v>290</v>
      </c>
      <c r="B46" s="306">
        <v>85.352610079821389</v>
      </c>
      <c r="C46" s="306">
        <v>58.86325961158721</v>
      </c>
      <c r="D46" s="306">
        <v>130.04901948826952</v>
      </c>
      <c r="E46" s="306">
        <v>81.375135786026675</v>
      </c>
      <c r="F46" s="306">
        <v>89.08408420105863</v>
      </c>
      <c r="G46" s="306">
        <v>128.5178813506943</v>
      </c>
      <c r="H46" s="306">
        <v>117.17048232104905</v>
      </c>
      <c r="I46" s="306">
        <v>124.07735485142868</v>
      </c>
      <c r="J46" s="306">
        <v>127.59004559578435</v>
      </c>
      <c r="K46" s="306">
        <v>21.58750435760556</v>
      </c>
      <c r="L46" s="306">
        <v>31.751216945867299</v>
      </c>
      <c r="M46" s="306">
        <v>33.730833434637418</v>
      </c>
      <c r="N46" s="306">
        <v>62.645760912036017</v>
      </c>
      <c r="O46" s="306">
        <v>86.81735934453846</v>
      </c>
      <c r="P46" s="306">
        <v>111.85824649134369</v>
      </c>
      <c r="Q46" s="306">
        <v>75.759397932016952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1.0000000000000002</v>
      </c>
      <c r="E50" s="77">
        <f t="shared" si="0"/>
        <v>1.0000000000000002</v>
      </c>
      <c r="F50" s="77">
        <f t="shared" si="0"/>
        <v>1.0000000000000002</v>
      </c>
      <c r="G50" s="77">
        <f t="shared" si="0"/>
        <v>1.0000000000000002</v>
      </c>
      <c r="H50" s="77">
        <f t="shared" si="0"/>
        <v>1</v>
      </c>
      <c r="I50" s="77">
        <f t="shared" si="0"/>
        <v>1.0000000000000004</v>
      </c>
      <c r="J50" s="77">
        <f t="shared" si="0"/>
        <v>0.99999999999999989</v>
      </c>
      <c r="K50" s="77">
        <f t="shared" si="0"/>
        <v>0.99999999999999978</v>
      </c>
      <c r="L50" s="77">
        <f t="shared" si="0"/>
        <v>1</v>
      </c>
      <c r="M50" s="77">
        <f t="shared" si="0"/>
        <v>1</v>
      </c>
      <c r="N50" s="77">
        <f t="shared" si="0"/>
        <v>0.99999999999999967</v>
      </c>
      <c r="O50" s="77">
        <f t="shared" si="0"/>
        <v>1.0000000000000002</v>
      </c>
      <c r="P50" s="77">
        <f t="shared" si="0"/>
        <v>0.99999999999999978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2.6168047041645139E-2</v>
      </c>
      <c r="C51" s="203">
        <f t="shared" si="1"/>
        <v>2.6168047041645139E-2</v>
      </c>
      <c r="D51" s="203">
        <f t="shared" si="1"/>
        <v>2.6168047041645139E-2</v>
      </c>
      <c r="E51" s="203">
        <f t="shared" si="1"/>
        <v>2.6168047041645142E-2</v>
      </c>
      <c r="F51" s="203">
        <f t="shared" si="1"/>
        <v>2.6168047041645142E-2</v>
      </c>
      <c r="G51" s="203">
        <f t="shared" si="1"/>
        <v>2.6168047041645146E-2</v>
      </c>
      <c r="H51" s="203">
        <f t="shared" si="1"/>
        <v>2.6168047041645142E-2</v>
      </c>
      <c r="I51" s="203">
        <f t="shared" si="1"/>
        <v>2.6168047041645146E-2</v>
      </c>
      <c r="J51" s="203">
        <f t="shared" si="1"/>
        <v>2.6168047041645139E-2</v>
      </c>
      <c r="K51" s="203">
        <f t="shared" si="1"/>
        <v>2.6168047041645135E-2</v>
      </c>
      <c r="L51" s="203">
        <f t="shared" si="1"/>
        <v>2.6168047041645139E-2</v>
      </c>
      <c r="M51" s="203">
        <f t="shared" si="1"/>
        <v>2.6168047041645139E-2</v>
      </c>
      <c r="N51" s="203">
        <f t="shared" si="1"/>
        <v>2.6168047041645135E-2</v>
      </c>
      <c r="O51" s="203">
        <f t="shared" si="1"/>
        <v>2.6168047041645139E-2</v>
      </c>
      <c r="P51" s="203">
        <f t="shared" si="1"/>
        <v>2.6168047041645139E-2</v>
      </c>
      <c r="Q51" s="203">
        <f t="shared" si="1"/>
        <v>2.6168047041645139E-2</v>
      </c>
    </row>
    <row r="52" spans="1:17" x14ac:dyDescent="0.25">
      <c r="A52" s="76" t="s">
        <v>82</v>
      </c>
      <c r="B52" s="202">
        <f t="shared" ref="B52:Q52" si="2">IF(B$7=0,0,B$7/B$5)</f>
        <v>3.5588543976637389E-2</v>
      </c>
      <c r="C52" s="202">
        <f t="shared" si="2"/>
        <v>3.5588543976637389E-2</v>
      </c>
      <c r="D52" s="202">
        <f t="shared" si="2"/>
        <v>3.5588543976637389E-2</v>
      </c>
      <c r="E52" s="202">
        <f t="shared" si="2"/>
        <v>3.5588543976637396E-2</v>
      </c>
      <c r="F52" s="202">
        <f t="shared" si="2"/>
        <v>3.5588543976637396E-2</v>
      </c>
      <c r="G52" s="202">
        <f t="shared" si="2"/>
        <v>3.5588543976637403E-2</v>
      </c>
      <c r="H52" s="202">
        <f t="shared" si="2"/>
        <v>3.5588543976637396E-2</v>
      </c>
      <c r="I52" s="202">
        <f t="shared" si="2"/>
        <v>3.5588543976637396E-2</v>
      </c>
      <c r="J52" s="202">
        <f t="shared" si="2"/>
        <v>3.5588543976637389E-2</v>
      </c>
      <c r="K52" s="202">
        <f t="shared" si="2"/>
        <v>3.5588543976637382E-2</v>
      </c>
      <c r="L52" s="202">
        <f t="shared" si="2"/>
        <v>3.5588543976637389E-2</v>
      </c>
      <c r="M52" s="202">
        <f t="shared" si="2"/>
        <v>3.5588543976637389E-2</v>
      </c>
      <c r="N52" s="202">
        <f t="shared" si="2"/>
        <v>3.5588543976637382E-2</v>
      </c>
      <c r="O52" s="202">
        <f t="shared" si="2"/>
        <v>3.5588543976637396E-2</v>
      </c>
      <c r="P52" s="202">
        <f t="shared" si="2"/>
        <v>3.5588543976637389E-2</v>
      </c>
      <c r="Q52" s="202">
        <f t="shared" si="2"/>
        <v>3.5588543976637389E-2</v>
      </c>
    </row>
    <row r="53" spans="1:17" x14ac:dyDescent="0.25">
      <c r="A53" s="76" t="s">
        <v>81</v>
      </c>
      <c r="B53" s="202">
        <f t="shared" ref="B53:Q53" si="3">IF(B$8=0,0,B$8/B$5)</f>
        <v>4.396231902996383E-2</v>
      </c>
      <c r="C53" s="202">
        <f t="shared" si="3"/>
        <v>4.396231902996383E-2</v>
      </c>
      <c r="D53" s="202">
        <f t="shared" si="3"/>
        <v>4.396231902996383E-2</v>
      </c>
      <c r="E53" s="202">
        <f t="shared" si="3"/>
        <v>4.3962319029963837E-2</v>
      </c>
      <c r="F53" s="202">
        <f t="shared" si="3"/>
        <v>4.3962319029963837E-2</v>
      </c>
      <c r="G53" s="202">
        <f t="shared" si="3"/>
        <v>4.3962319029963844E-2</v>
      </c>
      <c r="H53" s="202">
        <f t="shared" si="3"/>
        <v>4.3962319029963837E-2</v>
      </c>
      <c r="I53" s="202">
        <f t="shared" si="3"/>
        <v>4.3962319029963844E-2</v>
      </c>
      <c r="J53" s="202">
        <f t="shared" si="3"/>
        <v>4.396231902996383E-2</v>
      </c>
      <c r="K53" s="202">
        <f t="shared" si="3"/>
        <v>4.3962319029963823E-2</v>
      </c>
      <c r="L53" s="202">
        <f t="shared" si="3"/>
        <v>4.396231902996383E-2</v>
      </c>
      <c r="M53" s="202">
        <f t="shared" si="3"/>
        <v>4.396231902996383E-2</v>
      </c>
      <c r="N53" s="202">
        <f t="shared" si="3"/>
        <v>4.3962319029963823E-2</v>
      </c>
      <c r="O53" s="202">
        <f t="shared" si="3"/>
        <v>4.3962319029963837E-2</v>
      </c>
      <c r="P53" s="202">
        <f t="shared" si="3"/>
        <v>4.396231902996383E-2</v>
      </c>
      <c r="Q53" s="202">
        <f t="shared" si="3"/>
        <v>4.396231902996383E-2</v>
      </c>
    </row>
    <row r="54" spans="1:17" x14ac:dyDescent="0.25">
      <c r="A54" s="76" t="s">
        <v>80</v>
      </c>
      <c r="B54" s="202">
        <f t="shared" ref="B54:Q54" si="4">IF(B$9=0,0,B$9/B$5)</f>
        <v>2.7214768923310942E-2</v>
      </c>
      <c r="C54" s="202">
        <f t="shared" si="4"/>
        <v>2.7214768923310938E-2</v>
      </c>
      <c r="D54" s="202">
        <f t="shared" si="4"/>
        <v>2.7214768923310938E-2</v>
      </c>
      <c r="E54" s="202">
        <f t="shared" si="4"/>
        <v>2.7214768923310949E-2</v>
      </c>
      <c r="F54" s="202">
        <f t="shared" si="4"/>
        <v>2.7214768923310945E-2</v>
      </c>
      <c r="G54" s="202">
        <f t="shared" si="4"/>
        <v>2.7214768923310949E-2</v>
      </c>
      <c r="H54" s="202">
        <f t="shared" si="4"/>
        <v>2.7214768923310945E-2</v>
      </c>
      <c r="I54" s="202">
        <f t="shared" si="4"/>
        <v>2.7214768923310949E-2</v>
      </c>
      <c r="J54" s="202">
        <f t="shared" si="4"/>
        <v>2.7214768923310942E-2</v>
      </c>
      <c r="K54" s="202">
        <f t="shared" si="4"/>
        <v>2.7214768923310938E-2</v>
      </c>
      <c r="L54" s="202">
        <f t="shared" si="4"/>
        <v>2.7214768923310942E-2</v>
      </c>
      <c r="M54" s="202">
        <f t="shared" si="4"/>
        <v>2.7214768923310942E-2</v>
      </c>
      <c r="N54" s="202">
        <f t="shared" si="4"/>
        <v>2.7214768923310938E-2</v>
      </c>
      <c r="O54" s="202">
        <f t="shared" si="4"/>
        <v>2.7214768923310945E-2</v>
      </c>
      <c r="P54" s="202">
        <f t="shared" si="4"/>
        <v>2.7214768923310942E-2</v>
      </c>
      <c r="Q54" s="202">
        <f t="shared" si="4"/>
        <v>2.7214768923310942E-2</v>
      </c>
    </row>
    <row r="55" spans="1:17" x14ac:dyDescent="0.25">
      <c r="A55" s="129" t="s">
        <v>79</v>
      </c>
      <c r="B55" s="201">
        <f t="shared" ref="B55:Q55" si="5">IF(B$10=0,0,B$10/B$5)</f>
        <v>2.8261490804976749E-2</v>
      </c>
      <c r="C55" s="201">
        <f t="shared" si="5"/>
        <v>2.8261490804976749E-2</v>
      </c>
      <c r="D55" s="201">
        <f t="shared" si="5"/>
        <v>2.8261490804976756E-2</v>
      </c>
      <c r="E55" s="201">
        <f t="shared" si="5"/>
        <v>2.8261490804976752E-2</v>
      </c>
      <c r="F55" s="201">
        <f t="shared" si="5"/>
        <v>2.8261490804976752E-2</v>
      </c>
      <c r="G55" s="201">
        <f t="shared" si="5"/>
        <v>2.8261490804976756E-2</v>
      </c>
      <c r="H55" s="201">
        <f t="shared" si="5"/>
        <v>2.8261490804976752E-2</v>
      </c>
      <c r="I55" s="201">
        <f t="shared" si="5"/>
        <v>2.8261490804976752E-2</v>
      </c>
      <c r="J55" s="201">
        <f t="shared" si="5"/>
        <v>2.8261490804976749E-2</v>
      </c>
      <c r="K55" s="201">
        <f t="shared" si="5"/>
        <v>2.8261490804976742E-2</v>
      </c>
      <c r="L55" s="201">
        <f t="shared" si="5"/>
        <v>2.8261490804976752E-2</v>
      </c>
      <c r="M55" s="201">
        <f t="shared" si="5"/>
        <v>2.8261490804976749E-2</v>
      </c>
      <c r="N55" s="201">
        <f t="shared" si="5"/>
        <v>2.8261490804976745E-2</v>
      </c>
      <c r="O55" s="201">
        <f t="shared" si="5"/>
        <v>2.8261490804976752E-2</v>
      </c>
      <c r="P55" s="201">
        <f t="shared" si="5"/>
        <v>2.8261490804976745E-2</v>
      </c>
      <c r="Q55" s="201">
        <f t="shared" si="5"/>
        <v>2.8261490804976749E-2</v>
      </c>
    </row>
    <row r="56" spans="1:17" x14ac:dyDescent="0.25">
      <c r="A56" s="127" t="s">
        <v>295</v>
      </c>
      <c r="B56" s="200">
        <f t="shared" ref="B56:Q56" si="6">IF(B$15=0,0,B$15/B$5)</f>
        <v>0.18441060965968165</v>
      </c>
      <c r="C56" s="200">
        <f t="shared" si="6"/>
        <v>0.18441060965968165</v>
      </c>
      <c r="D56" s="200">
        <f t="shared" si="6"/>
        <v>0.18441060965968167</v>
      </c>
      <c r="E56" s="200">
        <f t="shared" si="6"/>
        <v>0.1844106096596817</v>
      </c>
      <c r="F56" s="200">
        <f t="shared" si="6"/>
        <v>0.18441060965968165</v>
      </c>
      <c r="G56" s="200">
        <f t="shared" si="6"/>
        <v>0.1844106096596817</v>
      </c>
      <c r="H56" s="200">
        <f t="shared" si="6"/>
        <v>0.18441060965968167</v>
      </c>
      <c r="I56" s="200">
        <f t="shared" si="6"/>
        <v>0.18441060965968165</v>
      </c>
      <c r="J56" s="200">
        <f t="shared" si="6"/>
        <v>0.18441060965968167</v>
      </c>
      <c r="K56" s="200">
        <f t="shared" si="6"/>
        <v>0.18441060965968162</v>
      </c>
      <c r="L56" s="200">
        <f t="shared" si="6"/>
        <v>0.18441060965968165</v>
      </c>
      <c r="M56" s="200">
        <f t="shared" si="6"/>
        <v>0.18441060965968165</v>
      </c>
      <c r="N56" s="200">
        <f t="shared" si="6"/>
        <v>0.18441060965968162</v>
      </c>
      <c r="O56" s="200">
        <f t="shared" si="6"/>
        <v>0.18441060965968165</v>
      </c>
      <c r="P56" s="200">
        <f t="shared" si="6"/>
        <v>0.18441060965968165</v>
      </c>
      <c r="Q56" s="200">
        <f t="shared" si="6"/>
        <v>0.18441060965968165</v>
      </c>
    </row>
    <row r="57" spans="1:17" x14ac:dyDescent="0.25">
      <c r="A57" s="142" t="s">
        <v>301</v>
      </c>
      <c r="B57" s="199">
        <f t="shared" ref="B57:Q57" si="7">IF(B$16=0,0,B$16/B$5)</f>
        <v>9.2205304829840823E-2</v>
      </c>
      <c r="C57" s="199">
        <f t="shared" si="7"/>
        <v>9.2205304829840809E-2</v>
      </c>
      <c r="D57" s="199">
        <f t="shared" si="7"/>
        <v>9.2205304829840851E-2</v>
      </c>
      <c r="E57" s="199">
        <f t="shared" si="7"/>
        <v>9.2205304829840851E-2</v>
      </c>
      <c r="F57" s="199">
        <f t="shared" si="7"/>
        <v>9.2205304829840823E-2</v>
      </c>
      <c r="G57" s="199">
        <f t="shared" si="7"/>
        <v>9.2205304829840851E-2</v>
      </c>
      <c r="H57" s="199">
        <f t="shared" si="7"/>
        <v>9.2205304829840837E-2</v>
      </c>
      <c r="I57" s="199">
        <f t="shared" si="7"/>
        <v>9.2205304829840823E-2</v>
      </c>
      <c r="J57" s="199">
        <f t="shared" si="7"/>
        <v>9.2205304829840837E-2</v>
      </c>
      <c r="K57" s="199">
        <f t="shared" si="7"/>
        <v>9.2205304829840809E-2</v>
      </c>
      <c r="L57" s="199">
        <f t="shared" si="7"/>
        <v>0.15613021355415693</v>
      </c>
      <c r="M57" s="199">
        <f t="shared" si="7"/>
        <v>0.15717090740682713</v>
      </c>
      <c r="N57" s="199">
        <f t="shared" si="7"/>
        <v>9.2205304829840809E-2</v>
      </c>
      <c r="O57" s="199">
        <f t="shared" si="7"/>
        <v>9.2205304829840823E-2</v>
      </c>
      <c r="P57" s="199">
        <f t="shared" si="7"/>
        <v>9.2205304829840823E-2</v>
      </c>
      <c r="Q57" s="199">
        <f t="shared" si="7"/>
        <v>9.2205304829840823E-2</v>
      </c>
    </row>
    <row r="58" spans="1:17" x14ac:dyDescent="0.25">
      <c r="A58" s="142" t="s">
        <v>300</v>
      </c>
      <c r="B58" s="199">
        <f t="shared" ref="B58:Q58" si="8">IF(B$22=0,0,B$22/B$5)</f>
        <v>9.2205304829840823E-2</v>
      </c>
      <c r="C58" s="199">
        <f t="shared" si="8"/>
        <v>9.2205304829840823E-2</v>
      </c>
      <c r="D58" s="199">
        <f t="shared" si="8"/>
        <v>9.2205304829840823E-2</v>
      </c>
      <c r="E58" s="199">
        <f t="shared" si="8"/>
        <v>9.2205304829840837E-2</v>
      </c>
      <c r="F58" s="199">
        <f t="shared" si="8"/>
        <v>9.2205304829840851E-2</v>
      </c>
      <c r="G58" s="199">
        <f t="shared" si="8"/>
        <v>9.2205304829840851E-2</v>
      </c>
      <c r="H58" s="199">
        <f t="shared" si="8"/>
        <v>9.2205304829840837E-2</v>
      </c>
      <c r="I58" s="199">
        <f t="shared" si="8"/>
        <v>9.2205304829840837E-2</v>
      </c>
      <c r="J58" s="199">
        <f t="shared" si="8"/>
        <v>9.2205304829840823E-2</v>
      </c>
      <c r="K58" s="199">
        <f t="shared" si="8"/>
        <v>9.2205304829840809E-2</v>
      </c>
      <c r="L58" s="199">
        <f t="shared" si="8"/>
        <v>2.8280396105524717E-2</v>
      </c>
      <c r="M58" s="199">
        <f t="shared" si="8"/>
        <v>2.723970225285452E-2</v>
      </c>
      <c r="N58" s="199">
        <f t="shared" si="8"/>
        <v>9.2205304829840809E-2</v>
      </c>
      <c r="O58" s="199">
        <f t="shared" si="8"/>
        <v>9.2205304829840837E-2</v>
      </c>
      <c r="P58" s="199">
        <f t="shared" si="8"/>
        <v>9.2205304829840823E-2</v>
      </c>
      <c r="Q58" s="199">
        <f t="shared" si="8"/>
        <v>9.2205304829840823E-2</v>
      </c>
    </row>
    <row r="59" spans="1:17" x14ac:dyDescent="0.25">
      <c r="A59" s="127" t="s">
        <v>294</v>
      </c>
      <c r="B59" s="200">
        <f t="shared" ref="B59:Q59" si="9">IF(B$23=0,0,B$23/B$5)</f>
        <v>8.9570867548988242E-2</v>
      </c>
      <c r="C59" s="200">
        <f t="shared" si="9"/>
        <v>8.9570867548988242E-2</v>
      </c>
      <c r="D59" s="200">
        <f t="shared" si="9"/>
        <v>8.9570867548988242E-2</v>
      </c>
      <c r="E59" s="200">
        <f t="shared" si="9"/>
        <v>8.9570867548988256E-2</v>
      </c>
      <c r="F59" s="200">
        <f t="shared" si="9"/>
        <v>8.9570867548988256E-2</v>
      </c>
      <c r="G59" s="200">
        <f t="shared" si="9"/>
        <v>8.957086754898827E-2</v>
      </c>
      <c r="H59" s="200">
        <f t="shared" si="9"/>
        <v>8.9570867548988256E-2</v>
      </c>
      <c r="I59" s="200">
        <f t="shared" si="9"/>
        <v>8.9570867548988256E-2</v>
      </c>
      <c r="J59" s="200">
        <f t="shared" si="9"/>
        <v>8.9570867548988242E-2</v>
      </c>
      <c r="K59" s="200">
        <f t="shared" si="9"/>
        <v>8.9570867548988214E-2</v>
      </c>
      <c r="L59" s="200">
        <f t="shared" si="9"/>
        <v>8.9570867548988242E-2</v>
      </c>
      <c r="M59" s="200">
        <f t="shared" si="9"/>
        <v>8.9570867548988242E-2</v>
      </c>
      <c r="N59" s="200">
        <f t="shared" si="9"/>
        <v>8.9570867548988228E-2</v>
      </c>
      <c r="O59" s="200">
        <f t="shared" si="9"/>
        <v>8.9570867548988256E-2</v>
      </c>
      <c r="P59" s="200">
        <f t="shared" si="9"/>
        <v>8.9570867548988242E-2</v>
      </c>
      <c r="Q59" s="200">
        <f t="shared" si="9"/>
        <v>8.9570867548988242E-2</v>
      </c>
    </row>
    <row r="60" spans="1:17" x14ac:dyDescent="0.25">
      <c r="A60" s="142" t="s">
        <v>299</v>
      </c>
      <c r="B60" s="199">
        <f t="shared" ref="B60:Q60" si="10">IF(B$24=0,0,B$24/B$5)</f>
        <v>6.7178150661741182E-2</v>
      </c>
      <c r="C60" s="199">
        <f t="shared" si="10"/>
        <v>6.7178150661741182E-2</v>
      </c>
      <c r="D60" s="199">
        <f t="shared" si="10"/>
        <v>6.7178150661741182E-2</v>
      </c>
      <c r="E60" s="199">
        <f t="shared" si="10"/>
        <v>6.7178150661741196E-2</v>
      </c>
      <c r="F60" s="199">
        <f t="shared" si="10"/>
        <v>6.7178150661741182E-2</v>
      </c>
      <c r="G60" s="199">
        <f t="shared" si="10"/>
        <v>6.7178150661741196E-2</v>
      </c>
      <c r="H60" s="199">
        <f t="shared" si="10"/>
        <v>6.7178150661741196E-2</v>
      </c>
      <c r="I60" s="199">
        <f t="shared" si="10"/>
        <v>6.7178150661741196E-2</v>
      </c>
      <c r="J60" s="199">
        <f t="shared" si="10"/>
        <v>6.7178150661741182E-2</v>
      </c>
      <c r="K60" s="199">
        <f t="shared" si="10"/>
        <v>6.7178150661741168E-2</v>
      </c>
      <c r="L60" s="199">
        <f t="shared" si="10"/>
        <v>6.7178150661741182E-2</v>
      </c>
      <c r="M60" s="199">
        <f t="shared" si="10"/>
        <v>6.7178150661741182E-2</v>
      </c>
      <c r="N60" s="199">
        <f t="shared" si="10"/>
        <v>6.7178150661741168E-2</v>
      </c>
      <c r="O60" s="199">
        <f t="shared" si="10"/>
        <v>6.7178150661741182E-2</v>
      </c>
      <c r="P60" s="199">
        <f t="shared" si="10"/>
        <v>6.7178150661741182E-2</v>
      </c>
      <c r="Q60" s="199">
        <f t="shared" si="10"/>
        <v>6.7178150661741182E-2</v>
      </c>
    </row>
    <row r="61" spans="1:17" x14ac:dyDescent="0.25">
      <c r="A61" s="142" t="s">
        <v>298</v>
      </c>
      <c r="B61" s="199">
        <f t="shared" ref="B61:Q61" si="11">IF(B$25=0,0,B$25/B$5)</f>
        <v>2.2392716887247061E-2</v>
      </c>
      <c r="C61" s="199">
        <f t="shared" si="11"/>
        <v>2.2392716887247061E-2</v>
      </c>
      <c r="D61" s="199">
        <f t="shared" si="11"/>
        <v>2.2392716887247061E-2</v>
      </c>
      <c r="E61" s="199">
        <f t="shared" si="11"/>
        <v>2.2392716887247064E-2</v>
      </c>
      <c r="F61" s="199">
        <f t="shared" si="11"/>
        <v>2.2392716887247064E-2</v>
      </c>
      <c r="G61" s="199">
        <f t="shared" si="11"/>
        <v>2.2392716887247067E-2</v>
      </c>
      <c r="H61" s="199">
        <f t="shared" si="11"/>
        <v>2.2392716887247064E-2</v>
      </c>
      <c r="I61" s="199">
        <f t="shared" si="11"/>
        <v>2.2392716887247064E-2</v>
      </c>
      <c r="J61" s="199">
        <f t="shared" si="11"/>
        <v>2.2392716887247061E-2</v>
      </c>
      <c r="K61" s="199">
        <f t="shared" si="11"/>
        <v>2.2392716887247054E-2</v>
      </c>
      <c r="L61" s="199">
        <f t="shared" si="11"/>
        <v>2.2392716887247061E-2</v>
      </c>
      <c r="M61" s="199">
        <f t="shared" si="11"/>
        <v>2.2392716887247061E-2</v>
      </c>
      <c r="N61" s="199">
        <f t="shared" si="11"/>
        <v>2.2392716887247057E-2</v>
      </c>
      <c r="O61" s="199">
        <f t="shared" si="11"/>
        <v>2.2392716887247064E-2</v>
      </c>
      <c r="P61" s="199">
        <f t="shared" si="11"/>
        <v>2.2392716887247061E-2</v>
      </c>
      <c r="Q61" s="199">
        <f t="shared" si="11"/>
        <v>2.2392716887247061E-2</v>
      </c>
    </row>
    <row r="62" spans="1:17" x14ac:dyDescent="0.25">
      <c r="A62" s="127" t="s">
        <v>293</v>
      </c>
      <c r="B62" s="200">
        <f t="shared" ref="B62:Q62" si="12">IF(B$26=0,0,B$26/B$5)</f>
        <v>0.26344372808525951</v>
      </c>
      <c r="C62" s="200">
        <f t="shared" si="12"/>
        <v>0.26344372808525957</v>
      </c>
      <c r="D62" s="200">
        <f t="shared" si="12"/>
        <v>0.26344372808525957</v>
      </c>
      <c r="E62" s="200">
        <f t="shared" si="12"/>
        <v>0.26344372808525962</v>
      </c>
      <c r="F62" s="200">
        <f t="shared" si="12"/>
        <v>0.26344372808525951</v>
      </c>
      <c r="G62" s="200">
        <f t="shared" si="12"/>
        <v>0.26344372808525957</v>
      </c>
      <c r="H62" s="200">
        <f t="shared" si="12"/>
        <v>0.26344372808525945</v>
      </c>
      <c r="I62" s="200">
        <f t="shared" si="12"/>
        <v>0.26344372808525962</v>
      </c>
      <c r="J62" s="200">
        <f t="shared" si="12"/>
        <v>0.26344372808525945</v>
      </c>
      <c r="K62" s="200">
        <f t="shared" si="12"/>
        <v>0.2634437280852594</v>
      </c>
      <c r="L62" s="200">
        <f t="shared" si="12"/>
        <v>0.26344372808525951</v>
      </c>
      <c r="M62" s="200">
        <f t="shared" si="12"/>
        <v>0.26344372808525951</v>
      </c>
      <c r="N62" s="200">
        <f t="shared" si="12"/>
        <v>0.26344372808525945</v>
      </c>
      <c r="O62" s="200">
        <f t="shared" si="12"/>
        <v>0.26344372808525957</v>
      </c>
      <c r="P62" s="200">
        <f t="shared" si="12"/>
        <v>0.26344372808525945</v>
      </c>
      <c r="Q62" s="200">
        <f t="shared" si="12"/>
        <v>0.26344372808525945</v>
      </c>
    </row>
    <row r="63" spans="1:17" x14ac:dyDescent="0.25">
      <c r="A63" s="142" t="s">
        <v>297</v>
      </c>
      <c r="B63" s="199">
        <f t="shared" ref="B63:Q63" si="13">IF(B$27=0,0,B$27/B$5)</f>
        <v>0.21200987795956744</v>
      </c>
      <c r="C63" s="199">
        <f t="shared" si="13"/>
        <v>0.23614079627850801</v>
      </c>
      <c r="D63" s="199">
        <f t="shared" si="13"/>
        <v>0.23614079627850823</v>
      </c>
      <c r="E63" s="199">
        <f t="shared" si="13"/>
        <v>0.23614079627850837</v>
      </c>
      <c r="F63" s="199">
        <f t="shared" si="13"/>
        <v>0.23610005125753258</v>
      </c>
      <c r="G63" s="199">
        <f t="shared" si="13"/>
        <v>0.23603721212625337</v>
      </c>
      <c r="H63" s="199">
        <f t="shared" si="13"/>
        <v>0.23601384770592795</v>
      </c>
      <c r="I63" s="199">
        <f t="shared" si="13"/>
        <v>0.2360962850638211</v>
      </c>
      <c r="J63" s="199">
        <f t="shared" si="13"/>
        <v>0.23609570435877761</v>
      </c>
      <c r="K63" s="199">
        <f t="shared" si="13"/>
        <v>0.23606971265885154</v>
      </c>
      <c r="L63" s="199">
        <f t="shared" si="13"/>
        <v>0.26344372808525951</v>
      </c>
      <c r="M63" s="199">
        <f t="shared" si="13"/>
        <v>0.26344372808525951</v>
      </c>
      <c r="N63" s="199">
        <f t="shared" si="13"/>
        <v>0.2359905356074882</v>
      </c>
      <c r="O63" s="199">
        <f t="shared" si="13"/>
        <v>0.2359503015623951</v>
      </c>
      <c r="P63" s="199">
        <f t="shared" si="13"/>
        <v>0.23591035983395545</v>
      </c>
      <c r="Q63" s="199">
        <f t="shared" si="13"/>
        <v>0.23593621367022871</v>
      </c>
    </row>
    <row r="64" spans="1:17" x14ac:dyDescent="0.25">
      <c r="A64" s="142" t="s">
        <v>296</v>
      </c>
      <c r="B64" s="199">
        <f t="shared" ref="B64:Q64" si="14">IF(B$33=0,0,B$33/B$5)</f>
        <v>5.1433850125692071E-2</v>
      </c>
      <c r="C64" s="199">
        <f t="shared" si="14"/>
        <v>2.730293180675156E-2</v>
      </c>
      <c r="D64" s="199">
        <f t="shared" si="14"/>
        <v>2.7302931806751328E-2</v>
      </c>
      <c r="E64" s="199">
        <f t="shared" si="14"/>
        <v>2.7302931806751269E-2</v>
      </c>
      <c r="F64" s="199">
        <f t="shared" si="14"/>
        <v>2.7343676827726968E-2</v>
      </c>
      <c r="G64" s="199">
        <f t="shared" si="14"/>
        <v>2.7406515959006193E-2</v>
      </c>
      <c r="H64" s="199">
        <f t="shared" si="14"/>
        <v>2.7429880379331507E-2</v>
      </c>
      <c r="I64" s="199">
        <f t="shared" si="14"/>
        <v>2.7347443021438506E-2</v>
      </c>
      <c r="J64" s="199">
        <f t="shared" si="14"/>
        <v>2.7348023726481863E-2</v>
      </c>
      <c r="K64" s="199">
        <f t="shared" si="14"/>
        <v>2.7374015426407838E-2</v>
      </c>
      <c r="L64" s="199">
        <f t="shared" si="14"/>
        <v>0</v>
      </c>
      <c r="M64" s="199">
        <f t="shared" si="14"/>
        <v>0</v>
      </c>
      <c r="N64" s="199">
        <f t="shared" si="14"/>
        <v>2.7453192477771268E-2</v>
      </c>
      <c r="O64" s="199">
        <f t="shared" si="14"/>
        <v>2.7493426522864461E-2</v>
      </c>
      <c r="P64" s="199">
        <f t="shared" si="14"/>
        <v>2.7533368251304018E-2</v>
      </c>
      <c r="Q64" s="199">
        <f t="shared" si="14"/>
        <v>2.7507514415030781E-2</v>
      </c>
    </row>
    <row r="65" spans="1:17" x14ac:dyDescent="0.25">
      <c r="A65" s="127" t="s">
        <v>292</v>
      </c>
      <c r="B65" s="200">
        <f t="shared" ref="B65:Q65" si="15">IF(B$34=0,0,B$34/B$5)</f>
        <v>0.14522990657988136</v>
      </c>
      <c r="C65" s="200">
        <f t="shared" si="15"/>
        <v>0.18485523374848778</v>
      </c>
      <c r="D65" s="200">
        <f t="shared" si="15"/>
        <v>0.12119298751701466</v>
      </c>
      <c r="E65" s="200">
        <f t="shared" si="15"/>
        <v>0.16965518786332889</v>
      </c>
      <c r="F65" s="200">
        <f t="shared" si="15"/>
        <v>0.16461012365585809</v>
      </c>
      <c r="G65" s="200">
        <f t="shared" si="15"/>
        <v>0.13472165064238756</v>
      </c>
      <c r="H65" s="200">
        <f t="shared" si="15"/>
        <v>0.12846112662981213</v>
      </c>
      <c r="I65" s="200">
        <f t="shared" si="15"/>
        <v>0.12709055799293897</v>
      </c>
      <c r="J65" s="200">
        <f t="shared" si="15"/>
        <v>0.12129957039557797</v>
      </c>
      <c r="K65" s="200">
        <f t="shared" si="15"/>
        <v>0.20893478030977483</v>
      </c>
      <c r="L65" s="200">
        <f t="shared" si="15"/>
        <v>0.1986217318577555</v>
      </c>
      <c r="M65" s="200">
        <f t="shared" si="15"/>
        <v>0.19646267266161668</v>
      </c>
      <c r="N65" s="200">
        <f t="shared" si="15"/>
        <v>0.14003245808478088</v>
      </c>
      <c r="O65" s="200">
        <f t="shared" si="15"/>
        <v>0.14106277785041052</v>
      </c>
      <c r="P65" s="200">
        <f t="shared" si="15"/>
        <v>9.2720210821105861E-2</v>
      </c>
      <c r="Q65" s="200">
        <f t="shared" si="15"/>
        <v>0.14650117073419588</v>
      </c>
    </row>
    <row r="66" spans="1:17" x14ac:dyDescent="0.25">
      <c r="A66" s="127" t="s">
        <v>291</v>
      </c>
      <c r="B66" s="200">
        <f t="shared" ref="B66:Q66" si="16">IF(B$45=0,0,B$45/B$5)</f>
        <v>7.3764243863872661E-2</v>
      </c>
      <c r="C66" s="200">
        <f t="shared" si="16"/>
        <v>7.3764243863872661E-2</v>
      </c>
      <c r="D66" s="200">
        <f t="shared" si="16"/>
        <v>7.3764243863872661E-2</v>
      </c>
      <c r="E66" s="200">
        <f t="shared" si="16"/>
        <v>7.3764243863872675E-2</v>
      </c>
      <c r="F66" s="200">
        <f t="shared" si="16"/>
        <v>7.3764243863872675E-2</v>
      </c>
      <c r="G66" s="200">
        <f t="shared" si="16"/>
        <v>7.3764243863872675E-2</v>
      </c>
      <c r="H66" s="200">
        <f t="shared" si="16"/>
        <v>7.3764243863872675E-2</v>
      </c>
      <c r="I66" s="200">
        <f t="shared" si="16"/>
        <v>7.3764243863872675E-2</v>
      </c>
      <c r="J66" s="200">
        <f t="shared" si="16"/>
        <v>7.3764243863872661E-2</v>
      </c>
      <c r="K66" s="200">
        <f t="shared" si="16"/>
        <v>7.3764243863872647E-2</v>
      </c>
      <c r="L66" s="200">
        <f t="shared" si="16"/>
        <v>7.3764243863872661E-2</v>
      </c>
      <c r="M66" s="200">
        <f t="shared" si="16"/>
        <v>7.3764243863872661E-2</v>
      </c>
      <c r="N66" s="200">
        <f t="shared" si="16"/>
        <v>7.3764243863872647E-2</v>
      </c>
      <c r="O66" s="200">
        <f t="shared" si="16"/>
        <v>7.3764243863872675E-2</v>
      </c>
      <c r="P66" s="200">
        <f t="shared" si="16"/>
        <v>7.3764243863872661E-2</v>
      </c>
      <c r="Q66" s="200">
        <f t="shared" si="16"/>
        <v>7.3764243863872661E-2</v>
      </c>
    </row>
    <row r="67" spans="1:17" x14ac:dyDescent="0.25">
      <c r="A67" s="72" t="s">
        <v>290</v>
      </c>
      <c r="B67" s="71">
        <f t="shared" ref="B67:Q67" si="17">IF(B$46=0,0,B$46/B$5)</f>
        <v>8.2385474485782553E-2</v>
      </c>
      <c r="C67" s="71">
        <f t="shared" si="17"/>
        <v>4.2760147317176131E-2</v>
      </c>
      <c r="D67" s="71">
        <f t="shared" si="17"/>
        <v>0.10642239354864921</v>
      </c>
      <c r="E67" s="71">
        <f t="shared" si="17"/>
        <v>5.7960193202334961E-2</v>
      </c>
      <c r="F67" s="71">
        <f t="shared" si="17"/>
        <v>6.300525740980574E-2</v>
      </c>
      <c r="G67" s="71">
        <f t="shared" si="17"/>
        <v>9.2893730423276297E-2</v>
      </c>
      <c r="H67" s="71">
        <f t="shared" si="17"/>
        <v>9.9154254435851782E-2</v>
      </c>
      <c r="I67" s="71">
        <f t="shared" si="17"/>
        <v>0.10052482307272494</v>
      </c>
      <c r="J67" s="71">
        <f t="shared" si="17"/>
        <v>0.10631581067008587</v>
      </c>
      <c r="K67" s="71">
        <f t="shared" si="17"/>
        <v>1.8680600755889044E-2</v>
      </c>
      <c r="L67" s="71">
        <f t="shared" si="17"/>
        <v>2.8993649207908343E-2</v>
      </c>
      <c r="M67" s="71">
        <f t="shared" si="17"/>
        <v>3.115270840404721E-2</v>
      </c>
      <c r="N67" s="71">
        <f t="shared" si="17"/>
        <v>8.7582922980882952E-2</v>
      </c>
      <c r="O67" s="71">
        <f t="shared" si="17"/>
        <v>8.6552603215253335E-2</v>
      </c>
      <c r="P67" s="71">
        <f t="shared" si="17"/>
        <v>0.13489517024455794</v>
      </c>
      <c r="Q67" s="71">
        <f t="shared" si="17"/>
        <v>8.1114210331468012E-2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36.74063748486644</v>
      </c>
      <c r="C71" s="253">
        <f t="shared" si="18"/>
        <v>36.314434328250513</v>
      </c>
      <c r="D71" s="253">
        <f t="shared" si="18"/>
        <v>36.831879068172739</v>
      </c>
      <c r="E71" s="253">
        <f t="shared" si="18"/>
        <v>36.476323287681765</v>
      </c>
      <c r="F71" s="253">
        <f t="shared" si="18"/>
        <v>35.938708616695997</v>
      </c>
      <c r="G71" s="253">
        <f t="shared" si="18"/>
        <v>36.067132579012863</v>
      </c>
      <c r="H71" s="253">
        <f t="shared" si="18"/>
        <v>35.761944639053155</v>
      </c>
      <c r="I71" s="253">
        <f t="shared" si="18"/>
        <v>35.17207224678036</v>
      </c>
      <c r="J71" s="253">
        <f t="shared" si="18"/>
        <v>35.214396192412018</v>
      </c>
      <c r="K71" s="253">
        <f t="shared" si="18"/>
        <v>34.474274564988072</v>
      </c>
      <c r="L71" s="253">
        <f t="shared" si="18"/>
        <v>35.497043898130165</v>
      </c>
      <c r="M71" s="253">
        <f t="shared" si="18"/>
        <v>35.256466623211097</v>
      </c>
      <c r="N71" s="253">
        <f t="shared" si="18"/>
        <v>35.120449622175073</v>
      </c>
      <c r="O71" s="253">
        <f t="shared" si="18"/>
        <v>35.573953579831581</v>
      </c>
      <c r="P71" s="253">
        <f t="shared" si="18"/>
        <v>35.469089714827874</v>
      </c>
      <c r="Q71" s="253">
        <f t="shared" si="18"/>
        <v>32.013400557365955</v>
      </c>
    </row>
    <row r="72" spans="1:17" x14ac:dyDescent="0.25">
      <c r="A72" s="132" t="s">
        <v>83</v>
      </c>
      <c r="B72" s="282">
        <f>IF(B$6=0,0,B$6/MAE!B$5*1000)</f>
        <v>0.96143073004401569</v>
      </c>
      <c r="C72" s="282">
        <f>IF(C$6=0,0,C$6/MAE!C$5*1000)</f>
        <v>0.95027782579239251</v>
      </c>
      <c r="D72" s="282">
        <f>IF(D$6=0,0,D$6/MAE!D$5*1000)</f>
        <v>0.96381834408812894</v>
      </c>
      <c r="E72" s="282">
        <f>IF(E$6=0,0,E$6/MAE!E$5*1000)</f>
        <v>0.95451414369831256</v>
      </c>
      <c r="F72" s="282">
        <f>IF(F$6=0,0,F$6/MAE!F$5*1000)</f>
        <v>0.94044581769767854</v>
      </c>
      <c r="G72" s="282">
        <f>IF(G$6=0,0,G$6/MAE!G$5*1000)</f>
        <v>0.94380642198486053</v>
      </c>
      <c r="H72" s="282">
        <f>IF(H$6=0,0,H$6/MAE!H$5*1000)</f>
        <v>0.93582024961545229</v>
      </c>
      <c r="I72" s="282">
        <f>IF(I$6=0,0,I$6/MAE!I$5*1000)</f>
        <v>0.92038444110588991</v>
      </c>
      <c r="J72" s="282">
        <f>IF(J$6=0,0,J$6/MAE!J$5*1000)</f>
        <v>0.92149197610616707</v>
      </c>
      <c r="K72" s="282">
        <f>IF(K$6=0,0,K$6/MAE!K$5*1000)</f>
        <v>0.90212443854319846</v>
      </c>
      <c r="L72" s="282">
        <f>IF(L$6=0,0,L$6/MAE!L$5*1000)</f>
        <v>0.92888831456561283</v>
      </c>
      <c r="M72" s="282">
        <f>IF(M$6=0,0,M$6/MAE!M$5*1000)</f>
        <v>0.92259287711837978</v>
      </c>
      <c r="N72" s="282">
        <f>IF(N$6=0,0,N$6/MAE!N$5*1000)</f>
        <v>0.91903357783680573</v>
      </c>
      <c r="O72" s="282">
        <f>IF(O$6=0,0,O$6/MAE!O$5*1000)</f>
        <v>0.93090089073433335</v>
      </c>
      <c r="P72" s="282">
        <f>IF(P$6=0,0,P$6/MAE!P$5*1000)</f>
        <v>0.92815680818194768</v>
      </c>
      <c r="Q72" s="282">
        <f>IF(Q$6=0,0,Q$6/MAE!Q$5*1000)</f>
        <v>0.83772817174818126</v>
      </c>
    </row>
    <row r="73" spans="1:17" x14ac:dyDescent="0.25">
      <c r="A73" s="76" t="s">
        <v>82</v>
      </c>
      <c r="B73" s="281">
        <f>IF(B$7=0,0,B$7/MAE!B$5*1000)</f>
        <v>1.3075457928598615</v>
      </c>
      <c r="C73" s="281">
        <f>IF(C$7=0,0,C$7/MAE!C$5*1000)</f>
        <v>1.2923778430776538</v>
      </c>
      <c r="D73" s="281">
        <f>IF(D$7=0,0,D$7/MAE!D$5*1000)</f>
        <v>1.3107929479598555</v>
      </c>
      <c r="E73" s="281">
        <f>IF(E$7=0,0,E$7/MAE!E$5*1000)</f>
        <v>1.298139235429705</v>
      </c>
      <c r="F73" s="281">
        <f>IF(F$7=0,0,F$7/MAE!F$5*1000)</f>
        <v>1.2790063120688431</v>
      </c>
      <c r="G73" s="281">
        <f>IF(G$7=0,0,G$7/MAE!G$5*1000)</f>
        <v>1.2835767338994104</v>
      </c>
      <c r="H73" s="281">
        <f>IF(H$7=0,0,H$7/MAE!H$5*1000)</f>
        <v>1.2727155394770153</v>
      </c>
      <c r="I73" s="281">
        <f>IF(I$7=0,0,I$7/MAE!I$5*1000)</f>
        <v>1.2517228399040103</v>
      </c>
      <c r="J73" s="281">
        <f>IF(J$7=0,0,J$7/MAE!J$5*1000)</f>
        <v>1.2532290875043874</v>
      </c>
      <c r="K73" s="281">
        <f>IF(K$7=0,0,K$7/MAE!K$5*1000)</f>
        <v>1.2268892364187498</v>
      </c>
      <c r="L73" s="281">
        <f>IF(L$7=0,0,L$7/MAE!L$5*1000)</f>
        <v>1.2632881078092333</v>
      </c>
      <c r="M73" s="281">
        <f>IF(M$7=0,0,M$7/MAE!M$5*1000)</f>
        <v>1.2547263128809965</v>
      </c>
      <c r="N73" s="281">
        <f>IF(N$7=0,0,N$7/MAE!N$5*1000)</f>
        <v>1.2498856658580557</v>
      </c>
      <c r="O73" s="281">
        <f>IF(O$7=0,0,O$7/MAE!O$5*1000)</f>
        <v>1.2660252113986936</v>
      </c>
      <c r="P73" s="281">
        <f>IF(P$7=0,0,P$7/MAE!P$5*1000)</f>
        <v>1.2622932591274487</v>
      </c>
      <c r="Q73" s="281">
        <f>IF(Q$7=0,0,Q$7/MAE!Q$5*1000)</f>
        <v>1.1393103135775264</v>
      </c>
    </row>
    <row r="74" spans="1:17" x14ac:dyDescent="0.25">
      <c r="A74" s="76" t="s">
        <v>81</v>
      </c>
      <c r="B74" s="281">
        <f>IF(B$8=0,0,B$8/MAE!B$5*1000)</f>
        <v>1.6152036264739462</v>
      </c>
      <c r="C74" s="281">
        <f>IF(C$8=0,0,C$8/MAE!C$5*1000)</f>
        <v>1.5964667473312195</v>
      </c>
      <c r="D74" s="281">
        <f>IF(D$8=0,0,D$8/MAE!D$5*1000)</f>
        <v>1.6192148180680563</v>
      </c>
      <c r="E74" s="281">
        <f>IF(E$8=0,0,E$8/MAE!E$5*1000)</f>
        <v>1.6035837614131649</v>
      </c>
      <c r="F74" s="281">
        <f>IF(F$8=0,0,F$8/MAE!F$5*1000)</f>
        <v>1.5799489737321</v>
      </c>
      <c r="G74" s="281">
        <f>IF(G$8=0,0,G$8/MAE!G$5*1000)</f>
        <v>1.5855947889345658</v>
      </c>
      <c r="H74" s="281">
        <f>IF(H$8=0,0,H$8/MAE!H$5*1000)</f>
        <v>1.5721780193539598</v>
      </c>
      <c r="I74" s="281">
        <f>IF(I$8=0,0,I$8/MAE!I$5*1000)</f>
        <v>1.5462458610578951</v>
      </c>
      <c r="J74" s="281">
        <f>IF(J$8=0,0,J$8/MAE!J$5*1000)</f>
        <v>1.5481065198583606</v>
      </c>
      <c r="K74" s="281">
        <f>IF(K$8=0,0,K$8/MAE!K$5*1000)</f>
        <v>1.5155690567525735</v>
      </c>
      <c r="L74" s="281">
        <f>IF(L$8=0,0,L$8/MAE!L$5*1000)</f>
        <v>1.5605323684702292</v>
      </c>
      <c r="M74" s="281">
        <f>IF(M$8=0,0,M$8/MAE!M$5*1000)</f>
        <v>1.5499560335588778</v>
      </c>
      <c r="N74" s="281">
        <f>IF(N$8=0,0,N$8/MAE!N$5*1000)</f>
        <v>1.5439764107658334</v>
      </c>
      <c r="O74" s="281">
        <f>IF(O$8=0,0,O$8/MAE!O$5*1000)</f>
        <v>1.5639134964336801</v>
      </c>
      <c r="P74" s="281">
        <f>IF(P$8=0,0,P$8/MAE!P$5*1000)</f>
        <v>1.5593034377456718</v>
      </c>
      <c r="Q74" s="281">
        <f>IF(Q$8=0,0,Q$8/MAE!Q$5*1000)</f>
        <v>1.4073833285369444</v>
      </c>
    </row>
    <row r="75" spans="1:17" x14ac:dyDescent="0.25">
      <c r="A75" s="76" t="s">
        <v>80</v>
      </c>
      <c r="B75" s="281">
        <f>IF(B$9=0,0,B$9/MAE!B$5*1000)</f>
        <v>0.99988795924577623</v>
      </c>
      <c r="C75" s="281">
        <f>IF(C$9=0,0,C$9/MAE!C$5*1000)</f>
        <v>0.98828893882408808</v>
      </c>
      <c r="D75" s="281">
        <f>IF(D$9=0,0,D$9/MAE!D$5*1000)</f>
        <v>1.0023710778516539</v>
      </c>
      <c r="E75" s="281">
        <f>IF(E$9=0,0,E$9/MAE!E$5*1000)</f>
        <v>0.99269470944624494</v>
      </c>
      <c r="F75" s="281">
        <f>IF(F$9=0,0,F$9/MAE!F$5*1000)</f>
        <v>0.97806365040558563</v>
      </c>
      <c r="G75" s="281">
        <f>IF(G$9=0,0,G$9/MAE!G$5*1000)</f>
        <v>0.98155867886425496</v>
      </c>
      <c r="H75" s="281">
        <f>IF(H$9=0,0,H$9/MAE!H$5*1000)</f>
        <v>0.97325305960007036</v>
      </c>
      <c r="I75" s="281">
        <f>IF(I$9=0,0,I$9/MAE!I$5*1000)</f>
        <v>0.95719981875012539</v>
      </c>
      <c r="J75" s="281">
        <f>IF(J$9=0,0,J$9/MAE!J$5*1000)</f>
        <v>0.95835165515041376</v>
      </c>
      <c r="K75" s="281">
        <f>IF(K$9=0,0,K$9/MAE!K$5*1000)</f>
        <v>0.93820941608492636</v>
      </c>
      <c r="L75" s="281">
        <f>IF(L$9=0,0,L$9/MAE!L$5*1000)</f>
        <v>0.96604384714823721</v>
      </c>
      <c r="M75" s="281">
        <f>IF(M$9=0,0,M$9/MAE!M$5*1000)</f>
        <v>0.95949659220311478</v>
      </c>
      <c r="N75" s="281">
        <f>IF(N$9=0,0,N$9/MAE!N$5*1000)</f>
        <v>0.95579492095027785</v>
      </c>
      <c r="O75" s="281">
        <f>IF(O$9=0,0,O$9/MAE!O$5*1000)</f>
        <v>0.96813692636370663</v>
      </c>
      <c r="P75" s="281">
        <f>IF(P$9=0,0,P$9/MAE!P$5*1000)</f>
        <v>0.96528308050922551</v>
      </c>
      <c r="Q75" s="281">
        <f>IF(Q$9=0,0,Q$9/MAE!Q$5*1000)</f>
        <v>0.87123729861810839</v>
      </c>
    </row>
    <row r="76" spans="1:17" x14ac:dyDescent="0.25">
      <c r="A76" s="129" t="s">
        <v>79</v>
      </c>
      <c r="B76" s="280">
        <f>IF(B$10=0,0,B$10/MAE!B$5*1000)</f>
        <v>1.0383451884475368</v>
      </c>
      <c r="C76" s="280">
        <f>IF(C$10=0,0,C$10/MAE!C$5*1000)</f>
        <v>1.0263000518557839</v>
      </c>
      <c r="D76" s="280">
        <f>IF(D$10=0,0,D$10/MAE!D$5*1000)</f>
        <v>1.0409238116151796</v>
      </c>
      <c r="E76" s="280">
        <f>IF(E$10=0,0,E$10/MAE!E$5*1000)</f>
        <v>1.0308752751941774</v>
      </c>
      <c r="F76" s="280">
        <f>IF(F$10=0,0,F$10/MAE!F$5*1000)</f>
        <v>1.0156814831134928</v>
      </c>
      <c r="G76" s="280">
        <f>IF(G$10=0,0,G$10/MAE!G$5*1000)</f>
        <v>1.0193109357436494</v>
      </c>
      <c r="H76" s="280">
        <f>IF(H$10=0,0,H$10/MAE!H$5*1000)</f>
        <v>1.0106858695846885</v>
      </c>
      <c r="I76" s="280">
        <f>IF(I$10=0,0,I$10/MAE!I$5*1000)</f>
        <v>0.99401519639436087</v>
      </c>
      <c r="J76" s="280">
        <f>IF(J$10=0,0,J$10/MAE!J$5*1000)</f>
        <v>0.99521133419466046</v>
      </c>
      <c r="K76" s="280">
        <f>IF(K$10=0,0,K$10/MAE!K$5*1000)</f>
        <v>0.97429439362665415</v>
      </c>
      <c r="L76" s="280">
        <f>IF(L$10=0,0,L$10/MAE!L$5*1000)</f>
        <v>1.003199379730862</v>
      </c>
      <c r="M76" s="280">
        <f>IF(M$10=0,0,M$10/MAE!M$5*1000)</f>
        <v>0.99640030728785001</v>
      </c>
      <c r="N76" s="280">
        <f>IF(N$10=0,0,N$10/MAE!N$5*1000)</f>
        <v>0.99255626406375019</v>
      </c>
      <c r="O76" s="280">
        <f>IF(O$10=0,0,O$10/MAE!O$5*1000)</f>
        <v>1.0053729619930798</v>
      </c>
      <c r="P76" s="280">
        <f>IF(P$10=0,0,P$10/MAE!P$5*1000)</f>
        <v>1.0024093528365032</v>
      </c>
      <c r="Q76" s="280">
        <f>IF(Q$10=0,0,Q$10/MAE!Q$5*1000)</f>
        <v>0.90474642548803563</v>
      </c>
    </row>
    <row r="77" spans="1:17" x14ac:dyDescent="0.25">
      <c r="A77" s="127" t="s">
        <v>295</v>
      </c>
      <c r="B77" s="305">
        <f>IF(B$15=0,0,B$15/MAE!B$5*1000)</f>
        <v>6.7753633578695727</v>
      </c>
      <c r="C77" s="305">
        <f>IF(C$15=0,0,C$15/MAE!C$5*1000)</f>
        <v>6.6967669739191482</v>
      </c>
      <c r="D77" s="305">
        <f>IF(D$15=0,0,D$15/MAE!D$5*1000)</f>
        <v>6.7921892738734009</v>
      </c>
      <c r="E77" s="305">
        <f>IF(E$15=0,0,E$15/MAE!E$5*1000)</f>
        <v>6.7266210156250388</v>
      </c>
      <c r="F77" s="305">
        <f>IF(F$15=0,0,F$15/MAE!F$5*1000)</f>
        <v>6.6274791663865633</v>
      </c>
      <c r="G77" s="305">
        <f>IF(G$15=0,0,G$15/MAE!G$5*1000)</f>
        <v>6.6511619075723285</v>
      </c>
      <c r="H77" s="305">
        <f>IF(H$15=0,0,H$15/MAE!H$5*1000)</f>
        <v>6.5948820135035771</v>
      </c>
      <c r="I77" s="305">
        <f>IF(I$15=0,0,I$15/MAE!I$5*1000)</f>
        <v>6.486103286023134</v>
      </c>
      <c r="J77" s="305">
        <f>IF(J$15=0,0,J$15/MAE!J$5*1000)</f>
        <v>6.4939082706402731</v>
      </c>
      <c r="K77" s="305">
        <f>IF(K$15=0,0,K$15/MAE!K$5*1000)</f>
        <v>6.357421990104708</v>
      </c>
      <c r="L77" s="305">
        <f>IF(L$15=0,0,L$15/MAE!L$5*1000)</f>
        <v>6.5460315063706664</v>
      </c>
      <c r="M77" s="305">
        <f>IF(M$15=0,0,M$15/MAE!M$5*1000)</f>
        <v>6.5016665044325759</v>
      </c>
      <c r="N77" s="305">
        <f>IF(N$15=0,0,N$15/MAE!N$5*1000)</f>
        <v>6.4765835263474427</v>
      </c>
      <c r="O77" s="305">
        <f>IF(O$15=0,0,O$15/MAE!O$5*1000)</f>
        <v>6.5602144676619556</v>
      </c>
      <c r="P77" s="305">
        <f>IF(P$15=0,0,P$15/MAE!P$5*1000)</f>
        <v>6.5408764583853536</v>
      </c>
      <c r="Q77" s="305">
        <f>IF(Q$15=0,0,Q$15/MAE!Q$5*1000)</f>
        <v>5.9036107140634488</v>
      </c>
    </row>
    <row r="78" spans="1:17" x14ac:dyDescent="0.25">
      <c r="A78" s="127" t="s">
        <v>294</v>
      </c>
      <c r="B78" s="305">
        <f>IF(B$23=0,0,B$23/MAE!B$5*1000)</f>
        <v>3.2908907738223641</v>
      </c>
      <c r="C78" s="305">
        <f>IF(C$23=0,0,C$23/MAE!C$5*1000)</f>
        <v>3.2527153873321586</v>
      </c>
      <c r="D78" s="305">
        <f>IF(D$23=0,0,D$23/MAE!D$5*1000)</f>
        <v>3.2990633615956524</v>
      </c>
      <c r="E78" s="305">
        <f>IF(E$23=0,0,E$23/MAE!E$5*1000)</f>
        <v>3.2672159218750192</v>
      </c>
      <c r="F78" s="305">
        <f>IF(F$23=0,0,F$23/MAE!F$5*1000)</f>
        <v>3.2190613093877607</v>
      </c>
      <c r="G78" s="305">
        <f>IF(G$23=0,0,G$23/MAE!G$5*1000)</f>
        <v>3.2305643551065599</v>
      </c>
      <c r="H78" s="305">
        <f>IF(H$23=0,0,H$23/MAE!H$5*1000)</f>
        <v>3.203228406558881</v>
      </c>
      <c r="I78" s="305">
        <f>IF(I$23=0,0,I$23/MAE!I$5*1000)</f>
        <v>3.1503930246398091</v>
      </c>
      <c r="J78" s="305">
        <f>IF(J$23=0,0,J$23/MAE!J$5*1000)</f>
        <v>3.1541840171681326</v>
      </c>
      <c r="K78" s="305">
        <f>IF(K$23=0,0,K$23/MAE!K$5*1000)</f>
        <v>3.0878906809080009</v>
      </c>
      <c r="L78" s="305">
        <f>IF(L$23=0,0,L$23/MAE!L$5*1000)</f>
        <v>3.1795010173800389</v>
      </c>
      <c r="M78" s="305">
        <f>IF(M$23=0,0,M$23/MAE!M$5*1000)</f>
        <v>3.1579523021529661</v>
      </c>
      <c r="N78" s="305">
        <f>IF(N$23=0,0,N$23/MAE!N$5*1000)</f>
        <v>3.1457691413687581</v>
      </c>
      <c r="O78" s="305">
        <f>IF(O$23=0,0,O$23/MAE!O$5*1000)</f>
        <v>3.186389884292951</v>
      </c>
      <c r="P78" s="305">
        <f>IF(P$23=0,0,P$23/MAE!P$5*1000)</f>
        <v>3.1769971369300287</v>
      </c>
      <c r="Q78" s="305">
        <f>IF(Q$23=0,0,Q$23/MAE!Q$5*1000)</f>
        <v>2.8674680611165329</v>
      </c>
    </row>
    <row r="79" spans="1:17" x14ac:dyDescent="0.25">
      <c r="A79" s="127" t="s">
        <v>293</v>
      </c>
      <c r="B79" s="305">
        <f>IF(B$26=0,0,B$26/MAE!B$5*1000)</f>
        <v>9.6790905112422454</v>
      </c>
      <c r="C79" s="305">
        <f>IF(C$26=0,0,C$26/MAE!C$5*1000)</f>
        <v>9.5668099627416439</v>
      </c>
      <c r="D79" s="305">
        <f>IF(D$26=0,0,D$26/MAE!D$5*1000)</f>
        <v>9.7031275341048602</v>
      </c>
      <c r="E79" s="305">
        <f>IF(E$26=0,0,E$26/MAE!E$5*1000)</f>
        <v>9.6094585937500554</v>
      </c>
      <c r="F79" s="305">
        <f>IF(F$26=0,0,F$26/MAE!F$5*1000)</f>
        <v>9.4678273805522348</v>
      </c>
      <c r="G79" s="305">
        <f>IF(G$26=0,0,G$26/MAE!G$5*1000)</f>
        <v>9.501659867960468</v>
      </c>
      <c r="H79" s="305">
        <f>IF(H$26=0,0,H$26/MAE!H$5*1000)</f>
        <v>9.4212600192908216</v>
      </c>
      <c r="I79" s="305">
        <f>IF(I$26=0,0,I$26/MAE!I$5*1000)</f>
        <v>9.2658618371759083</v>
      </c>
      <c r="J79" s="305">
        <f>IF(J$26=0,0,J$26/MAE!J$5*1000)</f>
        <v>9.2770118152003889</v>
      </c>
      <c r="K79" s="305">
        <f>IF(K$26=0,0,K$26/MAE!K$5*1000)</f>
        <v>9.0820314144352938</v>
      </c>
      <c r="L79" s="305">
        <f>IF(L$26=0,0,L$26/MAE!L$5*1000)</f>
        <v>9.3514735805295253</v>
      </c>
      <c r="M79" s="305">
        <f>IF(M$26=0,0,M$26/MAE!M$5*1000)</f>
        <v>9.288095006332254</v>
      </c>
      <c r="N79" s="305">
        <f>IF(N$26=0,0,N$26/MAE!N$5*1000)</f>
        <v>9.2522621804963467</v>
      </c>
      <c r="O79" s="305">
        <f>IF(O$26=0,0,O$26/MAE!O$5*1000)</f>
        <v>9.3717349538027968</v>
      </c>
      <c r="P79" s="305">
        <f>IF(P$26=0,0,P$26/MAE!P$5*1000)</f>
        <v>9.3441092262647896</v>
      </c>
      <c r="Q79" s="305">
        <f>IF(Q$26=0,0,Q$26/MAE!Q$5*1000)</f>
        <v>8.4337295915192136</v>
      </c>
    </row>
    <row r="80" spans="1:17" x14ac:dyDescent="0.25">
      <c r="A80" s="127" t="s">
        <v>292</v>
      </c>
      <c r="B80" s="305">
        <f>IF(B$34=0,0,B$34/MAE!B$5*1000)</f>
        <v>5.3358393496124403</v>
      </c>
      <c r="C80" s="305">
        <f>IF(C$34=0,0,C$34/MAE!C$5*1000)</f>
        <v>6.7129132461928576</v>
      </c>
      <c r="D80" s="305">
        <f>IF(D$34=0,0,D$34/MAE!D$5*1000)</f>
        <v>4.4637654601372514</v>
      </c>
      <c r="E80" s="305">
        <f>IF(E$34=0,0,E$34/MAE!E$5*1000)</f>
        <v>6.1883974799351673</v>
      </c>
      <c r="F80" s="305">
        <f>IF(F$34=0,0,F$34/MAE!F$5*1000)</f>
        <v>5.9158752694261816</v>
      </c>
      <c r="G80" s="305">
        <f>IF(G$34=0,0,G$34/MAE!G$5*1000)</f>
        <v>4.8590236349824441</v>
      </c>
      <c r="H80" s="305">
        <f>IF(H$34=0,0,H$34/MAE!H$5*1000)</f>
        <v>4.5940196988057389</v>
      </c>
      <c r="I80" s="305">
        <f>IF(I$34=0,0,I$34/MAE!I$5*1000)</f>
        <v>4.4700382876112776</v>
      </c>
      <c r="J80" s="305">
        <f>IF(J$34=0,0,J$34/MAE!J$5*1000)</f>
        <v>4.2714911298792542</v>
      </c>
      <c r="K80" s="305">
        <f>IF(K$34=0,0,K$34/MAE!K$5*1000)</f>
        <v>7.2028749825746434</v>
      </c>
      <c r="L80" s="305">
        <f>IF(L$34=0,0,L$34/MAE!L$5*1000)</f>
        <v>7.0504843348773862</v>
      </c>
      <c r="M80" s="305">
        <f>IF(M$34=0,0,M$34/MAE!M$5*1000)</f>
        <v>6.9265796614011359</v>
      </c>
      <c r="N80" s="305">
        <f>IF(N$34=0,0,N$34/MAE!N$5*1000)</f>
        <v>4.9180028896358907</v>
      </c>
      <c r="O80" s="305">
        <f>IF(O$34=0,0,O$34/MAE!O$5*1000)</f>
        <v>5.0181607110925981</v>
      </c>
      <c r="P80" s="305">
        <f>IF(P$34=0,0,P$34/MAE!P$5*1000)</f>
        <v>3.2887014759915583</v>
      </c>
      <c r="Q80" s="305">
        <f>IF(Q$34=0,0,Q$34/MAE!Q$5*1000)</f>
        <v>4.6900006608368727</v>
      </c>
    </row>
    <row r="81" spans="1:17" x14ac:dyDescent="0.25">
      <c r="A81" s="127" t="s">
        <v>291</v>
      </c>
      <c r="B81" s="305">
        <f>IF(B$45=0,0,B$45/MAE!B$5*1000)</f>
        <v>2.7101453431478291</v>
      </c>
      <c r="C81" s="305">
        <f>IF(C$45=0,0,C$45/MAE!C$5*1000)</f>
        <v>2.6787067895676597</v>
      </c>
      <c r="D81" s="305">
        <f>IF(D$45=0,0,D$45/MAE!D$5*1000)</f>
        <v>2.7168757095493601</v>
      </c>
      <c r="E81" s="305">
        <f>IF(E$45=0,0,E$45/MAE!E$5*1000)</f>
        <v>2.6906484062500149</v>
      </c>
      <c r="F81" s="305">
        <f>IF(F$45=0,0,F$45/MAE!F$5*1000)</f>
        <v>2.650991666554626</v>
      </c>
      <c r="G81" s="305">
        <f>IF(G$45=0,0,G$45/MAE!G$5*1000)</f>
        <v>2.6604647630289313</v>
      </c>
      <c r="H81" s="305">
        <f>IF(H$45=0,0,H$45/MAE!H$5*1000)</f>
        <v>2.6379528054014312</v>
      </c>
      <c r="I81" s="305">
        <f>IF(I$45=0,0,I$45/MAE!I$5*1000)</f>
        <v>2.594441314409254</v>
      </c>
      <c r="J81" s="305">
        <f>IF(J$45=0,0,J$45/MAE!J$5*1000)</f>
        <v>2.5975633082561087</v>
      </c>
      <c r="K81" s="305">
        <f>IF(K$45=0,0,K$45/MAE!K$5*1000)</f>
        <v>2.5429687960418828</v>
      </c>
      <c r="L81" s="305">
        <f>IF(L$45=0,0,L$45/MAE!L$5*1000)</f>
        <v>2.618412602548267</v>
      </c>
      <c r="M81" s="305">
        <f>IF(M$45=0,0,M$45/MAE!M$5*1000)</f>
        <v>2.6006666017730309</v>
      </c>
      <c r="N81" s="305">
        <f>IF(N$45=0,0,N$45/MAE!N$5*1000)</f>
        <v>2.5906334105389766</v>
      </c>
      <c r="O81" s="305">
        <f>IF(O$45=0,0,O$45/MAE!O$5*1000)</f>
        <v>2.6240857870647827</v>
      </c>
      <c r="P81" s="305">
        <f>IF(P$45=0,0,P$45/MAE!P$5*1000)</f>
        <v>2.6163505833541416</v>
      </c>
      <c r="Q81" s="305">
        <f>IF(Q$45=0,0,Q$45/MAE!Q$5*1000)</f>
        <v>2.3614442856253794</v>
      </c>
    </row>
    <row r="82" spans="1:17" x14ac:dyDescent="0.25">
      <c r="A82" s="72" t="s">
        <v>290</v>
      </c>
      <c r="B82" s="304">
        <f>IF(B$46=0,0,B$46/MAE!B$5*1000)</f>
        <v>3.0268948521008499</v>
      </c>
      <c r="C82" s="304">
        <f>IF(C$46=0,0,C$46/MAE!C$5*1000)</f>
        <v>1.5528105616159102</v>
      </c>
      <c r="D82" s="304">
        <f>IF(D$46=0,0,D$46/MAE!D$5*1000)</f>
        <v>3.9197367293293333</v>
      </c>
      <c r="E82" s="304">
        <f>IF(E$46=0,0,E$46/MAE!E$5*1000)</f>
        <v>2.1141747450648647</v>
      </c>
      <c r="F82" s="304">
        <f>IF(F$46=0,0,F$46/MAE!F$5*1000)</f>
        <v>2.2643275873709348</v>
      </c>
      <c r="G82" s="304">
        <f>IF(G$46=0,0,G$46/MAE!G$5*1000)</f>
        <v>3.3504104909353858</v>
      </c>
      <c r="H82" s="304">
        <f>IF(H$46=0,0,H$46/MAE!H$5*1000)</f>
        <v>3.5459489578615222</v>
      </c>
      <c r="I82" s="304">
        <f>IF(I$46=0,0,I$46/MAE!I$5*1000)</f>
        <v>3.5356663397086936</v>
      </c>
      <c r="J82" s="304">
        <f>IF(J$46=0,0,J$46/MAE!J$5*1000)</f>
        <v>3.7438470784538684</v>
      </c>
      <c r="K82" s="304">
        <f>IF(K$46=0,0,K$46/MAE!K$5*1000)</f>
        <v>0.64400015949744283</v>
      </c>
      <c r="L82" s="304">
        <f>IF(L$46=0,0,L$46/MAE!L$5*1000)</f>
        <v>1.0291888387001096</v>
      </c>
      <c r="M82" s="304">
        <f>IF(M$46=0,0,M$46/MAE!M$5*1000)</f>
        <v>1.0983344240699184</v>
      </c>
      <c r="N82" s="304">
        <f>IF(N$46=0,0,N$46/MAE!N$5*1000)</f>
        <v>3.0759516343129398</v>
      </c>
      <c r="O82" s="304">
        <f>IF(O$46=0,0,O$46/MAE!O$5*1000)</f>
        <v>3.0790182889930033</v>
      </c>
      <c r="P82" s="304">
        <f>IF(P$46=0,0,P$46/MAE!P$5*1000)</f>
        <v>4.7846088955012052</v>
      </c>
      <c r="Q82" s="304">
        <f>IF(Q$46=0,0,Q$46/MAE!Q$5*1000)</f>
        <v>2.5967417062357181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542.71431652642502</v>
      </c>
      <c r="C5" s="96">
        <v>729.58792599727269</v>
      </c>
      <c r="D5" s="96">
        <v>638.56041149213524</v>
      </c>
      <c r="E5" s="96">
        <v>740.80286315744388</v>
      </c>
      <c r="F5" s="96">
        <v>757.20359727500272</v>
      </c>
      <c r="G5" s="96">
        <v>738.27360929693543</v>
      </c>
      <c r="H5" s="96">
        <v>635.97133961757027</v>
      </c>
      <c r="I5" s="96">
        <v>675.41866643561286</v>
      </c>
      <c r="J5" s="96">
        <v>655.91943305995778</v>
      </c>
      <c r="K5" s="96">
        <v>645.16124289720381</v>
      </c>
      <c r="L5" s="96">
        <v>593.76844544431515</v>
      </c>
      <c r="M5" s="96">
        <v>591.07730312426202</v>
      </c>
      <c r="N5" s="96">
        <v>391.98007604475191</v>
      </c>
      <c r="O5" s="96">
        <v>542.68286626101201</v>
      </c>
      <c r="P5" s="96">
        <v>449.95944267398806</v>
      </c>
      <c r="Q5" s="96">
        <v>561.51268016402275</v>
      </c>
    </row>
    <row r="6" spans="1:17" x14ac:dyDescent="0.25">
      <c r="A6" s="76" t="s">
        <v>83</v>
      </c>
      <c r="B6" s="95">
        <v>12.654205454765853</v>
      </c>
      <c r="C6" s="95">
        <v>16.814108188235753</v>
      </c>
      <c r="D6" s="95">
        <v>14.925977481856522</v>
      </c>
      <c r="E6" s="95">
        <v>17.148677149302806</v>
      </c>
      <c r="F6" s="95">
        <v>17.441748696390121</v>
      </c>
      <c r="G6" s="95">
        <v>17.06647579688714</v>
      </c>
      <c r="H6" s="95">
        <v>14.787772032755141</v>
      </c>
      <c r="I6" s="95">
        <v>15.673320443043458</v>
      </c>
      <c r="J6" s="95">
        <v>15.239149915825918</v>
      </c>
      <c r="K6" s="95">
        <v>14.674165180022515</v>
      </c>
      <c r="L6" s="95">
        <v>13.905906315101214</v>
      </c>
      <c r="M6" s="95">
        <v>13.749061859197999</v>
      </c>
      <c r="N6" s="95">
        <v>9.0826809191386708</v>
      </c>
      <c r="O6" s="95">
        <v>12.737032045826414</v>
      </c>
      <c r="P6" s="95">
        <v>10.529637261680918</v>
      </c>
      <c r="Q6" s="95">
        <v>12.877912241331833</v>
      </c>
    </row>
    <row r="7" spans="1:17" x14ac:dyDescent="0.25">
      <c r="A7" s="76" t="s">
        <v>82</v>
      </c>
      <c r="B7" s="95">
        <v>4.3398350905945176</v>
      </c>
      <c r="C7" s="95">
        <v>5.766498496740927</v>
      </c>
      <c r="D7" s="95">
        <v>5.1189528310359735</v>
      </c>
      <c r="E7" s="95">
        <v>5.8812409136119665</v>
      </c>
      <c r="F7" s="95">
        <v>5.9817515453265289</v>
      </c>
      <c r="G7" s="95">
        <v>5.85304947046028</v>
      </c>
      <c r="H7" s="95">
        <v>5.0715544495361993</v>
      </c>
      <c r="I7" s="95">
        <v>5.3752585484720985</v>
      </c>
      <c r="J7" s="95">
        <v>5.2263571815663674</v>
      </c>
      <c r="K7" s="95">
        <v>5.0325923030953579</v>
      </c>
      <c r="L7" s="95">
        <v>4.7691133519621545</v>
      </c>
      <c r="M7" s="95">
        <v>4.7153226121225682</v>
      </c>
      <c r="N7" s="95">
        <v>3.1149594899856661</v>
      </c>
      <c r="O7" s="95">
        <v>4.3682409630614911</v>
      </c>
      <c r="P7" s="95">
        <v>3.6112017813227433</v>
      </c>
      <c r="Q7" s="95">
        <v>4.4165566647631689</v>
      </c>
    </row>
    <row r="8" spans="1:17" x14ac:dyDescent="0.25">
      <c r="A8" s="76" t="s">
        <v>81</v>
      </c>
      <c r="B8" s="95">
        <v>29.178523639885729</v>
      </c>
      <c r="C8" s="95">
        <v>38.770577497558982</v>
      </c>
      <c r="D8" s="95">
        <v>34.416857570360278</v>
      </c>
      <c r="E8" s="95">
        <v>39.542038682898792</v>
      </c>
      <c r="F8" s="95">
        <v>40.21781363340304</v>
      </c>
      <c r="G8" s="95">
        <v>39.352495837773901</v>
      </c>
      <c r="H8" s="95">
        <v>34.098178457856477</v>
      </c>
      <c r="I8" s="95">
        <v>36.140107942581992</v>
      </c>
      <c r="J8" s="95">
        <v>35.138981871297332</v>
      </c>
      <c r="K8" s="95">
        <v>33.836219676646436</v>
      </c>
      <c r="L8" s="95">
        <v>32.064740658719202</v>
      </c>
      <c r="M8" s="95">
        <v>31.703083051632284</v>
      </c>
      <c r="N8" s="95">
        <v>20.943173465925884</v>
      </c>
      <c r="O8" s="95">
        <v>29.369508182843468</v>
      </c>
      <c r="P8" s="95">
        <v>24.279617622587697</v>
      </c>
      <c r="Q8" s="95">
        <v>29.694354822139839</v>
      </c>
    </row>
    <row r="9" spans="1:17" x14ac:dyDescent="0.25">
      <c r="A9" s="76" t="s">
        <v>80</v>
      </c>
      <c r="B9" s="95">
        <v>12.891497090379632</v>
      </c>
      <c r="C9" s="95">
        <v>17.129406311664813</v>
      </c>
      <c r="D9" s="95">
        <v>15.205869382020843</v>
      </c>
      <c r="E9" s="95">
        <v>17.470249109226859</v>
      </c>
      <c r="F9" s="95">
        <v>17.768816333384439</v>
      </c>
      <c r="G9" s="95">
        <v>17.386506317213573</v>
      </c>
      <c r="H9" s="95">
        <v>15.065072304611768</v>
      </c>
      <c r="I9" s="95">
        <v>15.967226516935117</v>
      </c>
      <c r="J9" s="95">
        <v>15.524914424851493</v>
      </c>
      <c r="K9" s="95">
        <v>14.949335096401805</v>
      </c>
      <c r="L9" s="95">
        <v>14.166669842767789</v>
      </c>
      <c r="M9" s="95">
        <v>14.006884239938259</v>
      </c>
      <c r="N9" s="95">
        <v>9.2529993337372556</v>
      </c>
      <c r="O9" s="95">
        <v>12.975876845511644</v>
      </c>
      <c r="P9" s="95">
        <v>10.727088998747751</v>
      </c>
      <c r="Q9" s="95">
        <v>13.119398826164026</v>
      </c>
    </row>
    <row r="10" spans="1:17" x14ac:dyDescent="0.25">
      <c r="A10" s="76" t="s">
        <v>79</v>
      </c>
      <c r="B10" s="95">
        <v>20.579045420804263</v>
      </c>
      <c r="C10" s="95">
        <v>27.344134513455547</v>
      </c>
      <c r="D10" s="95">
        <v>24.273540495847005</v>
      </c>
      <c r="E10" s="95">
        <v>27.888231088369068</v>
      </c>
      <c r="F10" s="95">
        <v>28.367933557387168</v>
      </c>
      <c r="G10" s="95">
        <v>27.762240566903131</v>
      </c>
      <c r="H10" s="95">
        <v>24.056948893091882</v>
      </c>
      <c r="I10" s="95">
        <v>25.491950349040646</v>
      </c>
      <c r="J10" s="95">
        <v>24.785830022557345</v>
      </c>
      <c r="K10" s="95">
        <v>23.868565544767463</v>
      </c>
      <c r="L10" s="95">
        <v>22.61991560239624</v>
      </c>
      <c r="M10" s="95">
        <v>22.364845596953369</v>
      </c>
      <c r="N10" s="95">
        <v>14.776750085293166</v>
      </c>
      <c r="O10" s="95">
        <v>20.724298167885678</v>
      </c>
      <c r="P10" s="95">
        <v>17.134497641450107</v>
      </c>
      <c r="Q10" s="95">
        <v>20.954312158375991</v>
      </c>
    </row>
    <row r="11" spans="1:17" x14ac:dyDescent="0.25">
      <c r="A11" s="92" t="s">
        <v>125</v>
      </c>
      <c r="B11" s="91">
        <v>3.3625908496868488</v>
      </c>
      <c r="C11" s="91">
        <v>4.4679981324400293</v>
      </c>
      <c r="D11" s="91">
        <v>3.9662668258811964</v>
      </c>
      <c r="E11" s="91">
        <v>4.5569028472476729</v>
      </c>
      <c r="F11" s="91">
        <v>4.6214164238549982</v>
      </c>
      <c r="G11" s="91">
        <v>4.5018157101479197</v>
      </c>
      <c r="H11" s="91">
        <v>3.8942391804193059</v>
      </c>
      <c r="I11" s="91">
        <v>4.1517384967073614</v>
      </c>
      <c r="J11" s="91">
        <v>4.0365637472459248</v>
      </c>
      <c r="K11" s="91">
        <v>3.8797375722060186</v>
      </c>
      <c r="L11" s="91">
        <v>3.6723909619685964</v>
      </c>
      <c r="M11" s="91">
        <v>3.6307125061488721</v>
      </c>
      <c r="N11" s="91">
        <v>2.3878682480158369</v>
      </c>
      <c r="O11" s="91">
        <v>3.3389729363249652</v>
      </c>
      <c r="P11" s="91">
        <v>2.7524024601734078</v>
      </c>
      <c r="Q11" s="91">
        <v>3.3724925784816393</v>
      </c>
    </row>
    <row r="12" spans="1:17" x14ac:dyDescent="0.25">
      <c r="A12" s="92" t="s">
        <v>26</v>
      </c>
      <c r="B12" s="91">
        <v>5.5957775188327314</v>
      </c>
      <c r="C12" s="91">
        <v>7.4353153926005966</v>
      </c>
      <c r="D12" s="91">
        <v>6.6003708836669723</v>
      </c>
      <c r="E12" s="91">
        <v>7.583264110323773</v>
      </c>
      <c r="F12" s="91">
        <v>7.6906228815142637</v>
      </c>
      <c r="G12" s="91">
        <v>7.4915921296579233</v>
      </c>
      <c r="H12" s="91">
        <v>6.4805077491890923</v>
      </c>
      <c r="I12" s="91">
        <v>6.9090192599884785</v>
      </c>
      <c r="J12" s="91">
        <v>6.7173538738076051</v>
      </c>
      <c r="K12" s="91">
        <v>6.4563752344543923</v>
      </c>
      <c r="L12" s="91">
        <v>6.1113241854155866</v>
      </c>
      <c r="M12" s="91">
        <v>6.0419659504946202</v>
      </c>
      <c r="N12" s="91">
        <v>3.9737155239763706</v>
      </c>
      <c r="O12" s="91">
        <v>5.5564743164688544</v>
      </c>
      <c r="P12" s="91">
        <v>4.5803466725226478</v>
      </c>
      <c r="Q12" s="91">
        <v>5.6122552509935248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8.4879583151883695E-2</v>
      </c>
      <c r="G13" s="91">
        <v>0.21114258427110422</v>
      </c>
      <c r="H13" s="91">
        <v>0.22421736086050079</v>
      </c>
      <c r="I13" s="91">
        <v>8.3323811262750444E-2</v>
      </c>
      <c r="J13" s="91">
        <v>8.207258912420351E-2</v>
      </c>
      <c r="K13" s="91">
        <v>0.12458380917689546</v>
      </c>
      <c r="L13" s="91">
        <v>0.14489446911120304</v>
      </c>
      <c r="M13" s="91">
        <v>0.14489648215757325</v>
      </c>
      <c r="N13" s="91">
        <v>0.16300392007341724</v>
      </c>
      <c r="O13" s="91">
        <v>0.289794302550199</v>
      </c>
      <c r="P13" s="91">
        <v>0.28980324471228019</v>
      </c>
      <c r="Q13" s="91">
        <v>0.31466818850011941</v>
      </c>
    </row>
    <row r="14" spans="1:17" x14ac:dyDescent="0.25">
      <c r="A14" s="90" t="s">
        <v>21</v>
      </c>
      <c r="B14" s="89">
        <v>11.620677052284682</v>
      </c>
      <c r="C14" s="89">
        <v>15.44082098841492</v>
      </c>
      <c r="D14" s="89">
        <v>13.706902786298837</v>
      </c>
      <c r="E14" s="89">
        <v>15.748064130797625</v>
      </c>
      <c r="F14" s="89">
        <v>15.971014668866026</v>
      </c>
      <c r="G14" s="89">
        <v>15.557690142826184</v>
      </c>
      <c r="H14" s="89">
        <v>13.457984602622982</v>
      </c>
      <c r="I14" s="89">
        <v>14.347868781082056</v>
      </c>
      <c r="J14" s="89">
        <v>13.949839812379611</v>
      </c>
      <c r="K14" s="89">
        <v>13.407868928930158</v>
      </c>
      <c r="L14" s="89">
        <v>12.691305985900856</v>
      </c>
      <c r="M14" s="89">
        <v>12.547270658152303</v>
      </c>
      <c r="N14" s="89">
        <v>8.2521623932275414</v>
      </c>
      <c r="O14" s="89">
        <v>11.539056612541662</v>
      </c>
      <c r="P14" s="89">
        <v>9.5119452640417705</v>
      </c>
      <c r="Q14" s="89">
        <v>11.654896140400707</v>
      </c>
    </row>
    <row r="15" spans="1:17" x14ac:dyDescent="0.25">
      <c r="A15" s="74" t="s">
        <v>295</v>
      </c>
      <c r="B15" s="313">
        <v>109.84661519306529</v>
      </c>
      <c r="C15" s="313">
        <v>148.05460868479508</v>
      </c>
      <c r="D15" s="313">
        <v>130.46792898210845</v>
      </c>
      <c r="E15" s="313">
        <v>150.93556544387559</v>
      </c>
      <c r="F15" s="313">
        <v>153.4684095648592</v>
      </c>
      <c r="G15" s="313">
        <v>150.12283168338115</v>
      </c>
      <c r="H15" s="313">
        <v>130.19898172493234</v>
      </c>
      <c r="I15" s="313">
        <v>137.78437173817008</v>
      </c>
      <c r="J15" s="313">
        <v>133.99743489453809</v>
      </c>
      <c r="K15" s="313">
        <v>129.14323885038192</v>
      </c>
      <c r="L15" s="313">
        <v>112.63656494659958</v>
      </c>
      <c r="M15" s="313">
        <v>111.59519266311143</v>
      </c>
      <c r="N15" s="313">
        <v>79.746680683651931</v>
      </c>
      <c r="O15" s="313">
        <v>110.6002791855867</v>
      </c>
      <c r="P15" s="313">
        <v>92.135723637610738</v>
      </c>
      <c r="Q15" s="313">
        <v>113.33879366384426</v>
      </c>
    </row>
    <row r="16" spans="1:17" x14ac:dyDescent="0.25">
      <c r="A16" s="310" t="s">
        <v>301</v>
      </c>
      <c r="B16" s="309">
        <v>47.830887234517562</v>
      </c>
      <c r="C16" s="309">
        <v>65.652030111637856</v>
      </c>
      <c r="D16" s="309">
        <v>57.318701056335797</v>
      </c>
      <c r="E16" s="309">
        <v>66.893331362746977</v>
      </c>
      <c r="F16" s="309">
        <v>67.989890495192441</v>
      </c>
      <c r="G16" s="309">
        <v>66.483449976307739</v>
      </c>
      <c r="H16" s="309">
        <v>57.727071040806948</v>
      </c>
      <c r="I16" s="309">
        <v>60.972565554254047</v>
      </c>
      <c r="J16" s="309">
        <v>59.313411557185646</v>
      </c>
      <c r="K16" s="309">
        <v>57.228092610968446</v>
      </c>
      <c r="L16" s="309">
        <v>91.734179894354298</v>
      </c>
      <c r="M16" s="309">
        <v>91.689079041152354</v>
      </c>
      <c r="N16" s="309">
        <v>35.234279566957831</v>
      </c>
      <c r="O16" s="309">
        <v>48.17863468353832</v>
      </c>
      <c r="P16" s="309">
        <v>40.532079121419002</v>
      </c>
      <c r="Q16" s="309">
        <v>50.226723523422791</v>
      </c>
    </row>
    <row r="17" spans="1:17" x14ac:dyDescent="0.25">
      <c r="A17" s="154" t="s">
        <v>33</v>
      </c>
      <c r="B17" s="83">
        <v>1.6807581480609577</v>
      </c>
      <c r="C17" s="83">
        <v>0</v>
      </c>
      <c r="D17" s="83">
        <v>1.2354843851123325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4.3423184471015581</v>
      </c>
      <c r="C18" s="83">
        <v>3.5780984911543476</v>
      </c>
      <c r="D18" s="83">
        <v>3.5797015423805565</v>
      </c>
      <c r="E18" s="83">
        <v>3.5787643948362984</v>
      </c>
      <c r="F18" s="83">
        <v>3.7660458270832553</v>
      </c>
      <c r="G18" s="83">
        <v>3.6128141130267237</v>
      </c>
      <c r="H18" s="83">
        <v>3.3630048903440111</v>
      </c>
      <c r="I18" s="83">
        <v>3.4100810096582563</v>
      </c>
      <c r="J18" s="83">
        <v>3.2538391480696434</v>
      </c>
      <c r="K18" s="83">
        <v>2.9453486736383545</v>
      </c>
      <c r="L18" s="83">
        <v>3.9001155165022432</v>
      </c>
      <c r="M18" s="83">
        <v>3.5042214262305045</v>
      </c>
      <c r="N18" s="83">
        <v>2.4796226242153807</v>
      </c>
      <c r="O18" s="83">
        <v>2.0150092949315299</v>
      </c>
      <c r="P18" s="83">
        <v>1.0851699502103336</v>
      </c>
      <c r="Q18" s="83">
        <v>1.0098762040386318</v>
      </c>
    </row>
    <row r="19" spans="1:17" x14ac:dyDescent="0.25">
      <c r="A19" s="154" t="s">
        <v>125</v>
      </c>
      <c r="B19" s="83">
        <v>7.0930618623081223</v>
      </c>
      <c r="C19" s="83">
        <v>5.2064622680124177</v>
      </c>
      <c r="D19" s="83">
        <v>6.0077987858943729</v>
      </c>
      <c r="E19" s="83">
        <v>6.1657206965231302</v>
      </c>
      <c r="F19" s="83">
        <v>6.7080255876003729</v>
      </c>
      <c r="G19" s="83">
        <v>7.1619498521459972</v>
      </c>
      <c r="H19" s="83">
        <v>3.9205902468451681</v>
      </c>
      <c r="I19" s="83">
        <v>7.4961575401125486</v>
      </c>
      <c r="J19" s="83">
        <v>6.9898588276796048</v>
      </c>
      <c r="K19" s="83">
        <v>5.546260012858049</v>
      </c>
      <c r="L19" s="83">
        <v>10.886505643895278</v>
      </c>
      <c r="M19" s="83">
        <v>6.5662109943421472</v>
      </c>
      <c r="N19" s="83">
        <v>5.038927889834202</v>
      </c>
      <c r="O19" s="83">
        <v>10.775256075481774</v>
      </c>
      <c r="P19" s="83">
        <v>8.0237370558456362</v>
      </c>
      <c r="Q19" s="83">
        <v>6.3954946623798739</v>
      </c>
    </row>
    <row r="20" spans="1:17" x14ac:dyDescent="0.25">
      <c r="A20" s="154" t="s">
        <v>29</v>
      </c>
      <c r="B20" s="83">
        <v>5.1988047429515136</v>
      </c>
      <c r="C20" s="83">
        <v>0</v>
      </c>
      <c r="D20" s="83">
        <v>3.4888087274365756</v>
      </c>
      <c r="E20" s="83">
        <v>0</v>
      </c>
      <c r="F20" s="83">
        <v>0</v>
      </c>
      <c r="G20" s="83">
        <v>0</v>
      </c>
      <c r="H20" s="83">
        <v>0.30696953731006582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6.4703435725198286</v>
      </c>
      <c r="P20" s="83">
        <v>1.7499041053317346</v>
      </c>
      <c r="Q20" s="83">
        <v>0</v>
      </c>
    </row>
    <row r="21" spans="1:17" x14ac:dyDescent="0.25">
      <c r="A21" s="154" t="s">
        <v>26</v>
      </c>
      <c r="B21" s="83">
        <v>29.515944034095408</v>
      </c>
      <c r="C21" s="83">
        <v>56.867469352471097</v>
      </c>
      <c r="D21" s="83">
        <v>43.006907615511963</v>
      </c>
      <c r="E21" s="83">
        <v>57.148846271387555</v>
      </c>
      <c r="F21" s="83">
        <v>57.515819080508813</v>
      </c>
      <c r="G21" s="83">
        <v>55.708686011135015</v>
      </c>
      <c r="H21" s="83">
        <v>50.1365063663077</v>
      </c>
      <c r="I21" s="83">
        <v>50.066327004483242</v>
      </c>
      <c r="J21" s="83">
        <v>49.069713581436396</v>
      </c>
      <c r="K21" s="83">
        <v>48.73648392447204</v>
      </c>
      <c r="L21" s="83">
        <v>76.947558733956782</v>
      </c>
      <c r="M21" s="83">
        <v>81.61864662057971</v>
      </c>
      <c r="N21" s="83">
        <v>27.715729052908248</v>
      </c>
      <c r="O21" s="83">
        <v>28.918025740605184</v>
      </c>
      <c r="P21" s="83">
        <v>29.673268010031293</v>
      </c>
      <c r="Q21" s="83">
        <v>42.821352657004283</v>
      </c>
    </row>
    <row r="22" spans="1:17" x14ac:dyDescent="0.25">
      <c r="A22" s="152" t="s">
        <v>300</v>
      </c>
      <c r="B22" s="264">
        <v>62.015727958547728</v>
      </c>
      <c r="C22" s="264">
        <v>82.402578573157243</v>
      </c>
      <c r="D22" s="264">
        <v>73.149227925772664</v>
      </c>
      <c r="E22" s="264">
        <v>84.042234081128598</v>
      </c>
      <c r="F22" s="264">
        <v>85.47851906966676</v>
      </c>
      <c r="G22" s="264">
        <v>83.639381707073426</v>
      </c>
      <c r="H22" s="264">
        <v>72.47191068412539</v>
      </c>
      <c r="I22" s="264">
        <v>76.811806183916019</v>
      </c>
      <c r="J22" s="264">
        <v>74.684023337352443</v>
      </c>
      <c r="K22" s="264">
        <v>71.91514623941346</v>
      </c>
      <c r="L22" s="264">
        <v>20.902385052245286</v>
      </c>
      <c r="M22" s="264">
        <v>19.906113621959083</v>
      </c>
      <c r="N22" s="264">
        <v>44.512401116694093</v>
      </c>
      <c r="O22" s="264">
        <v>62.42164450204838</v>
      </c>
      <c r="P22" s="264">
        <v>51.603644516191736</v>
      </c>
      <c r="Q22" s="264">
        <v>63.112070140421473</v>
      </c>
    </row>
    <row r="23" spans="1:17" x14ac:dyDescent="0.25">
      <c r="A23" s="74" t="s">
        <v>294</v>
      </c>
      <c r="B23" s="313">
        <v>43.834838399624275</v>
      </c>
      <c r="C23" s="313">
        <v>58.244961953539857</v>
      </c>
      <c r="D23" s="313">
        <v>51.704377111025643</v>
      </c>
      <c r="E23" s="313">
        <v>59.403926567661948</v>
      </c>
      <c r="F23" s="313">
        <v>60.419141940292235</v>
      </c>
      <c r="G23" s="313">
        <v>59.11917672601826</v>
      </c>
      <c r="H23" s="313">
        <v>51.225626110106454</v>
      </c>
      <c r="I23" s="313">
        <v>54.293212739610141</v>
      </c>
      <c r="J23" s="313">
        <v>52.789223021212393</v>
      </c>
      <c r="K23" s="313">
        <v>50.832085950795282</v>
      </c>
      <c r="L23" s="313">
        <v>48.170796523080121</v>
      </c>
      <c r="M23" s="313">
        <v>47.627479014685704</v>
      </c>
      <c r="N23" s="313">
        <v>31.462888108541577</v>
      </c>
      <c r="O23" s="313">
        <v>44.121754101073094</v>
      </c>
      <c r="P23" s="313">
        <v>36.47522157138755</v>
      </c>
      <c r="Q23" s="313">
        <v>44.609770565304089</v>
      </c>
    </row>
    <row r="24" spans="1:17" x14ac:dyDescent="0.25">
      <c r="A24" s="310" t="s">
        <v>299</v>
      </c>
      <c r="B24" s="312">
        <v>31.005129599734239</v>
      </c>
      <c r="C24" s="312">
        <v>41.197656015918433</v>
      </c>
      <c r="D24" s="312">
        <v>36.571388688286426</v>
      </c>
      <c r="E24" s="312">
        <v>42.017411474687719</v>
      </c>
      <c r="F24" s="312">
        <v>42.735490640694501</v>
      </c>
      <c r="G24" s="312">
        <v>41.816003050110474</v>
      </c>
      <c r="H24" s="312">
        <v>36.232759931538709</v>
      </c>
      <c r="I24" s="312">
        <v>38.402516328016929</v>
      </c>
      <c r="J24" s="312">
        <v>37.338718722320955</v>
      </c>
      <c r="K24" s="312">
        <v>35.954402257879586</v>
      </c>
      <c r="L24" s="312">
        <v>34.072026809007887</v>
      </c>
      <c r="M24" s="312">
        <v>33.687729059167935</v>
      </c>
      <c r="N24" s="312">
        <v>22.254237930431849</v>
      </c>
      <c r="O24" s="312">
        <v>31.208069973929749</v>
      </c>
      <c r="P24" s="312">
        <v>25.799546965127782</v>
      </c>
      <c r="Q24" s="312">
        <v>31.553252351068743</v>
      </c>
    </row>
    <row r="25" spans="1:17" x14ac:dyDescent="0.25">
      <c r="A25" s="149" t="s">
        <v>298</v>
      </c>
      <c r="B25" s="148">
        <v>12.829708799890033</v>
      </c>
      <c r="C25" s="148">
        <v>17.047305937621424</v>
      </c>
      <c r="D25" s="148">
        <v>15.132988422739215</v>
      </c>
      <c r="E25" s="148">
        <v>17.386515092974228</v>
      </c>
      <c r="F25" s="148">
        <v>17.683651299597731</v>
      </c>
      <c r="G25" s="148">
        <v>17.303173675907786</v>
      </c>
      <c r="H25" s="148">
        <v>14.992866178567743</v>
      </c>
      <c r="I25" s="148">
        <v>15.890696411593211</v>
      </c>
      <c r="J25" s="148">
        <v>15.450504298891435</v>
      </c>
      <c r="K25" s="148">
        <v>14.877683692915696</v>
      </c>
      <c r="L25" s="148">
        <v>14.098769714072233</v>
      </c>
      <c r="M25" s="148">
        <v>13.939749955517771</v>
      </c>
      <c r="N25" s="148">
        <v>9.2086501781097301</v>
      </c>
      <c r="O25" s="148">
        <v>12.913684127143345</v>
      </c>
      <c r="P25" s="148">
        <v>10.675674606259772</v>
      </c>
      <c r="Q25" s="148">
        <v>13.056518214235343</v>
      </c>
    </row>
    <row r="26" spans="1:17" x14ac:dyDescent="0.25">
      <c r="A26" s="127" t="s">
        <v>293</v>
      </c>
      <c r="B26" s="311">
        <v>124.49276935176182</v>
      </c>
      <c r="C26" s="311">
        <v>165.79595429501106</v>
      </c>
      <c r="D26" s="311">
        <v>145.05872872663554</v>
      </c>
      <c r="E26" s="311">
        <v>168.9515233142059</v>
      </c>
      <c r="F26" s="311">
        <v>171.74268625806494</v>
      </c>
      <c r="G26" s="311">
        <v>167.96147355270648</v>
      </c>
      <c r="H26" s="311">
        <v>145.804097084418</v>
      </c>
      <c r="I26" s="311">
        <v>154.05720147784882</v>
      </c>
      <c r="J26" s="311">
        <v>149.85555172285098</v>
      </c>
      <c r="K26" s="311">
        <v>144.55398611217552</v>
      </c>
      <c r="L26" s="311">
        <v>133.28807189852537</v>
      </c>
      <c r="M26" s="311">
        <v>132.340419416495</v>
      </c>
      <c r="N26" s="311">
        <v>89.066303733672413</v>
      </c>
      <c r="O26" s="311">
        <v>122.1918116429526</v>
      </c>
      <c r="P26" s="311">
        <v>102.56867833147334</v>
      </c>
      <c r="Q26" s="311">
        <v>126.88385822492657</v>
      </c>
    </row>
    <row r="27" spans="1:17" x14ac:dyDescent="0.25">
      <c r="A27" s="310" t="s">
        <v>297</v>
      </c>
      <c r="B27" s="309">
        <v>94.703889959975527</v>
      </c>
      <c r="C27" s="309">
        <v>144.78463262880135</v>
      </c>
      <c r="D27" s="309">
        <v>126.40686146475407</v>
      </c>
      <c r="E27" s="309">
        <v>147.52211607474979</v>
      </c>
      <c r="F27" s="309">
        <v>149.91452331912816</v>
      </c>
      <c r="G27" s="309">
        <v>146.55387616645854</v>
      </c>
      <c r="H27" s="309">
        <v>127.23901344294035</v>
      </c>
      <c r="I27" s="309">
        <v>134.43950600444191</v>
      </c>
      <c r="J27" s="309">
        <v>130.78088585578988</v>
      </c>
      <c r="K27" s="309">
        <v>126.16904848977057</v>
      </c>
      <c r="L27" s="309">
        <v>133.28807189852537</v>
      </c>
      <c r="M27" s="309">
        <v>132.340419416495</v>
      </c>
      <c r="N27" s="309">
        <v>77.653899085111064</v>
      </c>
      <c r="O27" s="309">
        <v>106.1642535119918</v>
      </c>
      <c r="P27" s="309">
        <v>89.299531394143386</v>
      </c>
      <c r="Q27" s="309">
        <v>110.6707209424454</v>
      </c>
    </row>
    <row r="28" spans="1:17" x14ac:dyDescent="0.25">
      <c r="A28" s="154" t="s">
        <v>33</v>
      </c>
      <c r="B28" s="83">
        <v>3.3278566195700363</v>
      </c>
      <c r="C28" s="83">
        <v>0</v>
      </c>
      <c r="D28" s="83">
        <v>2.7246553155010598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8.5976755222869219</v>
      </c>
      <c r="C29" s="83">
        <v>7.8909010836455078</v>
      </c>
      <c r="D29" s="83">
        <v>7.8944363464923271</v>
      </c>
      <c r="E29" s="83">
        <v>7.8923696234575145</v>
      </c>
      <c r="F29" s="83">
        <v>8.3039546152100314</v>
      </c>
      <c r="G29" s="83">
        <v>7.9639656534315941</v>
      </c>
      <c r="H29" s="83">
        <v>7.4125608096186237</v>
      </c>
      <c r="I29" s="83">
        <v>7.5189489273770374</v>
      </c>
      <c r="J29" s="83">
        <v>7.1744307913653218</v>
      </c>
      <c r="K29" s="83">
        <v>6.4935213226438231</v>
      </c>
      <c r="L29" s="83">
        <v>5.6667959311870231</v>
      </c>
      <c r="M29" s="83">
        <v>5.057855724207573</v>
      </c>
      <c r="N29" s="83">
        <v>5.4649156275229229</v>
      </c>
      <c r="O29" s="83">
        <v>4.4401830608376214</v>
      </c>
      <c r="P29" s="83">
        <v>2.3908264796014271</v>
      </c>
      <c r="Q29" s="83">
        <v>2.2251845177887306</v>
      </c>
    </row>
    <row r="30" spans="1:17" x14ac:dyDescent="0.25">
      <c r="A30" s="154" t="s">
        <v>125</v>
      </c>
      <c r="B30" s="83">
        <v>14.044074633065986</v>
      </c>
      <c r="C30" s="83">
        <v>11.481986550729189</v>
      </c>
      <c r="D30" s="83">
        <v>13.249200956076507</v>
      </c>
      <c r="E30" s="83">
        <v>13.597471463104899</v>
      </c>
      <c r="F30" s="83">
        <v>14.790882159881296</v>
      </c>
      <c r="G30" s="83">
        <v>15.787560845832061</v>
      </c>
      <c r="H30" s="83">
        <v>8.641561508810268</v>
      </c>
      <c r="I30" s="83">
        <v>16.528412532148909</v>
      </c>
      <c r="J30" s="83">
        <v>15.41202749077255</v>
      </c>
      <c r="K30" s="83">
        <v>12.22767205009108</v>
      </c>
      <c r="L30" s="83">
        <v>15.817891964132768</v>
      </c>
      <c r="M30" s="83">
        <v>9.4774113346522189</v>
      </c>
      <c r="N30" s="83">
        <v>11.105446249035408</v>
      </c>
      <c r="O30" s="83">
        <v>23.743865411880194</v>
      </c>
      <c r="P30" s="83">
        <v>17.677749936548395</v>
      </c>
      <c r="Q30" s="83">
        <v>14.091980432270654</v>
      </c>
    </row>
    <row r="31" spans="1:17" x14ac:dyDescent="0.25">
      <c r="A31" s="154" t="s">
        <v>29</v>
      </c>
      <c r="B31" s="83">
        <v>10.293495704687089</v>
      </c>
      <c r="C31" s="83">
        <v>0</v>
      </c>
      <c r="D31" s="83">
        <v>7.6939873611694942</v>
      </c>
      <c r="E31" s="83">
        <v>0</v>
      </c>
      <c r="F31" s="83">
        <v>0</v>
      </c>
      <c r="G31" s="83">
        <v>0</v>
      </c>
      <c r="H31" s="83">
        <v>0.67660631970671814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14.257755535305536</v>
      </c>
      <c r="P31" s="83">
        <v>3.8553565466675948</v>
      </c>
      <c r="Q31" s="83">
        <v>0</v>
      </c>
    </row>
    <row r="32" spans="1:17" x14ac:dyDescent="0.25">
      <c r="A32" s="154" t="s">
        <v>26</v>
      </c>
      <c r="B32" s="83">
        <v>58.440787480365493</v>
      </c>
      <c r="C32" s="83">
        <v>125.41174499442664</v>
      </c>
      <c r="D32" s="83">
        <v>94.844581485514681</v>
      </c>
      <c r="E32" s="83">
        <v>126.03227498818737</v>
      </c>
      <c r="F32" s="83">
        <v>126.81968654403684</v>
      </c>
      <c r="G32" s="83">
        <v>122.80234966719489</v>
      </c>
      <c r="H32" s="83">
        <v>110.50828480480473</v>
      </c>
      <c r="I32" s="83">
        <v>110.39214454491595</v>
      </c>
      <c r="J32" s="83">
        <v>108.19442757365199</v>
      </c>
      <c r="K32" s="83">
        <v>107.44785511703567</v>
      </c>
      <c r="L32" s="83">
        <v>111.80338400320559</v>
      </c>
      <c r="M32" s="83">
        <v>117.80515235763519</v>
      </c>
      <c r="N32" s="83">
        <v>61.083537208552734</v>
      </c>
      <c r="O32" s="83">
        <v>63.722449503968448</v>
      </c>
      <c r="P32" s="83">
        <v>65.375598431325969</v>
      </c>
      <c r="Q32" s="83">
        <v>94.353555992386006</v>
      </c>
    </row>
    <row r="33" spans="1:17" x14ac:dyDescent="0.25">
      <c r="A33" s="152" t="s">
        <v>296</v>
      </c>
      <c r="B33" s="264">
        <v>29.788879391786299</v>
      </c>
      <c r="C33" s="264">
        <v>21.011321666209707</v>
      </c>
      <c r="D33" s="264">
        <v>18.65186726188146</v>
      </c>
      <c r="E33" s="264">
        <v>21.429407239456101</v>
      </c>
      <c r="F33" s="264">
        <v>21.828162938936774</v>
      </c>
      <c r="G33" s="264">
        <v>21.407597386247947</v>
      </c>
      <c r="H33" s="264">
        <v>18.565083641477671</v>
      </c>
      <c r="I33" s="264">
        <v>19.617695473406918</v>
      </c>
      <c r="J33" s="264">
        <v>19.074665867061096</v>
      </c>
      <c r="K33" s="264">
        <v>18.384937622404955</v>
      </c>
      <c r="L33" s="264">
        <v>0</v>
      </c>
      <c r="M33" s="264">
        <v>0</v>
      </c>
      <c r="N33" s="264">
        <v>11.412404648561344</v>
      </c>
      <c r="O33" s="264">
        <v>16.027558130960799</v>
      </c>
      <c r="P33" s="264">
        <v>13.269146937329953</v>
      </c>
      <c r="Q33" s="264">
        <v>16.213137282481167</v>
      </c>
    </row>
    <row r="34" spans="1:17" x14ac:dyDescent="0.25">
      <c r="A34" s="86" t="s">
        <v>292</v>
      </c>
      <c r="B34" s="85">
        <v>88.585971457107917</v>
      </c>
      <c r="C34" s="85">
        <v>154.75374793458045</v>
      </c>
      <c r="D34" s="85">
        <v>87.062383481034303</v>
      </c>
      <c r="E34" s="85">
        <v>142.58832696271287</v>
      </c>
      <c r="F34" s="85">
        <v>144.80344254671886</v>
      </c>
      <c r="G34" s="85">
        <v>115.39668397663229</v>
      </c>
      <c r="H34" s="85">
        <v>91.554233731016467</v>
      </c>
      <c r="I34" s="85">
        <v>98.093669086557952</v>
      </c>
      <c r="J34" s="85">
        <v>90.377451311663719</v>
      </c>
      <c r="K34" s="85">
        <v>160.16278311640852</v>
      </c>
      <c r="L34" s="85">
        <v>140.91897746551496</v>
      </c>
      <c r="M34" s="85">
        <v>141.1669273427087</v>
      </c>
      <c r="N34" s="85">
        <v>63.20490463366157</v>
      </c>
      <c r="O34" s="85">
        <v>86.178468923854822</v>
      </c>
      <c r="P34" s="85">
        <v>46.582901138338123</v>
      </c>
      <c r="Q34" s="85">
        <v>98.367225945312171</v>
      </c>
    </row>
    <row r="35" spans="1:17" x14ac:dyDescent="0.25">
      <c r="A35" s="150" t="s">
        <v>33</v>
      </c>
      <c r="B35" s="87">
        <v>4.3351440542016624</v>
      </c>
      <c r="C35" s="87">
        <v>12.301599118852089</v>
      </c>
      <c r="D35" s="87">
        <v>5.8089403387810981</v>
      </c>
      <c r="E35" s="87">
        <v>17.269206632862996</v>
      </c>
      <c r="F35" s="87">
        <v>3.8754285829632278</v>
      </c>
      <c r="G35" s="87">
        <v>2.7224219447402556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1.8988418398887334E-14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3.9373005421145302</v>
      </c>
      <c r="D38" s="87">
        <v>0</v>
      </c>
      <c r="E38" s="87">
        <v>2.568423004289305</v>
      </c>
      <c r="F38" s="87">
        <v>5.6355045197273181</v>
      </c>
      <c r="G38" s="87">
        <v>4.2660738624911128</v>
      </c>
      <c r="H38" s="87">
        <v>0</v>
      </c>
      <c r="I38" s="87">
        <v>2.2680022632747376</v>
      </c>
      <c r="J38" s="87">
        <v>1.3726858029170774</v>
      </c>
      <c r="K38" s="87">
        <v>10.503648684540615</v>
      </c>
      <c r="L38" s="87">
        <v>7.6453142409426791</v>
      </c>
      <c r="M38" s="87">
        <v>6.8012204083243759</v>
      </c>
      <c r="N38" s="87">
        <v>2.2225886840821985</v>
      </c>
      <c r="O38" s="87">
        <v>0</v>
      </c>
      <c r="P38" s="87">
        <v>0</v>
      </c>
      <c r="Q38" s="87">
        <v>8.3259635128883094</v>
      </c>
    </row>
    <row r="39" spans="1:17" x14ac:dyDescent="0.25">
      <c r="A39" s="150" t="s">
        <v>29</v>
      </c>
      <c r="B39" s="87">
        <v>13.976591045378797</v>
      </c>
      <c r="C39" s="87">
        <v>31.144164589544712</v>
      </c>
      <c r="D39" s="87">
        <v>17.297828126809229</v>
      </c>
      <c r="E39" s="87">
        <v>32.835991246639111</v>
      </c>
      <c r="F39" s="87">
        <v>20.232594873390877</v>
      </c>
      <c r="G39" s="87">
        <v>12.923509348636781</v>
      </c>
      <c r="H39" s="87">
        <v>28.790949335585331</v>
      </c>
      <c r="I39" s="87">
        <v>27.188870475813633</v>
      </c>
      <c r="J39" s="87">
        <v>27.778138725847899</v>
      </c>
      <c r="K39" s="87">
        <v>17.920342991047974</v>
      </c>
      <c r="L39" s="87">
        <v>16.773586221379226</v>
      </c>
      <c r="M39" s="87">
        <v>12.725018463163623</v>
      </c>
      <c r="N39" s="87">
        <v>7.5191680962627601</v>
      </c>
      <c r="O39" s="87">
        <v>53.504038411554745</v>
      </c>
      <c r="P39" s="87">
        <v>44.003183018086617</v>
      </c>
      <c r="Q39" s="87">
        <v>37.68348020503295</v>
      </c>
    </row>
    <row r="40" spans="1:17" x14ac:dyDescent="0.25">
      <c r="A40" s="150" t="s">
        <v>28</v>
      </c>
      <c r="B40" s="87">
        <v>69.656102160773159</v>
      </c>
      <c r="C40" s="87">
        <v>69.626361022588654</v>
      </c>
      <c r="D40" s="87">
        <v>63.322975554728608</v>
      </c>
      <c r="E40" s="87">
        <v>68.268265195734998</v>
      </c>
      <c r="F40" s="87">
        <v>71.239566927550868</v>
      </c>
      <c r="G40" s="87">
        <v>64.866198050104387</v>
      </c>
      <c r="H40" s="87">
        <v>62.115116694619743</v>
      </c>
      <c r="I40" s="87">
        <v>54.081022018906168</v>
      </c>
      <c r="J40" s="87">
        <v>51.717964711545669</v>
      </c>
      <c r="K40" s="87">
        <v>48.908102737461789</v>
      </c>
      <c r="L40" s="87">
        <v>65.831092189686387</v>
      </c>
      <c r="M40" s="87">
        <v>47.023287988884718</v>
      </c>
      <c r="N40" s="87">
        <v>41.849214672246788</v>
      </c>
      <c r="O40" s="87">
        <v>32.445939794030664</v>
      </c>
      <c r="P40" s="87">
        <v>2.3512236830279001</v>
      </c>
      <c r="Q40" s="87">
        <v>0.51059760163514056</v>
      </c>
    </row>
    <row r="41" spans="1:17" x14ac:dyDescent="0.25">
      <c r="A41" s="150" t="s">
        <v>26</v>
      </c>
      <c r="B41" s="87">
        <v>0</v>
      </c>
      <c r="C41" s="87">
        <v>37.111700454254837</v>
      </c>
      <c r="D41" s="87">
        <v>0</v>
      </c>
      <c r="E41" s="87">
        <v>21.013761164328258</v>
      </c>
      <c r="F41" s="87">
        <v>43.181456874390172</v>
      </c>
      <c r="G41" s="87">
        <v>29.994205234863941</v>
      </c>
      <c r="H41" s="87">
        <v>0</v>
      </c>
      <c r="I41" s="87">
        <v>13.898048114995124</v>
      </c>
      <c r="J41" s="87">
        <v>8.7912534489721708</v>
      </c>
      <c r="K41" s="87">
        <v>82.687192629274534</v>
      </c>
      <c r="L41" s="87">
        <v>50.497620921616914</v>
      </c>
      <c r="M41" s="87">
        <v>74.431753420293035</v>
      </c>
      <c r="N41" s="87">
        <v>11.42829444891755</v>
      </c>
      <c r="O41" s="87">
        <v>0</v>
      </c>
      <c r="P41" s="87">
        <v>0</v>
      </c>
      <c r="Q41" s="87">
        <v>51.599082935021649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0.61813419675430437</v>
      </c>
      <c r="C43" s="87">
        <v>0.6326222072255977</v>
      </c>
      <c r="D43" s="87">
        <v>0.6326394607153718</v>
      </c>
      <c r="E43" s="87">
        <v>0.63267971885817842</v>
      </c>
      <c r="F43" s="87">
        <v>0.63889076869637862</v>
      </c>
      <c r="G43" s="87">
        <v>0.62427553579579864</v>
      </c>
      <c r="H43" s="87">
        <v>0.64816770081140118</v>
      </c>
      <c r="I43" s="87">
        <v>0.65772621356830219</v>
      </c>
      <c r="J43" s="87">
        <v>0.71740862238090142</v>
      </c>
      <c r="K43" s="87">
        <v>0.14349607408358864</v>
      </c>
      <c r="L43" s="87">
        <v>0.17136389188976173</v>
      </c>
      <c r="M43" s="87">
        <v>0.18564706204294684</v>
      </c>
      <c r="N43" s="87">
        <v>0.18563873215227436</v>
      </c>
      <c r="O43" s="87">
        <v>0.22849071826941039</v>
      </c>
      <c r="P43" s="87">
        <v>0.22849443722360649</v>
      </c>
      <c r="Q43" s="87">
        <v>0.24810169073411059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86" t="s">
        <v>291</v>
      </c>
      <c r="B45" s="85">
        <v>47.713601627049272</v>
      </c>
      <c r="C45" s="85">
        <v>63.398817308236339</v>
      </c>
      <c r="D45" s="85">
        <v>56.279483212862665</v>
      </c>
      <c r="E45" s="85">
        <v>64.660333899079802</v>
      </c>
      <c r="F45" s="85">
        <v>65.765381473653562</v>
      </c>
      <c r="G45" s="85">
        <v>64.350387723763944</v>
      </c>
      <c r="H45" s="85">
        <v>55.758369519499418</v>
      </c>
      <c r="I45" s="85">
        <v>59.097394179799224</v>
      </c>
      <c r="J45" s="85">
        <v>57.46032264275842</v>
      </c>
      <c r="K45" s="85">
        <v>55.330006622060772</v>
      </c>
      <c r="L45" s="85">
        <v>52.433230719509069</v>
      </c>
      <c r="M45" s="85">
        <v>51.841837295944984</v>
      </c>
      <c r="N45" s="85">
        <v>34.246908715882171</v>
      </c>
      <c r="O45" s="85">
        <v>48.025905310130533</v>
      </c>
      <c r="P45" s="85">
        <v>39.702762799062974</v>
      </c>
      <c r="Q45" s="85">
        <v>48.557104329264092</v>
      </c>
    </row>
    <row r="46" spans="1:17" x14ac:dyDescent="0.25">
      <c r="A46" s="86" t="s">
        <v>290</v>
      </c>
      <c r="B46" s="85">
        <v>48.597413801386502</v>
      </c>
      <c r="C46" s="85">
        <v>33.515110813454008</v>
      </c>
      <c r="D46" s="85">
        <v>74.046312217347932</v>
      </c>
      <c r="E46" s="85">
        <v>46.332750026498424</v>
      </c>
      <c r="F46" s="85">
        <v>51.226471725522792</v>
      </c>
      <c r="G46" s="85">
        <v>73.902287645195315</v>
      </c>
      <c r="H46" s="85">
        <v>68.350505309746211</v>
      </c>
      <c r="I46" s="85">
        <v>73.444953413553279</v>
      </c>
      <c r="J46" s="85">
        <v>75.524216050835804</v>
      </c>
      <c r="K46" s="85">
        <v>12.778264444448403</v>
      </c>
      <c r="L46" s="85">
        <v>18.794458120139367</v>
      </c>
      <c r="M46" s="85">
        <v>19.966250031471759</v>
      </c>
      <c r="N46" s="85">
        <v>37.081826875261633</v>
      </c>
      <c r="O46" s="85">
        <v>51.389690892285508</v>
      </c>
      <c r="P46" s="85">
        <v>66.212111890326142</v>
      </c>
      <c r="Q46" s="85">
        <v>48.693392722596641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1.0000000000000002</v>
      </c>
      <c r="D50" s="77">
        <f t="shared" si="0"/>
        <v>0.99999999999999989</v>
      </c>
      <c r="E50" s="77">
        <f t="shared" si="0"/>
        <v>1.0000000000000002</v>
      </c>
      <c r="F50" s="77">
        <f t="shared" si="0"/>
        <v>1.0000000000000002</v>
      </c>
      <c r="G50" s="77">
        <f t="shared" si="0"/>
        <v>1.0000000000000002</v>
      </c>
      <c r="H50" s="77">
        <f t="shared" si="0"/>
        <v>1.0000000000000002</v>
      </c>
      <c r="I50" s="77">
        <f t="shared" si="0"/>
        <v>0.99999999999999989</v>
      </c>
      <c r="J50" s="77">
        <f t="shared" si="0"/>
        <v>1.0000000000000002</v>
      </c>
      <c r="K50" s="77">
        <f t="shared" si="0"/>
        <v>1.0000000000000002</v>
      </c>
      <c r="L50" s="77">
        <f t="shared" si="0"/>
        <v>0.99999999999999978</v>
      </c>
      <c r="M50" s="77">
        <f t="shared" si="0"/>
        <v>1.0000000000000002</v>
      </c>
      <c r="N50" s="77">
        <f t="shared" si="0"/>
        <v>1</v>
      </c>
      <c r="O50" s="77">
        <f t="shared" si="0"/>
        <v>0.99999999999999989</v>
      </c>
      <c r="P50" s="77">
        <f t="shared" si="0"/>
        <v>1</v>
      </c>
      <c r="Q50" s="77">
        <f t="shared" si="0"/>
        <v>0.99999999999999989</v>
      </c>
    </row>
    <row r="51" spans="1:17" x14ac:dyDescent="0.25">
      <c r="A51" s="76" t="s">
        <v>83</v>
      </c>
      <c r="B51" s="75">
        <f t="shared" ref="B51:Q51" si="1">IF(B$6=0,0,B$6/B$5)</f>
        <v>2.3316513070370998E-2</v>
      </c>
      <c r="C51" s="75">
        <f t="shared" si="1"/>
        <v>2.3046034054432264E-2</v>
      </c>
      <c r="D51" s="75">
        <f t="shared" si="1"/>
        <v>2.337441722542544E-2</v>
      </c>
      <c r="E51" s="75">
        <f t="shared" si="1"/>
        <v>2.3148772773652432E-2</v>
      </c>
      <c r="F51" s="75">
        <f t="shared" si="1"/>
        <v>2.3034423976799456E-2</v>
      </c>
      <c r="G51" s="75">
        <f t="shared" si="1"/>
        <v>2.3116735559787511E-2</v>
      </c>
      <c r="H51" s="75">
        <f t="shared" si="1"/>
        <v>2.3252261716145098E-2</v>
      </c>
      <c r="I51" s="75">
        <f t="shared" si="1"/>
        <v>2.3205340956530381E-2</v>
      </c>
      <c r="J51" s="75">
        <f t="shared" si="1"/>
        <v>2.3233264861102085E-2</v>
      </c>
      <c r="K51" s="75">
        <f t="shared" si="1"/>
        <v>2.2744957701001593E-2</v>
      </c>
      <c r="L51" s="75">
        <f t="shared" si="1"/>
        <v>2.34197462357493E-2</v>
      </c>
      <c r="M51" s="75">
        <f t="shared" si="1"/>
        <v>2.3261021505181258E-2</v>
      </c>
      <c r="N51" s="75">
        <f t="shared" si="1"/>
        <v>2.3171282098791449E-2</v>
      </c>
      <c r="O51" s="75">
        <f t="shared" si="1"/>
        <v>2.3470488636544377E-2</v>
      </c>
      <c r="P51" s="75">
        <f t="shared" si="1"/>
        <v>2.3401303013236289E-2</v>
      </c>
      <c r="Q51" s="75">
        <f t="shared" si="1"/>
        <v>2.2934321336376736E-2</v>
      </c>
    </row>
    <row r="52" spans="1:17" x14ac:dyDescent="0.25">
      <c r="A52" s="76" t="s">
        <v>82</v>
      </c>
      <c r="B52" s="75">
        <f t="shared" ref="B52:Q52" si="2">IF(B$7=0,0,B$7/B$5)</f>
        <v>7.9965369595758739E-3</v>
      </c>
      <c r="C52" s="75">
        <f t="shared" si="2"/>
        <v>7.9037745709109822E-3</v>
      </c>
      <c r="D52" s="75">
        <f t="shared" si="2"/>
        <v>8.0163955342524712E-3</v>
      </c>
      <c r="E52" s="75">
        <f t="shared" si="2"/>
        <v>7.9390094262662397E-3</v>
      </c>
      <c r="F52" s="75">
        <f t="shared" si="2"/>
        <v>7.8997928256725712E-3</v>
      </c>
      <c r="G52" s="75">
        <f t="shared" si="2"/>
        <v>7.9280220730552613E-3</v>
      </c>
      <c r="H52" s="75">
        <f t="shared" si="2"/>
        <v>7.9745015751588513E-3</v>
      </c>
      <c r="I52" s="75">
        <f t="shared" si="2"/>
        <v>7.9584098213319326E-3</v>
      </c>
      <c r="J52" s="75">
        <f t="shared" si="2"/>
        <v>7.9679864906344756E-3</v>
      </c>
      <c r="K52" s="75">
        <f t="shared" si="2"/>
        <v>7.8005186432087356E-3</v>
      </c>
      <c r="L52" s="75">
        <f t="shared" si="2"/>
        <v>8.0319413881844819E-3</v>
      </c>
      <c r="M52" s="75">
        <f t="shared" si="2"/>
        <v>7.9775057969554072E-3</v>
      </c>
      <c r="N52" s="75">
        <f t="shared" si="2"/>
        <v>7.9467291333196102E-3</v>
      </c>
      <c r="O52" s="75">
        <f t="shared" si="2"/>
        <v>8.04934379660425E-3</v>
      </c>
      <c r="P52" s="75">
        <f t="shared" si="2"/>
        <v>8.0256161752320192E-3</v>
      </c>
      <c r="Q52" s="75">
        <f t="shared" si="2"/>
        <v>7.8654620292333451E-3</v>
      </c>
    </row>
    <row r="53" spans="1:17" x14ac:dyDescent="0.25">
      <c r="A53" s="76" t="s">
        <v>81</v>
      </c>
      <c r="B53" s="75">
        <f t="shared" ref="B53:Q53" si="3">IF(B$8=0,0,B$8/B$5)</f>
        <v>5.3764057352750916E-2</v>
      </c>
      <c r="C53" s="75">
        <f t="shared" si="3"/>
        <v>5.3140377075954946E-2</v>
      </c>
      <c r="D53" s="75">
        <f t="shared" si="3"/>
        <v>5.3897574843291343E-2</v>
      </c>
      <c r="E53" s="75">
        <f t="shared" si="3"/>
        <v>5.3377275722670724E-2</v>
      </c>
      <c r="F53" s="75">
        <f t="shared" si="3"/>
        <v>5.3113606139930492E-2</v>
      </c>
      <c r="G53" s="75">
        <f t="shared" si="3"/>
        <v>5.3303403158687514E-2</v>
      </c>
      <c r="H53" s="75">
        <f t="shared" si="3"/>
        <v>5.3615904261284465E-2</v>
      </c>
      <c r="I53" s="75">
        <f t="shared" si="3"/>
        <v>5.3507712680350095E-2</v>
      </c>
      <c r="J53" s="75">
        <f t="shared" si="3"/>
        <v>5.3572100627311749E-2</v>
      </c>
      <c r="K53" s="75">
        <f t="shared" si="3"/>
        <v>5.2446144354083124E-2</v>
      </c>
      <c r="L53" s="75">
        <f t="shared" si="3"/>
        <v>5.4002096111263123E-2</v>
      </c>
      <c r="M53" s="75">
        <f t="shared" si="3"/>
        <v>5.3636102898993149E-2</v>
      </c>
      <c r="N53" s="75">
        <f t="shared" si="3"/>
        <v>5.3429178536959172E-2</v>
      </c>
      <c r="O53" s="75">
        <f t="shared" si="3"/>
        <v>5.4119099770357837E-2</v>
      </c>
      <c r="P53" s="75">
        <f t="shared" si="3"/>
        <v>5.3959569063159234E-2</v>
      </c>
      <c r="Q53" s="75">
        <f t="shared" si="3"/>
        <v>5.2882785858844469E-2</v>
      </c>
    </row>
    <row r="54" spans="1:17" x14ac:dyDescent="0.25">
      <c r="A54" s="76" t="s">
        <v>80</v>
      </c>
      <c r="B54" s="75">
        <f t="shared" ref="B54:Q54" si="4">IF(B$9=0,0,B$9/B$5)</f>
        <v>2.3753744277265513E-2</v>
      </c>
      <c r="C54" s="75">
        <f t="shared" si="4"/>
        <v>2.3478193239355835E-2</v>
      </c>
      <c r="D54" s="75">
        <f t="shared" si="4"/>
        <v>2.381273425092079E-2</v>
      </c>
      <c r="E54" s="75">
        <f t="shared" si="4"/>
        <v>2.3582858514835253E-2</v>
      </c>
      <c r="F54" s="75">
        <f t="shared" si="4"/>
        <v>2.3466365449570262E-2</v>
      </c>
      <c r="G54" s="75">
        <f t="shared" si="4"/>
        <v>2.3550220539199414E-2</v>
      </c>
      <c r="H54" s="75">
        <f t="shared" si="4"/>
        <v>2.3688288081772479E-2</v>
      </c>
      <c r="I54" s="75">
        <f t="shared" si="4"/>
        <v>2.3640487464166436E-2</v>
      </c>
      <c r="J54" s="75">
        <f t="shared" si="4"/>
        <v>2.366893499774134E-2</v>
      </c>
      <c r="K54" s="75">
        <f t="shared" si="4"/>
        <v>2.317147110274221E-2</v>
      </c>
      <c r="L54" s="75">
        <f t="shared" si="4"/>
        <v>2.3858913270756434E-2</v>
      </c>
      <c r="M54" s="75">
        <f t="shared" si="4"/>
        <v>2.3697212134355286E-2</v>
      </c>
      <c r="N54" s="75">
        <f t="shared" si="4"/>
        <v>2.3605789934794674E-2</v>
      </c>
      <c r="O54" s="75">
        <f t="shared" si="4"/>
        <v>2.3910607192950677E-2</v>
      </c>
      <c r="P54" s="75">
        <f t="shared" si="4"/>
        <v>2.384012420097141E-2</v>
      </c>
      <c r="Q54" s="75">
        <f t="shared" si="4"/>
        <v>2.3364385684632689E-2</v>
      </c>
    </row>
    <row r="55" spans="1:17" x14ac:dyDescent="0.25">
      <c r="A55" s="76" t="s">
        <v>79</v>
      </c>
      <c r="B55" s="75">
        <f t="shared" ref="B55:Q55" si="5">IF(B$10=0,0,B$10/B$5)</f>
        <v>3.7918744345124086E-2</v>
      </c>
      <c r="C55" s="75">
        <f t="shared" si="5"/>
        <v>3.7478874771781467E-2</v>
      </c>
      <c r="D55" s="75">
        <f t="shared" si="5"/>
        <v>3.8012911635293203E-2</v>
      </c>
      <c r="E55" s="75">
        <f t="shared" si="5"/>
        <v>3.764595478141658E-2</v>
      </c>
      <c r="F55" s="75">
        <f t="shared" si="5"/>
        <v>3.7464076583202555E-2</v>
      </c>
      <c r="G55" s="75">
        <f t="shared" si="5"/>
        <v>3.7604270581121493E-2</v>
      </c>
      <c r="H55" s="75">
        <f t="shared" si="5"/>
        <v>3.7827095962465994E-2</v>
      </c>
      <c r="I55" s="75">
        <f t="shared" si="5"/>
        <v>3.7742442748242837E-2</v>
      </c>
      <c r="J55" s="75">
        <f t="shared" si="5"/>
        <v>3.7787918413894082E-2</v>
      </c>
      <c r="K55" s="75">
        <f t="shared" si="5"/>
        <v>3.6996279313961426E-2</v>
      </c>
      <c r="L55" s="75">
        <f t="shared" si="5"/>
        <v>3.8095516486178087E-2</v>
      </c>
      <c r="M55" s="75">
        <f t="shared" si="5"/>
        <v>3.783742918014163E-2</v>
      </c>
      <c r="N55" s="75">
        <f t="shared" si="5"/>
        <v>3.7697707073270026E-2</v>
      </c>
      <c r="O55" s="75">
        <f t="shared" si="5"/>
        <v>3.8188598638966419E-2</v>
      </c>
      <c r="P55" s="75">
        <f t="shared" si="5"/>
        <v>3.8080093484924755E-2</v>
      </c>
      <c r="Q55" s="75">
        <f t="shared" si="5"/>
        <v>3.7317611691787718E-2</v>
      </c>
    </row>
    <row r="56" spans="1:17" x14ac:dyDescent="0.25">
      <c r="A56" s="74" t="s">
        <v>295</v>
      </c>
      <c r="B56" s="73">
        <f t="shared" ref="B56:Q56" si="6">IF(B$15=0,0,B$15/B$5)</f>
        <v>0.20240228025699558</v>
      </c>
      <c r="C56" s="73">
        <f t="shared" si="6"/>
        <v>0.20292908285511915</v>
      </c>
      <c r="D56" s="73">
        <f t="shared" si="6"/>
        <v>0.20431571803400991</v>
      </c>
      <c r="E56" s="73">
        <f t="shared" si="6"/>
        <v>0.20374592614364267</v>
      </c>
      <c r="F56" s="73">
        <f t="shared" si="6"/>
        <v>0.2026778664511841</v>
      </c>
      <c r="G56" s="73">
        <f t="shared" si="6"/>
        <v>0.2033430828258164</v>
      </c>
      <c r="H56" s="73">
        <f t="shared" si="6"/>
        <v>0.20472460567676701</v>
      </c>
      <c r="I56" s="73">
        <f t="shared" si="6"/>
        <v>0.2039984658186893</v>
      </c>
      <c r="J56" s="73">
        <f t="shared" si="6"/>
        <v>0.20428947236617298</v>
      </c>
      <c r="K56" s="73">
        <f t="shared" si="6"/>
        <v>0.20017203493260496</v>
      </c>
      <c r="L56" s="73">
        <f t="shared" si="6"/>
        <v>0.18969779517723273</v>
      </c>
      <c r="M56" s="73">
        <f t="shared" si="6"/>
        <v>0.18879965796902001</v>
      </c>
      <c r="N56" s="73">
        <f t="shared" si="6"/>
        <v>0.20344575032570622</v>
      </c>
      <c r="O56" s="73">
        <f t="shared" si="6"/>
        <v>0.20380278439155977</v>
      </c>
      <c r="P56" s="73">
        <f t="shared" si="6"/>
        <v>0.20476450741887511</v>
      </c>
      <c r="Q56" s="73">
        <f t="shared" si="6"/>
        <v>0.20184547503136885</v>
      </c>
    </row>
    <row r="57" spans="1:17" x14ac:dyDescent="0.25">
      <c r="A57" s="142" t="s">
        <v>301</v>
      </c>
      <c r="B57" s="199">
        <f t="shared" ref="B57:Q57" si="7">IF(B$16=0,0,B$16/B$5)</f>
        <v>8.8132716934119518E-2</v>
      </c>
      <c r="C57" s="199">
        <f t="shared" si="7"/>
        <v>8.9985083047938591E-2</v>
      </c>
      <c r="D57" s="199">
        <f t="shared" si="7"/>
        <v>8.9762378037808815E-2</v>
      </c>
      <c r="E57" s="199">
        <f t="shared" si="7"/>
        <v>9.0298424438635089E-2</v>
      </c>
      <c r="F57" s="199">
        <f t="shared" si="7"/>
        <v>8.9790765310508336E-2</v>
      </c>
      <c r="G57" s="199">
        <f t="shared" si="7"/>
        <v>9.0052589093114851E-2</v>
      </c>
      <c r="H57" s="199">
        <f t="shared" si="7"/>
        <v>9.0769925379845046E-2</v>
      </c>
      <c r="I57" s="199">
        <f t="shared" si="7"/>
        <v>9.027373477257386E-2</v>
      </c>
      <c r="J57" s="199">
        <f t="shared" si="7"/>
        <v>9.042789185324196E-2</v>
      </c>
      <c r="K57" s="199">
        <f t="shared" si="7"/>
        <v>8.8703550067539993E-2</v>
      </c>
      <c r="L57" s="199">
        <f t="shared" si="7"/>
        <v>0.15449487186155519</v>
      </c>
      <c r="M57" s="199">
        <f t="shared" si="7"/>
        <v>0.15512197568154057</v>
      </c>
      <c r="N57" s="199">
        <f t="shared" si="7"/>
        <v>8.9887934923853566E-2</v>
      </c>
      <c r="O57" s="199">
        <f t="shared" si="7"/>
        <v>8.8778617639949653E-2</v>
      </c>
      <c r="P57" s="199">
        <f t="shared" si="7"/>
        <v>9.0079405558304876E-2</v>
      </c>
      <c r="Q57" s="199">
        <f t="shared" si="7"/>
        <v>8.9448956893994139E-2</v>
      </c>
    </row>
    <row r="58" spans="1:17" x14ac:dyDescent="0.25">
      <c r="A58" s="142" t="s">
        <v>300</v>
      </c>
      <c r="B58" s="199">
        <f t="shared" ref="B58:Q58" si="8">IF(B$22=0,0,B$22/B$5)</f>
        <v>0.11426956332287606</v>
      </c>
      <c r="C58" s="199">
        <f t="shared" si="8"/>
        <v>0.11294399980718058</v>
      </c>
      <c r="D58" s="199">
        <f t="shared" si="8"/>
        <v>0.11455333999620113</v>
      </c>
      <c r="E58" s="199">
        <f t="shared" si="8"/>
        <v>0.11344750170500756</v>
      </c>
      <c r="F58" s="199">
        <f t="shared" si="8"/>
        <v>0.11288710114067578</v>
      </c>
      <c r="G58" s="199">
        <f t="shared" si="8"/>
        <v>0.11329049373270156</v>
      </c>
      <c r="H58" s="199">
        <f t="shared" si="8"/>
        <v>0.11395468029692195</v>
      </c>
      <c r="I58" s="199">
        <f t="shared" si="8"/>
        <v>0.11372473104611543</v>
      </c>
      <c r="J58" s="199">
        <f t="shared" si="8"/>
        <v>0.11386158051293101</v>
      </c>
      <c r="K58" s="199">
        <f t="shared" si="8"/>
        <v>0.11146848486506496</v>
      </c>
      <c r="L58" s="199">
        <f t="shared" si="8"/>
        <v>3.5202923315677537E-2</v>
      </c>
      <c r="M58" s="199">
        <f t="shared" si="8"/>
        <v>3.367768228747945E-2</v>
      </c>
      <c r="N58" s="199">
        <f t="shared" si="8"/>
        <v>0.11355781540185263</v>
      </c>
      <c r="O58" s="199">
        <f t="shared" si="8"/>
        <v>0.11502416675161012</v>
      </c>
      <c r="P58" s="199">
        <f t="shared" si="8"/>
        <v>0.11468510186057024</v>
      </c>
      <c r="Q58" s="199">
        <f t="shared" si="8"/>
        <v>0.11239651813737472</v>
      </c>
    </row>
    <row r="59" spans="1:17" x14ac:dyDescent="0.25">
      <c r="A59" s="127" t="s">
        <v>294</v>
      </c>
      <c r="B59" s="200">
        <f t="shared" ref="B59:Q59" si="9">IF(B$23=0,0,B$23/B$5)</f>
        <v>8.0769637108863576E-2</v>
      </c>
      <c r="C59" s="200">
        <f t="shared" si="9"/>
        <v>7.9832683461592238E-2</v>
      </c>
      <c r="D59" s="200">
        <f t="shared" si="9"/>
        <v>8.0970220171036167E-2</v>
      </c>
      <c r="E59" s="200">
        <f t="shared" si="9"/>
        <v>8.0188575830378167E-2</v>
      </c>
      <c r="F59" s="200">
        <f t="shared" si="9"/>
        <v>7.9792465537309232E-2</v>
      </c>
      <c r="G59" s="200">
        <f t="shared" si="9"/>
        <v>8.0077597223498179E-2</v>
      </c>
      <c r="H59" s="200">
        <f t="shared" si="9"/>
        <v>8.0547067012343737E-2</v>
      </c>
      <c r="I59" s="200">
        <f t="shared" si="9"/>
        <v>8.0384531014121546E-2</v>
      </c>
      <c r="J59" s="200">
        <f t="shared" si="9"/>
        <v>8.0481260899594231E-2</v>
      </c>
      <c r="K59" s="200">
        <f t="shared" si="9"/>
        <v>7.8789739015513935E-2</v>
      </c>
      <c r="L59" s="200">
        <f t="shared" si="9"/>
        <v>8.1127242265348162E-2</v>
      </c>
      <c r="M59" s="200">
        <f t="shared" si="9"/>
        <v>8.0577411385855557E-2</v>
      </c>
      <c r="N59" s="200">
        <f t="shared" si="9"/>
        <v>8.0266549325709854E-2</v>
      </c>
      <c r="O59" s="200">
        <f t="shared" si="9"/>
        <v>8.130301663117559E-2</v>
      </c>
      <c r="P59" s="200">
        <f t="shared" si="9"/>
        <v>8.1063353965026508E-2</v>
      </c>
      <c r="Q59" s="200">
        <f t="shared" si="9"/>
        <v>7.9445704685196392E-2</v>
      </c>
    </row>
    <row r="60" spans="1:17" x14ac:dyDescent="0.25">
      <c r="A60" s="142" t="s">
        <v>299</v>
      </c>
      <c r="B60" s="199">
        <f t="shared" ref="B60:Q60" si="10">IF(B$24=0,0,B$24/B$5)</f>
        <v>5.7129743320903502E-2</v>
      </c>
      <c r="C60" s="199">
        <f t="shared" si="10"/>
        <v>5.6467020009418903E-2</v>
      </c>
      <c r="D60" s="199">
        <f t="shared" si="10"/>
        <v>5.7271619145367034E-2</v>
      </c>
      <c r="E60" s="199">
        <f t="shared" si="10"/>
        <v>5.6718748758072361E-2</v>
      </c>
      <c r="F60" s="199">
        <f t="shared" si="10"/>
        <v>5.6438573184926032E-2</v>
      </c>
      <c r="G60" s="199">
        <f t="shared" si="10"/>
        <v>5.6640251694669443E-2</v>
      </c>
      <c r="H60" s="199">
        <f t="shared" si="10"/>
        <v>5.6972315691657768E-2</v>
      </c>
      <c r="I60" s="199">
        <f t="shared" si="10"/>
        <v>5.6857351205110367E-2</v>
      </c>
      <c r="J60" s="199">
        <f t="shared" si="10"/>
        <v>5.6925769904591028E-2</v>
      </c>
      <c r="K60" s="199">
        <f t="shared" si="10"/>
        <v>5.5729327596339119E-2</v>
      </c>
      <c r="L60" s="199">
        <f t="shared" si="10"/>
        <v>5.7382683553538941E-2</v>
      </c>
      <c r="M60" s="199">
        <f t="shared" si="10"/>
        <v>5.6993778785117341E-2</v>
      </c>
      <c r="N60" s="199">
        <f t="shared" si="10"/>
        <v>5.677390074257526E-2</v>
      </c>
      <c r="O60" s="199">
        <f t="shared" si="10"/>
        <v>5.7507011763514436E-2</v>
      </c>
      <c r="P60" s="199">
        <f t="shared" si="10"/>
        <v>5.7337494267945585E-2</v>
      </c>
      <c r="Q60" s="199">
        <f t="shared" si="10"/>
        <v>5.6193303313919397E-2</v>
      </c>
    </row>
    <row r="61" spans="1:17" x14ac:dyDescent="0.25">
      <c r="A61" s="142" t="s">
        <v>298</v>
      </c>
      <c r="B61" s="199">
        <f t="shared" ref="B61:Q61" si="11">IF(B$25=0,0,B$25/B$5)</f>
        <v>2.3639893787960078E-2</v>
      </c>
      <c r="C61" s="199">
        <f t="shared" si="11"/>
        <v>2.3365663452173342E-2</v>
      </c>
      <c r="D61" s="199">
        <f t="shared" si="11"/>
        <v>2.3698601025669126E-2</v>
      </c>
      <c r="E61" s="199">
        <f t="shared" si="11"/>
        <v>2.3469827072305806E-2</v>
      </c>
      <c r="F61" s="199">
        <f t="shared" si="11"/>
        <v>2.3353892352383197E-2</v>
      </c>
      <c r="G61" s="199">
        <f t="shared" si="11"/>
        <v>2.343734552882874E-2</v>
      </c>
      <c r="H61" s="199">
        <f t="shared" si="11"/>
        <v>2.3574751320685976E-2</v>
      </c>
      <c r="I61" s="199">
        <f t="shared" si="11"/>
        <v>2.3527179809011183E-2</v>
      </c>
      <c r="J61" s="199">
        <f t="shared" si="11"/>
        <v>2.3555490995003193E-2</v>
      </c>
      <c r="K61" s="199">
        <f t="shared" si="11"/>
        <v>2.3060411419174816E-2</v>
      </c>
      <c r="L61" s="199">
        <f t="shared" si="11"/>
        <v>2.3744558711809225E-2</v>
      </c>
      <c r="M61" s="199">
        <f t="shared" si="11"/>
        <v>2.3583632600738216E-2</v>
      </c>
      <c r="N61" s="199">
        <f t="shared" si="11"/>
        <v>2.3492648583134591E-2</v>
      </c>
      <c r="O61" s="199">
        <f t="shared" si="11"/>
        <v>2.3796004867661147E-2</v>
      </c>
      <c r="P61" s="199">
        <f t="shared" si="11"/>
        <v>2.3725859697080933E-2</v>
      </c>
      <c r="Q61" s="199">
        <f t="shared" si="11"/>
        <v>2.3252401371276994E-2</v>
      </c>
    </row>
    <row r="62" spans="1:17" x14ac:dyDescent="0.25">
      <c r="A62" s="127" t="s">
        <v>293</v>
      </c>
      <c r="B62" s="200">
        <f t="shared" ref="B62:Q62" si="12">IF(B$26=0,0,B$26/B$5)</f>
        <v>0.22938913819071918</v>
      </c>
      <c r="C62" s="200">
        <f t="shared" si="12"/>
        <v>0.22724602256593651</v>
      </c>
      <c r="D62" s="200">
        <f t="shared" si="12"/>
        <v>0.22716523936658439</v>
      </c>
      <c r="E62" s="200">
        <f t="shared" si="12"/>
        <v>0.22806542970703719</v>
      </c>
      <c r="F62" s="200">
        <f t="shared" si="12"/>
        <v>0.22681176750364945</v>
      </c>
      <c r="G62" s="200">
        <f t="shared" si="12"/>
        <v>0.22750572611237951</v>
      </c>
      <c r="H62" s="200">
        <f t="shared" si="12"/>
        <v>0.22926205632488822</v>
      </c>
      <c r="I62" s="200">
        <f t="shared" si="12"/>
        <v>0.22809141815824388</v>
      </c>
      <c r="J62" s="200">
        <f t="shared" si="12"/>
        <v>0.22846640024637391</v>
      </c>
      <c r="K62" s="200">
        <f t="shared" si="12"/>
        <v>0.22405869494427752</v>
      </c>
      <c r="L62" s="200">
        <f t="shared" si="12"/>
        <v>0.22447820008149189</v>
      </c>
      <c r="M62" s="200">
        <f t="shared" si="12"/>
        <v>0.22389697374096787</v>
      </c>
      <c r="N62" s="200">
        <f t="shared" si="12"/>
        <v>0.22722150735922561</v>
      </c>
      <c r="O62" s="200">
        <f t="shared" si="12"/>
        <v>0.22516246456209749</v>
      </c>
      <c r="P62" s="200">
        <f t="shared" si="12"/>
        <v>0.22795094091577509</v>
      </c>
      <c r="Q62" s="200">
        <f t="shared" si="12"/>
        <v>0.22596793039092669</v>
      </c>
    </row>
    <row r="63" spans="1:17" x14ac:dyDescent="0.25">
      <c r="A63" s="142" t="s">
        <v>297</v>
      </c>
      <c r="B63" s="199">
        <f t="shared" ref="B63:Q63" si="13">IF(B$27=0,0,B$27/B$5)</f>
        <v>0.1745004454021333</v>
      </c>
      <c r="C63" s="199">
        <f t="shared" si="13"/>
        <v>0.19844713360750241</v>
      </c>
      <c r="D63" s="199">
        <f t="shared" si="13"/>
        <v>0.19795599474977937</v>
      </c>
      <c r="E63" s="199">
        <f t="shared" si="13"/>
        <v>0.19913815592718181</v>
      </c>
      <c r="F63" s="199">
        <f t="shared" si="13"/>
        <v>0.19798443094913337</v>
      </c>
      <c r="G63" s="199">
        <f t="shared" si="13"/>
        <v>0.19850889198927632</v>
      </c>
      <c r="H63" s="199">
        <f t="shared" si="13"/>
        <v>0.20007035776085949</v>
      </c>
      <c r="I63" s="199">
        <f t="shared" si="13"/>
        <v>0.19904618081392325</v>
      </c>
      <c r="J63" s="199">
        <f t="shared" si="13"/>
        <v>0.19938559412042173</v>
      </c>
      <c r="K63" s="199">
        <f t="shared" si="13"/>
        <v>0.19556203953477969</v>
      </c>
      <c r="L63" s="199">
        <f t="shared" si="13"/>
        <v>0.22447820008149189</v>
      </c>
      <c r="M63" s="199">
        <f t="shared" si="13"/>
        <v>0.22389697374096787</v>
      </c>
      <c r="N63" s="199">
        <f t="shared" si="13"/>
        <v>0.19810675039576606</v>
      </c>
      <c r="O63" s="199">
        <f t="shared" si="13"/>
        <v>0.19562853392340271</v>
      </c>
      <c r="P63" s="199">
        <f t="shared" si="13"/>
        <v>0.19846128989639658</v>
      </c>
      <c r="Q63" s="199">
        <f t="shared" si="13"/>
        <v>0.19709389449605574</v>
      </c>
    </row>
    <row r="64" spans="1:17" x14ac:dyDescent="0.25">
      <c r="A64" s="142" t="s">
        <v>296</v>
      </c>
      <c r="B64" s="199">
        <f t="shared" ref="B64:Q64" si="14">IF(B$33=0,0,B$33/B$5)</f>
        <v>5.488869278858588E-2</v>
      </c>
      <c r="C64" s="199">
        <f t="shared" si="14"/>
        <v>2.8798888958434122E-2</v>
      </c>
      <c r="D64" s="199">
        <f t="shared" si="14"/>
        <v>2.9209244616805036E-2</v>
      </c>
      <c r="E64" s="199">
        <f t="shared" si="14"/>
        <v>2.8927273779855354E-2</v>
      </c>
      <c r="F64" s="199">
        <f t="shared" si="14"/>
        <v>2.8827336554516102E-2</v>
      </c>
      <c r="G64" s="199">
        <f t="shared" si="14"/>
        <v>2.8996834123103214E-2</v>
      </c>
      <c r="H64" s="199">
        <f t="shared" si="14"/>
        <v>2.9191698564028756E-2</v>
      </c>
      <c r="I64" s="199">
        <f t="shared" si="14"/>
        <v>2.9045237344320653E-2</v>
      </c>
      <c r="J64" s="199">
        <f t="shared" si="14"/>
        <v>2.9080806125952173E-2</v>
      </c>
      <c r="K64" s="199">
        <f t="shared" si="14"/>
        <v>2.8496655409497845E-2</v>
      </c>
      <c r="L64" s="199">
        <f t="shared" si="14"/>
        <v>0</v>
      </c>
      <c r="M64" s="199">
        <f t="shared" si="14"/>
        <v>0</v>
      </c>
      <c r="N64" s="199">
        <f t="shared" si="14"/>
        <v>2.9114756963459547E-2</v>
      </c>
      <c r="O64" s="199">
        <f t="shared" si="14"/>
        <v>2.9533930638694771E-2</v>
      </c>
      <c r="P64" s="199">
        <f t="shared" si="14"/>
        <v>2.9489651019378497E-2</v>
      </c>
      <c r="Q64" s="199">
        <f t="shared" si="14"/>
        <v>2.887403589487092E-2</v>
      </c>
    </row>
    <row r="65" spans="1:17" x14ac:dyDescent="0.25">
      <c r="A65" s="127" t="s">
        <v>292</v>
      </c>
      <c r="B65" s="200">
        <f t="shared" ref="B65:Q65" si="15">IF(B$34=0,0,B$34/B$5)</f>
        <v>0.16322762963780157</v>
      </c>
      <c r="C65" s="200">
        <f t="shared" si="15"/>
        <v>0.21211116908636854</v>
      </c>
      <c r="D65" s="200">
        <f t="shared" si="15"/>
        <v>0.13634165525168421</v>
      </c>
      <c r="E65" s="200">
        <f t="shared" si="15"/>
        <v>0.19247809917334022</v>
      </c>
      <c r="F65" s="200">
        <f t="shared" si="15"/>
        <v>0.19123448840950086</v>
      </c>
      <c r="G65" s="200">
        <f t="shared" si="15"/>
        <v>0.1563061208249413</v>
      </c>
      <c r="H65" s="200">
        <f t="shared" si="15"/>
        <v>0.14395968501673509</v>
      </c>
      <c r="I65" s="200">
        <f t="shared" si="15"/>
        <v>0.14523387339030427</v>
      </c>
      <c r="J65" s="200">
        <f t="shared" si="15"/>
        <v>0.13778742747419451</v>
      </c>
      <c r="K65" s="200">
        <f t="shared" si="15"/>
        <v>0.24825233207929681</v>
      </c>
      <c r="L65" s="200">
        <f t="shared" si="15"/>
        <v>0.23732985231316175</v>
      </c>
      <c r="M65" s="200">
        <f t="shared" si="15"/>
        <v>0.23882989009481764</v>
      </c>
      <c r="N65" s="200">
        <f t="shared" si="15"/>
        <v>0.16124519713202345</v>
      </c>
      <c r="O65" s="200">
        <f t="shared" si="15"/>
        <v>0.15880079192035135</v>
      </c>
      <c r="P65" s="200">
        <f t="shared" si="15"/>
        <v>0.10352688869358638</v>
      </c>
      <c r="Q65" s="200">
        <f t="shared" si="15"/>
        <v>0.17518255494529214</v>
      </c>
    </row>
    <row r="66" spans="1:17" x14ac:dyDescent="0.25">
      <c r="A66" s="127" t="s">
        <v>291</v>
      </c>
      <c r="B66" s="200">
        <f t="shared" ref="B66:Q66" si="16">IF(B$45=0,0,B$45/B$5)</f>
        <v>8.7916607640709021E-2</v>
      </c>
      <c r="C66" s="200">
        <f t="shared" si="16"/>
        <v>8.689674684730643E-2</v>
      </c>
      <c r="D66" s="200">
        <f t="shared" si="16"/>
        <v>8.8134939466969792E-2</v>
      </c>
      <c r="E66" s="200">
        <f t="shared" si="16"/>
        <v>8.7284130657223777E-2</v>
      </c>
      <c r="F66" s="200">
        <f t="shared" si="16"/>
        <v>8.6852970205540059E-2</v>
      </c>
      <c r="G66" s="200">
        <f t="shared" si="16"/>
        <v>8.7163332013242889E-2</v>
      </c>
      <c r="H66" s="200">
        <f t="shared" si="16"/>
        <v>8.7674343238531308E-2</v>
      </c>
      <c r="I66" s="200">
        <f t="shared" si="16"/>
        <v>8.7497425103268051E-2</v>
      </c>
      <c r="J66" s="200">
        <f t="shared" si="16"/>
        <v>8.7602714215521585E-2</v>
      </c>
      <c r="K66" s="200">
        <f t="shared" si="16"/>
        <v>8.5761516568466173E-2</v>
      </c>
      <c r="L66" s="200">
        <f t="shared" si="16"/>
        <v>8.830585579581185E-2</v>
      </c>
      <c r="M66" s="200">
        <f t="shared" si="16"/>
        <v>8.7707372659928187E-2</v>
      </c>
      <c r="N66" s="200">
        <f t="shared" si="16"/>
        <v>8.7369003704086845E-2</v>
      </c>
      <c r="O66" s="200">
        <f t="shared" si="16"/>
        <v>8.8497183706978705E-2</v>
      </c>
      <c r="P66" s="200">
        <f t="shared" si="16"/>
        <v>8.8236314284505554E-2</v>
      </c>
      <c r="Q66" s="200">
        <f t="shared" si="16"/>
        <v>8.6475525922371219E-2</v>
      </c>
    </row>
    <row r="67" spans="1:17" x14ac:dyDescent="0.25">
      <c r="A67" s="72" t="s">
        <v>290</v>
      </c>
      <c r="B67" s="71">
        <f t="shared" ref="B67:Q67" si="17">IF(B$46=0,0,B$46/B$5)</f>
        <v>8.9545111159823748E-2</v>
      </c>
      <c r="C67" s="71">
        <f t="shared" si="17"/>
        <v>4.59370414712418E-2</v>
      </c>
      <c r="D67" s="71">
        <f t="shared" si="17"/>
        <v>0.11595819422053212</v>
      </c>
      <c r="E67" s="71">
        <f t="shared" si="17"/>
        <v>6.254396726953694E-2</v>
      </c>
      <c r="F67" s="71">
        <f t="shared" si="17"/>
        <v>6.7652176917641166E-2</v>
      </c>
      <c r="G67" s="71">
        <f t="shared" si="17"/>
        <v>0.10010148908827057</v>
      </c>
      <c r="H67" s="71">
        <f t="shared" si="17"/>
        <v>0.10747419113390792</v>
      </c>
      <c r="I67" s="71">
        <f t="shared" si="17"/>
        <v>0.10873989284475118</v>
      </c>
      <c r="J67" s="71">
        <f t="shared" si="17"/>
        <v>0.11514251940745916</v>
      </c>
      <c r="K67" s="71">
        <f t="shared" si="17"/>
        <v>1.9806311344843782E-2</v>
      </c>
      <c r="L67" s="71">
        <f t="shared" si="17"/>
        <v>3.1652840874822057E-2</v>
      </c>
      <c r="M67" s="71">
        <f t="shared" si="17"/>
        <v>3.3779422633784098E-2</v>
      </c>
      <c r="N67" s="71">
        <f t="shared" si="17"/>
        <v>9.4601305376113151E-2</v>
      </c>
      <c r="O67" s="71">
        <f t="shared" si="17"/>
        <v>9.4695620752413459E-2</v>
      </c>
      <c r="P67" s="71">
        <f t="shared" si="17"/>
        <v>0.14715128878470768</v>
      </c>
      <c r="Q67" s="71">
        <f t="shared" si="17"/>
        <v>8.6718242423969624E-2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0.52384779370475543</v>
      </c>
      <c r="C71" s="253">
        <f>IF(C$5=0,0,C$5/MAE_fec!C$5)</f>
        <v>0.52999591599808726</v>
      </c>
      <c r="D71" s="253">
        <f>IF(D$5=0,0,D$5/MAE_fec!D$5)</f>
        <v>0.52255009444752609</v>
      </c>
      <c r="E71" s="253">
        <f>IF(E$5=0,0,E$5/MAE_fec!E$5)</f>
        <v>0.52764369188089633</v>
      </c>
      <c r="F71" s="253">
        <f>IF(F$5=0,0,F$5/MAE_fec!F$5)</f>
        <v>0.53553682440365136</v>
      </c>
      <c r="G71" s="253">
        <f>IF(G$5=0,0,G$5/MAE_fec!G$5)</f>
        <v>0.53362994254089635</v>
      </c>
      <c r="H71" s="253">
        <f>IF(H$5=0,0,H$5/MAE_fec!H$5)</f>
        <v>0.53818387338857787</v>
      </c>
      <c r="I71" s="253">
        <f>IF(I$5=0,0,I$5/MAE_fec!I$5)</f>
        <v>0.54720977913137714</v>
      </c>
      <c r="J71" s="253">
        <f>IF(J$5=0,0,J$5/MAE_fec!J$5)</f>
        <v>0.54655209138303351</v>
      </c>
      <c r="K71" s="253">
        <f>IF(K$5=0,0,K$5/MAE_fec!K$5)</f>
        <v>0.55828591402181904</v>
      </c>
      <c r="L71" s="253">
        <f>IF(L$5=0,0,L$5/MAE_fec!L$5)</f>
        <v>0.54220013195992756</v>
      </c>
      <c r="M71" s="253">
        <f>IF(M$5=0,0,M$5/MAE_fec!M$5)</f>
        <v>0.54589990799255472</v>
      </c>
      <c r="N71" s="253">
        <f>IF(N$5=0,0,N$5/MAE_fec!N$5)</f>
        <v>0.54801410838434306</v>
      </c>
      <c r="O71" s="253">
        <f>IF(O$5=0,0,O$5/MAE_fec!O$5)</f>
        <v>0.54102791365492742</v>
      </c>
      <c r="P71" s="253">
        <f>IF(P$5=0,0,P$5/MAE_fec!P$5)</f>
        <v>0.54262745507414312</v>
      </c>
      <c r="Q71" s="253">
        <f>IF(Q$5=0,0,Q$5/MAE_fec!Q$5)</f>
        <v>0.60120142036348245</v>
      </c>
    </row>
    <row r="72" spans="1:17" x14ac:dyDescent="0.25">
      <c r="A72" s="76" t="s">
        <v>83</v>
      </c>
      <c r="B72" s="308">
        <f>IF(B$6=0,0,B$6/MAE_fec!B$6)</f>
        <v>0.46676406188675401</v>
      </c>
      <c r="C72" s="308">
        <f>IF(C$6=0,0,C$6/MAE_fec!C$6)</f>
        <v>0.46676406188675401</v>
      </c>
      <c r="D72" s="308">
        <f>IF(D$6=0,0,D$6/MAE_fec!D$6)</f>
        <v>0.46676406188675407</v>
      </c>
      <c r="E72" s="308">
        <f>IF(E$6=0,0,E$6/MAE_fec!E$6)</f>
        <v>0.46676406188675407</v>
      </c>
      <c r="F72" s="308">
        <f>IF(F$6=0,0,F$6/MAE_fec!F$6)</f>
        <v>0.47140630131361055</v>
      </c>
      <c r="G72" s="308">
        <f>IF(G$6=0,0,G$6/MAE_fec!G$6)</f>
        <v>0.4714063013136105</v>
      </c>
      <c r="H72" s="308">
        <f>IF(H$6=0,0,H$6/MAE_fec!H$6)</f>
        <v>0.47821651556665712</v>
      </c>
      <c r="I72" s="308">
        <f>IF(I$6=0,0,I$6/MAE_fec!I$6)</f>
        <v>0.48525552859495985</v>
      </c>
      <c r="J72" s="308">
        <f>IF(J$6=0,0,J$6/MAE_fec!J$6)</f>
        <v>0.48525552859495985</v>
      </c>
      <c r="K72" s="308">
        <f>IF(K$6=0,0,K$6/MAE_fec!K$6)</f>
        <v>0.48525552859495985</v>
      </c>
      <c r="L72" s="308">
        <f>IF(L$6=0,0,L$6/MAE_fec!L$6)</f>
        <v>0.48525552859495985</v>
      </c>
      <c r="M72" s="308">
        <f>IF(M$6=0,0,M$6/MAE_fec!M$6)</f>
        <v>0.48525552859495985</v>
      </c>
      <c r="N72" s="308">
        <f>IF(N$6=0,0,N$6/MAE_fec!N$6)</f>
        <v>0.4852555285949598</v>
      </c>
      <c r="O72" s="308">
        <f>IF(O$6=0,0,O$6/MAE_fec!O$6)</f>
        <v>0.4852555285949598</v>
      </c>
      <c r="P72" s="308">
        <f>IF(P$6=0,0,P$6/MAE_fec!P$6)</f>
        <v>0.48525552859495974</v>
      </c>
      <c r="Q72" s="308">
        <f>IF(Q$6=0,0,Q$6/MAE_fec!Q$6)</f>
        <v>0.52690774135949348</v>
      </c>
    </row>
    <row r="73" spans="1:17" x14ac:dyDescent="0.25">
      <c r="A73" s="76" t="s">
        <v>82</v>
      </c>
      <c r="B73" s="308">
        <f>IF(B$7=0,0,B$7/MAE_fec!B$7)</f>
        <v>0.11770552474139609</v>
      </c>
      <c r="C73" s="308">
        <f>IF(C$7=0,0,C$7/MAE_fec!C$7)</f>
        <v>0.11770552474139609</v>
      </c>
      <c r="D73" s="308">
        <f>IF(D$7=0,0,D$7/MAE_fec!D$7)</f>
        <v>0.11770552474139609</v>
      </c>
      <c r="E73" s="308">
        <f>IF(E$7=0,0,E$7/MAE_fec!E$7)</f>
        <v>0.11770552474139608</v>
      </c>
      <c r="F73" s="308">
        <f>IF(F$7=0,0,F$7/MAE_fec!F$7)</f>
        <v>0.11887617448144809</v>
      </c>
      <c r="G73" s="308">
        <f>IF(G$7=0,0,G$7/MAE_fec!G$7)</f>
        <v>0.1188761744814481</v>
      </c>
      <c r="H73" s="308">
        <f>IF(H$7=0,0,H$7/MAE_fec!H$7)</f>
        <v>0.12059353001009777</v>
      </c>
      <c r="I73" s="308">
        <f>IF(I$7=0,0,I$7/MAE_fec!I$7)</f>
        <v>0.1223685825255138</v>
      </c>
      <c r="J73" s="308">
        <f>IF(J$7=0,0,J$7/MAE_fec!J$7)</f>
        <v>0.1223685825255138</v>
      </c>
      <c r="K73" s="308">
        <f>IF(K$7=0,0,K$7/MAE_fec!K$7)</f>
        <v>0.12236858252551379</v>
      </c>
      <c r="L73" s="308">
        <f>IF(L$7=0,0,L$7/MAE_fec!L$7)</f>
        <v>0.1223685825255138</v>
      </c>
      <c r="M73" s="308">
        <f>IF(M$7=0,0,M$7/MAE_fec!M$7)</f>
        <v>0.12236858252551379</v>
      </c>
      <c r="N73" s="308">
        <f>IF(N$7=0,0,N$7/MAE_fec!N$7)</f>
        <v>0.1223685825255138</v>
      </c>
      <c r="O73" s="308">
        <f>IF(O$7=0,0,O$7/MAE_fec!O$7)</f>
        <v>0.1223685825255138</v>
      </c>
      <c r="P73" s="308">
        <f>IF(P$7=0,0,P$7/MAE_fec!P$7)</f>
        <v>0.12236858252551379</v>
      </c>
      <c r="Q73" s="308">
        <f>IF(Q$7=0,0,Q$7/MAE_fec!Q$7)</f>
        <v>0.13287216658524628</v>
      </c>
    </row>
    <row r="74" spans="1:17" x14ac:dyDescent="0.25">
      <c r="A74" s="76" t="s">
        <v>81</v>
      </c>
      <c r="B74" s="308">
        <f>IF(B$8=0,0,B$8/MAE_fec!B$8)</f>
        <v>0.64064370229555823</v>
      </c>
      <c r="C74" s="308">
        <f>IF(C$8=0,0,C$8/MAE_fec!C$8)</f>
        <v>0.64064370229555823</v>
      </c>
      <c r="D74" s="308">
        <f>IF(D$8=0,0,D$8/MAE_fec!D$8)</f>
        <v>0.64064370229555812</v>
      </c>
      <c r="E74" s="308">
        <f>IF(E$8=0,0,E$8/MAE_fec!E$8)</f>
        <v>0.64064370229555845</v>
      </c>
      <c r="F74" s="308">
        <f>IF(F$8=0,0,F$8/MAE_fec!F$8)</f>
        <v>0.64701527563679229</v>
      </c>
      <c r="G74" s="308">
        <f>IF(G$8=0,0,G$8/MAE_fec!G$8)</f>
        <v>0.64701527563679218</v>
      </c>
      <c r="H74" s="308">
        <f>IF(H$8=0,0,H$8/MAE_fec!H$8)</f>
        <v>0.6563624410009421</v>
      </c>
      <c r="I74" s="308">
        <f>IF(I$8=0,0,I$8/MAE_fec!I$8)</f>
        <v>0.66602363759934813</v>
      </c>
      <c r="J74" s="308">
        <f>IF(J$8=0,0,J$8/MAE_fec!J$8)</f>
        <v>0.66602363759934824</v>
      </c>
      <c r="K74" s="308">
        <f>IF(K$8=0,0,K$8/MAE_fec!K$8)</f>
        <v>0.66602363759934835</v>
      </c>
      <c r="L74" s="308">
        <f>IF(L$8=0,0,L$8/MAE_fec!L$8)</f>
        <v>0.66602363759934813</v>
      </c>
      <c r="M74" s="308">
        <f>IF(M$8=0,0,M$8/MAE_fec!M$8)</f>
        <v>0.66602363759934824</v>
      </c>
      <c r="N74" s="308">
        <f>IF(N$8=0,0,N$8/MAE_fec!N$8)</f>
        <v>0.66602363759934835</v>
      </c>
      <c r="O74" s="308">
        <f>IF(O$8=0,0,O$8/MAE_fec!O$8)</f>
        <v>0.66602363759934824</v>
      </c>
      <c r="P74" s="308">
        <f>IF(P$8=0,0,P$8/MAE_fec!P$8)</f>
        <v>0.66602363759934824</v>
      </c>
      <c r="Q74" s="308">
        <f>IF(Q$8=0,0,Q$8/MAE_fec!Q$8)</f>
        <v>0.7231921944209897</v>
      </c>
    </row>
    <row r="75" spans="1:17" x14ac:dyDescent="0.25">
      <c r="A75" s="76" t="s">
        <v>80</v>
      </c>
      <c r="B75" s="308">
        <f>IF(B$9=0,0,B$9/MAE_fec!B$9)</f>
        <v>0.45722771216382035</v>
      </c>
      <c r="C75" s="308">
        <f>IF(C$9=0,0,C$9/MAE_fec!C$9)</f>
        <v>0.4572277121638203</v>
      </c>
      <c r="D75" s="308">
        <f>IF(D$9=0,0,D$9/MAE_fec!D$9)</f>
        <v>0.45722771216382041</v>
      </c>
      <c r="E75" s="308">
        <f>IF(E$9=0,0,E$9/MAE_fec!E$9)</f>
        <v>0.45722771216382041</v>
      </c>
      <c r="F75" s="308">
        <f>IF(F$9=0,0,F$9/MAE_fec!F$9)</f>
        <v>0.46177510705938812</v>
      </c>
      <c r="G75" s="308">
        <f>IF(G$9=0,0,G$9/MAE_fec!G$9)</f>
        <v>0.46177510705938807</v>
      </c>
      <c r="H75" s="308">
        <f>IF(H$9=0,0,H$9/MAE_fec!H$9)</f>
        <v>0.46844618338364336</v>
      </c>
      <c r="I75" s="308">
        <f>IF(I$9=0,0,I$9/MAE_fec!I$9)</f>
        <v>0.47534138394774128</v>
      </c>
      <c r="J75" s="308">
        <f>IF(J$9=0,0,J$9/MAE_fec!J$9)</f>
        <v>0.47534138394774128</v>
      </c>
      <c r="K75" s="308">
        <f>IF(K$9=0,0,K$9/MAE_fec!K$9)</f>
        <v>0.47534138394774123</v>
      </c>
      <c r="L75" s="308">
        <f>IF(L$9=0,0,L$9/MAE_fec!L$9)</f>
        <v>0.47534138394774128</v>
      </c>
      <c r="M75" s="308">
        <f>IF(M$9=0,0,M$9/MAE_fec!M$9)</f>
        <v>0.47534138394774128</v>
      </c>
      <c r="N75" s="308">
        <f>IF(N$9=0,0,N$9/MAE_fec!N$9)</f>
        <v>0.47534138394774128</v>
      </c>
      <c r="O75" s="308">
        <f>IF(O$9=0,0,O$9/MAE_fec!O$9)</f>
        <v>0.47534138394774128</v>
      </c>
      <c r="P75" s="308">
        <f>IF(P$9=0,0,P$9/MAE_fec!P$9)</f>
        <v>0.47534138394774134</v>
      </c>
      <c r="Q75" s="308">
        <f>IF(Q$9=0,0,Q$9/MAE_fec!Q$9)</f>
        <v>0.51614260988597327</v>
      </c>
    </row>
    <row r="76" spans="1:17" x14ac:dyDescent="0.25">
      <c r="A76" s="76" t="s">
        <v>79</v>
      </c>
      <c r="B76" s="308">
        <f>IF(B$10=0,0,B$10/MAE_fec!B$10)</f>
        <v>0.70285218505706026</v>
      </c>
      <c r="C76" s="308">
        <f>IF(C$10=0,0,C$10/MAE_fec!C$10)</f>
        <v>0.70285218505706026</v>
      </c>
      <c r="D76" s="308">
        <f>IF(D$10=0,0,D$10/MAE_fec!D$10)</f>
        <v>0.70285218505706015</v>
      </c>
      <c r="E76" s="308">
        <f>IF(E$10=0,0,E$10/MAE_fec!E$10)</f>
        <v>0.70285218505706015</v>
      </c>
      <c r="F76" s="308">
        <f>IF(F$10=0,0,F$10/MAE_fec!F$10)</f>
        <v>0.70991982486112859</v>
      </c>
      <c r="G76" s="308">
        <f>IF(G$10=0,0,G$10/MAE_fec!G$10)</f>
        <v>0.71003914435973381</v>
      </c>
      <c r="H76" s="308">
        <f>IF(H$10=0,0,H$10/MAE_fec!H$10)</f>
        <v>0.72034179529327658</v>
      </c>
      <c r="I76" s="308">
        <f>IF(I$10=0,0,I$10/MAE_fec!I$10)</f>
        <v>0.73078359180215946</v>
      </c>
      <c r="J76" s="308">
        <f>IF(J$10=0,0,J$10/MAE_fec!J$10)</f>
        <v>0.73078472684421591</v>
      </c>
      <c r="K76" s="308">
        <f>IF(K$10=0,0,K$10/MAE_fec!K$10)</f>
        <v>0.73083553004090962</v>
      </c>
      <c r="L76" s="308">
        <f>IF(L$10=0,0,L$10/MAE_fec!L$10)</f>
        <v>0.73086710847716529</v>
      </c>
      <c r="M76" s="308">
        <f>IF(M$10=0,0,M$10/MAE_fec!M$10)</f>
        <v>0.73086905608237651</v>
      </c>
      <c r="N76" s="308">
        <f>IF(N$10=0,0,N$10/MAE_fec!N$10)</f>
        <v>0.73099028895723583</v>
      </c>
      <c r="O76" s="308">
        <f>IF(O$10=0,0,O$10/MAE_fec!O$10)</f>
        <v>0.73106893014317054</v>
      </c>
      <c r="P76" s="308">
        <f>IF(P$10=0,0,P$10/MAE_fec!P$10)</f>
        <v>0.73114699996899835</v>
      </c>
      <c r="Q76" s="308">
        <f>IF(Q$10=0,0,Q$10/MAE_fec!Q$10)</f>
        <v>0.7938505901367694</v>
      </c>
    </row>
    <row r="77" spans="1:17" x14ac:dyDescent="0.25">
      <c r="A77" s="74" t="s">
        <v>295</v>
      </c>
      <c r="B77" s="307">
        <f>IF(B$15=0,0,B$15/MAE_fec!B$15)</f>
        <v>0.57495600794936252</v>
      </c>
      <c r="C77" s="307">
        <f>IF(C$15=0,0,C$15/MAE_fec!C$15)</f>
        <v>0.5832179902714405</v>
      </c>
      <c r="D77" s="307">
        <f>IF(D$15=0,0,D$15/MAE_fec!D$15)</f>
        <v>0.57895366190055186</v>
      </c>
      <c r="E77" s="307">
        <f>IF(E$15=0,0,E$15/MAE_fec!E$15)</f>
        <v>0.58296674402041349</v>
      </c>
      <c r="F77" s="307">
        <f>IF(F$15=0,0,F$15/MAE_fec!F$15)</f>
        <v>0.58858577159134728</v>
      </c>
      <c r="G77" s="307">
        <f>IF(G$15=0,0,G$15/MAE_fec!G$15)</f>
        <v>0.58841493884043605</v>
      </c>
      <c r="H77" s="307">
        <f>IF(H$15=0,0,H$15/MAE_fec!H$15)</f>
        <v>0.59746823387440173</v>
      </c>
      <c r="I77" s="307">
        <f>IF(I$15=0,0,I$15/MAE_fec!I$15)</f>
        <v>0.60533369327172082</v>
      </c>
      <c r="J77" s="307">
        <f>IF(J$15=0,0,J$15/MAE_fec!J$15)</f>
        <v>0.60546862555966996</v>
      </c>
      <c r="K77" s="307">
        <f>IF(K$15=0,0,K$15/MAE_fec!K$15)</f>
        <v>0.60600215839094362</v>
      </c>
      <c r="L77" s="307">
        <f>IF(L$15=0,0,L$15/MAE_fec!L$15)</f>
        <v>0.55774540178254317</v>
      </c>
      <c r="M77" s="307">
        <f>IF(M$15=0,0,M$15/MAE_fec!M$15)</f>
        <v>0.55889255018740647</v>
      </c>
      <c r="N77" s="307">
        <f>IF(N$15=0,0,N$15/MAE_fec!N$15)</f>
        <v>0.60458094940999096</v>
      </c>
      <c r="O77" s="307">
        <f>IF(O$15=0,0,O$15/MAE_fec!O$15)</f>
        <v>0.5979211035629356</v>
      </c>
      <c r="P77" s="307">
        <f>IF(P$15=0,0,P$15/MAE_fec!P$15)</f>
        <v>0.6025187149224378</v>
      </c>
      <c r="Q77" s="307">
        <f>IF(Q$15=0,0,Q$15/MAE_fec!Q$15)</f>
        <v>0.65804124017996735</v>
      </c>
    </row>
    <row r="78" spans="1:17" x14ac:dyDescent="0.25">
      <c r="A78" s="127" t="s">
        <v>294</v>
      </c>
      <c r="B78" s="305">
        <f>IF(B$23=0,0,B$23/MAE_fec!B$23)</f>
        <v>0.47237452707121691</v>
      </c>
      <c r="C78" s="305">
        <f>IF(C$23=0,0,C$23/MAE_fec!C$23)</f>
        <v>0.47237452707121697</v>
      </c>
      <c r="D78" s="305">
        <f>IF(D$23=0,0,D$23/MAE_fec!D$23)</f>
        <v>0.47237452707121685</v>
      </c>
      <c r="E78" s="305">
        <f>IF(E$23=0,0,E$23/MAE_fec!E$23)</f>
        <v>0.47237452707121697</v>
      </c>
      <c r="F78" s="305">
        <f>IF(F$23=0,0,F$23/MAE_fec!F$23)</f>
        <v>0.47707256582970375</v>
      </c>
      <c r="G78" s="305">
        <f>IF(G$23=0,0,G$23/MAE_fec!G$23)</f>
        <v>0.4770725658297037</v>
      </c>
      <c r="H78" s="305">
        <f>IF(H$23=0,0,H$23/MAE_fec!H$23)</f>
        <v>0.48396463829139441</v>
      </c>
      <c r="I78" s="305">
        <f>IF(I$23=0,0,I$23/MAE_fec!I$23)</f>
        <v>0.49108825967058134</v>
      </c>
      <c r="J78" s="305">
        <f>IF(J$23=0,0,J$23/MAE_fec!J$23)</f>
        <v>0.49108825967058134</v>
      </c>
      <c r="K78" s="305">
        <f>IF(K$23=0,0,K$23/MAE_fec!K$23)</f>
        <v>0.49108825967058128</v>
      </c>
      <c r="L78" s="305">
        <f>IF(L$23=0,0,L$23/MAE_fec!L$23)</f>
        <v>0.49108825967058128</v>
      </c>
      <c r="M78" s="305">
        <f>IF(M$23=0,0,M$23/MAE_fec!M$23)</f>
        <v>0.49108825967058128</v>
      </c>
      <c r="N78" s="305">
        <f>IF(N$23=0,0,N$23/MAE_fec!N$23)</f>
        <v>0.49108825967058128</v>
      </c>
      <c r="O78" s="305">
        <f>IF(O$23=0,0,O$23/MAE_fec!O$23)</f>
        <v>0.4910882596705814</v>
      </c>
      <c r="P78" s="305">
        <f>IF(P$23=0,0,P$23/MAE_fec!P$23)</f>
        <v>0.49108825967058134</v>
      </c>
      <c r="Q78" s="305">
        <f>IF(Q$23=0,0,Q$23/MAE_fec!Q$23)</f>
        <v>0.53324112856666595</v>
      </c>
    </row>
    <row r="79" spans="1:17" x14ac:dyDescent="0.25">
      <c r="A79" s="127" t="s">
        <v>293</v>
      </c>
      <c r="B79" s="305">
        <f>IF(B$26=0,0,B$26/MAE_fec!B$26)</f>
        <v>0.45613154207320494</v>
      </c>
      <c r="C79" s="305">
        <f>IF(C$26=0,0,C$26/MAE_fec!C$26)</f>
        <v>0.45717339623958381</v>
      </c>
      <c r="D79" s="305">
        <f>IF(D$26=0,0,D$26/MAE_fec!D$26)</f>
        <v>0.45059040937875888</v>
      </c>
      <c r="E79" s="305">
        <f>IF(E$26=0,0,E$26/MAE_fec!E$26)</f>
        <v>0.45678553896746699</v>
      </c>
      <c r="F79" s="305">
        <f>IF(F$26=0,0,F$26/MAE_fec!F$26)</f>
        <v>0.46107020496981838</v>
      </c>
      <c r="G79" s="305">
        <f>IF(G$26=0,0,G$26/MAE_fec!G$26)</f>
        <v>0.46083415397835342</v>
      </c>
      <c r="H79" s="305">
        <f>IF(H$26=0,0,H$26/MAE_fec!H$26)</f>
        <v>0.46835482624975217</v>
      </c>
      <c r="I79" s="305">
        <f>IF(I$26=0,0,I$26/MAE_fec!I$26)</f>
        <v>0.47377804535069862</v>
      </c>
      <c r="J79" s="305">
        <f>IF(J$26=0,0,J$26/MAE_fec!J$26)</f>
        <v>0.47398656924941868</v>
      </c>
      <c r="K79" s="305">
        <f>IF(K$26=0,0,K$26/MAE_fec!K$26)</f>
        <v>0.47482175495564988</v>
      </c>
      <c r="L79" s="305">
        <f>IF(L$26=0,0,L$26/MAE_fec!L$26)</f>
        <v>0.46200420329202774</v>
      </c>
      <c r="M79" s="305">
        <f>IF(M$26=0,0,M$26/MAE_fec!M$26)</f>
        <v>0.46395235238035143</v>
      </c>
      <c r="N79" s="305">
        <f>IF(N$26=0,0,N$26/MAE_fec!N$26)</f>
        <v>0.47266485585458051</v>
      </c>
      <c r="O79" s="305">
        <f>IF(O$26=0,0,O$26/MAE_fec!O$26)</f>
        <v>0.46241062302310043</v>
      </c>
      <c r="P79" s="305">
        <f>IF(P$26=0,0,P$26/MAE_fec!P$26)</f>
        <v>0.46952128961237694</v>
      </c>
      <c r="Q79" s="305">
        <f>IF(Q$26=0,0,Q$26/MAE_fec!Q$26)</f>
        <v>0.51567840196846582</v>
      </c>
    </row>
    <row r="80" spans="1:17" x14ac:dyDescent="0.25">
      <c r="A80" s="127" t="s">
        <v>292</v>
      </c>
      <c r="B80" s="305">
        <f>IF(B$34=0,0,B$34/MAE_fec!B$34)</f>
        <v>0.58876601707643372</v>
      </c>
      <c r="C80" s="305">
        <f>IF(C$34=0,0,C$34/MAE_fec!C$34)</f>
        <v>0.60814103595416713</v>
      </c>
      <c r="D80" s="305">
        <f>IF(D$34=0,0,D$34/MAE_fec!D$34)</f>
        <v>0.58786689138179105</v>
      </c>
      <c r="E80" s="305">
        <f>IF(E$34=0,0,E$34/MAE_fec!E$34)</f>
        <v>0.59862510621162546</v>
      </c>
      <c r="F80" s="305">
        <f>IF(F$34=0,0,F$34/MAE_fec!F$34)</f>
        <v>0.62215560236982004</v>
      </c>
      <c r="G80" s="305">
        <f>IF(G$34=0,0,G$34/MAE_fec!G$34)</f>
        <v>0.61912562588778586</v>
      </c>
      <c r="H80" s="305">
        <f>IF(H$34=0,0,H$34/MAE_fec!H$34)</f>
        <v>0.60311459915318832</v>
      </c>
      <c r="I80" s="305">
        <f>IF(I$34=0,0,I$34/MAE_fec!I$34)</f>
        <v>0.62532887600287557</v>
      </c>
      <c r="J80" s="305">
        <f>IF(J$34=0,0,J$34/MAE_fec!J$34)</f>
        <v>0.62084314401705787</v>
      </c>
      <c r="K80" s="305">
        <f>IF(K$34=0,0,K$34/MAE_fec!K$34)</f>
        <v>0.66334470458891936</v>
      </c>
      <c r="L80" s="305">
        <f>IF(L$34=0,0,L$34/MAE_fec!L$34)</f>
        <v>0.64786605191007895</v>
      </c>
      <c r="M80" s="305">
        <f>IF(M$34=0,0,M$34/MAE_fec!M$34)</f>
        <v>0.66362334005906554</v>
      </c>
      <c r="N80" s="305">
        <f>IF(N$34=0,0,N$34/MAE_fec!N$34)</f>
        <v>0.63102972086703091</v>
      </c>
      <c r="O80" s="305">
        <f>IF(O$34=0,0,O$34/MAE_fec!O$34)</f>
        <v>0.60905975657538003</v>
      </c>
      <c r="P80" s="305">
        <f>IF(P$34=0,0,P$34/MAE_fec!P$34)</f>
        <v>0.60587148849274852</v>
      </c>
      <c r="Q80" s="305">
        <f>IF(Q$34=0,0,Q$34/MAE_fec!Q$34)</f>
        <v>0.71890211066709198</v>
      </c>
    </row>
    <row r="81" spans="1:17" x14ac:dyDescent="0.25">
      <c r="A81" s="127" t="s">
        <v>291</v>
      </c>
      <c r="B81" s="305">
        <f>IF(B$45=0,0,B$45/MAE_fec!B$45)</f>
        <v>0.62435291857100261</v>
      </c>
      <c r="C81" s="305">
        <f>IF(C$45=0,0,C$45/MAE_fec!C$45)</f>
        <v>0.62435291857100272</v>
      </c>
      <c r="D81" s="305">
        <f>IF(D$45=0,0,D$45/MAE_fec!D$45)</f>
        <v>0.62435291857100261</v>
      </c>
      <c r="E81" s="305">
        <f>IF(E$45=0,0,E$45/MAE_fec!E$45)</f>
        <v>0.62435291857100272</v>
      </c>
      <c r="F81" s="305">
        <f>IF(F$45=0,0,F$45/MAE_fec!F$45)</f>
        <v>0.63056247061566373</v>
      </c>
      <c r="G81" s="305">
        <f>IF(G$45=0,0,G$45/MAE_fec!G$45)</f>
        <v>0.63056247061566373</v>
      </c>
      <c r="H81" s="305">
        <f>IF(H$45=0,0,H$45/MAE_fec!H$45)</f>
        <v>0.63967194902708258</v>
      </c>
      <c r="I81" s="305">
        <f>IF(I$45=0,0,I$45/MAE_fec!I$45)</f>
        <v>0.64908747324356864</v>
      </c>
      <c r="J81" s="305">
        <f>IF(J$45=0,0,J$45/MAE_fec!J$45)</f>
        <v>0.64908747324356864</v>
      </c>
      <c r="K81" s="305">
        <f>IF(K$45=0,0,K$45/MAE_fec!K$45)</f>
        <v>0.64908747324356875</v>
      </c>
      <c r="L81" s="305">
        <f>IF(L$45=0,0,L$45/MAE_fec!L$45)</f>
        <v>0.64908747324356852</v>
      </c>
      <c r="M81" s="305">
        <f>IF(M$45=0,0,M$45/MAE_fec!M$45)</f>
        <v>0.64908747324356852</v>
      </c>
      <c r="N81" s="305">
        <f>IF(N$45=0,0,N$45/MAE_fec!N$45)</f>
        <v>0.64908747324356864</v>
      </c>
      <c r="O81" s="305">
        <f>IF(O$45=0,0,O$45/MAE_fec!O$45)</f>
        <v>0.64908747324356864</v>
      </c>
      <c r="P81" s="305">
        <f>IF(P$45=0,0,P$45/MAE_fec!P$45)</f>
        <v>0.64908747324356852</v>
      </c>
      <c r="Q81" s="305">
        <f>IF(Q$45=0,0,Q$45/MAE_fec!Q$45)</f>
        <v>0.70480230377134467</v>
      </c>
    </row>
    <row r="82" spans="1:17" x14ac:dyDescent="0.25">
      <c r="A82" s="72" t="s">
        <v>290</v>
      </c>
      <c r="B82" s="304">
        <f>IF(B$46=0,0,B$46/MAE_fec!B$46)</f>
        <v>0.5693723221344773</v>
      </c>
      <c r="C82" s="304">
        <f>IF(C$46=0,0,C$46/MAE_fec!C$46)</f>
        <v>0.56937232213447742</v>
      </c>
      <c r="D82" s="304">
        <f>IF(D$46=0,0,D$46/MAE_fec!D$46)</f>
        <v>0.56937232213447742</v>
      </c>
      <c r="E82" s="304">
        <f>IF(E$46=0,0,E$46/MAE_fec!E$46)</f>
        <v>0.56937232213447742</v>
      </c>
      <c r="F82" s="304">
        <f>IF(F$46=0,0,F$46/MAE_fec!F$46)</f>
        <v>0.57503506024608197</v>
      </c>
      <c r="G82" s="304">
        <f>IF(G$46=0,0,G$46/MAE_fec!G$46)</f>
        <v>0.57503506024608197</v>
      </c>
      <c r="H82" s="304">
        <f>IF(H$46=0,0,H$46/MAE_fec!H$46)</f>
        <v>0.58334235684431768</v>
      </c>
      <c r="I82" s="304">
        <f>IF(I$46=0,0,I$46/MAE_fec!I$46)</f>
        <v>0.59192874881558299</v>
      </c>
      <c r="J82" s="304">
        <f>IF(J$46=0,0,J$46/MAE_fec!J$46)</f>
        <v>0.59192874881558288</v>
      </c>
      <c r="K82" s="304">
        <f>IF(K$46=0,0,K$46/MAE_fec!K$46)</f>
        <v>0.59192874881558288</v>
      </c>
      <c r="L82" s="304">
        <f>IF(L$46=0,0,L$46/MAE_fec!L$46)</f>
        <v>0.59192874881558299</v>
      </c>
      <c r="M82" s="304">
        <f>IF(M$46=0,0,M$46/MAE_fec!M$46)</f>
        <v>0.59192874881558299</v>
      </c>
      <c r="N82" s="304">
        <f>IF(N$46=0,0,N$46/MAE_fec!N$46)</f>
        <v>0.59192874881558299</v>
      </c>
      <c r="O82" s="304">
        <f>IF(O$46=0,0,O$46/MAE_fec!O$46)</f>
        <v>0.59192874881558288</v>
      </c>
      <c r="P82" s="304">
        <f>IF(P$46=0,0,P$46/MAE_fec!P$46)</f>
        <v>0.59192874881558288</v>
      </c>
      <c r="Q82" s="304">
        <f>IF(Q$46=0,0,Q$46/MAE_fec!Q$46)</f>
        <v>0.64273732436854747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1641.5493403584335</v>
      </c>
      <c r="C5" s="96">
        <v>2264.876874998929</v>
      </c>
      <c r="D5" s="96">
        <v>1847.4502067673486</v>
      </c>
      <c r="E5" s="96">
        <v>2274.2208904562285</v>
      </c>
      <c r="F5" s="96">
        <v>2213.5418673930722</v>
      </c>
      <c r="G5" s="96">
        <v>2041.5828842208232</v>
      </c>
      <c r="H5" s="96">
        <v>1746.3460256155081</v>
      </c>
      <c r="I5" s="96">
        <v>1800.5967885256562</v>
      </c>
      <c r="J5" s="96">
        <v>1730.9643811666201</v>
      </c>
      <c r="K5" s="96">
        <v>1894.7451772462321</v>
      </c>
      <c r="L5" s="96">
        <v>2071.8020622971003</v>
      </c>
      <c r="M5" s="96">
        <v>1970.4737589681515</v>
      </c>
      <c r="N5" s="96">
        <v>1088.824716945405</v>
      </c>
      <c r="O5" s="96">
        <v>1575.7458909859931</v>
      </c>
      <c r="P5" s="96">
        <v>1108.5607562257419</v>
      </c>
      <c r="Q5" s="96">
        <v>1316.6515306029885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38.798698391614465</v>
      </c>
      <c r="C10" s="158">
        <v>51.553257504100245</v>
      </c>
      <c r="D10" s="158">
        <v>45.76411380301046</v>
      </c>
      <c r="E10" s="158">
        <v>52.579069852258975</v>
      </c>
      <c r="F10" s="158">
        <v>52.798338969925155</v>
      </c>
      <c r="G10" s="158">
        <v>51.431935589620409</v>
      </c>
      <c r="H10" s="158">
        <v>43.85696670849542</v>
      </c>
      <c r="I10" s="158">
        <v>46.078680994163378</v>
      </c>
      <c r="J10" s="158">
        <v>44.800397079310571</v>
      </c>
      <c r="K10" s="158">
        <v>43.059838685054835</v>
      </c>
      <c r="L10" s="158">
        <v>40.758571802295108</v>
      </c>
      <c r="M10" s="158">
        <v>40.295997323779787</v>
      </c>
      <c r="N10" s="158">
        <v>26.502107332548864</v>
      </c>
      <c r="O10" s="158">
        <v>37.058082753304902</v>
      </c>
      <c r="P10" s="158">
        <v>30.547943959010013</v>
      </c>
      <c r="Q10" s="158">
        <v>34.47124453397366</v>
      </c>
    </row>
    <row r="11" spans="1:17" x14ac:dyDescent="0.25">
      <c r="A11" s="92" t="s">
        <v>125</v>
      </c>
      <c r="B11" s="91">
        <v>18.167352611808099</v>
      </c>
      <c r="C11" s="91">
        <v>24.139629580118974</v>
      </c>
      <c r="D11" s="91">
        <v>21.428883619608694</v>
      </c>
      <c r="E11" s="91">
        <v>24.619962565891878</v>
      </c>
      <c r="F11" s="91">
        <v>24.722634550846472</v>
      </c>
      <c r="G11" s="91">
        <v>24.082821024902824</v>
      </c>
      <c r="H11" s="91">
        <v>20.535868771560889</v>
      </c>
      <c r="I11" s="91">
        <v>21.576178588736219</v>
      </c>
      <c r="J11" s="91">
        <v>20.977626689269595</v>
      </c>
      <c r="K11" s="91">
        <v>20.162616407978284</v>
      </c>
      <c r="L11" s="91">
        <v>19.085056369984631</v>
      </c>
      <c r="M11" s="91">
        <v>18.868457514641911</v>
      </c>
      <c r="N11" s="91">
        <v>12.40951755666269</v>
      </c>
      <c r="O11" s="91">
        <v>17.352315526192058</v>
      </c>
      <c r="P11" s="91">
        <v>14.303966176067247</v>
      </c>
      <c r="Q11" s="91">
        <v>16.141037724912781</v>
      </c>
    </row>
    <row r="12" spans="1:17" x14ac:dyDescent="0.25">
      <c r="A12" s="92" t="s">
        <v>26</v>
      </c>
      <c r="B12" s="91">
        <v>20.631345779806363</v>
      </c>
      <c r="C12" s="91">
        <v>27.41362792398127</v>
      </c>
      <c r="D12" s="91">
        <v>24.335230183401769</v>
      </c>
      <c r="E12" s="91">
        <v>27.959107286367097</v>
      </c>
      <c r="F12" s="91">
        <v>28.075704419078683</v>
      </c>
      <c r="G12" s="91">
        <v>27.349114564717581</v>
      </c>
      <c r="H12" s="91">
        <v>23.321097936934528</v>
      </c>
      <c r="I12" s="91">
        <v>24.502502405427162</v>
      </c>
      <c r="J12" s="91">
        <v>23.822770390040976</v>
      </c>
      <c r="K12" s="91">
        <v>22.897222277076551</v>
      </c>
      <c r="L12" s="91">
        <v>21.673515432310481</v>
      </c>
      <c r="M12" s="91">
        <v>21.42753980913788</v>
      </c>
      <c r="N12" s="91">
        <v>14.092589775886173</v>
      </c>
      <c r="O12" s="91">
        <v>19.705767227112844</v>
      </c>
      <c r="P12" s="91">
        <v>16.243977782942764</v>
      </c>
      <c r="Q12" s="91">
        <v>18.330206809060876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256.60123982704016</v>
      </c>
      <c r="C15" s="204">
        <v>308.42602734918353</v>
      </c>
      <c r="D15" s="204">
        <v>289.15847324914409</v>
      </c>
      <c r="E15" s="204">
        <v>315.85553179031587</v>
      </c>
      <c r="F15" s="204">
        <v>318.84080262856224</v>
      </c>
      <c r="G15" s="204">
        <v>312.86165703159543</v>
      </c>
      <c r="H15" s="204">
        <v>264.47892473043703</v>
      </c>
      <c r="I15" s="204">
        <v>280.55519212919012</v>
      </c>
      <c r="J15" s="204">
        <v>272.29914009679123</v>
      </c>
      <c r="K15" s="204">
        <v>260.31627206622989</v>
      </c>
      <c r="L15" s="204">
        <v>420.21315380330168</v>
      </c>
      <c r="M15" s="204">
        <v>411.6144475250336</v>
      </c>
      <c r="N15" s="204">
        <v>163.91852213439353</v>
      </c>
      <c r="O15" s="204">
        <v>246.91186438422767</v>
      </c>
      <c r="P15" s="204">
        <v>195.59718128001856</v>
      </c>
      <c r="Q15" s="204">
        <v>211.65779390299934</v>
      </c>
    </row>
    <row r="16" spans="1:17" x14ac:dyDescent="0.25">
      <c r="A16" s="152" t="s">
        <v>301</v>
      </c>
      <c r="B16" s="264">
        <v>256.60123982704016</v>
      </c>
      <c r="C16" s="264">
        <v>308.42602734918353</v>
      </c>
      <c r="D16" s="264">
        <v>289.15847324914409</v>
      </c>
      <c r="E16" s="264">
        <v>315.85553179031587</v>
      </c>
      <c r="F16" s="264">
        <v>318.84080262856224</v>
      </c>
      <c r="G16" s="264">
        <v>312.86165703159543</v>
      </c>
      <c r="H16" s="264">
        <v>264.47892473043703</v>
      </c>
      <c r="I16" s="264">
        <v>280.55519212919012</v>
      </c>
      <c r="J16" s="264">
        <v>272.29914009679123</v>
      </c>
      <c r="K16" s="264">
        <v>260.31627206622989</v>
      </c>
      <c r="L16" s="264">
        <v>420.21315380330168</v>
      </c>
      <c r="M16" s="264">
        <v>411.6144475250336</v>
      </c>
      <c r="N16" s="264">
        <v>163.91852213439353</v>
      </c>
      <c r="O16" s="264">
        <v>246.91186438422767</v>
      </c>
      <c r="P16" s="264">
        <v>195.59718128001856</v>
      </c>
      <c r="Q16" s="264">
        <v>211.65779390299934</v>
      </c>
    </row>
    <row r="17" spans="1:17" x14ac:dyDescent="0.25">
      <c r="A17" s="154" t="s">
        <v>33</v>
      </c>
      <c r="B17" s="83">
        <v>17.297688086179289</v>
      </c>
      <c r="C17" s="83">
        <v>0</v>
      </c>
      <c r="D17" s="83">
        <v>12.715109281887626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23.753486542221786</v>
      </c>
      <c r="C18" s="83">
        <v>19.573026573652189</v>
      </c>
      <c r="D18" s="83">
        <v>19.581795634740658</v>
      </c>
      <c r="E18" s="83">
        <v>19.576669220855592</v>
      </c>
      <c r="F18" s="83">
        <v>20.398269360070636</v>
      </c>
      <c r="G18" s="83">
        <v>19.568310851506439</v>
      </c>
      <c r="H18" s="83">
        <v>17.955852679455589</v>
      </c>
      <c r="I18" s="83">
        <v>17.943093058272986</v>
      </c>
      <c r="J18" s="83">
        <v>17.120982893106188</v>
      </c>
      <c r="K18" s="83">
        <v>15.497774155649797</v>
      </c>
      <c r="L18" s="83">
        <v>20.521546395059762</v>
      </c>
      <c r="M18" s="83">
        <v>18.438439136655358</v>
      </c>
      <c r="N18" s="83">
        <v>13.04722655258986</v>
      </c>
      <c r="O18" s="83">
        <v>10.60253383712571</v>
      </c>
      <c r="P18" s="83">
        <v>5.7099245869871007</v>
      </c>
      <c r="Q18" s="83">
        <v>4.89369237032877</v>
      </c>
    </row>
    <row r="19" spans="1:17" x14ac:dyDescent="0.25">
      <c r="A19" s="154" t="s">
        <v>125</v>
      </c>
      <c r="B19" s="83">
        <v>45.564676498554967</v>
      </c>
      <c r="C19" s="83">
        <v>33.445467352334958</v>
      </c>
      <c r="D19" s="83">
        <v>38.593122894124981</v>
      </c>
      <c r="E19" s="83">
        <v>39.607587579407102</v>
      </c>
      <c r="F19" s="83">
        <v>42.666918789486225</v>
      </c>
      <c r="G19" s="83">
        <v>45.554139399936176</v>
      </c>
      <c r="H19" s="83">
        <v>24.582091937879873</v>
      </c>
      <c r="I19" s="83">
        <v>46.319105861052471</v>
      </c>
      <c r="J19" s="83">
        <v>43.190662584212802</v>
      </c>
      <c r="K19" s="83">
        <v>34.270598409093346</v>
      </c>
      <c r="L19" s="83">
        <v>67.268224377386773</v>
      </c>
      <c r="M19" s="83">
        <v>40.572922930909229</v>
      </c>
      <c r="N19" s="83">
        <v>31.135769640179667</v>
      </c>
      <c r="O19" s="83">
        <v>66.580808123290268</v>
      </c>
      <c r="P19" s="83">
        <v>49.579044210613468</v>
      </c>
      <c r="Q19" s="83">
        <v>36.394144548461796</v>
      </c>
    </row>
    <row r="20" spans="1:17" x14ac:dyDescent="0.25">
      <c r="A20" s="154" t="s">
        <v>29</v>
      </c>
      <c r="B20" s="83">
        <v>37.421120441893372</v>
      </c>
      <c r="C20" s="83">
        <v>0</v>
      </c>
      <c r="D20" s="83">
        <v>25.112528368205819</v>
      </c>
      <c r="E20" s="83">
        <v>0</v>
      </c>
      <c r="F20" s="83">
        <v>0</v>
      </c>
      <c r="G20" s="83">
        <v>0</v>
      </c>
      <c r="H20" s="83">
        <v>2.1566585907164302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44.79891964717261</v>
      </c>
      <c r="P20" s="83">
        <v>12.115865645521502</v>
      </c>
      <c r="Q20" s="83">
        <v>0</v>
      </c>
    </row>
    <row r="21" spans="1:17" x14ac:dyDescent="0.25">
      <c r="A21" s="154" t="s">
        <v>26</v>
      </c>
      <c r="B21" s="83">
        <v>132.56426825819074</v>
      </c>
      <c r="C21" s="83">
        <v>255.40753342319641</v>
      </c>
      <c r="D21" s="83">
        <v>193.15591707018498</v>
      </c>
      <c r="E21" s="83">
        <v>256.67127499005318</v>
      </c>
      <c r="F21" s="83">
        <v>255.77561447900538</v>
      </c>
      <c r="G21" s="83">
        <v>247.73920678015281</v>
      </c>
      <c r="H21" s="83">
        <v>219.78432152238511</v>
      </c>
      <c r="I21" s="83">
        <v>216.29299320986465</v>
      </c>
      <c r="J21" s="83">
        <v>211.98749461947222</v>
      </c>
      <c r="K21" s="83">
        <v>210.54789950148674</v>
      </c>
      <c r="L21" s="83">
        <v>332.42338303085518</v>
      </c>
      <c r="M21" s="83">
        <v>352.60308545746904</v>
      </c>
      <c r="N21" s="83">
        <v>119.73552594162399</v>
      </c>
      <c r="O21" s="83">
        <v>124.92960277663907</v>
      </c>
      <c r="P21" s="83">
        <v>128.19234683689649</v>
      </c>
      <c r="Q21" s="83">
        <v>170.36995698420878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163.47045817156544</v>
      </c>
      <c r="C23" s="204">
        <v>217.20920994229485</v>
      </c>
      <c r="D23" s="204">
        <v>192.81782537350952</v>
      </c>
      <c r="E23" s="204">
        <v>221.531262524033</v>
      </c>
      <c r="F23" s="204">
        <v>223.09839724751237</v>
      </c>
      <c r="G23" s="204">
        <v>218.29826029640097</v>
      </c>
      <c r="H23" s="204">
        <v>186.45755502758243</v>
      </c>
      <c r="I23" s="204">
        <v>194.75666529418567</v>
      </c>
      <c r="J23" s="204">
        <v>189.36166272550935</v>
      </c>
      <c r="K23" s="204">
        <v>182.34116292222575</v>
      </c>
      <c r="L23" s="204">
        <v>172.794778978983</v>
      </c>
      <c r="M23" s="204">
        <v>170.84582991534353</v>
      </c>
      <c r="N23" s="204">
        <v>112.86138468046839</v>
      </c>
      <c r="O23" s="204">
        <v>158.27034839266281</v>
      </c>
      <c r="P23" s="204">
        <v>130.84126285139405</v>
      </c>
      <c r="Q23" s="204">
        <v>147.37122408574649</v>
      </c>
    </row>
    <row r="24" spans="1:17" x14ac:dyDescent="0.25">
      <c r="A24" s="152" t="s">
        <v>299</v>
      </c>
      <c r="B24" s="151">
        <v>163.47045817156544</v>
      </c>
      <c r="C24" s="151">
        <v>217.20920994229485</v>
      </c>
      <c r="D24" s="151">
        <v>192.81782537350952</v>
      </c>
      <c r="E24" s="151">
        <v>221.531262524033</v>
      </c>
      <c r="F24" s="151">
        <v>223.09839724751237</v>
      </c>
      <c r="G24" s="151">
        <v>218.29826029640097</v>
      </c>
      <c r="H24" s="151">
        <v>186.45755502758243</v>
      </c>
      <c r="I24" s="151">
        <v>194.75666529418567</v>
      </c>
      <c r="J24" s="151">
        <v>189.36166272550935</v>
      </c>
      <c r="K24" s="151">
        <v>182.34116292222575</v>
      </c>
      <c r="L24" s="151">
        <v>172.794778978983</v>
      </c>
      <c r="M24" s="151">
        <v>170.84582991534353</v>
      </c>
      <c r="N24" s="151">
        <v>112.86138468046839</v>
      </c>
      <c r="O24" s="151">
        <v>158.27034839266281</v>
      </c>
      <c r="P24" s="151">
        <v>130.84126285139405</v>
      </c>
      <c r="Q24" s="151">
        <v>147.37122408574649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590.00941041732881</v>
      </c>
      <c r="C26" s="204">
        <v>789.88912650589873</v>
      </c>
      <c r="D26" s="204">
        <v>740.54429134788927</v>
      </c>
      <c r="E26" s="204">
        <v>808.91632996150736</v>
      </c>
      <c r="F26" s="204">
        <v>816.42081204023839</v>
      </c>
      <c r="G26" s="204">
        <v>800.89744774682811</v>
      </c>
      <c r="H26" s="204">
        <v>676.97502630624615</v>
      </c>
      <c r="I26" s="204">
        <v>718.37557220060773</v>
      </c>
      <c r="J26" s="204">
        <v>697.23382397663681</v>
      </c>
      <c r="K26" s="204">
        <v>666.4777873735751</v>
      </c>
      <c r="L26" s="204">
        <v>709.03970031403912</v>
      </c>
      <c r="M26" s="204">
        <v>689.93203881597628</v>
      </c>
      <c r="N26" s="204">
        <v>419.53356052421196</v>
      </c>
      <c r="O26" s="204">
        <v>631.8392305985534</v>
      </c>
      <c r="P26" s="204">
        <v>500.441937732665</v>
      </c>
      <c r="Q26" s="204">
        <v>541.5929005323967</v>
      </c>
    </row>
    <row r="27" spans="1:17" x14ac:dyDescent="0.25">
      <c r="A27" s="152" t="s">
        <v>297</v>
      </c>
      <c r="B27" s="264">
        <v>590.00941041732881</v>
      </c>
      <c r="C27" s="264">
        <v>789.88912650589873</v>
      </c>
      <c r="D27" s="264">
        <v>740.54429134788927</v>
      </c>
      <c r="E27" s="264">
        <v>808.91632996150736</v>
      </c>
      <c r="F27" s="264">
        <v>816.42081204023839</v>
      </c>
      <c r="G27" s="264">
        <v>800.89744774682811</v>
      </c>
      <c r="H27" s="264">
        <v>676.97502630624615</v>
      </c>
      <c r="I27" s="264">
        <v>718.37557220060773</v>
      </c>
      <c r="J27" s="264">
        <v>697.23382397663681</v>
      </c>
      <c r="K27" s="264">
        <v>666.4777873735751</v>
      </c>
      <c r="L27" s="264">
        <v>709.03970031403912</v>
      </c>
      <c r="M27" s="264">
        <v>689.93203881597628</v>
      </c>
      <c r="N27" s="264">
        <v>419.53356052421196</v>
      </c>
      <c r="O27" s="264">
        <v>631.8392305985534</v>
      </c>
      <c r="P27" s="264">
        <v>500.441937732665</v>
      </c>
      <c r="Q27" s="264">
        <v>541.5929005323967</v>
      </c>
    </row>
    <row r="28" spans="1:17" x14ac:dyDescent="0.25">
      <c r="A28" s="154" t="s">
        <v>33</v>
      </c>
      <c r="B28" s="83">
        <v>39.772990793764777</v>
      </c>
      <c r="C28" s="83">
        <v>0</v>
      </c>
      <c r="D28" s="83">
        <v>32.563810033861131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54.61696365761432</v>
      </c>
      <c r="C29" s="83">
        <v>50.127160136959816</v>
      </c>
      <c r="D29" s="83">
        <v>50.14961798872735</v>
      </c>
      <c r="E29" s="83">
        <v>50.136489075384411</v>
      </c>
      <c r="F29" s="83">
        <v>52.231619974201301</v>
      </c>
      <c r="G29" s="83">
        <v>50.09309982688405</v>
      </c>
      <c r="H29" s="83">
        <v>45.960803313212416</v>
      </c>
      <c r="I29" s="83">
        <v>45.944185331099035</v>
      </c>
      <c r="J29" s="83">
        <v>43.839023393741826</v>
      </c>
      <c r="K29" s="83">
        <v>39.678357970050207</v>
      </c>
      <c r="L29" s="83">
        <v>34.626691178603217</v>
      </c>
      <c r="M29" s="83">
        <v>30.905790558683538</v>
      </c>
      <c r="N29" s="83">
        <v>33.393111036507797</v>
      </c>
      <c r="O29" s="83">
        <v>27.131530672904212</v>
      </c>
      <c r="P29" s="83">
        <v>14.609033248431174</v>
      </c>
      <c r="Q29" s="83">
        <v>12.522047954323218</v>
      </c>
    </row>
    <row r="30" spans="1:17" x14ac:dyDescent="0.25">
      <c r="A30" s="154" t="s">
        <v>125</v>
      </c>
      <c r="B30" s="83">
        <v>104.76795799930423</v>
      </c>
      <c r="C30" s="83">
        <v>85.654933922318165</v>
      </c>
      <c r="D30" s="83">
        <v>98.838247841718342</v>
      </c>
      <c r="E30" s="83">
        <v>101.43632502416501</v>
      </c>
      <c r="F30" s="83">
        <v>109.2525178653115</v>
      </c>
      <c r="G30" s="83">
        <v>116.61446252593242</v>
      </c>
      <c r="H30" s="83">
        <v>62.921695379963261</v>
      </c>
      <c r="I30" s="83">
        <v>118.60238238411155</v>
      </c>
      <c r="J30" s="83">
        <v>110.59157521750181</v>
      </c>
      <c r="K30" s="83">
        <v>87.741701348003971</v>
      </c>
      <c r="L30" s="83">
        <v>113.50392347671701</v>
      </c>
      <c r="M30" s="83">
        <v>68.00674662116478</v>
      </c>
      <c r="N30" s="83">
        <v>79.688982835609963</v>
      </c>
      <c r="O30" s="83">
        <v>170.37806863661143</v>
      </c>
      <c r="P30" s="83">
        <v>126.84964473068052</v>
      </c>
      <c r="Q30" s="83">
        <v>93.125842166861133</v>
      </c>
    </row>
    <row r="31" spans="1:17" x14ac:dyDescent="0.25">
      <c r="A31" s="154" t="s">
        <v>29</v>
      </c>
      <c r="B31" s="83">
        <v>86.043283438378538</v>
      </c>
      <c r="C31" s="83">
        <v>0</v>
      </c>
      <c r="D31" s="83">
        <v>64.314005103918532</v>
      </c>
      <c r="E31" s="83">
        <v>0</v>
      </c>
      <c r="F31" s="83">
        <v>0</v>
      </c>
      <c r="G31" s="83">
        <v>0</v>
      </c>
      <c r="H31" s="83">
        <v>5.5203037734364537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114.63894208610611</v>
      </c>
      <c r="P31" s="83">
        <v>30.998847944915696</v>
      </c>
      <c r="Q31" s="83">
        <v>0</v>
      </c>
    </row>
    <row r="32" spans="1:17" x14ac:dyDescent="0.25">
      <c r="A32" s="154" t="s">
        <v>26</v>
      </c>
      <c r="B32" s="83">
        <v>304.808214528267</v>
      </c>
      <c r="C32" s="83">
        <v>654.10703244662079</v>
      </c>
      <c r="D32" s="83">
        <v>494.67861037966389</v>
      </c>
      <c r="E32" s="83">
        <v>657.34351586195794</v>
      </c>
      <c r="F32" s="83">
        <v>654.93667420072563</v>
      </c>
      <c r="G32" s="83">
        <v>634.18988539401164</v>
      </c>
      <c r="H32" s="83">
        <v>562.57222383963403</v>
      </c>
      <c r="I32" s="83">
        <v>553.82900448539715</v>
      </c>
      <c r="J32" s="83">
        <v>542.80322536539325</v>
      </c>
      <c r="K32" s="83">
        <v>539.0577280555209</v>
      </c>
      <c r="L32" s="83">
        <v>560.90908565871894</v>
      </c>
      <c r="M32" s="83">
        <v>591.01950163612798</v>
      </c>
      <c r="N32" s="83">
        <v>306.45146665209421</v>
      </c>
      <c r="O32" s="83">
        <v>319.69068920293165</v>
      </c>
      <c r="P32" s="83">
        <v>327.98441180863756</v>
      </c>
      <c r="Q32" s="83">
        <v>435.94501041121231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592.66953355088435</v>
      </c>
      <c r="C34" s="204">
        <v>897.79925369745104</v>
      </c>
      <c r="D34" s="204">
        <v>579.16550299379503</v>
      </c>
      <c r="E34" s="204">
        <v>875.33869632811309</v>
      </c>
      <c r="F34" s="204">
        <v>802.38351650683387</v>
      </c>
      <c r="G34" s="204">
        <v>658.09358355637812</v>
      </c>
      <c r="H34" s="204">
        <v>574.57755284274708</v>
      </c>
      <c r="I34" s="204">
        <v>560.8306779075092</v>
      </c>
      <c r="J34" s="204">
        <v>527.26935728837213</v>
      </c>
      <c r="K34" s="204">
        <v>742.55011619914671</v>
      </c>
      <c r="L34" s="204">
        <v>728.99585739848112</v>
      </c>
      <c r="M34" s="204">
        <v>657.78544538801839</v>
      </c>
      <c r="N34" s="204">
        <v>366.00914227378252</v>
      </c>
      <c r="O34" s="204">
        <v>501.6663648572445</v>
      </c>
      <c r="P34" s="204">
        <v>251.13243040265422</v>
      </c>
      <c r="Q34" s="204">
        <v>381.55836754787208</v>
      </c>
    </row>
    <row r="35" spans="1:17" x14ac:dyDescent="0.25">
      <c r="A35" s="88" t="s">
        <v>33</v>
      </c>
      <c r="B35" s="87">
        <v>34.414237568598793</v>
      </c>
      <c r="C35" s="87">
        <v>97.655383363680016</v>
      </c>
      <c r="D35" s="87">
        <v>46.113866192491244</v>
      </c>
      <c r="E35" s="87">
        <v>137.09038782887998</v>
      </c>
      <c r="F35" s="87">
        <v>30.461857635959998</v>
      </c>
      <c r="G35" s="87">
        <v>21.398931222796818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7.5086484230268978E-14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18.956409557259878</v>
      </c>
      <c r="D38" s="87">
        <v>0</v>
      </c>
      <c r="E38" s="87">
        <v>12.365852660931987</v>
      </c>
      <c r="F38" s="87">
        <v>26.865340294111771</v>
      </c>
      <c r="G38" s="87">
        <v>20.337048020180642</v>
      </c>
      <c r="H38" s="87">
        <v>0</v>
      </c>
      <c r="I38" s="87">
        <v>10.503351958495779</v>
      </c>
      <c r="J38" s="87">
        <v>6.357049263103808</v>
      </c>
      <c r="K38" s="87">
        <v>48.643478345928386</v>
      </c>
      <c r="L38" s="87">
        <v>35.406237289188084</v>
      </c>
      <c r="M38" s="87">
        <v>31.497151855920283</v>
      </c>
      <c r="N38" s="87">
        <v>10.293036998198724</v>
      </c>
      <c r="O38" s="87">
        <v>0</v>
      </c>
      <c r="P38" s="87">
        <v>0</v>
      </c>
      <c r="Q38" s="87">
        <v>35.510341677893507</v>
      </c>
    </row>
    <row r="39" spans="1:17" x14ac:dyDescent="0.25">
      <c r="A39" s="88" t="s">
        <v>29</v>
      </c>
      <c r="B39" s="87">
        <v>77.775018180634859</v>
      </c>
      <c r="C39" s="87">
        <v>173.30677840598406</v>
      </c>
      <c r="D39" s="87">
        <v>96.256583073803654</v>
      </c>
      <c r="E39" s="87">
        <v>182.72122350112804</v>
      </c>
      <c r="F39" s="87">
        <v>111.47884898155201</v>
      </c>
      <c r="G39" s="87">
        <v>71.206780741856534</v>
      </c>
      <c r="H39" s="87">
        <v>156.37513169844715</v>
      </c>
      <c r="I39" s="87">
        <v>145.53148055212802</v>
      </c>
      <c r="J39" s="87">
        <v>148.68560499235201</v>
      </c>
      <c r="K39" s="87">
        <v>95.920647009192024</v>
      </c>
      <c r="L39" s="87">
        <v>89.782502702258483</v>
      </c>
      <c r="M39" s="87">
        <v>68.112089417055799</v>
      </c>
      <c r="N39" s="87">
        <v>40.247191090298465</v>
      </c>
      <c r="O39" s="87">
        <v>286.38637020534321</v>
      </c>
      <c r="P39" s="87">
        <v>235.53197545757058</v>
      </c>
      <c r="Q39" s="87">
        <v>185.76021251415585</v>
      </c>
    </row>
    <row r="40" spans="1:17" x14ac:dyDescent="0.25">
      <c r="A40" s="88" t="s">
        <v>28</v>
      </c>
      <c r="B40" s="87">
        <v>480.48027780165069</v>
      </c>
      <c r="C40" s="87">
        <v>480.27512663910034</v>
      </c>
      <c r="D40" s="87">
        <v>436.79505372750015</v>
      </c>
      <c r="E40" s="87">
        <v>470.90712814469993</v>
      </c>
      <c r="F40" s="87">
        <v>486.56368872539997</v>
      </c>
      <c r="G40" s="87">
        <v>443.03380772862579</v>
      </c>
      <c r="H40" s="87">
        <v>418.20242114429993</v>
      </c>
      <c r="I40" s="87">
        <v>358.8295547889</v>
      </c>
      <c r="J40" s="87">
        <v>343.1505833144999</v>
      </c>
      <c r="K40" s="87">
        <v>324.50704657020009</v>
      </c>
      <c r="L40" s="87">
        <v>436.79169919226274</v>
      </c>
      <c r="M40" s="87">
        <v>312.00123192684828</v>
      </c>
      <c r="N40" s="87">
        <v>277.67106664252225</v>
      </c>
      <c r="O40" s="87">
        <v>215.27999465190126</v>
      </c>
      <c r="P40" s="87">
        <v>15.600454945083639</v>
      </c>
      <c r="Q40" s="87">
        <v>3.1200244637074093</v>
      </c>
    </row>
    <row r="41" spans="1:17" x14ac:dyDescent="0.25">
      <c r="A41" s="88" t="s">
        <v>26</v>
      </c>
      <c r="B41" s="87">
        <v>0</v>
      </c>
      <c r="C41" s="87">
        <v>127.60555573142678</v>
      </c>
      <c r="D41" s="87">
        <v>0</v>
      </c>
      <c r="E41" s="87">
        <v>72.254104192473122</v>
      </c>
      <c r="F41" s="87">
        <v>147.01378086981006</v>
      </c>
      <c r="G41" s="87">
        <v>102.11701584291836</v>
      </c>
      <c r="H41" s="87">
        <v>0</v>
      </c>
      <c r="I41" s="87">
        <v>45.966290607985478</v>
      </c>
      <c r="J41" s="87">
        <v>29.076119718416386</v>
      </c>
      <c r="K41" s="87">
        <v>273.47894427382624</v>
      </c>
      <c r="L41" s="87">
        <v>167.01541821477176</v>
      </c>
      <c r="M41" s="87">
        <v>246.17497218819398</v>
      </c>
      <c r="N41" s="87">
        <v>37.797847542763066</v>
      </c>
      <c r="O41" s="87">
        <v>0</v>
      </c>
      <c r="P41" s="87">
        <v>0</v>
      </c>
      <c r="Q41" s="87">
        <v>157.16778889211528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0.99999999999999978</v>
      </c>
      <c r="C50" s="77">
        <f t="shared" si="0"/>
        <v>0.99999999999999978</v>
      </c>
      <c r="D50" s="77">
        <f t="shared" si="0"/>
        <v>0.99999999999999978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1.0000000000000002</v>
      </c>
      <c r="L50" s="77">
        <f t="shared" si="0"/>
        <v>0.99999999999999978</v>
      </c>
      <c r="M50" s="77">
        <f t="shared" si="0"/>
        <v>1</v>
      </c>
      <c r="N50" s="77">
        <f t="shared" si="0"/>
        <v>1.0000000000000002</v>
      </c>
      <c r="O50" s="77">
        <f t="shared" si="0"/>
        <v>1.0000000000000002</v>
      </c>
      <c r="P50" s="77">
        <f t="shared" si="0"/>
        <v>0.99999999999999989</v>
      </c>
      <c r="Q50" s="77">
        <f t="shared" si="0"/>
        <v>0.99999999999999989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2.3635414079690557E-2</v>
      </c>
      <c r="C55" s="201">
        <f t="shared" si="5"/>
        <v>2.2762057431543435E-2</v>
      </c>
      <c r="D55" s="201">
        <f t="shared" si="5"/>
        <v>2.4771500544573857E-2</v>
      </c>
      <c r="E55" s="201">
        <f t="shared" si="5"/>
        <v>2.3119596725589463E-2</v>
      </c>
      <c r="F55" s="201">
        <f t="shared" si="5"/>
        <v>2.385242391286084E-2</v>
      </c>
      <c r="G55" s="201">
        <f t="shared" si="5"/>
        <v>2.5192185919627543E-2</v>
      </c>
      <c r="H55" s="201">
        <f t="shared" si="5"/>
        <v>2.5113560580319598E-2</v>
      </c>
      <c r="I55" s="201">
        <f t="shared" si="5"/>
        <v>2.5590782615964227E-2</v>
      </c>
      <c r="J55" s="201">
        <f t="shared" si="5"/>
        <v>2.5881755607886279E-2</v>
      </c>
      <c r="K55" s="201">
        <f t="shared" si="5"/>
        <v>2.2725925998997271E-2</v>
      </c>
      <c r="L55" s="201">
        <f t="shared" si="5"/>
        <v>1.9673004745011328E-2</v>
      </c>
      <c r="M55" s="201">
        <f t="shared" si="5"/>
        <v>2.0449903045083425E-2</v>
      </c>
      <c r="N55" s="201">
        <f t="shared" si="5"/>
        <v>2.4340104444816449E-2</v>
      </c>
      <c r="O55" s="201">
        <f t="shared" si="5"/>
        <v>2.3517803832010319E-2</v>
      </c>
      <c r="P55" s="201">
        <f t="shared" si="5"/>
        <v>2.7556400303231896E-2</v>
      </c>
      <c r="Q55" s="201">
        <f t="shared" si="5"/>
        <v>2.6180993021127485E-2</v>
      </c>
    </row>
    <row r="56" spans="1:17" x14ac:dyDescent="0.25">
      <c r="A56" s="127" t="s">
        <v>295</v>
      </c>
      <c r="B56" s="200">
        <f t="shared" ref="B56:Q56" si="6">IF(B$15=0,0,B$15/B$5)</f>
        <v>0.15631649534884592</v>
      </c>
      <c r="C56" s="200">
        <f t="shared" si="6"/>
        <v>0.13617783410382048</v>
      </c>
      <c r="D56" s="200">
        <f t="shared" si="6"/>
        <v>0.15651760041485011</v>
      </c>
      <c r="E56" s="200">
        <f t="shared" si="6"/>
        <v>0.13888515979947422</v>
      </c>
      <c r="F56" s="200">
        <f t="shared" si="6"/>
        <v>0.14404100836098788</v>
      </c>
      <c r="G56" s="200">
        <f t="shared" si="6"/>
        <v>0.15324465122120187</v>
      </c>
      <c r="H56" s="200">
        <f t="shared" si="6"/>
        <v>0.15144703332045559</v>
      </c>
      <c r="I56" s="200">
        <f t="shared" si="6"/>
        <v>0.15581233617489182</v>
      </c>
      <c r="J56" s="200">
        <f t="shared" si="6"/>
        <v>0.15731065471911643</v>
      </c>
      <c r="K56" s="200">
        <f t="shared" si="6"/>
        <v>0.13738853920428817</v>
      </c>
      <c r="L56" s="200">
        <f t="shared" si="6"/>
        <v>0.2028249519828127</v>
      </c>
      <c r="M56" s="200">
        <f t="shared" si="6"/>
        <v>0.20889110837008942</v>
      </c>
      <c r="N56" s="200">
        <f t="shared" si="6"/>
        <v>0.15054629049407647</v>
      </c>
      <c r="O56" s="200">
        <f t="shared" si="6"/>
        <v>0.15669522973004693</v>
      </c>
      <c r="P56" s="200">
        <f t="shared" si="6"/>
        <v>0.17644245494126812</v>
      </c>
      <c r="Q56" s="200">
        <f t="shared" si="6"/>
        <v>0.16075460285688969</v>
      </c>
    </row>
    <row r="57" spans="1:17" x14ac:dyDescent="0.25">
      <c r="A57" s="142" t="s">
        <v>301</v>
      </c>
      <c r="B57" s="199">
        <f t="shared" ref="B57:Q57" si="7">IF(B$16=0,0,B$16/B$5)</f>
        <v>0.15631649534884592</v>
      </c>
      <c r="C57" s="199">
        <f t="shared" si="7"/>
        <v>0.13617783410382048</v>
      </c>
      <c r="D57" s="199">
        <f t="shared" si="7"/>
        <v>0.15651760041485011</v>
      </c>
      <c r="E57" s="199">
        <f t="shared" si="7"/>
        <v>0.13888515979947422</v>
      </c>
      <c r="F57" s="199">
        <f t="shared" si="7"/>
        <v>0.14404100836098788</v>
      </c>
      <c r="G57" s="199">
        <f t="shared" si="7"/>
        <v>0.15324465122120187</v>
      </c>
      <c r="H57" s="199">
        <f t="shared" si="7"/>
        <v>0.15144703332045559</v>
      </c>
      <c r="I57" s="199">
        <f t="shared" si="7"/>
        <v>0.15581233617489182</v>
      </c>
      <c r="J57" s="199">
        <f t="shared" si="7"/>
        <v>0.15731065471911643</v>
      </c>
      <c r="K57" s="199">
        <f t="shared" si="7"/>
        <v>0.13738853920428817</v>
      </c>
      <c r="L57" s="199">
        <f t="shared" si="7"/>
        <v>0.2028249519828127</v>
      </c>
      <c r="M57" s="199">
        <f t="shared" si="7"/>
        <v>0.20889110837008942</v>
      </c>
      <c r="N57" s="199">
        <f t="shared" si="7"/>
        <v>0.15054629049407647</v>
      </c>
      <c r="O57" s="199">
        <f t="shared" si="7"/>
        <v>0.15669522973004693</v>
      </c>
      <c r="P57" s="199">
        <f t="shared" si="7"/>
        <v>0.17644245494126812</v>
      </c>
      <c r="Q57" s="199">
        <f t="shared" si="7"/>
        <v>0.16075460285688969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9.9583030587354474E-2</v>
      </c>
      <c r="C59" s="200">
        <f t="shared" si="9"/>
        <v>9.5903319222329711E-2</v>
      </c>
      <c r="D59" s="200">
        <f t="shared" si="9"/>
        <v>0.10436970082722845</v>
      </c>
      <c r="E59" s="200">
        <f t="shared" si="9"/>
        <v>9.7409738629035236E-2</v>
      </c>
      <c r="F59" s="200">
        <f t="shared" si="9"/>
        <v>0.10078797267578198</v>
      </c>
      <c r="G59" s="200">
        <f t="shared" si="9"/>
        <v>0.10692598472665743</v>
      </c>
      <c r="H59" s="200">
        <f t="shared" si="9"/>
        <v>0.10677010872565451</v>
      </c>
      <c r="I59" s="200">
        <f t="shared" si="9"/>
        <v>0.10816228626824002</v>
      </c>
      <c r="J59" s="200">
        <f t="shared" si="9"/>
        <v>0.10939662582651473</v>
      </c>
      <c r="K59" s="200">
        <f t="shared" si="9"/>
        <v>9.6235190416072272E-2</v>
      </c>
      <c r="L59" s="200">
        <f t="shared" si="9"/>
        <v>8.3403131082608176E-2</v>
      </c>
      <c r="M59" s="200">
        <f t="shared" si="9"/>
        <v>8.6702920623925386E-2</v>
      </c>
      <c r="N59" s="200">
        <f t="shared" si="9"/>
        <v>0.1036543191241014</v>
      </c>
      <c r="O59" s="200">
        <f t="shared" si="9"/>
        <v>0.10044154282619017</v>
      </c>
      <c r="P59" s="200">
        <f t="shared" si="9"/>
        <v>0.11802804863565834</v>
      </c>
      <c r="Q59" s="200">
        <f t="shared" si="9"/>
        <v>0.11192879866873713</v>
      </c>
    </row>
    <row r="60" spans="1:17" x14ac:dyDescent="0.25">
      <c r="A60" s="142" t="s">
        <v>299</v>
      </c>
      <c r="B60" s="199">
        <f t="shared" ref="B60:Q60" si="10">IF(B$24=0,0,B$24/B$5)</f>
        <v>9.9583030587354474E-2</v>
      </c>
      <c r="C60" s="199">
        <f t="shared" si="10"/>
        <v>9.5903319222329711E-2</v>
      </c>
      <c r="D60" s="199">
        <f t="shared" si="10"/>
        <v>0.10436970082722845</v>
      </c>
      <c r="E60" s="199">
        <f t="shared" si="10"/>
        <v>9.7409738629035236E-2</v>
      </c>
      <c r="F60" s="199">
        <f t="shared" si="10"/>
        <v>0.10078797267578198</v>
      </c>
      <c r="G60" s="199">
        <f t="shared" si="10"/>
        <v>0.10692598472665743</v>
      </c>
      <c r="H60" s="199">
        <f t="shared" si="10"/>
        <v>0.10677010872565451</v>
      </c>
      <c r="I60" s="199">
        <f t="shared" si="10"/>
        <v>0.10816228626824002</v>
      </c>
      <c r="J60" s="199">
        <f t="shared" si="10"/>
        <v>0.10939662582651473</v>
      </c>
      <c r="K60" s="199">
        <f t="shared" si="10"/>
        <v>9.6235190416072272E-2</v>
      </c>
      <c r="L60" s="199">
        <f t="shared" si="10"/>
        <v>8.3403131082608176E-2</v>
      </c>
      <c r="M60" s="199">
        <f t="shared" si="10"/>
        <v>8.6702920623925386E-2</v>
      </c>
      <c r="N60" s="199">
        <f t="shared" si="10"/>
        <v>0.1036543191241014</v>
      </c>
      <c r="O60" s="199">
        <f t="shared" si="10"/>
        <v>0.10044154282619017</v>
      </c>
      <c r="P60" s="199">
        <f t="shared" si="10"/>
        <v>0.11802804863565834</v>
      </c>
      <c r="Q60" s="199">
        <f t="shared" si="10"/>
        <v>0.11192879866873713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0.35942228229856304</v>
      </c>
      <c r="C62" s="200">
        <f t="shared" si="12"/>
        <v>0.34875587950284154</v>
      </c>
      <c r="D62" s="200">
        <f t="shared" si="12"/>
        <v>0.40084668514215971</v>
      </c>
      <c r="E62" s="200">
        <f t="shared" si="12"/>
        <v>0.35568942900670997</v>
      </c>
      <c r="F62" s="200">
        <f t="shared" si="12"/>
        <v>0.36883007458167111</v>
      </c>
      <c r="G62" s="200">
        <f t="shared" si="12"/>
        <v>0.39229239916580377</v>
      </c>
      <c r="H62" s="200">
        <f t="shared" si="12"/>
        <v>0.3876522844707383</v>
      </c>
      <c r="I62" s="200">
        <f t="shared" si="12"/>
        <v>0.39896526350511807</v>
      </c>
      <c r="J62" s="200">
        <f t="shared" si="12"/>
        <v>0.40280079218425124</v>
      </c>
      <c r="K62" s="200">
        <f t="shared" si="12"/>
        <v>0.35175061817136521</v>
      </c>
      <c r="L62" s="200">
        <f t="shared" si="12"/>
        <v>0.34223332103834997</v>
      </c>
      <c r="M62" s="200">
        <f t="shared" si="12"/>
        <v>0.35013510617734017</v>
      </c>
      <c r="N62" s="200">
        <f t="shared" si="12"/>
        <v>0.38530863048477976</v>
      </c>
      <c r="O62" s="200">
        <f t="shared" si="12"/>
        <v>0.40097786972694688</v>
      </c>
      <c r="P62" s="200">
        <f t="shared" si="12"/>
        <v>0.45143392901305035</v>
      </c>
      <c r="Q62" s="200">
        <f t="shared" si="12"/>
        <v>0.41134110882350378</v>
      </c>
    </row>
    <row r="63" spans="1:17" x14ac:dyDescent="0.25">
      <c r="A63" s="142" t="s">
        <v>297</v>
      </c>
      <c r="B63" s="199">
        <f t="shared" ref="B63:Q63" si="13">IF(B$27=0,0,B$27/B$5)</f>
        <v>0.35942228229856304</v>
      </c>
      <c r="C63" s="199">
        <f t="shared" si="13"/>
        <v>0.34875587950284154</v>
      </c>
      <c r="D63" s="199">
        <f t="shared" si="13"/>
        <v>0.40084668514215971</v>
      </c>
      <c r="E63" s="199">
        <f t="shared" si="13"/>
        <v>0.35568942900670997</v>
      </c>
      <c r="F63" s="199">
        <f t="shared" si="13"/>
        <v>0.36883007458167111</v>
      </c>
      <c r="G63" s="199">
        <f t="shared" si="13"/>
        <v>0.39229239916580377</v>
      </c>
      <c r="H63" s="199">
        <f t="shared" si="13"/>
        <v>0.3876522844707383</v>
      </c>
      <c r="I63" s="199">
        <f t="shared" si="13"/>
        <v>0.39896526350511807</v>
      </c>
      <c r="J63" s="199">
        <f t="shared" si="13"/>
        <v>0.40280079218425124</v>
      </c>
      <c r="K63" s="199">
        <f t="shared" si="13"/>
        <v>0.35175061817136521</v>
      </c>
      <c r="L63" s="199">
        <f t="shared" si="13"/>
        <v>0.34223332103834997</v>
      </c>
      <c r="M63" s="199">
        <f t="shared" si="13"/>
        <v>0.35013510617734017</v>
      </c>
      <c r="N63" s="199">
        <f t="shared" si="13"/>
        <v>0.38530863048477976</v>
      </c>
      <c r="O63" s="199">
        <f t="shared" si="13"/>
        <v>0.40097786972694688</v>
      </c>
      <c r="P63" s="199">
        <f t="shared" si="13"/>
        <v>0.45143392901305035</v>
      </c>
      <c r="Q63" s="199">
        <f t="shared" si="13"/>
        <v>0.41134110882350378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0.36104277768554588</v>
      </c>
      <c r="C65" s="200">
        <f t="shared" si="15"/>
        <v>0.39640090973946457</v>
      </c>
      <c r="D65" s="200">
        <f t="shared" si="15"/>
        <v>0.3134945130711877</v>
      </c>
      <c r="E65" s="200">
        <f t="shared" si="15"/>
        <v>0.38489607583919105</v>
      </c>
      <c r="F65" s="200">
        <f t="shared" si="15"/>
        <v>0.36248852046869812</v>
      </c>
      <c r="G65" s="200">
        <f t="shared" si="15"/>
        <v>0.32234477896670932</v>
      </c>
      <c r="H65" s="200">
        <f t="shared" si="15"/>
        <v>0.32901701290283203</v>
      </c>
      <c r="I65" s="200">
        <f t="shared" si="15"/>
        <v>0.31146933143578587</v>
      </c>
      <c r="J65" s="200">
        <f t="shared" si="15"/>
        <v>0.30461017166223131</v>
      </c>
      <c r="K65" s="200">
        <f t="shared" si="15"/>
        <v>0.39189972620927721</v>
      </c>
      <c r="L65" s="200">
        <f t="shared" si="15"/>
        <v>0.35186559115121768</v>
      </c>
      <c r="M65" s="200">
        <f t="shared" si="15"/>
        <v>0.33382096178356163</v>
      </c>
      <c r="N65" s="200">
        <f t="shared" si="15"/>
        <v>0.33615065545222617</v>
      </c>
      <c r="O65" s="200">
        <f t="shared" si="15"/>
        <v>0.31836755388480581</v>
      </c>
      <c r="P65" s="200">
        <f t="shared" si="15"/>
        <v>0.22653916710679126</v>
      </c>
      <c r="Q65" s="200">
        <f t="shared" si="15"/>
        <v>0.28979449662974177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1.5844837219480132</v>
      </c>
      <c r="C71" s="230">
        <f>IF(C$5=0,0,C$5/MAE_fec!C$5)</f>
        <v>1.6452787268198708</v>
      </c>
      <c r="D71" s="230">
        <f>IF(D$5=0,0,D$5/MAE_fec!D$5)</f>
        <v>1.5118151120229126</v>
      </c>
      <c r="E71" s="230">
        <f>IF(E$5=0,0,E$5/MAE_fec!E$5)</f>
        <v>1.6198348662941799</v>
      </c>
      <c r="F71" s="230">
        <f>IF(F$5=0,0,F$5/MAE_fec!F$5)</f>
        <v>1.5655408751547255</v>
      </c>
      <c r="G71" s="230">
        <f>IF(G$5=0,0,G$5/MAE_fec!G$5)</f>
        <v>1.475672086175108</v>
      </c>
      <c r="H71" s="230">
        <f>IF(H$5=0,0,H$5/MAE_fec!H$5)</f>
        <v>1.4778264519084578</v>
      </c>
      <c r="I71" s="230">
        <f>IF(I$5=0,0,I$5/MAE_fec!I$5)</f>
        <v>1.458805064055362</v>
      </c>
      <c r="J71" s="230">
        <f>IF(J$5=0,0,J$5/MAE_fec!J$5)</f>
        <v>1.4423451341007527</v>
      </c>
      <c r="K71" s="230">
        <f>IF(K$5=0,0,K$5/MAE_fec!K$5)</f>
        <v>1.6396049123581518</v>
      </c>
      <c r="L71" s="230">
        <f>IF(L$5=0,0,L$5/MAE_fec!L$5)</f>
        <v>1.8918677140745535</v>
      </c>
      <c r="M71" s="230">
        <f>IF(M$5=0,0,M$5/MAE_fec!M$5)</f>
        <v>1.819865926227787</v>
      </c>
      <c r="N71" s="230">
        <f>IF(N$5=0,0,N$5/MAE_fec!N$5)</f>
        <v>1.5222490705766056</v>
      </c>
      <c r="O71" s="230">
        <f>IF(O$5=0,0,O$5/MAE_fec!O$5)</f>
        <v>1.5709405342464642</v>
      </c>
      <c r="P71" s="230">
        <f>IF(P$5=0,0,P$5/MAE_fec!P$5)</f>
        <v>1.336866048128867</v>
      </c>
      <c r="Q71" s="230">
        <f>IF(Q$5=0,0,Q$5/MAE_fec!Q$5)</f>
        <v>1.4097148618105018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1.3251222000000002</v>
      </c>
      <c r="C76" s="273">
        <f>IF(C$10=0,0,C$10/MAE_fec!C$10)</f>
        <v>1.3251222</v>
      </c>
      <c r="D76" s="273">
        <f>IF(D$10=0,0,D$10/MAE_fec!D$10)</f>
        <v>1.3251221999999998</v>
      </c>
      <c r="E76" s="273">
        <f>IF(E$10=0,0,E$10/MAE_fec!E$10)</f>
        <v>1.3251222000000002</v>
      </c>
      <c r="F76" s="273">
        <f>IF(F$10=0,0,F$10/MAE_fec!F$10)</f>
        <v>1.3213013023547178</v>
      </c>
      <c r="G76" s="273">
        <f>IF(G$10=0,0,G$10/MAE_fec!G$10)</f>
        <v>1.3154085114569216</v>
      </c>
      <c r="H76" s="273">
        <f>IF(H$10=0,0,H$10/MAE_fec!H$10)</f>
        <v>1.313217493843823</v>
      </c>
      <c r="I76" s="273">
        <f>IF(I$10=0,0,I$10/MAE_fec!I$10)</f>
        <v>1.3209481244610957</v>
      </c>
      <c r="J76" s="273">
        <f>IF(J$10=0,0,J$10/MAE_fec!J$10)</f>
        <v>1.320893668371022</v>
      </c>
      <c r="K76" s="273">
        <f>IF(K$10=0,0,K$10/MAE_fec!K$10)</f>
        <v>1.3184562754659124</v>
      </c>
      <c r="L76" s="273">
        <f>IF(L$10=0,0,L$10/MAE_fec!L$10)</f>
        <v>1.3169412318959599</v>
      </c>
      <c r="M76" s="273">
        <f>IF(M$10=0,0,M$10/MAE_fec!M$10)</f>
        <v>1.3168477913364558</v>
      </c>
      <c r="N76" s="273">
        <f>IF(N$10=0,0,N$10/MAE_fec!N$10)</f>
        <v>1.3110313827582896</v>
      </c>
      <c r="O76" s="273">
        <f>IF(O$10=0,0,O$10/MAE_fec!O$10)</f>
        <v>1.3072584022940477</v>
      </c>
      <c r="P76" s="273">
        <f>IF(P$10=0,0,P$10/MAE_fec!P$10)</f>
        <v>1.3035128340629321</v>
      </c>
      <c r="Q76" s="273">
        <f>IF(Q$10=0,0,Q$10/MAE_fec!Q$10)</f>
        <v>1.3059372986913034</v>
      </c>
    </row>
    <row r="77" spans="1:17" x14ac:dyDescent="0.25">
      <c r="A77" s="127" t="s">
        <v>295</v>
      </c>
      <c r="B77" s="296">
        <f>IF(B$15=0,0,B$15/MAE_fec!B$15)</f>
        <v>1.3430948621084682</v>
      </c>
      <c r="C77" s="296">
        <f>IF(C$15=0,0,C$15/MAE_fec!C$15)</f>
        <v>1.2149544645445978</v>
      </c>
      <c r="D77" s="296">
        <f>IF(D$15=0,0,D$15/MAE_fec!D$15)</f>
        <v>1.2831456608782548</v>
      </c>
      <c r="E77" s="296">
        <f>IF(E$15=0,0,E$15/MAE_fec!E$15)</f>
        <v>1.2199462095440017</v>
      </c>
      <c r="F77" s="296">
        <f>IF(F$15=0,0,F$15/MAE_fec!F$15)</f>
        <v>1.2228259898049263</v>
      </c>
      <c r="G77" s="296">
        <f>IF(G$15=0,0,G$15/MAE_fec!G$15)</f>
        <v>1.2262789791763771</v>
      </c>
      <c r="H77" s="296">
        <f>IF(H$15=0,0,H$15/MAE_fec!H$15)</f>
        <v>1.2136635322504643</v>
      </c>
      <c r="I77" s="296">
        <f>IF(I$15=0,0,I$15/MAE_fec!I$15)</f>
        <v>1.2325745545426936</v>
      </c>
      <c r="J77" s="296">
        <f>IF(J$15=0,0,J$15/MAE_fec!J$15)</f>
        <v>1.230386135564782</v>
      </c>
      <c r="K77" s="296">
        <f>IF(K$15=0,0,K$15/MAE_fec!K$15)</f>
        <v>1.2215290877068852</v>
      </c>
      <c r="L77" s="296">
        <f>IF(L$15=0,0,L$15/MAE_fec!L$15)</f>
        <v>2.0807803790309718</v>
      </c>
      <c r="M77" s="296">
        <f>IF(M$15=0,0,M$15/MAE_fec!M$15)</f>
        <v>2.06145303199329</v>
      </c>
      <c r="N77" s="296">
        <f>IF(N$15=0,0,N$15/MAE_fec!N$15)</f>
        <v>1.2427102280410043</v>
      </c>
      <c r="O77" s="296">
        <f>IF(O$15=0,0,O$15/MAE_fec!O$15)</f>
        <v>1.3348412456325767</v>
      </c>
      <c r="P77" s="296">
        <f>IF(P$15=0,0,P$15/MAE_fec!P$15)</f>
        <v>1.2791017170584194</v>
      </c>
      <c r="Q77" s="296">
        <f>IF(Q$15=0,0,Q$15/MAE_fec!Q$15)</f>
        <v>1.2288780627644587</v>
      </c>
    </row>
    <row r="78" spans="1:17" x14ac:dyDescent="0.25">
      <c r="A78" s="127" t="s">
        <v>294</v>
      </c>
      <c r="B78" s="296">
        <f>IF(B$23=0,0,B$23/MAE_fec!B$23)</f>
        <v>1.7615961</v>
      </c>
      <c r="C78" s="296">
        <f>IF(C$23=0,0,C$23/MAE_fec!C$23)</f>
        <v>1.7615961000000002</v>
      </c>
      <c r="D78" s="296">
        <f>IF(D$23=0,0,D$23/MAE_fec!D$23)</f>
        <v>1.7615961</v>
      </c>
      <c r="E78" s="296">
        <f>IF(E$23=0,0,E$23/MAE_fec!E$23)</f>
        <v>1.7615961000000002</v>
      </c>
      <c r="F78" s="296">
        <f>IF(F$23=0,0,F$23/MAE_fec!F$23)</f>
        <v>1.7615961</v>
      </c>
      <c r="G78" s="296">
        <f>IF(G$23=0,0,G$23/MAE_fec!G$23)</f>
        <v>1.7615961000000002</v>
      </c>
      <c r="H78" s="296">
        <f>IF(H$23=0,0,H$23/MAE_fec!H$23)</f>
        <v>1.7615961</v>
      </c>
      <c r="I78" s="296">
        <f>IF(I$23=0,0,I$23/MAE_fec!I$23)</f>
        <v>1.7615961000000002</v>
      </c>
      <c r="J78" s="296">
        <f>IF(J$23=0,0,J$23/MAE_fec!J$23)</f>
        <v>1.7615961</v>
      </c>
      <c r="K78" s="296">
        <f>IF(K$23=0,0,K$23/MAE_fec!K$23)</f>
        <v>1.7615961000000002</v>
      </c>
      <c r="L78" s="296">
        <f>IF(L$23=0,0,L$23/MAE_fec!L$23)</f>
        <v>1.7615961000000002</v>
      </c>
      <c r="M78" s="296">
        <f>IF(M$23=0,0,M$23/MAE_fec!M$23)</f>
        <v>1.7615961000000002</v>
      </c>
      <c r="N78" s="296">
        <f>IF(N$23=0,0,N$23/MAE_fec!N$23)</f>
        <v>1.7615961000000002</v>
      </c>
      <c r="O78" s="296">
        <f>IF(O$23=0,0,O$23/MAE_fec!O$23)</f>
        <v>1.7615961000000002</v>
      </c>
      <c r="P78" s="296">
        <f>IF(P$23=0,0,P$23/MAE_fec!P$23)</f>
        <v>1.7615961000000002</v>
      </c>
      <c r="Q78" s="296">
        <f>IF(Q$23=0,0,Q$23/MAE_fec!Q$23)</f>
        <v>1.7615961</v>
      </c>
    </row>
    <row r="79" spans="1:17" x14ac:dyDescent="0.25">
      <c r="A79" s="127" t="s">
        <v>293</v>
      </c>
      <c r="B79" s="296">
        <f>IF(B$26=0,0,B$26/MAE_fec!B$26)</f>
        <v>2.1617472533761259</v>
      </c>
      <c r="C79" s="296">
        <f>IF(C$26=0,0,C$26/MAE_fec!C$26)</f>
        <v>2.1780766373518579</v>
      </c>
      <c r="D79" s="296">
        <f>IF(D$26=0,0,D$26/MAE_fec!D$26)</f>
        <v>2.3003245535839163</v>
      </c>
      <c r="E79" s="296">
        <f>IF(E$26=0,0,E$26/MAE_fec!E$26)</f>
        <v>2.1870254527026445</v>
      </c>
      <c r="F79" s="296">
        <f>IF(F$26=0,0,F$26/MAE_fec!F$26)</f>
        <v>2.1918098485043433</v>
      </c>
      <c r="G79" s="296">
        <f>IF(G$26=0,0,G$26/MAE_fec!G$26)</f>
        <v>2.1974140256635346</v>
      </c>
      <c r="H79" s="296">
        <f>IF(H$26=0,0,H$26/MAE_fec!H$26)</f>
        <v>2.1745926703109619</v>
      </c>
      <c r="I79" s="296">
        <f>IF(I$26=0,0,I$26/MAE_fec!I$26)</f>
        <v>2.2092480660427358</v>
      </c>
      <c r="J79" s="296">
        <f>IF(J$26=0,0,J$26/MAE_fec!J$26)</f>
        <v>2.2053201525862818</v>
      </c>
      <c r="K79" s="296">
        <f>IF(K$26=0,0,K$26/MAE_fec!K$26)</f>
        <v>2.1892039171725388</v>
      </c>
      <c r="L79" s="296">
        <f>IF(L$26=0,0,L$26/MAE_fec!L$26)</f>
        <v>2.4576791994965448</v>
      </c>
      <c r="M79" s="296">
        <f>IF(M$26=0,0,M$26/MAE_fec!M$26)</f>
        <v>2.4187288645644656</v>
      </c>
      <c r="N79" s="296">
        <f>IF(N$26=0,0,N$26/MAE_fec!N$26)</f>
        <v>2.2264174171221023</v>
      </c>
      <c r="O79" s="296">
        <f>IF(O$26=0,0,O$26/MAE_fec!O$26)</f>
        <v>2.3910699771375747</v>
      </c>
      <c r="P79" s="296">
        <f>IF(P$26=0,0,P$26/MAE_fec!P$26)</f>
        <v>2.2908372010118554</v>
      </c>
      <c r="Q79" s="296">
        <f>IF(Q$26=0,0,Q$26/MAE_fec!Q$26)</f>
        <v>2.2011291693930062</v>
      </c>
    </row>
    <row r="80" spans="1:17" x14ac:dyDescent="0.25">
      <c r="A80" s="127" t="s">
        <v>292</v>
      </c>
      <c r="B80" s="296">
        <f>IF(B$34=0,0,B$34/MAE_fec!B$34)</f>
        <v>3.9390399514922705</v>
      </c>
      <c r="C80" s="296">
        <f>IF(C$34=0,0,C$34/MAE_fec!C$34)</f>
        <v>3.5281120845826202</v>
      </c>
      <c r="D80" s="296">
        <f>IF(D$34=0,0,D$34/MAE_fec!D$34)</f>
        <v>3.9106696856593901</v>
      </c>
      <c r="E80" s="296">
        <f>IF(E$34=0,0,E$34/MAE_fec!E$34)</f>
        <v>3.6749131659114664</v>
      </c>
      <c r="F80" s="296">
        <f>IF(F$34=0,0,F$34/MAE_fec!F$34)</f>
        <v>3.447482955267871</v>
      </c>
      <c r="G80" s="296">
        <f>IF(G$34=0,0,G$34/MAE_fec!G$34)</f>
        <v>3.5307999135797106</v>
      </c>
      <c r="H80" s="296">
        <f>IF(H$34=0,0,H$34/MAE_fec!H$34)</f>
        <v>3.785036435161325</v>
      </c>
      <c r="I80" s="296">
        <f>IF(I$34=0,0,I$34/MAE_fec!I$34)</f>
        <v>3.575191148517161</v>
      </c>
      <c r="J80" s="296">
        <f>IF(J$34=0,0,J$34/MAE_fec!J$34)</f>
        <v>3.6220490926869031</v>
      </c>
      <c r="K80" s="296">
        <f>IF(K$34=0,0,K$34/MAE_fec!K$34)</f>
        <v>3.0754128886146197</v>
      </c>
      <c r="L80" s="296">
        <f>IF(L$34=0,0,L$34/MAE_fec!L$34)</f>
        <v>3.3515121702265684</v>
      </c>
      <c r="M80" s="296">
        <f>IF(M$34=0,0,M$34/MAE_fec!M$34)</f>
        <v>3.0922382637889383</v>
      </c>
      <c r="N80" s="296">
        <f>IF(N$34=0,0,N$34/MAE_fec!N$34)</f>
        <v>3.6541886776425994</v>
      </c>
      <c r="O80" s="296">
        <f>IF(O$34=0,0,O$34/MAE_fec!O$34)</f>
        <v>3.5454887732106379</v>
      </c>
      <c r="P80" s="296">
        <f>IF(P$34=0,0,P$34/MAE_fec!P$34)</f>
        <v>3.2663053545120158</v>
      </c>
      <c r="Q80" s="296">
        <f>IF(Q$34=0,0,Q$34/MAE_fec!Q$34)</f>
        <v>2.7885620758010976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10150.060835473842</v>
      </c>
      <c r="C3" s="46">
        <v>10012.569162790094</v>
      </c>
      <c r="D3" s="46">
        <v>9359.299607023826</v>
      </c>
      <c r="E3" s="46">
        <v>9186.4020624737695</v>
      </c>
      <c r="F3" s="46">
        <v>8356.5652943421974</v>
      </c>
      <c r="G3" s="46">
        <v>7671.8220716705291</v>
      </c>
      <c r="H3" s="46">
        <v>7514.1705640207765</v>
      </c>
      <c r="I3" s="46">
        <v>7066.4145297369187</v>
      </c>
      <c r="J3" s="46">
        <v>6927.993608309198</v>
      </c>
      <c r="K3" s="46">
        <v>5984.377459467968</v>
      </c>
      <c r="L3" s="46">
        <v>5915</v>
      </c>
      <c r="M3" s="46">
        <v>6475.9141613726179</v>
      </c>
      <c r="N3" s="46">
        <v>5746.2738926921184</v>
      </c>
      <c r="O3" s="46">
        <v>5701.2244240373775</v>
      </c>
      <c r="P3" s="46">
        <v>5602.7438716836477</v>
      </c>
      <c r="Q3" s="46">
        <v>5688.1523512163876</v>
      </c>
    </row>
    <row r="5" spans="1:17" x14ac:dyDescent="0.25">
      <c r="A5" s="31" t="s">
        <v>257</v>
      </c>
      <c r="B5" s="46">
        <v>15483.046819659248</v>
      </c>
      <c r="C5" s="46">
        <v>13137.892683077676</v>
      </c>
      <c r="D5" s="46">
        <v>13602.672938081309</v>
      </c>
      <c r="E5" s="46">
        <v>13217.373112449353</v>
      </c>
      <c r="F5" s="46">
        <v>13196.329282898509</v>
      </c>
      <c r="G5" s="46">
        <v>12935.071149265921</v>
      </c>
      <c r="H5" s="46">
        <v>8340.1995842921006</v>
      </c>
      <c r="I5" s="46">
        <v>7342.5498812295964</v>
      </c>
      <c r="J5" s="46">
        <v>6510.5762286092495</v>
      </c>
      <c r="K5" s="46">
        <v>6671.4709444957707</v>
      </c>
      <c r="L5" s="46">
        <v>5785.0357733609335</v>
      </c>
      <c r="M5" s="46">
        <v>5876.5705471570373</v>
      </c>
      <c r="N5" s="46">
        <v>5567.3067204297568</v>
      </c>
      <c r="O5" s="46">
        <v>4901.2645351581896</v>
      </c>
      <c r="P5" s="46">
        <v>4955.2052760002261</v>
      </c>
      <c r="Q5" s="46">
        <v>5308.0617349593558</v>
      </c>
    </row>
    <row r="6" spans="1:17" x14ac:dyDescent="0.25">
      <c r="A6" s="294" t="s">
        <v>256</v>
      </c>
      <c r="B6" s="293">
        <v>19353.808524574059</v>
      </c>
      <c r="C6" s="293">
        <v>18212.36118781969</v>
      </c>
      <c r="D6" s="293">
        <v>18448.603882626583</v>
      </c>
      <c r="E6" s="293">
        <v>17372.613321909004</v>
      </c>
      <c r="F6" s="293">
        <v>16651.796881173716</v>
      </c>
      <c r="G6" s="293">
        <v>15955.488276650316</v>
      </c>
      <c r="H6" s="293">
        <v>11626.302111863119</v>
      </c>
      <c r="I6" s="293">
        <v>9785.5144518503712</v>
      </c>
      <c r="J6" s="293">
        <v>8985.8256291554353</v>
      </c>
      <c r="K6" s="293">
        <v>8564.764885857001</v>
      </c>
      <c r="L6" s="293">
        <v>6903.1257201348108</v>
      </c>
      <c r="M6" s="293">
        <v>6456.9882328713657</v>
      </c>
      <c r="N6" s="293">
        <v>6773.910670318407</v>
      </c>
      <c r="O6" s="293">
        <v>5459.0751323042332</v>
      </c>
      <c r="P6" s="293">
        <v>5586.3805292328307</v>
      </c>
      <c r="Q6" s="293">
        <v>5882.1776083568657</v>
      </c>
    </row>
    <row r="7" spans="1:17" x14ac:dyDescent="0.25">
      <c r="A7" s="292" t="s">
        <v>255</v>
      </c>
      <c r="B7" s="291"/>
      <c r="C7" s="291">
        <v>0</v>
      </c>
      <c r="D7" s="291">
        <v>236.24269480689327</v>
      </c>
      <c r="E7" s="291">
        <v>0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871.36790635226635</v>
      </c>
      <c r="N7" s="291">
        <v>316.92243744704137</v>
      </c>
      <c r="O7" s="291">
        <v>0</v>
      </c>
      <c r="P7" s="291">
        <v>871.48649949113803</v>
      </c>
      <c r="Q7" s="291">
        <v>917.63143353144585</v>
      </c>
    </row>
    <row r="8" spans="1:17" x14ac:dyDescent="0.25">
      <c r="A8" s="290" t="s">
        <v>254</v>
      </c>
      <c r="B8" s="289"/>
      <c r="C8" s="289">
        <f>B6+C7-C6</f>
        <v>1141.4473367543687</v>
      </c>
      <c r="D8" s="289">
        <f t="shared" ref="D8:Q8" si="0">C6+D7-D6</f>
        <v>0</v>
      </c>
      <c r="E8" s="289">
        <f t="shared" si="0"/>
        <v>1075.9905607175788</v>
      </c>
      <c r="F8" s="289">
        <f t="shared" si="0"/>
        <v>720.81644073528878</v>
      </c>
      <c r="G8" s="289">
        <f t="shared" si="0"/>
        <v>696.30860452339948</v>
      </c>
      <c r="H8" s="289">
        <f t="shared" si="0"/>
        <v>4329.1861647871974</v>
      </c>
      <c r="I8" s="289">
        <f t="shared" si="0"/>
        <v>1840.7876600127474</v>
      </c>
      <c r="J8" s="289">
        <f t="shared" si="0"/>
        <v>799.68882269493588</v>
      </c>
      <c r="K8" s="289">
        <f t="shared" si="0"/>
        <v>421.06074329843432</v>
      </c>
      <c r="L8" s="289">
        <f t="shared" si="0"/>
        <v>1661.6391657221902</v>
      </c>
      <c r="M8" s="289">
        <f t="shared" si="0"/>
        <v>1317.5053936157119</v>
      </c>
      <c r="N8" s="289">
        <f t="shared" si="0"/>
        <v>0</v>
      </c>
      <c r="O8" s="289">
        <f t="shared" si="0"/>
        <v>1314.8355380141738</v>
      </c>
      <c r="P8" s="289">
        <f t="shared" si="0"/>
        <v>744.18110256254022</v>
      </c>
      <c r="Q8" s="289">
        <f t="shared" si="0"/>
        <v>621.8343544074105</v>
      </c>
    </row>
    <row r="9" spans="1:17" x14ac:dyDescent="0.25">
      <c r="A9" s="288" t="s">
        <v>253</v>
      </c>
      <c r="B9" s="287">
        <f>B6-B5</f>
        <v>3870.7617049148103</v>
      </c>
      <c r="C9" s="287">
        <f t="shared" ref="C9:Q9" si="1">C6-C5</f>
        <v>5074.4685047420135</v>
      </c>
      <c r="D9" s="287">
        <f t="shared" si="1"/>
        <v>4845.9309445452745</v>
      </c>
      <c r="E9" s="287">
        <f t="shared" si="1"/>
        <v>4155.2402094596509</v>
      </c>
      <c r="F9" s="287">
        <f t="shared" si="1"/>
        <v>3455.4675982752069</v>
      </c>
      <c r="G9" s="287">
        <f t="shared" si="1"/>
        <v>3020.4171273843949</v>
      </c>
      <c r="H9" s="287">
        <f t="shared" si="1"/>
        <v>3286.1025275710181</v>
      </c>
      <c r="I9" s="287">
        <f t="shared" si="1"/>
        <v>2442.9645706207748</v>
      </c>
      <c r="J9" s="287">
        <f t="shared" si="1"/>
        <v>2475.2494005461858</v>
      </c>
      <c r="K9" s="287">
        <f t="shared" si="1"/>
        <v>1893.2939413612303</v>
      </c>
      <c r="L9" s="287">
        <f t="shared" si="1"/>
        <v>1118.0899467738773</v>
      </c>
      <c r="M9" s="287">
        <f t="shared" si="1"/>
        <v>580.4176857143284</v>
      </c>
      <c r="N9" s="287">
        <f t="shared" si="1"/>
        <v>1206.6039498886503</v>
      </c>
      <c r="O9" s="287">
        <f t="shared" si="1"/>
        <v>557.81059714604362</v>
      </c>
      <c r="P9" s="287">
        <f t="shared" si="1"/>
        <v>631.17525323260452</v>
      </c>
      <c r="Q9" s="287">
        <f t="shared" si="1"/>
        <v>574.11587339750986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1206.9316140523629</v>
      </c>
      <c r="C12" s="38">
        <v>1003.70222</v>
      </c>
      <c r="D12" s="38">
        <v>1034.6118899999999</v>
      </c>
      <c r="E12" s="38">
        <v>1004.1987200000001</v>
      </c>
      <c r="F12" s="38">
        <v>1001.1063799999999</v>
      </c>
      <c r="G12" s="38">
        <v>983.52201385699516</v>
      </c>
      <c r="H12" s="38">
        <v>633.01709000000005</v>
      </c>
      <c r="I12" s="38">
        <v>546.61534000000006</v>
      </c>
      <c r="J12" s="38">
        <v>488.91710999999998</v>
      </c>
      <c r="K12" s="38">
        <v>514.31754999999998</v>
      </c>
      <c r="L12" s="38">
        <v>435.05851498768936</v>
      </c>
      <c r="M12" s="38">
        <v>420.08189753265981</v>
      </c>
      <c r="N12" s="38">
        <v>393.18991324690387</v>
      </c>
      <c r="O12" s="38">
        <v>339.28100286315964</v>
      </c>
      <c r="P12" s="38">
        <v>322.65679252364191</v>
      </c>
      <c r="Q12" s="38">
        <v>323.61268974289419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185.53332313221213</v>
      </c>
      <c r="C14" s="51">
        <v>180.90440000000001</v>
      </c>
      <c r="D14" s="51">
        <v>183.59037999999998</v>
      </c>
      <c r="E14" s="51">
        <v>191.99000999999998</v>
      </c>
      <c r="F14" s="51">
        <v>174.80595</v>
      </c>
      <c r="G14" s="51">
        <v>205.86231180480945</v>
      </c>
      <c r="H14" s="51">
        <v>130.81227999999999</v>
      </c>
      <c r="I14" s="51">
        <v>129.20848999999998</v>
      </c>
      <c r="J14" s="51">
        <v>117.60997</v>
      </c>
      <c r="K14" s="51">
        <v>106.91309</v>
      </c>
      <c r="L14" s="51">
        <v>103.94621800135818</v>
      </c>
      <c r="M14" s="51">
        <v>95.204310240026672</v>
      </c>
      <c r="N14" s="51">
        <v>70.48500503484486</v>
      </c>
      <c r="O14" s="51">
        <v>21.184149962934811</v>
      </c>
      <c r="P14" s="51">
        <v>23.59574379488749</v>
      </c>
      <c r="Q14" s="51">
        <v>30.762955782222363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3.2960838962986907</v>
      </c>
      <c r="C16" s="51">
        <v>3.2991799999999998</v>
      </c>
      <c r="D16" s="51">
        <v>3.2990200000000001</v>
      </c>
      <c r="E16" s="51">
        <v>3.3009200000000001</v>
      </c>
      <c r="F16" s="51">
        <v>3.2992499999999998</v>
      </c>
      <c r="G16" s="51">
        <v>3.2960834663574978</v>
      </c>
      <c r="H16" s="51">
        <v>3.29759</v>
      </c>
      <c r="I16" s="51">
        <v>3.2976299999999998</v>
      </c>
      <c r="J16" s="51">
        <v>3.29793</v>
      </c>
      <c r="K16" s="51">
        <v>3.2979599999999998</v>
      </c>
      <c r="L16" s="51">
        <v>3.2960757862566208</v>
      </c>
      <c r="M16" s="51">
        <v>3.2960753570363486</v>
      </c>
      <c r="N16" s="51">
        <v>2.1973958917678007</v>
      </c>
      <c r="O16" s="51">
        <v>1.0986214857197671</v>
      </c>
      <c r="P16" s="51">
        <v>4.394476526183646</v>
      </c>
      <c r="Q16" s="51">
        <v>3.2960999312782366</v>
      </c>
    </row>
    <row r="17" spans="1:17" x14ac:dyDescent="0.25">
      <c r="A17" s="53" t="s">
        <v>76</v>
      </c>
      <c r="B17" s="51">
        <v>95.297582545331281</v>
      </c>
      <c r="C17" s="51">
        <v>97.30292</v>
      </c>
      <c r="D17" s="51">
        <v>95.300629999999998</v>
      </c>
      <c r="E17" s="51">
        <v>105.54913999999999</v>
      </c>
      <c r="F17" s="51">
        <v>120.90186</v>
      </c>
      <c r="G17" s="51">
        <v>170.08318180994672</v>
      </c>
      <c r="H17" s="51">
        <v>62.514200000000002</v>
      </c>
      <c r="I17" s="51">
        <v>67.599119999999999</v>
      </c>
      <c r="J17" s="51">
        <v>65.607730000000004</v>
      </c>
      <c r="K17" s="51">
        <v>62.511839999999999</v>
      </c>
      <c r="L17" s="51">
        <v>61.479214096173067</v>
      </c>
      <c r="M17" s="51">
        <v>59.425150298093577</v>
      </c>
      <c r="N17" s="51">
        <v>49.179683404637913</v>
      </c>
      <c r="O17" s="51">
        <v>14.35362748885936</v>
      </c>
      <c r="P17" s="51">
        <v>15.380034124635012</v>
      </c>
      <c r="Q17" s="51">
        <v>24.600701812464948</v>
      </c>
    </row>
    <row r="18" spans="1:17" x14ac:dyDescent="0.25">
      <c r="A18" s="53" t="s">
        <v>29</v>
      </c>
      <c r="B18" s="51">
        <v>86.939656690582154</v>
      </c>
      <c r="C18" s="51">
        <v>80.302300000000002</v>
      </c>
      <c r="D18" s="51">
        <v>84.990729999999999</v>
      </c>
      <c r="E18" s="51">
        <v>83.139949999999999</v>
      </c>
      <c r="F18" s="51">
        <v>50.604840000000003</v>
      </c>
      <c r="G18" s="51">
        <v>32.483046528505227</v>
      </c>
      <c r="H18" s="51">
        <v>65.000489999999999</v>
      </c>
      <c r="I18" s="51">
        <v>58.31174</v>
      </c>
      <c r="J18" s="51">
        <v>48.70431</v>
      </c>
      <c r="K18" s="51">
        <v>41.103290000000001</v>
      </c>
      <c r="L18" s="51">
        <v>39.170928118928479</v>
      </c>
      <c r="M18" s="51">
        <v>32.483084584896751</v>
      </c>
      <c r="N18" s="51">
        <v>19.107925738439153</v>
      </c>
      <c r="O18" s="51">
        <v>5.731900988355684</v>
      </c>
      <c r="P18" s="51">
        <v>3.8212331440688292</v>
      </c>
      <c r="Q18" s="51">
        <v>2.8661540384791819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654.65112402001296</v>
      </c>
      <c r="C20" s="51">
        <v>448.30196999999998</v>
      </c>
      <c r="D20" s="51">
        <v>451.15487000000002</v>
      </c>
      <c r="E20" s="51">
        <v>417.74837000000002</v>
      </c>
      <c r="F20" s="51">
        <v>440.20316000000003</v>
      </c>
      <c r="G20" s="51">
        <v>403.48326311161662</v>
      </c>
      <c r="H20" s="51">
        <v>243.30105</v>
      </c>
      <c r="I20" s="51">
        <v>156.39981</v>
      </c>
      <c r="J20" s="51">
        <v>150.79817</v>
      </c>
      <c r="K20" s="51">
        <v>230.70178999999999</v>
      </c>
      <c r="L20" s="51">
        <v>144.95543017157712</v>
      </c>
      <c r="M20" s="51">
        <v>150.92577518362683</v>
      </c>
      <c r="N20" s="51">
        <v>150.01939895181312</v>
      </c>
      <c r="O20" s="51">
        <v>157.36413124701335</v>
      </c>
      <c r="P20" s="51">
        <v>152.46826845044885</v>
      </c>
      <c r="Q20" s="51">
        <v>140.48913933868968</v>
      </c>
    </row>
    <row r="21" spans="1:17" x14ac:dyDescent="0.25">
      <c r="A21" s="53" t="s">
        <v>66</v>
      </c>
      <c r="B21" s="51">
        <v>654.65112402001296</v>
      </c>
      <c r="C21" s="51">
        <v>448.30196999999998</v>
      </c>
      <c r="D21" s="51">
        <v>451.15487000000002</v>
      </c>
      <c r="E21" s="51">
        <v>417.74837000000002</v>
      </c>
      <c r="F21" s="51">
        <v>440.20316000000003</v>
      </c>
      <c r="G21" s="51">
        <v>403.48326311161662</v>
      </c>
      <c r="H21" s="51">
        <v>243.30105</v>
      </c>
      <c r="I21" s="51">
        <v>156.39981</v>
      </c>
      <c r="J21" s="51">
        <v>150.79817</v>
      </c>
      <c r="K21" s="51">
        <v>230.70178999999999</v>
      </c>
      <c r="L21" s="51">
        <v>144.95543017157712</v>
      </c>
      <c r="M21" s="51">
        <v>150.92577518362683</v>
      </c>
      <c r="N21" s="51">
        <v>150.01939895181312</v>
      </c>
      <c r="O21" s="51">
        <v>157.36413124701335</v>
      </c>
      <c r="P21" s="51">
        <v>152.46826845044885</v>
      </c>
      <c r="Q21" s="51">
        <v>140.48913933868968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5.2784551985475465</v>
      </c>
      <c r="C23" s="51">
        <v>5.2999400000000003</v>
      </c>
      <c r="D23" s="51">
        <v>5.2995900000000002</v>
      </c>
      <c r="E23" s="51">
        <v>5.2995200000000002</v>
      </c>
      <c r="F23" s="51">
        <v>5.30009</v>
      </c>
      <c r="G23" s="51">
        <v>5.3023780287236182</v>
      </c>
      <c r="H23" s="51">
        <v>5.5001800000000003</v>
      </c>
      <c r="I23" s="51">
        <v>5.5101900000000006</v>
      </c>
      <c r="J23" s="51">
        <v>5.5076799999999997</v>
      </c>
      <c r="K23" s="51">
        <v>0.30269999999999997</v>
      </c>
      <c r="L23" s="51">
        <v>0.26273141815129497</v>
      </c>
      <c r="M23" s="51">
        <v>0.26272961257197325</v>
      </c>
      <c r="N23" s="51">
        <v>1.3136332246828024</v>
      </c>
      <c r="O23" s="51">
        <v>1.409098072067404</v>
      </c>
      <c r="P23" s="51">
        <v>2.9136829158820516</v>
      </c>
      <c r="Q23" s="51">
        <v>2.9139142354403527</v>
      </c>
    </row>
    <row r="24" spans="1:17" x14ac:dyDescent="0.25">
      <c r="A24" s="53" t="s">
        <v>23</v>
      </c>
      <c r="B24" s="51">
        <v>5.2545707202945824</v>
      </c>
      <c r="C24" s="51">
        <v>5.2999400000000003</v>
      </c>
      <c r="D24" s="51">
        <v>5.2995900000000002</v>
      </c>
      <c r="E24" s="51">
        <v>5.2995200000000002</v>
      </c>
      <c r="F24" s="51">
        <v>5.30009</v>
      </c>
      <c r="G24" s="51">
        <v>5.2546078668615133</v>
      </c>
      <c r="H24" s="51">
        <v>5.4001700000000001</v>
      </c>
      <c r="I24" s="51">
        <v>5.4003100000000002</v>
      </c>
      <c r="J24" s="51">
        <v>5.3994499999999999</v>
      </c>
      <c r="K24" s="51">
        <v>0.20000999999999999</v>
      </c>
      <c r="L24" s="51">
        <v>0.19107714880551133</v>
      </c>
      <c r="M24" s="51">
        <v>0.19107591050503633</v>
      </c>
      <c r="N24" s="51">
        <v>1.2419791618490363</v>
      </c>
      <c r="O24" s="51">
        <v>1.3374490830382262</v>
      </c>
      <c r="P24" s="51">
        <v>2.7942681221472814</v>
      </c>
      <c r="Q24" s="51">
        <v>2.7944911469389626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2.3884478252964456E-2</v>
      </c>
      <c r="C27" s="51">
        <v>0</v>
      </c>
      <c r="D27" s="51">
        <v>0</v>
      </c>
      <c r="E27" s="51">
        <v>0</v>
      </c>
      <c r="F27" s="51">
        <v>0</v>
      </c>
      <c r="G27" s="51">
        <v>4.777016186210517E-2</v>
      </c>
      <c r="H27" s="51">
        <v>0.10001</v>
      </c>
      <c r="I27" s="51">
        <v>0.10988000000000001</v>
      </c>
      <c r="J27" s="51">
        <v>0.10823000000000001</v>
      </c>
      <c r="K27" s="51">
        <v>0.10269</v>
      </c>
      <c r="L27" s="51">
        <v>7.1654269345783617E-2</v>
      </c>
      <c r="M27" s="51">
        <v>7.1653702066936942E-2</v>
      </c>
      <c r="N27" s="51">
        <v>7.1654062833766172E-2</v>
      </c>
      <c r="O27" s="51">
        <v>7.1648989029177781E-2</v>
      </c>
      <c r="P27" s="51">
        <v>0.11941479373477046</v>
      </c>
      <c r="Q27" s="51">
        <v>0.11942308850139016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361.46871170159028</v>
      </c>
      <c r="C30" s="62">
        <v>369.19591000000003</v>
      </c>
      <c r="D30" s="62">
        <v>394.56704999999999</v>
      </c>
      <c r="E30" s="62">
        <v>389.16082</v>
      </c>
      <c r="F30" s="62">
        <v>380.79718000000003</v>
      </c>
      <c r="G30" s="62">
        <v>368.87406091184539</v>
      </c>
      <c r="H30" s="62">
        <v>253.40358000000001</v>
      </c>
      <c r="I30" s="62">
        <v>255.49684999999999</v>
      </c>
      <c r="J30" s="62">
        <v>215.00129000000001</v>
      </c>
      <c r="K30" s="62">
        <v>176.39997</v>
      </c>
      <c r="L30" s="62">
        <v>185.89413539660279</v>
      </c>
      <c r="M30" s="62">
        <v>173.68908249643431</v>
      </c>
      <c r="N30" s="62">
        <v>171.37187603556308</v>
      </c>
      <c r="O30" s="62">
        <v>159.32362358114406</v>
      </c>
      <c r="P30" s="62">
        <v>143.67909736242351</v>
      </c>
      <c r="Q30" s="62">
        <v>149.4466803865418</v>
      </c>
    </row>
    <row r="32" spans="1:17" x14ac:dyDescent="0.25">
      <c r="A32" s="31" t="s">
        <v>63</v>
      </c>
      <c r="B32" s="70">
        <v>2123.7371862807995</v>
      </c>
      <c r="C32" s="70">
        <v>1623.7860358759563</v>
      </c>
      <c r="D32" s="70">
        <v>1639.4677952148722</v>
      </c>
      <c r="E32" s="70">
        <v>1586.8053648042842</v>
      </c>
      <c r="F32" s="70">
        <v>1581.7404831501244</v>
      </c>
      <c r="G32" s="70">
        <v>1589.3404926238188</v>
      </c>
      <c r="H32" s="70">
        <v>984.76077303864008</v>
      </c>
      <c r="I32" s="70">
        <v>774.74779861341608</v>
      </c>
      <c r="J32" s="70">
        <v>724.27968624387609</v>
      </c>
      <c r="K32" s="70">
        <v>877.72048760358007</v>
      </c>
      <c r="L32" s="70">
        <v>666.84928820486152</v>
      </c>
      <c r="M32" s="70">
        <v>652.82732284525218</v>
      </c>
      <c r="N32" s="70">
        <v>572.66681770707567</v>
      </c>
      <c r="O32" s="70">
        <v>435.62413501944104</v>
      </c>
      <c r="P32" s="70">
        <v>429.82464626009022</v>
      </c>
      <c r="Q32" s="70">
        <v>424.29772051940893</v>
      </c>
    </row>
    <row r="34" spans="1:17" x14ac:dyDescent="0.25">
      <c r="A34" s="184" t="s">
        <v>252</v>
      </c>
      <c r="B34" s="190">
        <f t="shared" ref="B34:Q34" si="2">IF(B$12=0,"",B$12/B$3*1000)</f>
        <v>118.90880592894683</v>
      </c>
      <c r="C34" s="190">
        <f t="shared" si="2"/>
        <v>100.2442234037272</v>
      </c>
      <c r="D34" s="190">
        <f t="shared" si="2"/>
        <v>110.54373013377625</v>
      </c>
      <c r="E34" s="190">
        <f t="shared" si="2"/>
        <v>109.31360430022191</v>
      </c>
      <c r="F34" s="190">
        <f t="shared" si="2"/>
        <v>119.79878631209856</v>
      </c>
      <c r="G34" s="190">
        <f t="shared" si="2"/>
        <v>128.19927321943672</v>
      </c>
      <c r="H34" s="190">
        <f t="shared" si="2"/>
        <v>84.243109017381329</v>
      </c>
      <c r="I34" s="190">
        <f t="shared" si="2"/>
        <v>77.353987329745635</v>
      </c>
      <c r="J34" s="190">
        <f t="shared" si="2"/>
        <v>70.57124149387343</v>
      </c>
      <c r="K34" s="190">
        <f t="shared" si="2"/>
        <v>85.943367289824096</v>
      </c>
      <c r="L34" s="190">
        <f t="shared" si="2"/>
        <v>73.55173541634646</v>
      </c>
      <c r="M34" s="190">
        <f t="shared" si="2"/>
        <v>64.868354809017461</v>
      </c>
      <c r="N34" s="190">
        <f t="shared" si="2"/>
        <v>68.425195281232092</v>
      </c>
      <c r="O34" s="190">
        <f t="shared" si="2"/>
        <v>59.510199499021738</v>
      </c>
      <c r="P34" s="190">
        <f t="shared" si="2"/>
        <v>57.589067055939182</v>
      </c>
      <c r="Q34" s="190">
        <f t="shared" si="2"/>
        <v>56.892408951333898</v>
      </c>
    </row>
    <row r="35" spans="1:17" x14ac:dyDescent="0.25">
      <c r="A35" s="286" t="s">
        <v>251</v>
      </c>
      <c r="B35" s="285">
        <f t="shared" ref="B35:Q35" si="3">IF(B$12=0,"",B$12/B$5*1000)</f>
        <v>77.951815822186163</v>
      </c>
      <c r="C35" s="285">
        <f t="shared" si="3"/>
        <v>76.397504851963305</v>
      </c>
      <c r="D35" s="285">
        <f t="shared" si="3"/>
        <v>76.059454984288891</v>
      </c>
      <c r="E35" s="285">
        <f t="shared" si="3"/>
        <v>75.975665622554928</v>
      </c>
      <c r="F35" s="285">
        <f t="shared" si="3"/>
        <v>75.86248861623676</v>
      </c>
      <c r="G35" s="285">
        <f t="shared" si="3"/>
        <v>76.035299884130211</v>
      </c>
      <c r="H35" s="285">
        <f t="shared" si="3"/>
        <v>75.899513387212224</v>
      </c>
      <c r="I35" s="285">
        <f t="shared" si="3"/>
        <v>74.444892965230082</v>
      </c>
      <c r="J35" s="285">
        <f t="shared" si="3"/>
        <v>75.095827593810313</v>
      </c>
      <c r="K35" s="285">
        <f t="shared" si="3"/>
        <v>77.092076736740111</v>
      </c>
      <c r="L35" s="285">
        <f t="shared" si="3"/>
        <v>75.204118354990456</v>
      </c>
      <c r="M35" s="285">
        <f t="shared" si="3"/>
        <v>71.484192040523823</v>
      </c>
      <c r="N35" s="285">
        <f t="shared" si="3"/>
        <v>70.624798127981052</v>
      </c>
      <c r="O35" s="285">
        <f t="shared" si="3"/>
        <v>69.223156683218946</v>
      </c>
      <c r="P35" s="285">
        <f t="shared" si="3"/>
        <v>65.114717665962388</v>
      </c>
      <c r="Q35" s="285">
        <f t="shared" si="3"/>
        <v>60.966263374736748</v>
      </c>
    </row>
    <row r="36" spans="1:17" x14ac:dyDescent="0.25">
      <c r="A36" s="286" t="s">
        <v>250</v>
      </c>
      <c r="B36" s="285">
        <f>IF(TEL_ued!B$5=0,"",TEL_ued!B$5/B$5*1000)</f>
        <v>34.276863932924883</v>
      </c>
      <c r="C36" s="285">
        <f>IF(TEL_ued!C$5=0,"",TEL_ued!C$5/C$5*1000)</f>
        <v>34.276863932924883</v>
      </c>
      <c r="D36" s="285">
        <f>IF(TEL_ued!D$5=0,"",TEL_ued!D$5/D$5*1000)</f>
        <v>34.27686393292489</v>
      </c>
      <c r="E36" s="285">
        <f>IF(TEL_ued!E$5=0,"",TEL_ued!E$5/E$5*1000)</f>
        <v>34.276863932924883</v>
      </c>
      <c r="F36" s="285">
        <f>IF(TEL_ued!F$5=0,"",TEL_ued!F$5/F$5*1000)</f>
        <v>34.276863932924883</v>
      </c>
      <c r="G36" s="285">
        <f>IF(TEL_ued!G$5=0,"",TEL_ued!G$5/G$5*1000)</f>
        <v>34.276863932924883</v>
      </c>
      <c r="H36" s="285">
        <f>IF(TEL_ued!H$5=0,"",TEL_ued!H$5/H$5*1000)</f>
        <v>34.27686393292489</v>
      </c>
      <c r="I36" s="285">
        <f>IF(TEL_ued!I$5=0,"",TEL_ued!I$5/I$5*1000)</f>
        <v>34.276863932924883</v>
      </c>
      <c r="J36" s="285">
        <f>IF(TEL_ued!J$5=0,"",TEL_ued!J$5/J$5*1000)</f>
        <v>34.276863932924883</v>
      </c>
      <c r="K36" s="285">
        <f>IF(TEL_ued!K$5=0,"",TEL_ued!K$5/K$5*1000)</f>
        <v>34.276863932924883</v>
      </c>
      <c r="L36" s="285">
        <f>IF(TEL_ued!L$5=0,"",TEL_ued!L$5/L$5*1000)</f>
        <v>34.276863932924883</v>
      </c>
      <c r="M36" s="285">
        <f>IF(TEL_ued!M$5=0,"",TEL_ued!M$5/M$5*1000)</f>
        <v>34.276863932924883</v>
      </c>
      <c r="N36" s="285">
        <f>IF(TEL_ued!N$5=0,"",TEL_ued!N$5/N$5*1000)</f>
        <v>34.27686393292489</v>
      </c>
      <c r="O36" s="285">
        <f>IF(TEL_ued!O$5=0,"",TEL_ued!O$5/O$5*1000)</f>
        <v>34.276863932924883</v>
      </c>
      <c r="P36" s="285">
        <f>IF(TEL_ued!P$5=0,"",TEL_ued!P$5/P$5*1000)</f>
        <v>34.27686393292489</v>
      </c>
      <c r="Q36" s="285">
        <f>IF(TEL_ued!Q$5=0,"",TEL_ued!Q$5/Q$5*1000)</f>
        <v>34.276863932924883</v>
      </c>
    </row>
    <row r="37" spans="1:17" x14ac:dyDescent="0.25">
      <c r="A37" s="284" t="s">
        <v>60</v>
      </c>
      <c r="B37" s="283">
        <f t="shared" ref="B37:Q37" si="4">IF(B$12=0,"",B$32/B$12)</f>
        <v>1.7596168345861731</v>
      </c>
      <c r="C37" s="283">
        <f t="shared" si="4"/>
        <v>1.6177965969587635</v>
      </c>
      <c r="D37" s="283">
        <f t="shared" si="4"/>
        <v>1.5846210652140025</v>
      </c>
      <c r="E37" s="283">
        <f t="shared" si="4"/>
        <v>1.5801706706061964</v>
      </c>
      <c r="F37" s="283">
        <f t="shared" si="4"/>
        <v>1.5799924111462804</v>
      </c>
      <c r="G37" s="283">
        <f t="shared" si="4"/>
        <v>1.6159683974851122</v>
      </c>
      <c r="H37" s="283">
        <f t="shared" si="4"/>
        <v>1.5556622223874557</v>
      </c>
      <c r="I37" s="283">
        <f t="shared" si="4"/>
        <v>1.417354658604012</v>
      </c>
      <c r="J37" s="283">
        <f t="shared" si="4"/>
        <v>1.4813956628432907</v>
      </c>
      <c r="K37" s="283">
        <f t="shared" si="4"/>
        <v>1.7065730842814524</v>
      </c>
      <c r="L37" s="283">
        <f t="shared" si="4"/>
        <v>1.5327806840505835</v>
      </c>
      <c r="M37" s="283">
        <f t="shared" si="4"/>
        <v>1.5540477384996036</v>
      </c>
      <c r="N37" s="283">
        <f t="shared" si="4"/>
        <v>1.4564636538564233</v>
      </c>
      <c r="O37" s="283">
        <f t="shared" si="4"/>
        <v>1.2839626484926978</v>
      </c>
      <c r="P37" s="283">
        <f t="shared" si="4"/>
        <v>1.3321419422112299</v>
      </c>
      <c r="Q37" s="283">
        <f t="shared" si="4"/>
        <v>1.3111281910993899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1206.9316140523629</v>
      </c>
      <c r="C5" s="96">
        <v>1003.7022200000001</v>
      </c>
      <c r="D5" s="96">
        <v>1034.6118900000001</v>
      </c>
      <c r="E5" s="96">
        <v>1004.1987200000003</v>
      </c>
      <c r="F5" s="96">
        <v>1001.1063800000002</v>
      </c>
      <c r="G5" s="96">
        <v>983.52201385699493</v>
      </c>
      <c r="H5" s="96">
        <v>633.01709000000005</v>
      </c>
      <c r="I5" s="96">
        <v>546.61533999999995</v>
      </c>
      <c r="J5" s="96">
        <v>488.91710999999992</v>
      </c>
      <c r="K5" s="96">
        <v>514.31754999999998</v>
      </c>
      <c r="L5" s="96">
        <v>435.05851498768925</v>
      </c>
      <c r="M5" s="96">
        <v>420.08189753265975</v>
      </c>
      <c r="N5" s="96">
        <v>393.18991324690398</v>
      </c>
      <c r="O5" s="96">
        <v>339.28100286315964</v>
      </c>
      <c r="P5" s="96">
        <v>322.65679252364191</v>
      </c>
      <c r="Q5" s="96">
        <v>323.6126897428943</v>
      </c>
    </row>
    <row r="6" spans="1:17" x14ac:dyDescent="0.25">
      <c r="A6" s="132" t="s">
        <v>83</v>
      </c>
      <c r="B6" s="160">
        <v>49.020576564282706</v>
      </c>
      <c r="C6" s="160">
        <v>40.76623807876814</v>
      </c>
      <c r="D6" s="160">
        <v>42.021661192364668</v>
      </c>
      <c r="E6" s="160">
        <v>40.786403857823714</v>
      </c>
      <c r="F6" s="160">
        <v>40.660805780875648</v>
      </c>
      <c r="G6" s="160">
        <v>39.946601465725323</v>
      </c>
      <c r="H6" s="160">
        <v>25.710539325965623</v>
      </c>
      <c r="I6" s="160">
        <v>22.201257149702023</v>
      </c>
      <c r="J6" s="160">
        <v>19.857793387209274</v>
      </c>
      <c r="K6" s="160">
        <v>20.889454335757804</v>
      </c>
      <c r="L6" s="160">
        <v>17.670279737135044</v>
      </c>
      <c r="M6" s="160">
        <v>17.061991401590294</v>
      </c>
      <c r="N6" s="160">
        <v>15.969750085432183</v>
      </c>
      <c r="O6" s="160">
        <v>13.780192832813283</v>
      </c>
      <c r="P6" s="160">
        <v>13.1049860801847</v>
      </c>
      <c r="Q6" s="160">
        <v>13.143810676606208</v>
      </c>
    </row>
    <row r="7" spans="1:17" x14ac:dyDescent="0.25">
      <c r="A7" s="76" t="s">
        <v>82</v>
      </c>
      <c r="B7" s="159">
        <v>40.222011539924267</v>
      </c>
      <c r="C7" s="159">
        <v>33.449220987707186</v>
      </c>
      <c r="D7" s="159">
        <v>34.479311747581264</v>
      </c>
      <c r="E7" s="159">
        <v>33.465767267957915</v>
      </c>
      <c r="F7" s="159">
        <v>33.362712435590268</v>
      </c>
      <c r="G7" s="159">
        <v>32.776698638543849</v>
      </c>
      <c r="H7" s="159">
        <v>21.095827139253842</v>
      </c>
      <c r="I7" s="159">
        <v>18.216416122832428</v>
      </c>
      <c r="J7" s="159">
        <v>16.293574061299918</v>
      </c>
      <c r="K7" s="159">
        <v>17.140065096006403</v>
      </c>
      <c r="L7" s="159">
        <v>14.498691066367213</v>
      </c>
      <c r="M7" s="159">
        <v>13.999582688484344</v>
      </c>
      <c r="N7" s="159">
        <v>13.103384685482816</v>
      </c>
      <c r="O7" s="159">
        <v>11.306824888462179</v>
      </c>
      <c r="P7" s="159">
        <v>10.752809091433598</v>
      </c>
      <c r="Q7" s="159">
        <v>10.784665170548681</v>
      </c>
    </row>
    <row r="8" spans="1:17" x14ac:dyDescent="0.25">
      <c r="A8" s="76" t="s">
        <v>81</v>
      </c>
      <c r="B8" s="159">
        <v>28.909570794320569</v>
      </c>
      <c r="C8" s="159">
        <v>24.04162758491454</v>
      </c>
      <c r="D8" s="159">
        <v>24.782005318574036</v>
      </c>
      <c r="E8" s="159">
        <v>24.053520223844753</v>
      </c>
      <c r="F8" s="159">
        <v>23.979449563080511</v>
      </c>
      <c r="G8" s="159">
        <v>23.558252146453395</v>
      </c>
      <c r="H8" s="159">
        <v>15.1626257563387</v>
      </c>
      <c r="I8" s="159">
        <v>13.093049088285809</v>
      </c>
      <c r="J8" s="159">
        <v>11.711006356559315</v>
      </c>
      <c r="K8" s="159">
        <v>12.319421787754603</v>
      </c>
      <c r="L8" s="159">
        <v>10.420934203951436</v>
      </c>
      <c r="M8" s="159">
        <v>10.062200057348122</v>
      </c>
      <c r="N8" s="159">
        <v>9.4180577426907739</v>
      </c>
      <c r="O8" s="159">
        <v>8.1267803885821923</v>
      </c>
      <c r="P8" s="159">
        <v>7.7285815344678994</v>
      </c>
      <c r="Q8" s="159">
        <v>7.7514780913318653</v>
      </c>
    </row>
    <row r="9" spans="1:17" x14ac:dyDescent="0.25">
      <c r="A9" s="76" t="s">
        <v>80</v>
      </c>
      <c r="B9" s="159">
        <v>56.562203728018495</v>
      </c>
      <c r="C9" s="159">
        <v>47.037967013963225</v>
      </c>
      <c r="D9" s="159">
        <v>48.486532145036151</v>
      </c>
      <c r="E9" s="159">
        <v>47.061235220565813</v>
      </c>
      <c r="F9" s="159">
        <v>46.916314362548817</v>
      </c>
      <c r="G9" s="159">
        <v>46.092232460452287</v>
      </c>
      <c r="H9" s="159">
        <v>29.666006914575714</v>
      </c>
      <c r="I9" s="159">
        <v>25.616835172733101</v>
      </c>
      <c r="J9" s="159">
        <v>22.912838523703005</v>
      </c>
      <c r="K9" s="159">
        <v>24.103216541259002</v>
      </c>
      <c r="L9" s="159">
        <v>20.388784312078894</v>
      </c>
      <c r="M9" s="159">
        <v>19.686913155681108</v>
      </c>
      <c r="N9" s="159">
        <v>18.426634713960208</v>
      </c>
      <c r="O9" s="159">
        <v>15.900222499399938</v>
      </c>
      <c r="P9" s="159">
        <v>15.121137784828496</v>
      </c>
      <c r="Q9" s="159">
        <v>15.165935396084082</v>
      </c>
    </row>
    <row r="10" spans="1:17" x14ac:dyDescent="0.25">
      <c r="A10" s="129" t="s">
        <v>79</v>
      </c>
      <c r="B10" s="158">
        <v>95.527277407320128</v>
      </c>
      <c r="C10" s="158">
        <v>79.441899845804571</v>
      </c>
      <c r="D10" s="158">
        <v>81.888365400505506</v>
      </c>
      <c r="E10" s="158">
        <v>79.481197261400041</v>
      </c>
      <c r="F10" s="158">
        <v>79.236442034526902</v>
      </c>
      <c r="G10" s="158">
        <v>77.844659266541669</v>
      </c>
      <c r="H10" s="158">
        <v>50.10258945572788</v>
      </c>
      <c r="I10" s="158">
        <v>43.263988291727024</v>
      </c>
      <c r="J10" s="158">
        <v>38.697238395587306</v>
      </c>
      <c r="K10" s="158">
        <v>40.707654603015207</v>
      </c>
      <c r="L10" s="158">
        <v>34.43439128262213</v>
      </c>
      <c r="M10" s="158">
        <v>33.249008885150317</v>
      </c>
      <c r="N10" s="158">
        <v>31.120538628021691</v>
      </c>
      <c r="O10" s="158">
        <v>26.853709110097679</v>
      </c>
      <c r="P10" s="158">
        <v>25.537921592154799</v>
      </c>
      <c r="Q10" s="158">
        <v>25.613579780053122</v>
      </c>
    </row>
    <row r="11" spans="1:17" x14ac:dyDescent="0.25">
      <c r="A11" s="92" t="s">
        <v>125</v>
      </c>
      <c r="B11" s="91">
        <v>19.100678585813437</v>
      </c>
      <c r="C11" s="91">
        <v>15.888379969160916</v>
      </c>
      <c r="D11" s="91">
        <v>16.377673080101101</v>
      </c>
      <c r="E11" s="91">
        <v>15.896239452280012</v>
      </c>
      <c r="F11" s="91">
        <v>15.847288406905381</v>
      </c>
      <c r="G11" s="91">
        <v>15.559377820935911</v>
      </c>
      <c r="H11" s="91">
        <v>10.000515891145577</v>
      </c>
      <c r="I11" s="91">
        <v>8.6308216583454058</v>
      </c>
      <c r="J11" s="91">
        <v>7.7178016791174615</v>
      </c>
      <c r="K11" s="91">
        <v>8.120992920603042</v>
      </c>
      <c r="L11" s="91">
        <v>6.8725474026552709</v>
      </c>
      <c r="M11" s="91">
        <v>6.6354710366166758</v>
      </c>
      <c r="N11" s="91">
        <v>6.2097769130375857</v>
      </c>
      <c r="O11" s="91">
        <v>5.3564120242137001</v>
      </c>
      <c r="P11" s="91">
        <v>5.0837013596840066</v>
      </c>
      <c r="Q11" s="91">
        <v>5.0988313383103474</v>
      </c>
    </row>
    <row r="12" spans="1:17" x14ac:dyDescent="0.25">
      <c r="A12" s="92" t="s">
        <v>26</v>
      </c>
      <c r="B12" s="91">
        <v>28.65101787872015</v>
      </c>
      <c r="C12" s="91">
        <v>23.83256995374137</v>
      </c>
      <c r="D12" s="91">
        <v>24.566509620151653</v>
      </c>
      <c r="E12" s="91">
        <v>23.844359178420017</v>
      </c>
      <c r="F12" s="91">
        <v>23.77093261035807</v>
      </c>
      <c r="G12" s="91">
        <v>23.339066731403864</v>
      </c>
      <c r="H12" s="91">
        <v>15.000773836718365</v>
      </c>
      <c r="I12" s="91">
        <v>12.946232487518108</v>
      </c>
      <c r="J12" s="91">
        <v>11.576702518676191</v>
      </c>
      <c r="K12" s="91">
        <v>12.18148938090456</v>
      </c>
      <c r="L12" s="91">
        <v>10.308821103982906</v>
      </c>
      <c r="M12" s="91">
        <v>9.9532065549250124</v>
      </c>
      <c r="N12" s="91">
        <v>9.3146653695563781</v>
      </c>
      <c r="O12" s="91">
        <v>8.0346180363205502</v>
      </c>
      <c r="P12" s="91">
        <v>7.6255520395260081</v>
      </c>
      <c r="Q12" s="91">
        <v>7.6482470074655193</v>
      </c>
    </row>
    <row r="13" spans="1:17" x14ac:dyDescent="0.25">
      <c r="A13" s="92" t="s">
        <v>126</v>
      </c>
      <c r="B13" s="91">
        <v>2.3884478252964456E-2</v>
      </c>
      <c r="C13" s="91">
        <v>0</v>
      </c>
      <c r="D13" s="91">
        <v>0</v>
      </c>
      <c r="E13" s="91">
        <v>0</v>
      </c>
      <c r="F13" s="91">
        <v>0</v>
      </c>
      <c r="G13" s="91">
        <v>4.777016186210517E-2</v>
      </c>
      <c r="H13" s="91">
        <v>0.10001</v>
      </c>
      <c r="I13" s="91">
        <v>0.10988000000000001</v>
      </c>
      <c r="J13" s="91">
        <v>0.10823000000000001</v>
      </c>
      <c r="K13" s="91">
        <v>0.10269</v>
      </c>
      <c r="L13" s="91">
        <v>7.1654269345783617E-2</v>
      </c>
      <c r="M13" s="91">
        <v>7.1653702066936942E-2</v>
      </c>
      <c r="N13" s="91">
        <v>7.1654062833766172E-2</v>
      </c>
      <c r="O13" s="91">
        <v>7.1648989029177781E-2</v>
      </c>
      <c r="P13" s="91">
        <v>0.11941479373477046</v>
      </c>
      <c r="Q13" s="91">
        <v>0.11942308850139016</v>
      </c>
    </row>
    <row r="14" spans="1:17" x14ac:dyDescent="0.25">
      <c r="A14" s="92" t="s">
        <v>21</v>
      </c>
      <c r="B14" s="157">
        <v>47.75169646453358</v>
      </c>
      <c r="C14" s="157">
        <v>39.720949922902285</v>
      </c>
      <c r="D14" s="157">
        <v>40.944182700252753</v>
      </c>
      <c r="E14" s="157">
        <v>39.740598630700021</v>
      </c>
      <c r="F14" s="157">
        <v>39.618221017263451</v>
      </c>
      <c r="G14" s="157">
        <v>38.898444552339782</v>
      </c>
      <c r="H14" s="157">
        <v>25.001289727863938</v>
      </c>
      <c r="I14" s="157">
        <v>21.57705414586351</v>
      </c>
      <c r="J14" s="157">
        <v>19.294504197793657</v>
      </c>
      <c r="K14" s="157">
        <v>20.302482301507606</v>
      </c>
      <c r="L14" s="157">
        <v>17.181368506638172</v>
      </c>
      <c r="M14" s="157">
        <v>16.588677591541693</v>
      </c>
      <c r="N14" s="157">
        <v>15.524442282593961</v>
      </c>
      <c r="O14" s="157">
        <v>13.39103006053425</v>
      </c>
      <c r="P14" s="157">
        <v>12.709253399210013</v>
      </c>
      <c r="Q14" s="157">
        <v>12.747078345775865</v>
      </c>
    </row>
    <row r="15" spans="1:17" x14ac:dyDescent="0.25">
      <c r="A15" s="156" t="s">
        <v>306</v>
      </c>
      <c r="B15" s="206">
        <v>35.797069070770569</v>
      </c>
      <c r="C15" s="206">
        <v>29.769373241611806</v>
      </c>
      <c r="D15" s="206">
        <v>30.686140669908465</v>
      </c>
      <c r="E15" s="206">
        <v>29.784099216627055</v>
      </c>
      <c r="F15" s="206">
        <v>29.69238175121189</v>
      </c>
      <c r="G15" s="206">
        <v>29.170837065450133</v>
      </c>
      <c r="H15" s="206">
        <v>18.775012792667702</v>
      </c>
      <c r="I15" s="206">
        <v>16.212374299670813</v>
      </c>
      <c r="J15" s="206">
        <v>14.50106978123469</v>
      </c>
      <c r="K15" s="206">
        <v>15.25443583323084</v>
      </c>
      <c r="L15" s="206">
        <v>12.903647173969478</v>
      </c>
      <c r="M15" s="206">
        <v>12.459447185136515</v>
      </c>
      <c r="N15" s="206">
        <v>11.661842575464314</v>
      </c>
      <c r="O15" s="206">
        <v>10.062927636068956</v>
      </c>
      <c r="P15" s="206">
        <v>9.5698607556906641</v>
      </c>
      <c r="Q15" s="206">
        <v>9.5982122533096863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5.1210287261989192E-15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2.5605143630994596E-15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1.2802571815497302E-15</v>
      </c>
      <c r="P18" s="87">
        <v>0</v>
      </c>
      <c r="Q18" s="87">
        <v>1.2802571815497302E-15</v>
      </c>
    </row>
    <row r="19" spans="1:17" x14ac:dyDescent="0.25">
      <c r="A19" s="88" t="s">
        <v>125</v>
      </c>
      <c r="B19" s="87">
        <v>3.4168963829611032</v>
      </c>
      <c r="C19" s="87">
        <v>3.8525506415733091</v>
      </c>
      <c r="D19" s="87">
        <v>3.8514647863162623</v>
      </c>
      <c r="E19" s="87">
        <v>4.3121392417115203</v>
      </c>
      <c r="F19" s="87">
        <v>5.2078696051665005</v>
      </c>
      <c r="G19" s="87">
        <v>7.5066459226679711</v>
      </c>
      <c r="H19" s="87">
        <v>2.4906438674215177</v>
      </c>
      <c r="I19" s="87">
        <v>3.1048537506812059</v>
      </c>
      <c r="J19" s="87">
        <v>2.8673401775343441</v>
      </c>
      <c r="K19" s="87">
        <v>2.4102478304237938</v>
      </c>
      <c r="L19" s="87">
        <v>2.7375162544409499</v>
      </c>
      <c r="M19" s="87">
        <v>2.6397041302044943</v>
      </c>
      <c r="N19" s="87">
        <v>2.3805641498535137</v>
      </c>
      <c r="O19" s="87">
        <v>0.76982015967007345</v>
      </c>
      <c r="P19" s="87">
        <v>0.80356446907646861</v>
      </c>
      <c r="Q19" s="87">
        <v>1.3253563772910057</v>
      </c>
    </row>
    <row r="20" spans="1:17" x14ac:dyDescent="0.25">
      <c r="A20" s="88" t="s">
        <v>29</v>
      </c>
      <c r="B20" s="87">
        <v>7.8324015036560493</v>
      </c>
      <c r="C20" s="87">
        <v>7.234441441441442</v>
      </c>
      <c r="D20" s="87">
        <v>7.6568225225225222</v>
      </c>
      <c r="E20" s="87">
        <v>7.490085585585585</v>
      </c>
      <c r="F20" s="87">
        <v>4.5589945945945942</v>
      </c>
      <c r="G20" s="87">
        <v>2.9264005881536241</v>
      </c>
      <c r="H20" s="87">
        <v>5.8559000000000001</v>
      </c>
      <c r="I20" s="87">
        <v>5.2533099099099081</v>
      </c>
      <c r="J20" s="87">
        <v>4.3877756756756749</v>
      </c>
      <c r="K20" s="87">
        <v>3.7029990990990997</v>
      </c>
      <c r="L20" s="87">
        <v>3.52891244314671</v>
      </c>
      <c r="M20" s="87">
        <v>2.9264040166573642</v>
      </c>
      <c r="N20" s="87">
        <v>1.7214347512107349</v>
      </c>
      <c r="O20" s="87">
        <v>0.51638747642844007</v>
      </c>
      <c r="P20" s="87">
        <v>0.34425523820439902</v>
      </c>
      <c r="Q20" s="87">
        <v>0.25821207553866504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24.074386434577324</v>
      </c>
      <c r="C22" s="87">
        <v>18.204909086524982</v>
      </c>
      <c r="D22" s="87">
        <v>18.700412820529138</v>
      </c>
      <c r="E22" s="87">
        <v>17.504440155095715</v>
      </c>
      <c r="F22" s="87">
        <v>19.448031965865209</v>
      </c>
      <c r="G22" s="87">
        <v>18.264402458514891</v>
      </c>
      <c r="H22" s="87">
        <v>9.9419671234443818</v>
      </c>
      <c r="I22" s="87">
        <v>7.3676962246652806</v>
      </c>
      <c r="J22" s="87">
        <v>6.759516991087736</v>
      </c>
      <c r="K22" s="87">
        <v>9.1231699847890262</v>
      </c>
      <c r="L22" s="87">
        <v>6.6200043188317705</v>
      </c>
      <c r="M22" s="87">
        <v>6.8761249922832128</v>
      </c>
      <c r="N22" s="87">
        <v>7.4479536598190696</v>
      </c>
      <c r="O22" s="87">
        <v>8.6562290915886191</v>
      </c>
      <c r="P22" s="87">
        <v>8.170305181549681</v>
      </c>
      <c r="Q22" s="87">
        <v>7.7628878412963251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0.47338474957608845</v>
      </c>
      <c r="C24" s="87">
        <v>0.47747207207207215</v>
      </c>
      <c r="D24" s="87">
        <v>0.47744054054054053</v>
      </c>
      <c r="E24" s="87">
        <v>0.47743423423423431</v>
      </c>
      <c r="F24" s="87">
        <v>0.47748558558558563</v>
      </c>
      <c r="G24" s="87">
        <v>0.4733880961136499</v>
      </c>
      <c r="H24" s="87">
        <v>0.4865018018018018</v>
      </c>
      <c r="I24" s="87">
        <v>0.48651441441441434</v>
      </c>
      <c r="J24" s="87">
        <v>0.4864369369369369</v>
      </c>
      <c r="K24" s="87">
        <v>1.8018918918918922E-2</v>
      </c>
      <c r="L24" s="87">
        <v>1.7214157550046065E-2</v>
      </c>
      <c r="M24" s="87">
        <v>1.7214045991444712E-2</v>
      </c>
      <c r="N24" s="87">
        <v>0.11189001458099429</v>
      </c>
      <c r="O24" s="87">
        <v>0.12049090838182218</v>
      </c>
      <c r="P24" s="87">
        <v>0.2517358668601154</v>
      </c>
      <c r="Q24" s="87">
        <v>0.25175595918369031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304.2750871015499</v>
      </c>
      <c r="C26" s="204">
        <v>253.03967255370034</v>
      </c>
      <c r="D26" s="204">
        <v>260.83219569422198</v>
      </c>
      <c r="E26" s="204">
        <v>253.16484334132994</v>
      </c>
      <c r="F26" s="204">
        <v>252.38524488530103</v>
      </c>
      <c r="G26" s="204">
        <v>247.95211505632616</v>
      </c>
      <c r="H26" s="204">
        <v>159.58760873767545</v>
      </c>
      <c r="I26" s="204">
        <v>137.8051815472019</v>
      </c>
      <c r="J26" s="204">
        <v>123.25909314049488</v>
      </c>
      <c r="K26" s="204">
        <v>129.66270458246214</v>
      </c>
      <c r="L26" s="204">
        <v>109.68100097874056</v>
      </c>
      <c r="M26" s="204">
        <v>105.90530107366037</v>
      </c>
      <c r="N26" s="204">
        <v>99.125661891446669</v>
      </c>
      <c r="O26" s="204">
        <v>85.534884906586129</v>
      </c>
      <c r="P26" s="204">
        <v>81.343816423370669</v>
      </c>
      <c r="Q26" s="204">
        <v>81.584804153132353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4.3528744172690819E-14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2.176437208634541E-14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1.0882186043172708E-14</v>
      </c>
      <c r="P29" s="87">
        <v>0</v>
      </c>
      <c r="Q29" s="87">
        <v>1.0882186043172706E-14</v>
      </c>
    </row>
    <row r="30" spans="1:17" x14ac:dyDescent="0.25">
      <c r="A30" s="88" t="s">
        <v>125</v>
      </c>
      <c r="B30" s="87">
        <v>29.043619255169379</v>
      </c>
      <c r="C30" s="87">
        <v>32.746680453373123</v>
      </c>
      <c r="D30" s="87">
        <v>32.73745068368823</v>
      </c>
      <c r="E30" s="87">
        <v>36.653183554547923</v>
      </c>
      <c r="F30" s="87">
        <v>44.266891643915258</v>
      </c>
      <c r="G30" s="87">
        <v>63.806490342677755</v>
      </c>
      <c r="H30" s="87">
        <v>21.1704728730829</v>
      </c>
      <c r="I30" s="87">
        <v>26.391256880790255</v>
      </c>
      <c r="J30" s="87">
        <v>24.372391509041925</v>
      </c>
      <c r="K30" s="87">
        <v>20.48710655860225</v>
      </c>
      <c r="L30" s="87">
        <v>23.268888162748077</v>
      </c>
      <c r="M30" s="87">
        <v>22.437485106738201</v>
      </c>
      <c r="N30" s="87">
        <v>20.23479527375487</v>
      </c>
      <c r="O30" s="87">
        <v>6.5434713571956244</v>
      </c>
      <c r="P30" s="87">
        <v>6.8302979871499838</v>
      </c>
      <c r="Q30" s="87">
        <v>11.26552920697355</v>
      </c>
    </row>
    <row r="31" spans="1:17" x14ac:dyDescent="0.25">
      <c r="A31" s="88" t="s">
        <v>29</v>
      </c>
      <c r="B31" s="87">
        <v>66.575412781076423</v>
      </c>
      <c r="C31" s="87">
        <v>61.492752252252252</v>
      </c>
      <c r="D31" s="87">
        <v>65.082991441441436</v>
      </c>
      <c r="E31" s="87">
        <v>63.665727477477475</v>
      </c>
      <c r="F31" s="87">
        <v>38.751454054054051</v>
      </c>
      <c r="G31" s="87">
        <v>24.874404999305806</v>
      </c>
      <c r="H31" s="87">
        <v>49.775150000000004</v>
      </c>
      <c r="I31" s="87">
        <v>44.653134234234223</v>
      </c>
      <c r="J31" s="87">
        <v>37.296093243243241</v>
      </c>
      <c r="K31" s="87">
        <v>31.475492342342346</v>
      </c>
      <c r="L31" s="87">
        <v>29.995755766747038</v>
      </c>
      <c r="M31" s="87">
        <v>24.874434141587596</v>
      </c>
      <c r="N31" s="87">
        <v>14.632195385291247</v>
      </c>
      <c r="O31" s="87">
        <v>4.3892935496417405</v>
      </c>
      <c r="P31" s="87">
        <v>2.926169524737392</v>
      </c>
      <c r="Q31" s="87">
        <v>2.1948026420786531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204.63228469390725</v>
      </c>
      <c r="C33" s="87">
        <v>154.74172723546235</v>
      </c>
      <c r="D33" s="87">
        <v>158.95350897449771</v>
      </c>
      <c r="E33" s="87">
        <v>148.78774131831355</v>
      </c>
      <c r="F33" s="87">
        <v>165.30827170985427</v>
      </c>
      <c r="G33" s="87">
        <v>155.24742089737657</v>
      </c>
      <c r="H33" s="87">
        <v>84.506720549277247</v>
      </c>
      <c r="I33" s="87">
        <v>62.625417909654892</v>
      </c>
      <c r="J33" s="87">
        <v>57.455894424245756</v>
      </c>
      <c r="K33" s="87">
        <v>77.546944870706724</v>
      </c>
      <c r="L33" s="87">
        <v>56.270036710070052</v>
      </c>
      <c r="M33" s="87">
        <v>58.447062434407307</v>
      </c>
      <c r="N33" s="87">
        <v>63.307606108462103</v>
      </c>
      <c r="O33" s="87">
        <v>73.57794727850326</v>
      </c>
      <c r="P33" s="87">
        <v>69.447594043172302</v>
      </c>
      <c r="Q33" s="87">
        <v>65.984546651018775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4.0237703713967523</v>
      </c>
      <c r="C35" s="87">
        <v>4.0585126126126134</v>
      </c>
      <c r="D35" s="87">
        <v>4.0582445945945951</v>
      </c>
      <c r="E35" s="87">
        <v>4.0581909909909912</v>
      </c>
      <c r="F35" s="87">
        <v>4.0586274774774775</v>
      </c>
      <c r="G35" s="87">
        <v>4.0237988169660239</v>
      </c>
      <c r="H35" s="87">
        <v>4.1352653153153156</v>
      </c>
      <c r="I35" s="87">
        <v>4.1353725225225224</v>
      </c>
      <c r="J35" s="87">
        <v>4.1347139639639634</v>
      </c>
      <c r="K35" s="87">
        <v>0.15316081081081084</v>
      </c>
      <c r="L35" s="87">
        <v>0.14632033917539158</v>
      </c>
      <c r="M35" s="87">
        <v>0.14631939092728005</v>
      </c>
      <c r="N35" s="87">
        <v>0.95106512393845155</v>
      </c>
      <c r="O35" s="87">
        <v>1.0241727212454885</v>
      </c>
      <c r="P35" s="87">
        <v>2.1397548683109813</v>
      </c>
      <c r="Q35" s="87">
        <v>2.1399256530613679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90.074606753124542</v>
      </c>
      <c r="C37" s="204">
        <v>119.34975578020543</v>
      </c>
      <c r="D37" s="204">
        <v>132.09827735575402</v>
      </c>
      <c r="E37" s="204">
        <v>132.22783839392159</v>
      </c>
      <c r="F37" s="204">
        <v>127.17752417610589</v>
      </c>
      <c r="G37" s="204">
        <v>121.56718519061926</v>
      </c>
      <c r="H37" s="204">
        <v>88.626078239559973</v>
      </c>
      <c r="I37" s="204">
        <v>100.30635914719352</v>
      </c>
      <c r="J37" s="204">
        <v>80.956457595096438</v>
      </c>
      <c r="K37" s="204">
        <v>52.906695298652615</v>
      </c>
      <c r="L37" s="204">
        <v>68.516357628421815</v>
      </c>
      <c r="M37" s="204">
        <v>62.396352044109904</v>
      </c>
      <c r="N37" s="204">
        <v>64.107016928562004</v>
      </c>
      <c r="O37" s="204">
        <v>62.739053662702105</v>
      </c>
      <c r="P37" s="204">
        <v>54.602527712810151</v>
      </c>
      <c r="Q37" s="204">
        <v>58.225779762614124</v>
      </c>
    </row>
    <row r="38" spans="1:17" x14ac:dyDescent="0.25">
      <c r="A38" s="156" t="s">
        <v>303</v>
      </c>
      <c r="B38" s="204">
        <v>477.91366816594723</v>
      </c>
      <c r="C38" s="204">
        <v>338.87203389422621</v>
      </c>
      <c r="D38" s="204">
        <v>337.35094681860369</v>
      </c>
      <c r="E38" s="204">
        <v>322.14618154800144</v>
      </c>
      <c r="F38" s="204">
        <v>327.27307610421934</v>
      </c>
      <c r="G38" s="204">
        <v>325.97420812395899</v>
      </c>
      <c r="H38" s="204">
        <v>196.12166271127123</v>
      </c>
      <c r="I38" s="204">
        <v>138.01824995592705</v>
      </c>
      <c r="J38" s="204">
        <v>134.99663163430131</v>
      </c>
      <c r="K38" s="204">
        <v>184.51790284305918</v>
      </c>
      <c r="L38" s="204">
        <v>124.76701460682571</v>
      </c>
      <c r="M38" s="204">
        <v>125.42888524023905</v>
      </c>
      <c r="N38" s="204">
        <v>109.88108810121328</v>
      </c>
      <c r="O38" s="204">
        <v>85.03526597998345</v>
      </c>
      <c r="P38" s="204">
        <v>87.540144766746963</v>
      </c>
      <c r="Q38" s="204">
        <v>83.237793997348959</v>
      </c>
    </row>
    <row r="39" spans="1:17" x14ac:dyDescent="0.25">
      <c r="A39" s="152" t="s">
        <v>310</v>
      </c>
      <c r="B39" s="264">
        <v>400.33985472243273</v>
      </c>
      <c r="C39" s="264">
        <v>264.34531709520667</v>
      </c>
      <c r="D39" s="264">
        <v>258.4844958637633</v>
      </c>
      <c r="E39" s="264">
        <v>244.69380006473972</v>
      </c>
      <c r="F39" s="264">
        <v>251.10554154428462</v>
      </c>
      <c r="G39" s="264">
        <v>251.90544680445129</v>
      </c>
      <c r="H39" s="264">
        <v>146.10956827352459</v>
      </c>
      <c r="I39" s="264">
        <v>89.474201127790423</v>
      </c>
      <c r="J39" s="264">
        <v>93.551211230501238</v>
      </c>
      <c r="K39" s="264">
        <v>148.18816994963009</v>
      </c>
      <c r="L39" s="264">
        <v>88.680873184041459</v>
      </c>
      <c r="M39" s="264">
        <v>91.432619987601498</v>
      </c>
      <c r="N39" s="264">
        <v>76.775488278259218</v>
      </c>
      <c r="O39" s="264">
        <v>54.796203472086724</v>
      </c>
      <c r="P39" s="264">
        <v>59.923572580107219</v>
      </c>
      <c r="Q39" s="264">
        <v>54.7593519103376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3.2960838962986339</v>
      </c>
      <c r="C41" s="208">
        <v>3.2991799999999998</v>
      </c>
      <c r="D41" s="208">
        <v>3.2990200000000001</v>
      </c>
      <c r="E41" s="208">
        <v>3.3009200000000001</v>
      </c>
      <c r="F41" s="208">
        <v>3.2992499999999998</v>
      </c>
      <c r="G41" s="208">
        <v>3.2960834663574978</v>
      </c>
      <c r="H41" s="208">
        <v>3.29759</v>
      </c>
      <c r="I41" s="208">
        <v>3.2976299999999714</v>
      </c>
      <c r="J41" s="208">
        <v>3.29793</v>
      </c>
      <c r="K41" s="208">
        <v>3.2979599999999998</v>
      </c>
      <c r="L41" s="208">
        <v>3.2960757862566208</v>
      </c>
      <c r="M41" s="208">
        <v>3.2960753570363486</v>
      </c>
      <c r="N41" s="208">
        <v>2.1973958917678007</v>
      </c>
      <c r="O41" s="208">
        <v>1.0986214857197529</v>
      </c>
      <c r="P41" s="208">
        <v>4.394476526183646</v>
      </c>
      <c r="Q41" s="208">
        <v>3.2960999312782224</v>
      </c>
    </row>
    <row r="42" spans="1:17" x14ac:dyDescent="0.25">
      <c r="A42" s="154" t="s">
        <v>125</v>
      </c>
      <c r="B42" s="208">
        <v>38.269354108649594</v>
      </c>
      <c r="C42" s="208">
        <v>38.651227909375351</v>
      </c>
      <c r="D42" s="208">
        <v>36.171697791788375</v>
      </c>
      <c r="E42" s="208">
        <v>41.788154964722111</v>
      </c>
      <c r="F42" s="208">
        <v>47.247218975746463</v>
      </c>
      <c r="G42" s="208">
        <v>71.200034247396331</v>
      </c>
      <c r="H42" s="208">
        <v>24.86753718047558</v>
      </c>
      <c r="I42" s="208">
        <v>24.504421709093201</v>
      </c>
      <c r="J42" s="208">
        <v>26.062452350251316</v>
      </c>
      <c r="K42" s="208">
        <v>27.637096161692849</v>
      </c>
      <c r="L42" s="208">
        <v>24.22023626922325</v>
      </c>
      <c r="M42" s="208">
        <v>23.488963416207003</v>
      </c>
      <c r="N42" s="208">
        <v>16.545644428226328</v>
      </c>
      <c r="O42" s="208">
        <v>0.45221169230784497</v>
      </c>
      <c r="P42" s="208">
        <v>1.3767671582022025</v>
      </c>
      <c r="Q42" s="208">
        <v>4.7904146862244357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358.77441671748448</v>
      </c>
      <c r="C44" s="208">
        <v>222.3949091858313</v>
      </c>
      <c r="D44" s="208">
        <v>219.01377807197491</v>
      </c>
      <c r="E44" s="208">
        <v>199.60472510001762</v>
      </c>
      <c r="F44" s="208">
        <v>200.55907256853817</v>
      </c>
      <c r="G44" s="208">
        <v>177.40932909069747</v>
      </c>
      <c r="H44" s="208">
        <v>117.94444109304899</v>
      </c>
      <c r="I44" s="208">
        <v>61.672149418697259</v>
      </c>
      <c r="J44" s="208">
        <v>64.190828880249924</v>
      </c>
      <c r="K44" s="208">
        <v>117.25311378793725</v>
      </c>
      <c r="L44" s="208">
        <v>61.164561128561587</v>
      </c>
      <c r="M44" s="208">
        <v>64.647581214358141</v>
      </c>
      <c r="N44" s="208">
        <v>58.032447958265095</v>
      </c>
      <c r="O44" s="208">
        <v>53.245370294059128</v>
      </c>
      <c r="P44" s="208">
        <v>54.152328895721368</v>
      </c>
      <c r="Q44" s="208">
        <v>46.672837292834942</v>
      </c>
    </row>
    <row r="45" spans="1:17" x14ac:dyDescent="0.25">
      <c r="A45" s="152" t="s">
        <v>309</v>
      </c>
      <c r="B45" s="264">
        <v>57.275310513232917</v>
      </c>
      <c r="C45" s="264">
        <v>47.630997186578895</v>
      </c>
      <c r="D45" s="264">
        <v>49.097825071853542</v>
      </c>
      <c r="E45" s="264">
        <v>47.654558746603286</v>
      </c>
      <c r="F45" s="264">
        <v>47.507810801939023</v>
      </c>
      <c r="G45" s="264">
        <v>46.673339304720223</v>
      </c>
      <c r="H45" s="264">
        <v>30.040020468268327</v>
      </c>
      <c r="I45" s="264">
        <v>25.939798879473305</v>
      </c>
      <c r="J45" s="264">
        <v>23.201711649975504</v>
      </c>
      <c r="K45" s="264">
        <v>24.407097333169339</v>
      </c>
      <c r="L45" s="264">
        <v>20.64583547835116</v>
      </c>
      <c r="M45" s="264">
        <v>19.935115496218426</v>
      </c>
      <c r="N45" s="264">
        <v>18.658948120742902</v>
      </c>
      <c r="O45" s="264">
        <v>16.100684217710331</v>
      </c>
      <c r="P45" s="264">
        <v>15.311777209105061</v>
      </c>
      <c r="Q45" s="264">
        <v>15.357139605295503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8.1936459619182723E-15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4.0968229809591362E-15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2.0484114904795685E-15</v>
      </c>
      <c r="P48" s="87">
        <v>0</v>
      </c>
      <c r="Q48" s="87">
        <v>2.0484114904795689E-15</v>
      </c>
    </row>
    <row r="49" spans="1:17" x14ac:dyDescent="0.25">
      <c r="A49" s="150" t="s">
        <v>125</v>
      </c>
      <c r="B49" s="87">
        <v>5.467034212737766</v>
      </c>
      <c r="C49" s="87">
        <v>6.1640810265172954</v>
      </c>
      <c r="D49" s="87">
        <v>6.1623436581060202</v>
      </c>
      <c r="E49" s="87">
        <v>6.8994227867384321</v>
      </c>
      <c r="F49" s="87">
        <v>8.3325913682664012</v>
      </c>
      <c r="G49" s="87">
        <v>12.010633476268755</v>
      </c>
      <c r="H49" s="87">
        <v>3.985030187874429</v>
      </c>
      <c r="I49" s="87">
        <v>4.9677660010899301</v>
      </c>
      <c r="J49" s="87">
        <v>4.5877442840549509</v>
      </c>
      <c r="K49" s="87">
        <v>3.8563965286780704</v>
      </c>
      <c r="L49" s="87">
        <v>4.3800260071055197</v>
      </c>
      <c r="M49" s="87">
        <v>4.223526608327191</v>
      </c>
      <c r="N49" s="87">
        <v>3.8089026397656225</v>
      </c>
      <c r="O49" s="87">
        <v>1.2317122554721176</v>
      </c>
      <c r="P49" s="87">
        <v>1.28570315052235</v>
      </c>
      <c r="Q49" s="87">
        <v>2.1205702036656096</v>
      </c>
    </row>
    <row r="50" spans="1:17" x14ac:dyDescent="0.25">
      <c r="A50" s="150" t="s">
        <v>29</v>
      </c>
      <c r="B50" s="87">
        <v>12.53184240584968</v>
      </c>
      <c r="C50" s="87">
        <v>11.575106306306308</v>
      </c>
      <c r="D50" s="87">
        <v>12.250916036036037</v>
      </c>
      <c r="E50" s="87">
        <v>11.984136936936936</v>
      </c>
      <c r="F50" s="87">
        <v>7.2943913513513516</v>
      </c>
      <c r="G50" s="87">
        <v>4.6822409410457988</v>
      </c>
      <c r="H50" s="87">
        <v>9.3694400000000009</v>
      </c>
      <c r="I50" s="87">
        <v>8.4052958558558544</v>
      </c>
      <c r="J50" s="87">
        <v>7.0204410810810804</v>
      </c>
      <c r="K50" s="87">
        <v>5.9247985585585594</v>
      </c>
      <c r="L50" s="87">
        <v>5.6462599090347361</v>
      </c>
      <c r="M50" s="87">
        <v>4.6822464266517834</v>
      </c>
      <c r="N50" s="87">
        <v>2.754295601937176</v>
      </c>
      <c r="O50" s="87">
        <v>0.82621996228550409</v>
      </c>
      <c r="P50" s="87">
        <v>0.55080838112703845</v>
      </c>
      <c r="Q50" s="87">
        <v>0.41313932086186417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38.519018295323725</v>
      </c>
      <c r="C52" s="87">
        <v>29.127854538439976</v>
      </c>
      <c r="D52" s="87">
        <v>29.920660512846627</v>
      </c>
      <c r="E52" s="87">
        <v>28.007104248153141</v>
      </c>
      <c r="F52" s="87">
        <v>31.116851145384338</v>
      </c>
      <c r="G52" s="87">
        <v>29.223043933623828</v>
      </c>
      <c r="H52" s="87">
        <v>15.907147397511013</v>
      </c>
      <c r="I52" s="87">
        <v>11.788313959464451</v>
      </c>
      <c r="J52" s="87">
        <v>10.815227185740378</v>
      </c>
      <c r="K52" s="87">
        <v>14.597071975662443</v>
      </c>
      <c r="L52" s="87">
        <v>10.592006910130833</v>
      </c>
      <c r="M52" s="87">
        <v>11.001799987653142</v>
      </c>
      <c r="N52" s="87">
        <v>11.916725855710512</v>
      </c>
      <c r="O52" s="87">
        <v>13.849966546541792</v>
      </c>
      <c r="P52" s="87">
        <v>13.072488290479489</v>
      </c>
      <c r="Q52" s="87">
        <v>12.420620546074122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0.75741559932174163</v>
      </c>
      <c r="C54" s="87">
        <v>0.76395531531531546</v>
      </c>
      <c r="D54" s="87">
        <v>0.76390486486486497</v>
      </c>
      <c r="E54" s="87">
        <v>0.76389477477477485</v>
      </c>
      <c r="F54" s="87">
        <v>0.76397693693693702</v>
      </c>
      <c r="G54" s="87">
        <v>0.75742095378183993</v>
      </c>
      <c r="H54" s="87">
        <v>0.77840288288288295</v>
      </c>
      <c r="I54" s="87">
        <v>0.77842306306306308</v>
      </c>
      <c r="J54" s="87">
        <v>0.778299099099099</v>
      </c>
      <c r="K54" s="87">
        <v>2.8830270270270277E-2</v>
      </c>
      <c r="L54" s="87">
        <v>2.7542652080073705E-2</v>
      </c>
      <c r="M54" s="87">
        <v>2.7542473586311542E-2</v>
      </c>
      <c r="N54" s="87">
        <v>0.17902402332959089</v>
      </c>
      <c r="O54" s="87">
        <v>0.19278545341091552</v>
      </c>
      <c r="P54" s="87">
        <v>0.40277738697618465</v>
      </c>
      <c r="Q54" s="87">
        <v>0.40280953469390463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20.29850293028159</v>
      </c>
      <c r="C56" s="264">
        <v>26.895719612440661</v>
      </c>
      <c r="D56" s="264">
        <v>29.768625882986825</v>
      </c>
      <c r="E56" s="264">
        <v>29.797822736658389</v>
      </c>
      <c r="F56" s="264">
        <v>28.659723757995696</v>
      </c>
      <c r="G56" s="264">
        <v>27.395422014787442</v>
      </c>
      <c r="H56" s="264">
        <v>19.972073969478306</v>
      </c>
      <c r="I56" s="264">
        <v>22.60424994866333</v>
      </c>
      <c r="J56" s="264">
        <v>18.243708753824553</v>
      </c>
      <c r="K56" s="264">
        <v>11.922635560259744</v>
      </c>
      <c r="L56" s="264">
        <v>15.440305944433087</v>
      </c>
      <c r="M56" s="264">
        <v>14.061149756419134</v>
      </c>
      <c r="N56" s="264">
        <v>14.446651702211156</v>
      </c>
      <c r="O56" s="264">
        <v>14.138378290186392</v>
      </c>
      <c r="P56" s="264">
        <v>12.304794977534682</v>
      </c>
      <c r="Q56" s="264">
        <v>13.12130248171586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28.629542927104534</v>
      </c>
      <c r="C58" s="242">
        <v>37.934431019098575</v>
      </c>
      <c r="D58" s="242">
        <v>41.986453657450269</v>
      </c>
      <c r="E58" s="242">
        <v>42.027633668527812</v>
      </c>
      <c r="F58" s="242">
        <v>40.422428906539714</v>
      </c>
      <c r="G58" s="242">
        <v>38.639224442924039</v>
      </c>
      <c r="H58" s="242">
        <v>28.169138926963917</v>
      </c>
      <c r="I58" s="242">
        <v>31.881629224726272</v>
      </c>
      <c r="J58" s="242">
        <v>25.731407124513844</v>
      </c>
      <c r="K58" s="242">
        <v>16.815999078802221</v>
      </c>
      <c r="L58" s="242">
        <v>21.777413997577117</v>
      </c>
      <c r="M58" s="242">
        <v>19.832215801259711</v>
      </c>
      <c r="N58" s="242">
        <v>20.375937894629971</v>
      </c>
      <c r="O58" s="242">
        <v>19.941140958463723</v>
      </c>
      <c r="P58" s="242">
        <v>17.355006781953968</v>
      </c>
      <c r="Q58" s="242">
        <v>18.506630461865111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1</v>
      </c>
      <c r="D62" s="77">
        <f t="shared" si="0"/>
        <v>0.99999999999999989</v>
      </c>
      <c r="E62" s="77">
        <f t="shared" si="0"/>
        <v>0.99999999999999978</v>
      </c>
      <c r="F62" s="77">
        <f t="shared" si="0"/>
        <v>0.99999999999999989</v>
      </c>
      <c r="G62" s="77">
        <f t="shared" si="0"/>
        <v>1</v>
      </c>
      <c r="H62" s="77">
        <f t="shared" si="0"/>
        <v>1</v>
      </c>
      <c r="I62" s="77">
        <f t="shared" si="0"/>
        <v>0.99999999999999989</v>
      </c>
      <c r="J62" s="77">
        <f t="shared" si="0"/>
        <v>1</v>
      </c>
      <c r="K62" s="77">
        <f t="shared" si="0"/>
        <v>0.99999999999999989</v>
      </c>
      <c r="L62" s="77">
        <f t="shared" si="0"/>
        <v>1.0000000000000004</v>
      </c>
      <c r="M62" s="77">
        <f t="shared" si="0"/>
        <v>1</v>
      </c>
      <c r="N62" s="77">
        <f t="shared" si="0"/>
        <v>1</v>
      </c>
      <c r="O62" s="77">
        <f t="shared" si="0"/>
        <v>0.99999999999999989</v>
      </c>
      <c r="P62" s="77">
        <f t="shared" si="0"/>
        <v>0.99999999999999989</v>
      </c>
      <c r="Q62" s="77">
        <f t="shared" si="0"/>
        <v>0.99999999999999956</v>
      </c>
    </row>
    <row r="63" spans="1:17" x14ac:dyDescent="0.25">
      <c r="A63" s="132" t="s">
        <v>83</v>
      </c>
      <c r="B63" s="203">
        <f t="shared" ref="B63:Q63" si="1">IF(B$6=0,0,B$6/B$5)</f>
        <v>4.0615869195515117E-2</v>
      </c>
      <c r="C63" s="203">
        <f t="shared" si="1"/>
        <v>4.0615869195515117E-2</v>
      </c>
      <c r="D63" s="203">
        <f t="shared" si="1"/>
        <v>4.0615869195515103E-2</v>
      </c>
      <c r="E63" s="203">
        <f t="shared" si="1"/>
        <v>4.061586919551511E-2</v>
      </c>
      <c r="F63" s="203">
        <f t="shared" si="1"/>
        <v>4.061586919551511E-2</v>
      </c>
      <c r="G63" s="203">
        <f t="shared" si="1"/>
        <v>4.0615869195515124E-2</v>
      </c>
      <c r="H63" s="203">
        <f t="shared" si="1"/>
        <v>4.0615869195515117E-2</v>
      </c>
      <c r="I63" s="203">
        <f t="shared" si="1"/>
        <v>4.0615869195515124E-2</v>
      </c>
      <c r="J63" s="203">
        <f t="shared" si="1"/>
        <v>4.0615869195515117E-2</v>
      </c>
      <c r="K63" s="203">
        <f t="shared" si="1"/>
        <v>4.0615869195515117E-2</v>
      </c>
      <c r="L63" s="203">
        <f t="shared" si="1"/>
        <v>4.0615869195515124E-2</v>
      </c>
      <c r="M63" s="203">
        <f t="shared" si="1"/>
        <v>4.0615869195515117E-2</v>
      </c>
      <c r="N63" s="203">
        <f t="shared" si="1"/>
        <v>4.0615869195515103E-2</v>
      </c>
      <c r="O63" s="203">
        <f t="shared" si="1"/>
        <v>4.0615869195515117E-2</v>
      </c>
      <c r="P63" s="203">
        <f t="shared" si="1"/>
        <v>4.0615869195515117E-2</v>
      </c>
      <c r="Q63" s="203">
        <f t="shared" si="1"/>
        <v>4.0615869195515103E-2</v>
      </c>
    </row>
    <row r="64" spans="1:17" x14ac:dyDescent="0.25">
      <c r="A64" s="76" t="s">
        <v>82</v>
      </c>
      <c r="B64" s="202">
        <f t="shared" ref="B64:Q64" si="2">IF(B$7=0,0,B$7/B$5)</f>
        <v>3.3325841391191886E-2</v>
      </c>
      <c r="C64" s="202">
        <f t="shared" si="2"/>
        <v>3.3325841391191886E-2</v>
      </c>
      <c r="D64" s="202">
        <f t="shared" si="2"/>
        <v>3.3325841391191879E-2</v>
      </c>
      <c r="E64" s="202">
        <f t="shared" si="2"/>
        <v>3.3325841391191879E-2</v>
      </c>
      <c r="F64" s="202">
        <f t="shared" si="2"/>
        <v>3.3325841391191872E-2</v>
      </c>
      <c r="G64" s="202">
        <f t="shared" si="2"/>
        <v>3.3325841391191893E-2</v>
      </c>
      <c r="H64" s="202">
        <f t="shared" si="2"/>
        <v>3.3325841391191886E-2</v>
      </c>
      <c r="I64" s="202">
        <f t="shared" si="2"/>
        <v>3.3325841391191893E-2</v>
      </c>
      <c r="J64" s="202">
        <f t="shared" si="2"/>
        <v>3.3325841391191893E-2</v>
      </c>
      <c r="K64" s="202">
        <f t="shared" si="2"/>
        <v>3.3325841391191886E-2</v>
      </c>
      <c r="L64" s="202">
        <f t="shared" si="2"/>
        <v>3.3325841391191893E-2</v>
      </c>
      <c r="M64" s="202">
        <f t="shared" si="2"/>
        <v>3.3325841391191893E-2</v>
      </c>
      <c r="N64" s="202">
        <f t="shared" si="2"/>
        <v>3.3325841391191872E-2</v>
      </c>
      <c r="O64" s="202">
        <f t="shared" si="2"/>
        <v>3.3325841391191886E-2</v>
      </c>
      <c r="P64" s="202">
        <f t="shared" si="2"/>
        <v>3.3325841391191886E-2</v>
      </c>
      <c r="Q64" s="202">
        <f t="shared" si="2"/>
        <v>3.3325841391191872E-2</v>
      </c>
    </row>
    <row r="65" spans="1:17" x14ac:dyDescent="0.25">
      <c r="A65" s="76" t="s">
        <v>81</v>
      </c>
      <c r="B65" s="202">
        <f t="shared" ref="B65:Q65" si="3">IF(B$8=0,0,B$8/B$5)</f>
        <v>2.395294849991917E-2</v>
      </c>
      <c r="C65" s="202">
        <f t="shared" si="3"/>
        <v>2.3952948499919167E-2</v>
      </c>
      <c r="D65" s="202">
        <f t="shared" si="3"/>
        <v>2.3952948499919167E-2</v>
      </c>
      <c r="E65" s="202">
        <f t="shared" si="3"/>
        <v>2.3952948499919163E-2</v>
      </c>
      <c r="F65" s="202">
        <f t="shared" si="3"/>
        <v>2.3952948499919167E-2</v>
      </c>
      <c r="G65" s="202">
        <f t="shared" si="3"/>
        <v>2.3952948499919177E-2</v>
      </c>
      <c r="H65" s="202">
        <f t="shared" si="3"/>
        <v>2.395294849991917E-2</v>
      </c>
      <c r="I65" s="202">
        <f t="shared" si="3"/>
        <v>2.3952948499919177E-2</v>
      </c>
      <c r="J65" s="202">
        <f t="shared" si="3"/>
        <v>2.395294849991917E-2</v>
      </c>
      <c r="K65" s="202">
        <f t="shared" si="3"/>
        <v>2.395294849991917E-2</v>
      </c>
      <c r="L65" s="202">
        <f t="shared" si="3"/>
        <v>2.3952948499919177E-2</v>
      </c>
      <c r="M65" s="202">
        <f t="shared" si="3"/>
        <v>2.395294849991917E-2</v>
      </c>
      <c r="N65" s="202">
        <f t="shared" si="3"/>
        <v>2.395294849991916E-2</v>
      </c>
      <c r="O65" s="202">
        <f t="shared" si="3"/>
        <v>2.3952948499919174E-2</v>
      </c>
      <c r="P65" s="202">
        <f t="shared" si="3"/>
        <v>2.395294849991917E-2</v>
      </c>
      <c r="Q65" s="202">
        <f t="shared" si="3"/>
        <v>2.3952948499919163E-2</v>
      </c>
    </row>
    <row r="66" spans="1:17" x14ac:dyDescent="0.25">
      <c r="A66" s="76" t="s">
        <v>80</v>
      </c>
      <c r="B66" s="202">
        <f t="shared" ref="B66:Q66" si="4">IF(B$9=0,0,B$9/B$5)</f>
        <v>4.6864464456363587E-2</v>
      </c>
      <c r="C66" s="202">
        <f t="shared" si="4"/>
        <v>4.686446445636358E-2</v>
      </c>
      <c r="D66" s="202">
        <f t="shared" si="4"/>
        <v>4.686446445636358E-2</v>
      </c>
      <c r="E66" s="202">
        <f t="shared" si="4"/>
        <v>4.6864464456363573E-2</v>
      </c>
      <c r="F66" s="202">
        <f t="shared" si="4"/>
        <v>4.686446445636358E-2</v>
      </c>
      <c r="G66" s="202">
        <f t="shared" si="4"/>
        <v>4.6864464456363601E-2</v>
      </c>
      <c r="H66" s="202">
        <f t="shared" si="4"/>
        <v>4.6864464456363587E-2</v>
      </c>
      <c r="I66" s="202">
        <f t="shared" si="4"/>
        <v>4.6864464456363601E-2</v>
      </c>
      <c r="J66" s="202">
        <f t="shared" si="4"/>
        <v>4.6864464456363594E-2</v>
      </c>
      <c r="K66" s="202">
        <f t="shared" si="4"/>
        <v>4.6864464456363587E-2</v>
      </c>
      <c r="L66" s="202">
        <f t="shared" si="4"/>
        <v>4.6864464456363601E-2</v>
      </c>
      <c r="M66" s="202">
        <f t="shared" si="4"/>
        <v>4.6864464456363594E-2</v>
      </c>
      <c r="N66" s="202">
        <f t="shared" si="4"/>
        <v>4.6864464456363573E-2</v>
      </c>
      <c r="O66" s="202">
        <f t="shared" si="4"/>
        <v>4.6864464456363587E-2</v>
      </c>
      <c r="P66" s="202">
        <f t="shared" si="4"/>
        <v>4.6864464456363587E-2</v>
      </c>
      <c r="Q66" s="202">
        <f t="shared" si="4"/>
        <v>4.6864464456363573E-2</v>
      </c>
    </row>
    <row r="67" spans="1:17" x14ac:dyDescent="0.25">
      <c r="A67" s="129" t="s">
        <v>79</v>
      </c>
      <c r="B67" s="201">
        <f t="shared" ref="B67:Q67" si="5">IF(B$10=0,0,B$10/B$5)</f>
        <v>7.9148873304080727E-2</v>
      </c>
      <c r="C67" s="201">
        <f t="shared" si="5"/>
        <v>7.9148873304080727E-2</v>
      </c>
      <c r="D67" s="201">
        <f t="shared" si="5"/>
        <v>7.9148873304080714E-2</v>
      </c>
      <c r="E67" s="201">
        <f t="shared" si="5"/>
        <v>7.91488733040807E-2</v>
      </c>
      <c r="F67" s="201">
        <f t="shared" si="5"/>
        <v>7.9148873304080714E-2</v>
      </c>
      <c r="G67" s="201">
        <f t="shared" si="5"/>
        <v>7.9148873304080769E-2</v>
      </c>
      <c r="H67" s="201">
        <f t="shared" si="5"/>
        <v>7.9148873304080741E-2</v>
      </c>
      <c r="I67" s="201">
        <f t="shared" si="5"/>
        <v>7.9148873304080755E-2</v>
      </c>
      <c r="J67" s="201">
        <f t="shared" si="5"/>
        <v>7.9148873304080755E-2</v>
      </c>
      <c r="K67" s="201">
        <f t="shared" si="5"/>
        <v>7.9148873304080741E-2</v>
      </c>
      <c r="L67" s="201">
        <f t="shared" si="5"/>
        <v>7.9148873304080741E-2</v>
      </c>
      <c r="M67" s="201">
        <f t="shared" si="5"/>
        <v>7.9148873304080741E-2</v>
      </c>
      <c r="N67" s="201">
        <f t="shared" si="5"/>
        <v>7.9148873304080714E-2</v>
      </c>
      <c r="O67" s="201">
        <f t="shared" si="5"/>
        <v>7.9148873304080741E-2</v>
      </c>
      <c r="P67" s="201">
        <f t="shared" si="5"/>
        <v>7.9148873304080741E-2</v>
      </c>
      <c r="Q67" s="201">
        <f t="shared" si="5"/>
        <v>7.9148873304080714E-2</v>
      </c>
    </row>
    <row r="68" spans="1:17" x14ac:dyDescent="0.25">
      <c r="A68" s="127" t="s">
        <v>306</v>
      </c>
      <c r="B68" s="200">
        <f t="shared" ref="B68:Q68" si="6">IF(B$15=0,0,B$15/B$5)</f>
        <v>2.9659566999475008E-2</v>
      </c>
      <c r="C68" s="200">
        <f t="shared" si="6"/>
        <v>2.9659566999475005E-2</v>
      </c>
      <c r="D68" s="200">
        <f t="shared" si="6"/>
        <v>2.9659566999475001E-2</v>
      </c>
      <c r="E68" s="200">
        <f t="shared" si="6"/>
        <v>2.9659566999475011E-2</v>
      </c>
      <c r="F68" s="200">
        <f t="shared" si="6"/>
        <v>2.9659566999475005E-2</v>
      </c>
      <c r="G68" s="200">
        <f t="shared" si="6"/>
        <v>2.9659566999475011E-2</v>
      </c>
      <c r="H68" s="200">
        <f t="shared" si="6"/>
        <v>2.9659566999475008E-2</v>
      </c>
      <c r="I68" s="200">
        <f t="shared" si="6"/>
        <v>2.9659566999475015E-2</v>
      </c>
      <c r="J68" s="200">
        <f t="shared" si="6"/>
        <v>2.9659566999475008E-2</v>
      </c>
      <c r="K68" s="200">
        <f t="shared" si="6"/>
        <v>2.9659566999475015E-2</v>
      </c>
      <c r="L68" s="200">
        <f t="shared" si="6"/>
        <v>2.9659566999475025E-2</v>
      </c>
      <c r="M68" s="200">
        <f t="shared" si="6"/>
        <v>2.9659566999475005E-2</v>
      </c>
      <c r="N68" s="200">
        <f t="shared" si="6"/>
        <v>2.9659566999475008E-2</v>
      </c>
      <c r="O68" s="200">
        <f t="shared" si="6"/>
        <v>2.9659566999475008E-2</v>
      </c>
      <c r="P68" s="200">
        <f t="shared" si="6"/>
        <v>2.9659566999475008E-2</v>
      </c>
      <c r="Q68" s="200">
        <f t="shared" si="6"/>
        <v>2.9659566999474991E-2</v>
      </c>
    </row>
    <row r="69" spans="1:17" x14ac:dyDescent="0.25">
      <c r="A69" s="127" t="s">
        <v>305</v>
      </c>
      <c r="B69" s="200">
        <f t="shared" ref="B69:Q69" si="7">IF(B$26=0,0,B$26/B$5)</f>
        <v>0.25210631949553763</v>
      </c>
      <c r="C69" s="200">
        <f t="shared" si="7"/>
        <v>0.25210631949553752</v>
      </c>
      <c r="D69" s="200">
        <f t="shared" si="7"/>
        <v>0.25210631949553752</v>
      </c>
      <c r="E69" s="200">
        <f t="shared" si="7"/>
        <v>0.25210631949553758</v>
      </c>
      <c r="F69" s="200">
        <f t="shared" si="7"/>
        <v>0.25210631949553752</v>
      </c>
      <c r="G69" s="200">
        <f t="shared" si="7"/>
        <v>0.25210631949553763</v>
      </c>
      <c r="H69" s="200">
        <f t="shared" si="7"/>
        <v>0.25210631949553752</v>
      </c>
      <c r="I69" s="200">
        <f t="shared" si="7"/>
        <v>0.25210631949553758</v>
      </c>
      <c r="J69" s="200">
        <f t="shared" si="7"/>
        <v>0.25210631949553758</v>
      </c>
      <c r="K69" s="200">
        <f t="shared" si="7"/>
        <v>0.25210631949553763</v>
      </c>
      <c r="L69" s="200">
        <f t="shared" si="7"/>
        <v>0.25210631949553769</v>
      </c>
      <c r="M69" s="200">
        <f t="shared" si="7"/>
        <v>0.25210631949553752</v>
      </c>
      <c r="N69" s="200">
        <f t="shared" si="7"/>
        <v>0.25210631949553758</v>
      </c>
      <c r="O69" s="200">
        <f t="shared" si="7"/>
        <v>0.25210631949553758</v>
      </c>
      <c r="P69" s="200">
        <f t="shared" si="7"/>
        <v>0.25210631949553763</v>
      </c>
      <c r="Q69" s="200">
        <f t="shared" si="7"/>
        <v>0.25210631949553747</v>
      </c>
    </row>
    <row r="70" spans="1:17" x14ac:dyDescent="0.25">
      <c r="A70" s="127" t="s">
        <v>304</v>
      </c>
      <c r="B70" s="200">
        <f t="shared" ref="B70:Q70" si="8">IF(B$37=0,0,B$37/B$5)</f>
        <v>7.4631077439998722E-2</v>
      </c>
      <c r="C70" s="200">
        <f t="shared" si="8"/>
        <v>0.11890952655281106</v>
      </c>
      <c r="D70" s="200">
        <f t="shared" si="8"/>
        <v>0.12767906364941736</v>
      </c>
      <c r="E70" s="200">
        <f t="shared" si="8"/>
        <v>0.13167497205525372</v>
      </c>
      <c r="F70" s="200">
        <f t="shared" si="8"/>
        <v>0.12703697300990716</v>
      </c>
      <c r="G70" s="200">
        <f t="shared" si="8"/>
        <v>0.12360392902023568</v>
      </c>
      <c r="H70" s="200">
        <f t="shared" si="8"/>
        <v>0.14000582233816147</v>
      </c>
      <c r="I70" s="200">
        <f t="shared" si="8"/>
        <v>0.18350447162202496</v>
      </c>
      <c r="J70" s="200">
        <f t="shared" si="8"/>
        <v>0.16558319588180592</v>
      </c>
      <c r="K70" s="200">
        <f t="shared" si="8"/>
        <v>0.10286776194717177</v>
      </c>
      <c r="L70" s="200">
        <f t="shared" si="8"/>
        <v>0.15748768330706184</v>
      </c>
      <c r="M70" s="200">
        <f t="shared" si="8"/>
        <v>0.1485337797476951</v>
      </c>
      <c r="N70" s="200">
        <f t="shared" si="8"/>
        <v>0.16304339142165619</v>
      </c>
      <c r="O70" s="200">
        <f t="shared" si="8"/>
        <v>0.18491767335410261</v>
      </c>
      <c r="P70" s="200">
        <f t="shared" si="8"/>
        <v>0.16922788851193729</v>
      </c>
      <c r="Q70" s="200">
        <f t="shared" si="8"/>
        <v>0.17992427864579008</v>
      </c>
    </row>
    <row r="71" spans="1:17" x14ac:dyDescent="0.25">
      <c r="A71" s="127" t="s">
        <v>303</v>
      </c>
      <c r="B71" s="200">
        <f t="shared" ref="B71:Q71" si="9">IF(B$38=0,0,B$38/B$5)</f>
        <v>0.39597410706752179</v>
      </c>
      <c r="C71" s="200">
        <f t="shared" si="9"/>
        <v>0.33762208266733351</v>
      </c>
      <c r="D71" s="200">
        <f t="shared" si="9"/>
        <v>0.32606521351557599</v>
      </c>
      <c r="E71" s="200">
        <f t="shared" si="9"/>
        <v>0.32079923538241645</v>
      </c>
      <c r="F71" s="200">
        <f t="shared" si="9"/>
        <v>0.32691138788289342</v>
      </c>
      <c r="G71" s="200">
        <f t="shared" si="9"/>
        <v>0.3314355993371349</v>
      </c>
      <c r="H71" s="200">
        <f t="shared" si="9"/>
        <v>0.30982048638097781</v>
      </c>
      <c r="I71" s="200">
        <f t="shared" si="9"/>
        <v>0.25249611537782135</v>
      </c>
      <c r="J71" s="200">
        <f t="shared" si="9"/>
        <v>0.27611353514361836</v>
      </c>
      <c r="K71" s="200">
        <f t="shared" si="9"/>
        <v>0.3587626026820574</v>
      </c>
      <c r="L71" s="200">
        <f t="shared" si="9"/>
        <v>0.28678214609902813</v>
      </c>
      <c r="M71" s="200">
        <f t="shared" si="9"/>
        <v>0.29858198122066765</v>
      </c>
      <c r="N71" s="200">
        <f t="shared" si="9"/>
        <v>0.27946059753626828</v>
      </c>
      <c r="O71" s="200">
        <f t="shared" si="9"/>
        <v>0.2506337380000031</v>
      </c>
      <c r="P71" s="200">
        <f t="shared" si="9"/>
        <v>0.27131040410479712</v>
      </c>
      <c r="Q71" s="200">
        <f t="shared" si="9"/>
        <v>0.25721424602811532</v>
      </c>
    </row>
    <row r="72" spans="1:17" x14ac:dyDescent="0.25">
      <c r="A72" s="142" t="s">
        <v>310</v>
      </c>
      <c r="B72" s="199">
        <f t="shared" ref="B72:Q72" si="10">IF(B$39=0,0,B$39/B$5)</f>
        <v>0.33170052889596768</v>
      </c>
      <c r="C72" s="199">
        <f t="shared" si="10"/>
        <v>0.26337026244218792</v>
      </c>
      <c r="D72" s="199">
        <f t="shared" si="10"/>
        <v>0.24983715957851912</v>
      </c>
      <c r="E72" s="199">
        <f t="shared" si="10"/>
        <v>0.24367069504404432</v>
      </c>
      <c r="F72" s="199">
        <f t="shared" si="10"/>
        <v>0.25082803042797969</v>
      </c>
      <c r="G72" s="199">
        <f t="shared" si="10"/>
        <v>0.25612588559820337</v>
      </c>
      <c r="H72" s="199">
        <f t="shared" si="10"/>
        <v>0.2308145713309645</v>
      </c>
      <c r="I72" s="199">
        <f t="shared" si="10"/>
        <v>0.16368768781313461</v>
      </c>
      <c r="J72" s="199">
        <f t="shared" si="10"/>
        <v>0.19134370492884009</v>
      </c>
      <c r="K72" s="199">
        <f t="shared" si="10"/>
        <v>0.28812582800184455</v>
      </c>
      <c r="L72" s="199">
        <f t="shared" si="10"/>
        <v>0.203836656746164</v>
      </c>
      <c r="M72" s="199">
        <f t="shared" si="10"/>
        <v>0.21765427295160455</v>
      </c>
      <c r="N72" s="199">
        <f t="shared" si="10"/>
        <v>0.19526311762236886</v>
      </c>
      <c r="O72" s="199">
        <f t="shared" si="10"/>
        <v>0.16150684243935515</v>
      </c>
      <c r="P72" s="199">
        <f t="shared" si="10"/>
        <v>0.1857192347057639</v>
      </c>
      <c r="Q72" s="199">
        <f t="shared" si="10"/>
        <v>0.16921262251441108</v>
      </c>
    </row>
    <row r="73" spans="1:17" x14ac:dyDescent="0.25">
      <c r="A73" s="142" t="s">
        <v>309</v>
      </c>
      <c r="B73" s="199">
        <f t="shared" ref="B73:Q73" si="11">IF(B$45=0,0,B$45/B$5)</f>
        <v>4.7455307199160017E-2</v>
      </c>
      <c r="C73" s="199">
        <f t="shared" si="11"/>
        <v>4.7455307199160017E-2</v>
      </c>
      <c r="D73" s="199">
        <f t="shared" si="11"/>
        <v>4.7455307199160003E-2</v>
      </c>
      <c r="E73" s="199">
        <f t="shared" si="11"/>
        <v>4.745530719916001E-2</v>
      </c>
      <c r="F73" s="199">
        <f t="shared" si="11"/>
        <v>4.745530719916001E-2</v>
      </c>
      <c r="G73" s="199">
        <f t="shared" si="11"/>
        <v>4.7455307199160031E-2</v>
      </c>
      <c r="H73" s="199">
        <f t="shared" si="11"/>
        <v>4.7455307199160017E-2</v>
      </c>
      <c r="I73" s="199">
        <f t="shared" si="11"/>
        <v>4.7455307199160031E-2</v>
      </c>
      <c r="J73" s="199">
        <f t="shared" si="11"/>
        <v>4.745530719916001E-2</v>
      </c>
      <c r="K73" s="199">
        <f t="shared" si="11"/>
        <v>4.7455307199160017E-2</v>
      </c>
      <c r="L73" s="199">
        <f t="shared" si="11"/>
        <v>4.7455307199160024E-2</v>
      </c>
      <c r="M73" s="199">
        <f t="shared" si="11"/>
        <v>4.745530719916001E-2</v>
      </c>
      <c r="N73" s="199">
        <f t="shared" si="11"/>
        <v>4.745530719916001E-2</v>
      </c>
      <c r="O73" s="199">
        <f t="shared" si="11"/>
        <v>4.7455307199160017E-2</v>
      </c>
      <c r="P73" s="199">
        <f t="shared" si="11"/>
        <v>4.745530719916001E-2</v>
      </c>
      <c r="Q73" s="199">
        <f t="shared" si="11"/>
        <v>4.7455307199159996E-2</v>
      </c>
    </row>
    <row r="74" spans="1:17" x14ac:dyDescent="0.25">
      <c r="A74" s="142" t="s">
        <v>308</v>
      </c>
      <c r="B74" s="199">
        <f t="shared" ref="B74:Q74" si="12">IF(B$56=0,0,B$56/B$5)</f>
        <v>1.6818270972394082E-2</v>
      </c>
      <c r="C74" s="199">
        <f t="shared" si="12"/>
        <v>2.6796513025985593E-2</v>
      </c>
      <c r="D74" s="199">
        <f t="shared" si="12"/>
        <v>2.8772746737896877E-2</v>
      </c>
      <c r="E74" s="199">
        <f t="shared" si="12"/>
        <v>2.9673233139212107E-2</v>
      </c>
      <c r="F74" s="199">
        <f t="shared" si="12"/>
        <v>2.8628050255753729E-2</v>
      </c>
      <c r="G74" s="199">
        <f t="shared" si="12"/>
        <v>2.7854406539771427E-2</v>
      </c>
      <c r="H74" s="199">
        <f t="shared" si="12"/>
        <v>3.1550607850853292E-2</v>
      </c>
      <c r="I74" s="199">
        <f t="shared" si="12"/>
        <v>4.1353120365526755E-2</v>
      </c>
      <c r="J74" s="199">
        <f t="shared" si="12"/>
        <v>3.7314523015618245E-2</v>
      </c>
      <c r="K74" s="199">
        <f t="shared" si="12"/>
        <v>2.3181467481052796E-2</v>
      </c>
      <c r="L74" s="199">
        <f t="shared" si="12"/>
        <v>3.5490182153704079E-2</v>
      </c>
      <c r="M74" s="199">
        <f t="shared" si="12"/>
        <v>3.3472401069903124E-2</v>
      </c>
      <c r="N74" s="199">
        <f t="shared" si="12"/>
        <v>3.6742172714739424E-2</v>
      </c>
      <c r="O74" s="199">
        <f t="shared" si="12"/>
        <v>4.1671588361487918E-2</v>
      </c>
      <c r="P74" s="199">
        <f t="shared" si="12"/>
        <v>3.8135862199873187E-2</v>
      </c>
      <c r="Q74" s="199">
        <f t="shared" si="12"/>
        <v>4.0546316314544244E-2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2.3720932150396418E-2</v>
      </c>
      <c r="C76" s="276">
        <f t="shared" si="14"/>
        <v>3.7794507437772303E-2</v>
      </c>
      <c r="D76" s="276">
        <f t="shared" si="14"/>
        <v>4.0581839492923537E-2</v>
      </c>
      <c r="E76" s="276">
        <f t="shared" si="14"/>
        <v>4.1851909220246564E-2</v>
      </c>
      <c r="F76" s="276">
        <f t="shared" si="14"/>
        <v>4.0377755765116298E-2</v>
      </c>
      <c r="G76" s="276">
        <f t="shared" si="14"/>
        <v>3.9286588300546391E-2</v>
      </c>
      <c r="H76" s="276">
        <f t="shared" si="14"/>
        <v>4.4499807938777634E-2</v>
      </c>
      <c r="I76" s="276">
        <f t="shared" si="14"/>
        <v>5.8325529658070474E-2</v>
      </c>
      <c r="J76" s="276">
        <f t="shared" si="14"/>
        <v>5.2629385632492691E-2</v>
      </c>
      <c r="K76" s="276">
        <f t="shared" si="14"/>
        <v>3.2695752028687769E-2</v>
      </c>
      <c r="L76" s="276">
        <f t="shared" si="14"/>
        <v>5.005628725182714E-2</v>
      </c>
      <c r="M76" s="276">
        <f t="shared" si="14"/>
        <v>4.7210355689554159E-2</v>
      </c>
      <c r="N76" s="276">
        <f t="shared" si="14"/>
        <v>5.1822127699992344E-2</v>
      </c>
      <c r="O76" s="276">
        <f t="shared" si="14"/>
        <v>5.8774705303811174E-2</v>
      </c>
      <c r="P76" s="276">
        <f t="shared" si="14"/>
        <v>5.3787824041182458E-2</v>
      </c>
      <c r="Q76" s="276">
        <f t="shared" si="14"/>
        <v>5.7187591984011403E-2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77.951815822186177</v>
      </c>
      <c r="C80" s="230">
        <f t="shared" si="15"/>
        <v>76.397504851963305</v>
      </c>
      <c r="D80" s="230">
        <f t="shared" si="15"/>
        <v>76.059454984288891</v>
      </c>
      <c r="E80" s="230">
        <f t="shared" si="15"/>
        <v>75.975665622554914</v>
      </c>
      <c r="F80" s="230">
        <f t="shared" si="15"/>
        <v>75.862488616236774</v>
      </c>
      <c r="G80" s="230">
        <f t="shared" si="15"/>
        <v>76.035299884130211</v>
      </c>
      <c r="H80" s="230">
        <f t="shared" si="15"/>
        <v>75.89951338721221</v>
      </c>
      <c r="I80" s="230">
        <f t="shared" si="15"/>
        <v>74.444892965230054</v>
      </c>
      <c r="J80" s="230">
        <f t="shared" si="15"/>
        <v>75.095827593810313</v>
      </c>
      <c r="K80" s="230">
        <f t="shared" si="15"/>
        <v>77.092076736740111</v>
      </c>
      <c r="L80" s="230">
        <f t="shared" si="15"/>
        <v>75.20411835499047</v>
      </c>
      <c r="M80" s="230">
        <f t="shared" si="15"/>
        <v>71.484192040523808</v>
      </c>
      <c r="N80" s="230">
        <f t="shared" si="15"/>
        <v>70.624798127981066</v>
      </c>
      <c r="O80" s="230">
        <f t="shared" si="15"/>
        <v>69.223156683218946</v>
      </c>
      <c r="P80" s="230">
        <f t="shared" si="15"/>
        <v>65.114717665962374</v>
      </c>
      <c r="Q80" s="230">
        <f t="shared" si="15"/>
        <v>60.966263374736755</v>
      </c>
    </row>
    <row r="81" spans="1:17" x14ac:dyDescent="0.25">
      <c r="A81" s="132" t="s">
        <v>83</v>
      </c>
      <c r="B81" s="275">
        <f>IF(B$6=0,0,B$6/TEL!B$5*1000)</f>
        <v>3.1660807549867989</v>
      </c>
      <c r="C81" s="275">
        <f>IF(C$6=0,0,C$6/TEL!C$5*1000)</f>
        <v>3.1029510639310733</v>
      </c>
      <c r="D81" s="275">
        <f>IF(D$6=0,0,D$6/TEL!D$5*1000)</f>
        <v>3.0892208747240471</v>
      </c>
      <c r="E81" s="275">
        <f>IF(E$6=0,0,E$6/TEL!E$5*1000)</f>
        <v>3.0858176969678857</v>
      </c>
      <c r="F81" s="275">
        <f>IF(F$6=0,0,F$6/TEL!F$5*1000)</f>
        <v>3.0812209144833269</v>
      </c>
      <c r="G81" s="275">
        <f>IF(G$6=0,0,G$6/TEL!G$5*1000)</f>
        <v>3.0882397943355988</v>
      </c>
      <c r="H81" s="275">
        <f>IF(H$6=0,0,H$6/TEL!H$5*1000)</f>
        <v>3.0827247077382602</v>
      </c>
      <c r="I81" s="275">
        <f>IF(I$6=0,0,I$6/TEL!I$5*1000)</f>
        <v>3.0236440349499079</v>
      </c>
      <c r="J81" s="275">
        <f>IF(J$6=0,0,J$6/TEL!J$5*1000)</f>
        <v>3.0500823106791541</v>
      </c>
      <c r="K81" s="275">
        <f>IF(K$6=0,0,K$6/TEL!K$5*1000)</f>
        <v>3.13116170475005</v>
      </c>
      <c r="L81" s="275">
        <f>IF(L$6=0,0,L$6/TEL!L$5*1000)</f>
        <v>3.0544806340703299</v>
      </c>
      <c r="M81" s="275">
        <f>IF(M$6=0,0,M$6/TEL!M$5*1000)</f>
        <v>2.9033925934649982</v>
      </c>
      <c r="N81" s="275">
        <f>IF(N$6=0,0,N$6/TEL!N$5*1000)</f>
        <v>2.8684875627257393</v>
      </c>
      <c r="O81" s="275">
        <f>IF(O$6=0,0,O$6/TEL!O$5*1000)</f>
        <v>2.8115586771462691</v>
      </c>
      <c r="P81" s="275">
        <f>IF(P$6=0,0,P$6/TEL!P$5*1000)</f>
        <v>2.6446908554236255</v>
      </c>
      <c r="Q81" s="275">
        <f>IF(Q$6=0,0,Q$6/TEL!Q$5*1000)</f>
        <v>2.4761977785676321</v>
      </c>
    </row>
    <row r="82" spans="1:17" x14ac:dyDescent="0.25">
      <c r="A82" s="76" t="s">
        <v>82</v>
      </c>
      <c r="B82" s="274">
        <f>IF(B$7=0,0,B$7/TEL!B$5*1000)</f>
        <v>2.5978098502455782</v>
      </c>
      <c r="C82" s="274">
        <f>IF(C$7=0,0,C$7/TEL!C$5*1000)</f>
        <v>2.5460111293793419</v>
      </c>
      <c r="D82" s="274">
        <f>IF(D$7=0,0,D$7/TEL!D$5*1000)</f>
        <v>2.5347453331069105</v>
      </c>
      <c r="E82" s="274">
        <f>IF(E$7=0,0,E$7/TEL!E$5*1000)</f>
        <v>2.5319529821274953</v>
      </c>
      <c r="F82" s="274">
        <f>IF(F$7=0,0,F$7/TEL!F$5*1000)</f>
        <v>2.528181263165806</v>
      </c>
      <c r="G82" s="274">
        <f>IF(G$7=0,0,G$7/TEL!G$5*1000)</f>
        <v>2.5339403440702344</v>
      </c>
      <c r="H82" s="274">
        <f>IF(H$7=0,0,H$7/TEL!H$5*1000)</f>
        <v>2.5294151448108795</v>
      </c>
      <c r="I82" s="274">
        <f>IF(I$7=0,0,I$7/TEL!I$5*1000)</f>
        <v>2.480938695343514</v>
      </c>
      <c r="J82" s="274">
        <f>IF(J$7=0,0,J$7/TEL!J$5*1000)</f>
        <v>2.5026316395316139</v>
      </c>
      <c r="K82" s="274">
        <f>IF(K$7=0,0,K$7/TEL!K$5*1000)</f>
        <v>2.5691583218461949</v>
      </c>
      <c r="L82" s="274">
        <f>IF(L$7=0,0,L$7/TEL!L$5*1000)</f>
        <v>2.5062405202628342</v>
      </c>
      <c r="M82" s="274">
        <f>IF(M$7=0,0,M$7/TEL!M$5*1000)</f>
        <v>2.3822708459199986</v>
      </c>
      <c r="N82" s="274">
        <f>IF(N$7=0,0,N$7/TEL!N$5*1000)</f>
        <v>2.3536308206980423</v>
      </c>
      <c r="O82" s="274">
        <f>IF(O$7=0,0,O$7/TEL!O$5*1000)</f>
        <v>2.3069199402225791</v>
      </c>
      <c r="P82" s="274">
        <f>IF(P$7=0,0,P$7/TEL!P$5*1000)</f>
        <v>2.1700027531681023</v>
      </c>
      <c r="Q82" s="274">
        <f>IF(Q$7=0,0,Q$7/TEL!Q$5*1000)</f>
        <v>2.0317520234401081</v>
      </c>
    </row>
    <row r="83" spans="1:17" x14ac:dyDescent="0.25">
      <c r="A83" s="76" t="s">
        <v>81</v>
      </c>
      <c r="B83" s="274">
        <f>IF(B$8=0,0,B$8/TEL!B$5*1000)</f>
        <v>1.8671758298640093</v>
      </c>
      <c r="C83" s="274">
        <f>IF(C$8=0,0,C$8/TEL!C$5*1000)</f>
        <v>1.8299454992414019</v>
      </c>
      <c r="D83" s="274">
        <f>IF(D$8=0,0,D$8/TEL!D$5*1000)</f>
        <v>1.8218482081705922</v>
      </c>
      <c r="E83" s="274">
        <f>IF(E$8=0,0,E$8/TEL!E$5*1000)</f>
        <v>1.8198412059041376</v>
      </c>
      <c r="F83" s="274">
        <f>IF(F$8=0,0,F$8/TEL!F$5*1000)</f>
        <v>1.8171302829004234</v>
      </c>
      <c r="G83" s="274">
        <f>IF(G$8=0,0,G$8/TEL!G$5*1000)</f>
        <v>1.821269622300481</v>
      </c>
      <c r="H83" s="274">
        <f>IF(H$8=0,0,H$8/TEL!H$5*1000)</f>
        <v>1.8180171353328198</v>
      </c>
      <c r="I83" s="274">
        <f>IF(I$8=0,0,I$8/TEL!I$5*1000)</f>
        <v>1.7831746872781509</v>
      </c>
      <c r="J83" s="274">
        <f>IF(J$8=0,0,J$8/TEL!J$5*1000)</f>
        <v>1.7987664909133474</v>
      </c>
      <c r="K83" s="274">
        <f>IF(K$8=0,0,K$8/TEL!K$5*1000)</f>
        <v>1.8465825438269527</v>
      </c>
      <c r="L83" s="274">
        <f>IF(L$8=0,0,L$8/TEL!L$5*1000)</f>
        <v>1.8013603739389124</v>
      </c>
      <c r="M83" s="274">
        <f>IF(M$8=0,0,M$8/TEL!M$5*1000)</f>
        <v>1.7122571705049987</v>
      </c>
      <c r="N83" s="274">
        <f>IF(N$8=0,0,N$8/TEL!N$5*1000)</f>
        <v>1.691672152376718</v>
      </c>
      <c r="O83" s="274">
        <f>IF(O$8=0,0,O$8/TEL!O$5*1000)</f>
        <v>1.6580987070349791</v>
      </c>
      <c r="P83" s="274">
        <f>IF(P$8=0,0,P$8/TEL!P$5*1000)</f>
        <v>1.5596894788395739</v>
      </c>
      <c r="Q83" s="274">
        <f>IF(Q$8=0,0,Q$8/TEL!Q$5*1000)</f>
        <v>1.4603217668475776</v>
      </c>
    </row>
    <row r="84" spans="1:17" x14ac:dyDescent="0.25">
      <c r="A84" s="76" t="s">
        <v>80</v>
      </c>
      <c r="B84" s="274">
        <f>IF(B$9=0,0,B$9/TEL!B$5*1000)</f>
        <v>3.6531701019078442</v>
      </c>
      <c r="C84" s="274">
        <f>IF(C$9=0,0,C$9/TEL!C$5*1000)</f>
        <v>3.5803281506896991</v>
      </c>
      <c r="D84" s="274">
        <f>IF(D$9=0,0,D$9/TEL!D$5*1000)</f>
        <v>3.564485624681593</v>
      </c>
      <c r="E84" s="274">
        <f>IF(E$9=0,0,E$9/TEL!E$5*1000)</f>
        <v>3.5605588811167901</v>
      </c>
      <c r="F84" s="274">
        <f>IF(F$9=0,0,F$9/TEL!F$5*1000)</f>
        <v>3.555254901326915</v>
      </c>
      <c r="G84" s="274">
        <f>IF(G$9=0,0,G$9/TEL!G$5*1000)</f>
        <v>3.5633536088487672</v>
      </c>
      <c r="H84" s="274">
        <f>IF(H$9=0,0,H$9/TEL!H$5*1000)</f>
        <v>3.5569900473902996</v>
      </c>
      <c r="I84" s="274">
        <f>IF(I$9=0,0,I$9/TEL!I$5*1000)</f>
        <v>3.4888200403268161</v>
      </c>
      <c r="J84" s="274">
        <f>IF(J$9=0,0,J$9/TEL!J$5*1000)</f>
        <v>3.5193257430913314</v>
      </c>
      <c r="K84" s="274">
        <f>IF(K$9=0,0,K$9/TEL!K$5*1000)</f>
        <v>3.6128788900962112</v>
      </c>
      <c r="L84" s="274">
        <f>IF(L$9=0,0,L$9/TEL!L$5*1000)</f>
        <v>3.5244007316196102</v>
      </c>
      <c r="M84" s="274">
        <f>IF(M$9=0,0,M$9/TEL!M$5*1000)</f>
        <v>3.3500683770749977</v>
      </c>
      <c r="N84" s="274">
        <f>IF(N$9=0,0,N$9/TEL!N$5*1000)</f>
        <v>3.3097933416066221</v>
      </c>
      <c r="O84" s="274">
        <f>IF(O$9=0,0,O$9/TEL!O$5*1000)</f>
        <v>3.2441061659380019</v>
      </c>
      <c r="P84" s="274">
        <f>IF(P$9=0,0,P$9/TEL!P$5*1000)</f>
        <v>3.051566371642644</v>
      </c>
      <c r="Q84" s="274">
        <f>IF(Q$9=0,0,Q$9/TEL!Q$5*1000)</f>
        <v>2.8571512829626515</v>
      </c>
    </row>
    <row r="85" spans="1:17" x14ac:dyDescent="0.25">
      <c r="A85" s="129" t="s">
        <v>79</v>
      </c>
      <c r="B85" s="273">
        <f>IF(B$10=0,0,B$10/TEL!B$5*1000)</f>
        <v>6.1697983943332479</v>
      </c>
      <c r="C85" s="273">
        <f>IF(C$10=0,0,C$10/TEL!C$5*1000)</f>
        <v>6.0467764322759372</v>
      </c>
      <c r="D85" s="273">
        <f>IF(D$10=0,0,D$10/TEL!D$5*1000)</f>
        <v>6.020020166128913</v>
      </c>
      <c r="E85" s="273">
        <f>IF(E$10=0,0,E$10/TEL!E$5*1000)</f>
        <v>6.0133883325528013</v>
      </c>
      <c r="F85" s="273">
        <f>IF(F$10=0,0,F$10/TEL!F$5*1000)</f>
        <v>6.004430500018791</v>
      </c>
      <c r="G85" s="273">
        <f>IF(G$10=0,0,G$10/TEL!G$5*1000)</f>
        <v>6.0181083171668091</v>
      </c>
      <c r="H85" s="273">
        <f>IF(H$10=0,0,H$10/TEL!H$5*1000)</f>
        <v>6.0073609689258394</v>
      </c>
      <c r="I85" s="273">
        <f>IF(I$10=0,0,I$10/TEL!I$5*1000)</f>
        <v>5.8922294014408463</v>
      </c>
      <c r="J85" s="273">
        <f>IF(J$10=0,0,J$10/TEL!J$5*1000)</f>
        <v>5.9437501438875833</v>
      </c>
      <c r="K85" s="273">
        <f>IF(K$10=0,0,K$10/TEL!K$5*1000)</f>
        <v>6.1017510143847131</v>
      </c>
      <c r="L85" s="273">
        <f>IF(L$10=0,0,L$10/TEL!L$5*1000)</f>
        <v>5.9523212356242308</v>
      </c>
      <c r="M85" s="273">
        <f>IF(M$10=0,0,M$10/TEL!M$5*1000)</f>
        <v>5.6578932590599962</v>
      </c>
      <c r="N85" s="273">
        <f>IF(N$10=0,0,N$10/TEL!N$5*1000)</f>
        <v>5.589873199157851</v>
      </c>
      <c r="O85" s="273">
        <f>IF(O$10=0,0,O$10/TEL!O$5*1000)</f>
        <v>5.4789348580286266</v>
      </c>
      <c r="P85" s="273">
        <f>IF(P$10=0,0,P$10/TEL!P$5*1000)</f>
        <v>5.1537565387742434</v>
      </c>
      <c r="Q85" s="273">
        <f>IF(Q$10=0,0,Q$10/TEL!Q$5*1000)</f>
        <v>4.8254110556702576</v>
      </c>
    </row>
    <row r="86" spans="1:17" x14ac:dyDescent="0.25">
      <c r="A86" s="127" t="s">
        <v>306</v>
      </c>
      <c r="B86" s="296">
        <f>IF(B$15=0,0,B$15/TEL!B$5*1000)</f>
        <v>2.3120171041088664</v>
      </c>
      <c r="C86" s="296">
        <f>IF(C$15=0,0,C$15/TEL!C$5*1000)</f>
        <v>2.265916913749523</v>
      </c>
      <c r="D86" s="296">
        <f>IF(D$15=0,0,D$15/TEL!D$5*1000)</f>
        <v>2.2558905010500694</v>
      </c>
      <c r="E86" s="296">
        <f>IF(E$15=0,0,E$15/TEL!E$5*1000)</f>
        <v>2.2534053448618785</v>
      </c>
      <c r="F86" s="296">
        <f>IF(F$15=0,0,F$15/TEL!F$5*1000)</f>
        <v>2.2500485638601848</v>
      </c>
      <c r="G86" s="296">
        <f>IF(G$15=0,0,G$15/TEL!G$5*1000)</f>
        <v>2.255174071238534</v>
      </c>
      <c r="H86" s="296">
        <f>IF(H$15=0,0,H$15/TEL!H$5*1000)</f>
        <v>2.2511467025355709</v>
      </c>
      <c r="I86" s="296">
        <f>IF(I$15=0,0,I$15/TEL!I$5*1000)</f>
        <v>2.208003290670987</v>
      </c>
      <c r="J86" s="296">
        <f>IF(J$15=0,0,J$15/TEL!J$5*1000)</f>
        <v>2.2273097298996412</v>
      </c>
      <c r="K86" s="296">
        <f>IF(K$15=0,0,K$15/TEL!K$5*1000)</f>
        <v>2.2865176151020123</v>
      </c>
      <c r="L86" s="296">
        <f>IF(L$15=0,0,L$15/TEL!L$5*1000)</f>
        <v>2.230521586986288</v>
      </c>
      <c r="M86" s="296">
        <f>IF(M$15=0,0,M$15/TEL!M$5*1000)</f>
        <v>2.120190183229254</v>
      </c>
      <c r="N86" s="296">
        <f>IF(N$15=0,0,N$15/TEL!N$5*1000)</f>
        <v>2.0947009319012522</v>
      </c>
      <c r="O86" s="296">
        <f>IF(O$15=0,0,O$15/TEL!O$5*1000)</f>
        <v>2.0531288535610885</v>
      </c>
      <c r="P86" s="296">
        <f>IF(P$15=0,0,P$15/TEL!P$5*1000)</f>
        <v>1.9312743312655101</v>
      </c>
      <c r="Q86" s="296">
        <f>IF(Q$15=0,0,Q$15/TEL!Q$5*1000)</f>
        <v>1.8082329732706435</v>
      </c>
    </row>
    <row r="87" spans="1:17" x14ac:dyDescent="0.25">
      <c r="A87" s="127" t="s">
        <v>305</v>
      </c>
      <c r="B87" s="296">
        <f>IF(B$26=0,0,B$26/TEL!B$5*1000)</f>
        <v>19.652145384925369</v>
      </c>
      <c r="C87" s="296">
        <f>IF(C$26=0,0,C$26/TEL!C$5*1000)</f>
        <v>19.260293766870944</v>
      </c>
      <c r="D87" s="296">
        <f>IF(D$26=0,0,D$26/TEL!D$5*1000)</f>
        <v>19.175069258925593</v>
      </c>
      <c r="E87" s="296">
        <f>IF(E$26=0,0,E$26/TEL!E$5*1000)</f>
        <v>19.153945431325965</v>
      </c>
      <c r="F87" s="296">
        <f>IF(F$26=0,0,F$26/TEL!F$5*1000)</f>
        <v>19.125412792811566</v>
      </c>
      <c r="G87" s="296">
        <f>IF(G$26=0,0,G$26/TEL!G$5*1000)</f>
        <v>19.168979605527543</v>
      </c>
      <c r="H87" s="296">
        <f>IF(H$26=0,0,H$26/TEL!H$5*1000)</f>
        <v>19.134746971552349</v>
      </c>
      <c r="I87" s="296">
        <f>IF(I$26=0,0,I$26/TEL!I$5*1000)</f>
        <v>18.768027970703386</v>
      </c>
      <c r="J87" s="296">
        <f>IF(J$26=0,0,J$26/TEL!J$5*1000)</f>
        <v>18.932132704146952</v>
      </c>
      <c r="K87" s="296">
        <f>IF(K$26=0,0,K$26/TEL!K$5*1000)</f>
        <v>19.435399728367106</v>
      </c>
      <c r="L87" s="296">
        <f>IF(L$26=0,0,L$26/TEL!L$5*1000)</f>
        <v>18.95943348938345</v>
      </c>
      <c r="M87" s="296">
        <f>IF(M$26=0,0,M$26/TEL!M$5*1000)</f>
        <v>18.021616557448652</v>
      </c>
      <c r="N87" s="296">
        <f>IF(N$26=0,0,N$26/TEL!N$5*1000)</f>
        <v>17.804957921160639</v>
      </c>
      <c r="O87" s="296">
        <f>IF(O$26=0,0,O$26/TEL!O$5*1000)</f>
        <v>17.451595255269254</v>
      </c>
      <c r="P87" s="296">
        <f>IF(P$26=0,0,P$26/TEL!P$5*1000)</f>
        <v>16.415831815756839</v>
      </c>
      <c r="Q87" s="296">
        <f>IF(Q$26=0,0,Q$26/TEL!Q$5*1000)</f>
        <v>15.369980272800474</v>
      </c>
    </row>
    <row r="88" spans="1:17" x14ac:dyDescent="0.25">
      <c r="A88" s="127" t="s">
        <v>304</v>
      </c>
      <c r="B88" s="296">
        <f>IF(B$37=0,0,B$37/TEL!B$5*1000)</f>
        <v>5.817628003214093</v>
      </c>
      <c r="C88" s="296">
        <f>IF(C$37=0,0,C$37/TEL!C$5*1000)</f>
        <v>9.0843911317630432</v>
      </c>
      <c r="D88" s="296">
        <f>IF(D$37=0,0,D$37/TEL!D$5*1000)</f>
        <v>9.711199994079017</v>
      </c>
      <c r="E88" s="296">
        <f>IF(E$37=0,0,E$37/TEL!E$5*1000)</f>
        <v>10.004093647729221</v>
      </c>
      <c r="F88" s="296">
        <f>IF(F$37=0,0,F$37/TEL!F$5*1000)</f>
        <v>9.637340918805263</v>
      </c>
      <c r="G88" s="296">
        <f>IF(G$37=0,0,G$37/TEL!G$5*1000)</f>
        <v>9.3982618099103625</v>
      </c>
      <c r="H88" s="296">
        <f>IF(H$37=0,0,H$37/TEL!H$5*1000)</f>
        <v>10.626373786842942</v>
      </c>
      <c r="I88" s="296">
        <f>IF(I$37=0,0,I$37/TEL!I$5*1000)</f>
        <v>13.660970748542745</v>
      </c>
      <c r="J88" s="296">
        <f>IF(J$37=0,0,J$37/TEL!J$5*1000)</f>
        <v>12.434607130372218</v>
      </c>
      <c r="K88" s="296">
        <f>IF(K$37=0,0,K$37/TEL!K$5*1000)</f>
        <v>7.9302893977680808</v>
      </c>
      <c r="L88" s="296">
        <f>IF(L$37=0,0,L$37/TEL!L$5*1000)</f>
        <v>11.84372237487753</v>
      </c>
      <c r="M88" s="296">
        <f>IF(M$37=0,0,M$37/TEL!M$5*1000)</f>
        <v>10.617817235989103</v>
      </c>
      <c r="N88" s="296">
        <f>IF(N$37=0,0,N$37/TEL!N$5*1000)</f>
        <v>11.51490660525587</v>
      </c>
      <c r="O88" s="296">
        <f>IF(O$37=0,0,O$37/TEL!O$5*1000)</f>
        <v>12.800585076087346</v>
      </c>
      <c r="P88" s="296">
        <f>IF(P$37=0,0,P$37/TEL!P$5*1000)</f>
        <v>11.019226181661754</v>
      </c>
      <c r="Q88" s="296">
        <f>IF(Q$37=0,0,Q$37/TEL!Q$5*1000)</f>
        <v>10.969310959428766</v>
      </c>
    </row>
    <row r="89" spans="1:17" x14ac:dyDescent="0.25">
      <c r="A89" s="127" t="s">
        <v>303</v>
      </c>
      <c r="B89" s="296">
        <f>IF(B$38=0,0,B$38/TEL!B$5*1000)</f>
        <v>30.866900664482085</v>
      </c>
      <c r="C89" s="296">
        <f>IF(C$38=0,0,C$38/TEL!C$5*1000)</f>
        <v>25.793484698707573</v>
      </c>
      <c r="D89" s="296">
        <f>IF(D$38=0,0,D$38/TEL!D$5*1000)</f>
        <v>24.800342429330502</v>
      </c>
      <c r="E89" s="296">
        <f>IF(E$38=0,0,E$38/TEL!E$5*1000)</f>
        <v>24.37293543938577</v>
      </c>
      <c r="F89" s="296">
        <f>IF(F$38=0,0,F$38/TEL!F$5*1000)</f>
        <v>24.800311441784167</v>
      </c>
      <c r="G89" s="296">
        <f>IF(G$38=0,0,G$38/TEL!G$5*1000)</f>
        <v>25.200805187875471</v>
      </c>
      <c r="H89" s="296">
        <f>IF(H$38=0,0,H$38/TEL!H$5*1000)</f>
        <v>23.515224153705624</v>
      </c>
      <c r="I89" s="296">
        <f>IF(I$38=0,0,I$38/TEL!I$5*1000)</f>
        <v>18.797046283438291</v>
      </c>
      <c r="J89" s="296">
        <f>IF(J$38=0,0,J$38/TEL!J$5*1000)</f>
        <v>20.73497443146265</v>
      </c>
      <c r="K89" s="296">
        <f>IF(K$38=0,0,K$38/TEL!K$5*1000)</f>
        <v>27.65775409623777</v>
      </c>
      <c r="L89" s="296">
        <f>IF(L$38=0,0,L$38/TEL!L$5*1000)</f>
        <v>21.567198457329468</v>
      </c>
      <c r="M89" s="296">
        <f>IF(M$38=0,0,M$38/TEL!M$5*1000)</f>
        <v>21.343891685418281</v>
      </c>
      <c r="N89" s="296">
        <f>IF(N$38=0,0,N$38/TEL!N$5*1000)</f>
        <v>19.736848285723916</v>
      </c>
      <c r="O89" s="296">
        <f>IF(O$38=0,0,O$38/TEL!O$5*1000)</f>
        <v>17.34965851567506</v>
      </c>
      <c r="P89" s="296">
        <f>IF(P$38=0,0,P$38/TEL!P$5*1000)</f>
        <v>17.666300363122026</v>
      </c>
      <c r="Q89" s="296">
        <f>IF(Q$38=0,0,Q$38/TEL!Q$5*1000)</f>
        <v>15.681391467084419</v>
      </c>
    </row>
    <row r="90" spans="1:17" x14ac:dyDescent="0.25">
      <c r="A90" s="72" t="s">
        <v>302</v>
      </c>
      <c r="B90" s="272">
        <f>IF(B$58=0,0,B$58/TEL!B$5*1000)</f>
        <v>1.8490897341182757</v>
      </c>
      <c r="C90" s="272">
        <f>IF(C$58=0,0,C$58/TEL!C$5*1000)</f>
        <v>2.8874060653547731</v>
      </c>
      <c r="D90" s="272">
        <f>IF(D$58=0,0,D$58/TEL!D$5*1000)</f>
        <v>3.0866325940916552</v>
      </c>
      <c r="E90" s="272">
        <f>IF(E$58=0,0,E$58/TEL!E$5*1000)</f>
        <v>3.1797266605829773</v>
      </c>
      <c r="F90" s="272">
        <f>IF(F$58=0,0,F$58/TEL!F$5*1000)</f>
        <v>3.0631570370803241</v>
      </c>
      <c r="G90" s="272">
        <f>IF(G$58=0,0,G$58/TEL!G$5*1000)</f>
        <v>2.9871675228564056</v>
      </c>
      <c r="H90" s="272">
        <f>IF(H$58=0,0,H$58/TEL!H$5*1000)</f>
        <v>3.3775137683776255</v>
      </c>
      <c r="I90" s="272">
        <f>IF(I$58=0,0,I$58/TEL!I$5*1000)</f>
        <v>4.3420378125354073</v>
      </c>
      <c r="J90" s="272">
        <f>IF(J$58=0,0,J$58/TEL!J$5*1000)</f>
        <v>3.9522472698258282</v>
      </c>
      <c r="K90" s="272">
        <f>IF(K$58=0,0,K$58/TEL!K$5*1000)</f>
        <v>2.5205834243610235</v>
      </c>
      <c r="L90" s="272">
        <f>IF(L$58=0,0,L$58/TEL!L$5*1000)</f>
        <v>3.7644389508978073</v>
      </c>
      <c r="M90" s="272">
        <f>IF(M$58=0,0,M$58/TEL!M$5*1000)</f>
        <v>3.3747941324135255</v>
      </c>
      <c r="N90" s="272">
        <f>IF(N$58=0,0,N$58/TEL!N$5*1000)</f>
        <v>3.6599273073744163</v>
      </c>
      <c r="O90" s="272">
        <f>IF(O$58=0,0,O$58/TEL!O$5*1000)</f>
        <v>4.0685706342557406</v>
      </c>
      <c r="P90" s="272">
        <f>IF(P$58=0,0,P$58/TEL!P$5*1000)</f>
        <v>3.5023789763080595</v>
      </c>
      <c r="Q90" s="272">
        <f>IF(Q$58=0,0,Q$58/TEL!Q$5*1000)</f>
        <v>3.4865137946642246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530.71028910456539</v>
      </c>
      <c r="C5" s="96">
        <v>450.32575986322291</v>
      </c>
      <c r="D5" s="96">
        <v>466.25696942269258</v>
      </c>
      <c r="E5" s="96">
        <v>453.05009972612635</v>
      </c>
      <c r="F5" s="96">
        <v>452.32878324398439</v>
      </c>
      <c r="G5" s="96">
        <v>443.37367374609028</v>
      </c>
      <c r="H5" s="96">
        <v>285.87588632421705</v>
      </c>
      <c r="I5" s="96">
        <v>251.67958319962062</v>
      </c>
      <c r="J5" s="96">
        <v>223.16213551297449</v>
      </c>
      <c r="K5" s="96">
        <v>228.67710179694339</v>
      </c>
      <c r="L5" s="96">
        <v>198.29288405059557</v>
      </c>
      <c r="M5" s="96">
        <v>201.43040903713569</v>
      </c>
      <c r="N5" s="96">
        <v>190.82981492902906</v>
      </c>
      <c r="O5" s="96">
        <v>167.99997757088758</v>
      </c>
      <c r="P5" s="96">
        <v>169.84889700517127</v>
      </c>
      <c r="Q5" s="96">
        <v>181.94370983676703</v>
      </c>
    </row>
    <row r="6" spans="1:17" x14ac:dyDescent="0.25">
      <c r="A6" s="132" t="s">
        <v>83</v>
      </c>
      <c r="B6" s="160">
        <v>22.718096470600642</v>
      </c>
      <c r="C6" s="160">
        <v>18.892705764128532</v>
      </c>
      <c r="D6" s="160">
        <v>19.474519063870268</v>
      </c>
      <c r="E6" s="160">
        <v>18.902051392966424</v>
      </c>
      <c r="F6" s="160">
        <v>18.843844218987428</v>
      </c>
      <c r="G6" s="160">
        <v>18.512853364360748</v>
      </c>
      <c r="H6" s="160">
        <v>11.915292590500465</v>
      </c>
      <c r="I6" s="160">
        <v>10.288950825254801</v>
      </c>
      <c r="J6" s="160">
        <v>9.2028959568088453</v>
      </c>
      <c r="K6" s="160">
        <v>9.6810089166460767</v>
      </c>
      <c r="L6" s="160">
        <v>8.1891146099498684</v>
      </c>
      <c r="M6" s="160">
        <v>8.3406187651125236</v>
      </c>
      <c r="N6" s="160">
        <v>7.8066852867068075</v>
      </c>
      <c r="O6" s="160">
        <v>6.7363376421300289</v>
      </c>
      <c r="P6" s="160">
        <v>6.8689550834797304</v>
      </c>
      <c r="Q6" s="160">
        <v>7.3271209539228508</v>
      </c>
    </row>
    <row r="7" spans="1:17" x14ac:dyDescent="0.25">
      <c r="A7" s="76" t="s">
        <v>82</v>
      </c>
      <c r="B7" s="159">
        <v>4.7404561418171918</v>
      </c>
      <c r="C7" s="159">
        <v>3.9422335929864238</v>
      </c>
      <c r="D7" s="159">
        <v>4.0636372692900631</v>
      </c>
      <c r="E7" s="159">
        <v>3.9441836922687763</v>
      </c>
      <c r="F7" s="159">
        <v>3.9320379319167311</v>
      </c>
      <c r="G7" s="159">
        <v>3.8629719504542948</v>
      </c>
      <c r="H7" s="159">
        <v>2.4862964207975051</v>
      </c>
      <c r="I7" s="159">
        <v>2.1469369229747204</v>
      </c>
      <c r="J7" s="159">
        <v>1.9203160228417533</v>
      </c>
      <c r="K7" s="159">
        <v>2.0200811382807089</v>
      </c>
      <c r="L7" s="159">
        <v>1.7087760279131956</v>
      </c>
      <c r="M7" s="159">
        <v>1.7403895393612634</v>
      </c>
      <c r="N7" s="159">
        <v>1.6289766733975297</v>
      </c>
      <c r="O7" s="159">
        <v>1.405633310445457</v>
      </c>
      <c r="P7" s="159">
        <v>1.4333058386069528</v>
      </c>
      <c r="Q7" s="159">
        <v>1.5289087082102124</v>
      </c>
    </row>
    <row r="8" spans="1:17" x14ac:dyDescent="0.25">
      <c r="A8" s="76" t="s">
        <v>81</v>
      </c>
      <c r="B8" s="159">
        <v>18.373532009980966</v>
      </c>
      <c r="C8" s="159">
        <v>15.279701561333756</v>
      </c>
      <c r="D8" s="159">
        <v>15.750250020377029</v>
      </c>
      <c r="E8" s="159">
        <v>15.287259950340017</v>
      </c>
      <c r="F8" s="159">
        <v>15.24018420278794</v>
      </c>
      <c r="G8" s="159">
        <v>14.972491393649454</v>
      </c>
      <c r="H8" s="159">
        <v>9.6366352745777082</v>
      </c>
      <c r="I8" s="159">
        <v>8.3213119365691792</v>
      </c>
      <c r="J8" s="159">
        <v>7.4429520829691782</v>
      </c>
      <c r="K8" s="159">
        <v>7.8296316528585077</v>
      </c>
      <c r="L8" s="159">
        <v>6.6230443036470952</v>
      </c>
      <c r="M8" s="159">
        <v>6.745575099663764</v>
      </c>
      <c r="N8" s="159">
        <v>6.3137500183070001</v>
      </c>
      <c r="O8" s="159">
        <v>5.4480935697181438</v>
      </c>
      <c r="P8" s="159">
        <v>5.5553495102355974</v>
      </c>
      <c r="Q8" s="159">
        <v>5.9258966332025818</v>
      </c>
    </row>
    <row r="9" spans="1:17" x14ac:dyDescent="0.25">
      <c r="A9" s="76" t="s">
        <v>80</v>
      </c>
      <c r="B9" s="159">
        <v>25.274155816942557</v>
      </c>
      <c r="C9" s="159">
        <v>21.018362603757744</v>
      </c>
      <c r="D9" s="159">
        <v>21.665636903920689</v>
      </c>
      <c r="E9" s="159">
        <v>21.028759728347911</v>
      </c>
      <c r="F9" s="159">
        <v>20.964003546565127</v>
      </c>
      <c r="G9" s="159">
        <v>20.595772236136305</v>
      </c>
      <c r="H9" s="159">
        <v>13.255906450018168</v>
      </c>
      <c r="I9" s="159">
        <v>11.446581657352841</v>
      </c>
      <c r="J9" s="159">
        <v>10.238332541658931</v>
      </c>
      <c r="K9" s="159">
        <v>10.770238965274286</v>
      </c>
      <c r="L9" s="159">
        <v>9.1104885888004006</v>
      </c>
      <c r="M9" s="159">
        <v>9.2790387853122631</v>
      </c>
      <c r="N9" s="159">
        <v>8.6850313627902356</v>
      </c>
      <c r="O9" s="159">
        <v>7.4942567227433043</v>
      </c>
      <c r="P9" s="159">
        <v>7.6417952227692263</v>
      </c>
      <c r="Q9" s="159">
        <v>8.1515102692991945</v>
      </c>
    </row>
    <row r="10" spans="1:17" x14ac:dyDescent="0.25">
      <c r="A10" s="129" t="s">
        <v>79</v>
      </c>
      <c r="B10" s="158">
        <v>66.934863231443771</v>
      </c>
      <c r="C10" s="158">
        <v>55.663498336249056</v>
      </c>
      <c r="D10" s="158">
        <v>57.377692377405012</v>
      </c>
      <c r="E10" s="158">
        <v>55.69103332259585</v>
      </c>
      <c r="F10" s="158">
        <v>55.519537774399168</v>
      </c>
      <c r="G10" s="158">
        <v>54.545606040493183</v>
      </c>
      <c r="H10" s="158">
        <v>35.108624487550038</v>
      </c>
      <c r="I10" s="158">
        <v>30.317202097880291</v>
      </c>
      <c r="J10" s="158">
        <v>27.117319574777788</v>
      </c>
      <c r="K10" s="158">
        <v>28.525835018517789</v>
      </c>
      <c r="L10" s="158">
        <v>24.129451200629582</v>
      </c>
      <c r="M10" s="158">
        <v>24.575931251638512</v>
      </c>
      <c r="N10" s="158">
        <v>23.002805333755447</v>
      </c>
      <c r="O10" s="158">
        <v>19.849244496312274</v>
      </c>
      <c r="P10" s="158">
        <v>20.241550078769897</v>
      </c>
      <c r="Q10" s="158">
        <v>21.591669812447751</v>
      </c>
    </row>
    <row r="11" spans="1:17" x14ac:dyDescent="0.25">
      <c r="A11" s="92" t="s">
        <v>125</v>
      </c>
      <c r="B11" s="91">
        <v>10.934236866609547</v>
      </c>
      <c r="C11" s="91">
        <v>9.0953475411356166</v>
      </c>
      <c r="D11" s="91">
        <v>9.3754447506763192</v>
      </c>
      <c r="E11" s="91">
        <v>9.0998467242241752</v>
      </c>
      <c r="F11" s="91">
        <v>9.0718245614203941</v>
      </c>
      <c r="G11" s="91">
        <v>8.9070093414138789</v>
      </c>
      <c r="H11" s="91">
        <v>5.7248232857702845</v>
      </c>
      <c r="I11" s="91">
        <v>4.9407379922043493</v>
      </c>
      <c r="J11" s="91">
        <v>4.418077152068542</v>
      </c>
      <c r="K11" s="91">
        <v>4.6488851056781106</v>
      </c>
      <c r="L11" s="91">
        <v>3.9342089779704406</v>
      </c>
      <c r="M11" s="91">
        <v>4.006696683749233</v>
      </c>
      <c r="N11" s="91">
        <v>3.7496497877830421</v>
      </c>
      <c r="O11" s="91">
        <v>3.2343624402517839</v>
      </c>
      <c r="P11" s="91">
        <v>3.2913972302387493</v>
      </c>
      <c r="Q11" s="91">
        <v>3.5109841506344557</v>
      </c>
    </row>
    <row r="12" spans="1:17" x14ac:dyDescent="0.25">
      <c r="A12" s="92" t="s">
        <v>26</v>
      </c>
      <c r="B12" s="91">
        <v>18.19595650462912</v>
      </c>
      <c r="C12" s="91">
        <v>15.13581151313638</v>
      </c>
      <c r="D12" s="91">
        <v>15.601928783508907</v>
      </c>
      <c r="E12" s="91">
        <v>15.143298724249926</v>
      </c>
      <c r="F12" s="91">
        <v>15.096666292397241</v>
      </c>
      <c r="G12" s="91">
        <v>14.822392869283695</v>
      </c>
      <c r="H12" s="91">
        <v>9.5268318013732873</v>
      </c>
      <c r="I12" s="91">
        <v>8.2220144582248551</v>
      </c>
      <c r="J12" s="91">
        <v>7.352240551750759</v>
      </c>
      <c r="K12" s="91">
        <v>7.7363342508389144</v>
      </c>
      <c r="L12" s="91">
        <v>6.5470225601092986</v>
      </c>
      <c r="M12" s="91">
        <v>6.6676512932858305</v>
      </c>
      <c r="N12" s="91">
        <v>6.2398926672646793</v>
      </c>
      <c r="O12" s="91">
        <v>5.3823891873741978</v>
      </c>
      <c r="P12" s="91">
        <v>5.4773023093884712</v>
      </c>
      <c r="Q12" s="91">
        <v>5.8427227864870845</v>
      </c>
    </row>
    <row r="13" spans="1:17" x14ac:dyDescent="0.25">
      <c r="A13" s="92" t="s">
        <v>126</v>
      </c>
      <c r="B13" s="91">
        <v>1.7368008750934121E-2</v>
      </c>
      <c r="C13" s="91">
        <v>0</v>
      </c>
      <c r="D13" s="91">
        <v>0</v>
      </c>
      <c r="E13" s="91">
        <v>0</v>
      </c>
      <c r="F13" s="91">
        <v>0</v>
      </c>
      <c r="G13" s="91">
        <v>3.4736893997322549E-2</v>
      </c>
      <c r="H13" s="91">
        <v>7.2723989897720887E-2</v>
      </c>
      <c r="I13" s="91">
        <v>7.9901129986617053E-2</v>
      </c>
      <c r="J13" s="91">
        <v>7.870130413588973E-2</v>
      </c>
      <c r="K13" s="91">
        <v>7.4672797946174971E-2</v>
      </c>
      <c r="L13" s="91">
        <v>5.2104633136999701E-2</v>
      </c>
      <c r="M13" s="91">
        <v>5.4960152838294765E-2</v>
      </c>
      <c r="N13" s="91">
        <v>5.4960429555331036E-2</v>
      </c>
      <c r="O13" s="91">
        <v>5.4956537822348578E-2</v>
      </c>
      <c r="P13" s="91">
        <v>9.8209385000841268E-2</v>
      </c>
      <c r="Q13" s="91">
        <v>0.10445785671454832</v>
      </c>
    </row>
    <row r="14" spans="1:17" x14ac:dyDescent="0.25">
      <c r="A14" s="92" t="s">
        <v>21</v>
      </c>
      <c r="B14" s="157">
        <v>37.787301851454167</v>
      </c>
      <c r="C14" s="157">
        <v>31.432339281977058</v>
      </c>
      <c r="D14" s="157">
        <v>32.400318843219786</v>
      </c>
      <c r="E14" s="157">
        <v>31.447887874121747</v>
      </c>
      <c r="F14" s="157">
        <v>31.351046920581535</v>
      </c>
      <c r="G14" s="157">
        <v>30.781466935798292</v>
      </c>
      <c r="H14" s="157">
        <v>19.784245410508746</v>
      </c>
      <c r="I14" s="157">
        <v>17.074548517464468</v>
      </c>
      <c r="J14" s="157">
        <v>15.268300566822596</v>
      </c>
      <c r="K14" s="157">
        <v>16.065942864054588</v>
      </c>
      <c r="L14" s="157">
        <v>13.596115029412839</v>
      </c>
      <c r="M14" s="157">
        <v>13.846623121765154</v>
      </c>
      <c r="N14" s="157">
        <v>12.958302449152395</v>
      </c>
      <c r="O14" s="157">
        <v>11.177536330863942</v>
      </c>
      <c r="P14" s="157">
        <v>11.374641154141838</v>
      </c>
      <c r="Q14" s="157">
        <v>12.133505018611663</v>
      </c>
    </row>
    <row r="15" spans="1:17" x14ac:dyDescent="0.25">
      <c r="A15" s="156" t="s">
        <v>306</v>
      </c>
      <c r="B15" s="206">
        <v>17.744631269347337</v>
      </c>
      <c r="C15" s="206">
        <v>14.665384964261985</v>
      </c>
      <c r="D15" s="206">
        <v>15.106524199255366</v>
      </c>
      <c r="E15" s="206">
        <v>14.640076287196404</v>
      </c>
      <c r="F15" s="206">
        <v>14.7896882130057</v>
      </c>
      <c r="G15" s="206">
        <v>14.577822293120152</v>
      </c>
      <c r="H15" s="206">
        <v>9.1338166773895342</v>
      </c>
      <c r="I15" s="206">
        <v>7.8388060964721884</v>
      </c>
      <c r="J15" s="206">
        <v>7.0282338607957939</v>
      </c>
      <c r="K15" s="206">
        <v>7.5208876355668304</v>
      </c>
      <c r="L15" s="206">
        <v>6.3110777362873645</v>
      </c>
      <c r="M15" s="206">
        <v>6.4665296030412298</v>
      </c>
      <c r="N15" s="206">
        <v>6.1288363741551208</v>
      </c>
      <c r="O15" s="206">
        <v>5.4039423124218171</v>
      </c>
      <c r="P15" s="206">
        <v>5.5079495770641191</v>
      </c>
      <c r="Q15" s="206">
        <v>5.8650972252736278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2.5601001353006017E-15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1.2800500676503008E-15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6.7510603275035592E-16</v>
      </c>
      <c r="P18" s="87">
        <v>0</v>
      </c>
      <c r="Q18" s="87">
        <v>7.6986664283244377E-16</v>
      </c>
    </row>
    <row r="19" spans="1:17" x14ac:dyDescent="0.25">
      <c r="A19" s="88" t="s">
        <v>125</v>
      </c>
      <c r="B19" s="87">
        <v>1.663925326141205</v>
      </c>
      <c r="C19" s="87">
        <v>1.8760757905102534</v>
      </c>
      <c r="D19" s="87">
        <v>1.87554701179992</v>
      </c>
      <c r="E19" s="87">
        <v>2.0998815562306175</v>
      </c>
      <c r="F19" s="87">
        <v>2.5360751863853586</v>
      </c>
      <c r="G19" s="87">
        <v>3.6555098151022971</v>
      </c>
      <c r="H19" s="87">
        <v>1.2128683298875784</v>
      </c>
      <c r="I19" s="87">
        <v>1.5119699899257319</v>
      </c>
      <c r="J19" s="87">
        <v>1.3963080542486344</v>
      </c>
      <c r="K19" s="87">
        <v>1.1737178883497612</v>
      </c>
      <c r="L19" s="87">
        <v>1.3330877252239346</v>
      </c>
      <c r="M19" s="87">
        <v>1.3559144922514457</v>
      </c>
      <c r="N19" s="87">
        <v>1.2228042505167294</v>
      </c>
      <c r="O19" s="87">
        <v>0.39542700978503675</v>
      </c>
      <c r="P19" s="87">
        <v>0.44257139101321974</v>
      </c>
      <c r="Q19" s="87">
        <v>0.77634227627558994</v>
      </c>
    </row>
    <row r="20" spans="1:17" x14ac:dyDescent="0.25">
      <c r="A20" s="88" t="s">
        <v>29</v>
      </c>
      <c r="B20" s="87">
        <v>3.4469768839393953</v>
      </c>
      <c r="C20" s="87">
        <v>3.1838194716169292</v>
      </c>
      <c r="D20" s="87">
        <v>3.3697059870132868</v>
      </c>
      <c r="E20" s="87">
        <v>3.2963264025969115</v>
      </c>
      <c r="F20" s="87">
        <v>2.0063768403901165</v>
      </c>
      <c r="G20" s="87">
        <v>1.2878853536560428</v>
      </c>
      <c r="H20" s="87">
        <v>2.5771344746867961</v>
      </c>
      <c r="I20" s="87">
        <v>2.3119394243485392</v>
      </c>
      <c r="J20" s="87">
        <v>1.9310247717645337</v>
      </c>
      <c r="K20" s="87">
        <v>1.6296601099783872</v>
      </c>
      <c r="L20" s="87">
        <v>1.5530459733575701</v>
      </c>
      <c r="M20" s="87">
        <v>1.358478410111615</v>
      </c>
      <c r="N20" s="87">
        <v>0.79911452096993485</v>
      </c>
      <c r="O20" s="87">
        <v>0.23971441878395672</v>
      </c>
      <c r="P20" s="87">
        <v>0.17135018361898974</v>
      </c>
      <c r="Q20" s="87">
        <v>0.13669055879560715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12.427984161111048</v>
      </c>
      <c r="C22" s="87">
        <v>9.3979683509957486</v>
      </c>
      <c r="D22" s="87">
        <v>9.6537635536984183</v>
      </c>
      <c r="E22" s="87">
        <v>9.0363634225041984</v>
      </c>
      <c r="F22" s="87">
        <v>10.039708961778894</v>
      </c>
      <c r="G22" s="87">
        <v>9.4286807717168752</v>
      </c>
      <c r="H22" s="87">
        <v>5.132367974412424</v>
      </c>
      <c r="I22" s="87">
        <v>3.8034453020370571</v>
      </c>
      <c r="J22" s="87">
        <v>3.4894833282788227</v>
      </c>
      <c r="K22" s="87">
        <v>4.7096781626481539</v>
      </c>
      <c r="L22" s="87">
        <v>3.4174623326126095</v>
      </c>
      <c r="M22" s="87">
        <v>3.7442449601313661</v>
      </c>
      <c r="N22" s="87">
        <v>4.0556218779277415</v>
      </c>
      <c r="O22" s="87">
        <v>4.7135620987542772</v>
      </c>
      <c r="P22" s="87">
        <v>4.7702850432077843</v>
      </c>
      <c r="Q22" s="87">
        <v>4.8204470491445175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0.20574489815568564</v>
      </c>
      <c r="C24" s="87">
        <v>0.20752135113905421</v>
      </c>
      <c r="D24" s="87">
        <v>0.2075076467437405</v>
      </c>
      <c r="E24" s="87">
        <v>0.20750490586467782</v>
      </c>
      <c r="F24" s="87">
        <v>0.20752722445133145</v>
      </c>
      <c r="G24" s="87">
        <v>0.20574635264493646</v>
      </c>
      <c r="H24" s="87">
        <v>0.21144589840273401</v>
      </c>
      <c r="I24" s="87">
        <v>0.21145138016085943</v>
      </c>
      <c r="J24" s="87">
        <v>0.21141770650380307</v>
      </c>
      <c r="K24" s="87">
        <v>7.8314745905278607E-3</v>
      </c>
      <c r="L24" s="87">
        <v>7.4817050932497013E-3</v>
      </c>
      <c r="M24" s="87">
        <v>7.8917405468025142E-3</v>
      </c>
      <c r="N24" s="87">
        <v>5.1295724740715046E-2</v>
      </c>
      <c r="O24" s="87">
        <v>5.5238785098545504E-2</v>
      </c>
      <c r="P24" s="87">
        <v>0.12374295922412526</v>
      </c>
      <c r="Q24" s="87">
        <v>0.13161734105791306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133.42597742913094</v>
      </c>
      <c r="C26" s="204">
        <v>110.272413865893</v>
      </c>
      <c r="D26" s="204">
        <v>113.58944157517014</v>
      </c>
      <c r="E26" s="204">
        <v>110.08211208257295</v>
      </c>
      <c r="F26" s="204">
        <v>111.20707867856207</v>
      </c>
      <c r="G26" s="204">
        <v>109.61400993480727</v>
      </c>
      <c r="H26" s="204">
        <v>68.679275401140515</v>
      </c>
      <c r="I26" s="204">
        <v>58.941791994627422</v>
      </c>
      <c r="J26" s="204">
        <v>52.846912299445279</v>
      </c>
      <c r="K26" s="204">
        <v>56.55128972128135</v>
      </c>
      <c r="L26" s="204">
        <v>47.454449901699213</v>
      </c>
      <c r="M26" s="204">
        <v>48.623328361329236</v>
      </c>
      <c r="N26" s="204">
        <v>46.084135044127919</v>
      </c>
      <c r="O26" s="204">
        <v>40.633489310710196</v>
      </c>
      <c r="P26" s="204">
        <v>41.415543935232122</v>
      </c>
      <c r="Q26" s="204">
        <v>44.101019520807483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1.9249983709664142E-14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9.6249918548320711E-15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5.0762780539497919E-15</v>
      </c>
      <c r="P29" s="87">
        <v>0</v>
      </c>
      <c r="Q29" s="87">
        <v>5.7888049489901062E-15</v>
      </c>
    </row>
    <row r="30" spans="1:17" x14ac:dyDescent="0.25">
      <c r="A30" s="88" t="s">
        <v>125</v>
      </c>
      <c r="B30" s="87">
        <v>12.511438510023291</v>
      </c>
      <c r="C30" s="87">
        <v>14.106646809413631</v>
      </c>
      <c r="D30" s="87">
        <v>14.102670800264786</v>
      </c>
      <c r="E30" s="87">
        <v>15.789494009349449</v>
      </c>
      <c r="F30" s="87">
        <v>19.069334574551444</v>
      </c>
      <c r="G30" s="87">
        <v>27.48662187894227</v>
      </c>
      <c r="H30" s="87">
        <v>9.1198368651162127</v>
      </c>
      <c r="I30" s="87">
        <v>11.3688512704031</v>
      </c>
      <c r="J30" s="87">
        <v>10.499162484831073</v>
      </c>
      <c r="K30" s="87">
        <v>8.8254556604760879</v>
      </c>
      <c r="L30" s="87">
        <v>10.023794241587662</v>
      </c>
      <c r="M30" s="87">
        <v>10.195433970582982</v>
      </c>
      <c r="N30" s="87">
        <v>9.1945473452315589</v>
      </c>
      <c r="O30" s="87">
        <v>2.9733069389605644</v>
      </c>
      <c r="P30" s="87">
        <v>3.327796420887863</v>
      </c>
      <c r="Q30" s="87">
        <v>5.8374967312260697</v>
      </c>
    </row>
    <row r="31" spans="1:17" x14ac:dyDescent="0.25">
      <c r="A31" s="88" t="s">
        <v>29</v>
      </c>
      <c r="B31" s="87">
        <v>25.918614646544295</v>
      </c>
      <c r="C31" s="87">
        <v>23.939873334658063</v>
      </c>
      <c r="D31" s="87">
        <v>25.337596940811444</v>
      </c>
      <c r="E31" s="87">
        <v>24.78583891183446</v>
      </c>
      <c r="F31" s="87">
        <v>15.086410472933373</v>
      </c>
      <c r="G31" s="87">
        <v>9.6839071784521682</v>
      </c>
      <c r="H31" s="87">
        <v>19.37806883851033</v>
      </c>
      <c r="I31" s="87">
        <v>17.384006056159205</v>
      </c>
      <c r="J31" s="87">
        <v>14.519820879998703</v>
      </c>
      <c r="K31" s="87">
        <v>12.253790442337486</v>
      </c>
      <c r="L31" s="87">
        <v>11.677711068900191</v>
      </c>
      <c r="M31" s="87">
        <v>10.214712660646949</v>
      </c>
      <c r="N31" s="87">
        <v>6.0087264942162388</v>
      </c>
      <c r="O31" s="87">
        <v>1.8024680335485972</v>
      </c>
      <c r="P31" s="87">
        <v>1.2884215729812496</v>
      </c>
      <c r="Q31" s="87">
        <v>1.0278078555592769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93.448880903738839</v>
      </c>
      <c r="C33" s="87">
        <v>70.665492793064189</v>
      </c>
      <c r="D33" s="87">
        <v>72.588875951847712</v>
      </c>
      <c r="E33" s="87">
        <v>67.946501888445013</v>
      </c>
      <c r="F33" s="87">
        <v>75.490888539529749</v>
      </c>
      <c r="G33" s="87">
        <v>70.896426571948027</v>
      </c>
      <c r="H33" s="87">
        <v>38.59145919221649</v>
      </c>
      <c r="I33" s="87">
        <v>28.598982944163257</v>
      </c>
      <c r="J33" s="87">
        <v>26.238230410711907</v>
      </c>
      <c r="K33" s="87">
        <v>35.413156953758225</v>
      </c>
      <c r="L33" s="87">
        <v>25.696687924067888</v>
      </c>
      <c r="M33" s="87">
        <v>28.153841911756999</v>
      </c>
      <c r="N33" s="87">
        <v>30.495156812879745</v>
      </c>
      <c r="O33" s="87">
        <v>35.442361165633116</v>
      </c>
      <c r="P33" s="87">
        <v>35.868874074889298</v>
      </c>
      <c r="Q33" s="87">
        <v>36.246053773375124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1.5470433688244827</v>
      </c>
      <c r="C35" s="87">
        <v>1.5604009287571192</v>
      </c>
      <c r="D35" s="87">
        <v>1.5602978822462028</v>
      </c>
      <c r="E35" s="87">
        <v>1.5602772729440193</v>
      </c>
      <c r="F35" s="87">
        <v>1.5604450915475112</v>
      </c>
      <c r="G35" s="87">
        <v>1.5470543054648107</v>
      </c>
      <c r="H35" s="87">
        <v>1.5899105052974807</v>
      </c>
      <c r="I35" s="87">
        <v>1.589951723901847</v>
      </c>
      <c r="J35" s="87">
        <v>1.5896985239035959</v>
      </c>
      <c r="K35" s="87">
        <v>5.8886664709546017E-2</v>
      </c>
      <c r="L35" s="87">
        <v>5.6256667143473708E-2</v>
      </c>
      <c r="M35" s="87">
        <v>5.9339818342303514E-2</v>
      </c>
      <c r="N35" s="87">
        <v>0.38570439180037658</v>
      </c>
      <c r="O35" s="87">
        <v>0.41535317256790938</v>
      </c>
      <c r="P35" s="87">
        <v>0.93045186647371136</v>
      </c>
      <c r="Q35" s="87">
        <v>0.98966116064700038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50.207059954648358</v>
      </c>
      <c r="C37" s="204">
        <v>66.524857115976843</v>
      </c>
      <c r="D37" s="204">
        <v>73.630808617169421</v>
      </c>
      <c r="E37" s="204">
        <v>73.703025183475333</v>
      </c>
      <c r="F37" s="204">
        <v>70.888009521862259</v>
      </c>
      <c r="G37" s="204">
        <v>67.760839324136597</v>
      </c>
      <c r="H37" s="204">
        <v>49.399658617600259</v>
      </c>
      <c r="I37" s="204">
        <v>55.910179006814722</v>
      </c>
      <c r="J37" s="204">
        <v>45.124656845109804</v>
      </c>
      <c r="K37" s="204">
        <v>29.489883093712447</v>
      </c>
      <c r="L37" s="204">
        <v>38.1906177481588</v>
      </c>
      <c r="M37" s="204">
        <v>36.685685881036321</v>
      </c>
      <c r="N37" s="204">
        <v>37.691464464924763</v>
      </c>
      <c r="O37" s="204">
        <v>36.88717592843058</v>
      </c>
      <c r="P37" s="204">
        <v>34.421972381259756</v>
      </c>
      <c r="Q37" s="204">
        <v>39.038783011402053</v>
      </c>
    </row>
    <row r="38" spans="1:17" x14ac:dyDescent="0.25">
      <c r="A38" s="156" t="s">
        <v>303</v>
      </c>
      <c r="B38" s="204">
        <v>178.68128260274938</v>
      </c>
      <c r="C38" s="204">
        <v>127.35791551849844</v>
      </c>
      <c r="D38" s="204">
        <v>127.10500966606378</v>
      </c>
      <c r="E38" s="204">
        <v>121.26001011401111</v>
      </c>
      <c r="F38" s="204">
        <v>123.13984335670042</v>
      </c>
      <c r="G38" s="204">
        <v>121.91218573994851</v>
      </c>
      <c r="H38" s="204">
        <v>73.852936829194192</v>
      </c>
      <c r="I38" s="204">
        <v>52.425167090100686</v>
      </c>
      <c r="J38" s="204">
        <v>50.906801697030993</v>
      </c>
      <c r="K38" s="204">
        <v>68.881432110522027</v>
      </c>
      <c r="L38" s="204">
        <v>46.983734188447706</v>
      </c>
      <c r="M38" s="204">
        <v>49.759167557477639</v>
      </c>
      <c r="N38" s="204">
        <v>44.021370241109743</v>
      </c>
      <c r="O38" s="204">
        <v>34.877052925492009</v>
      </c>
      <c r="P38" s="204">
        <v>38.116895792230778</v>
      </c>
      <c r="Q38" s="204">
        <v>38.60854490105153</v>
      </c>
    </row>
    <row r="39" spans="1:17" x14ac:dyDescent="0.25">
      <c r="A39" s="152" t="s">
        <v>310</v>
      </c>
      <c r="B39" s="264">
        <v>148.38385723998994</v>
      </c>
      <c r="C39" s="264">
        <v>97.563563104501682</v>
      </c>
      <c r="D39" s="264">
        <v>95.444771088746464</v>
      </c>
      <c r="E39" s="264">
        <v>90.131783241753809</v>
      </c>
      <c r="F39" s="264">
        <v>92.371284310164057</v>
      </c>
      <c r="G39" s="264">
        <v>91.985505449834278</v>
      </c>
      <c r="H39" s="264">
        <v>53.783254475111271</v>
      </c>
      <c r="I39" s="264">
        <v>32.633939863649431</v>
      </c>
      <c r="J39" s="264">
        <v>34.112615677431045</v>
      </c>
      <c r="K39" s="264">
        <v>54.480664274440947</v>
      </c>
      <c r="L39" s="264">
        <v>32.34571071285982</v>
      </c>
      <c r="M39" s="264">
        <v>35.225130447119511</v>
      </c>
      <c r="N39" s="264">
        <v>29.691376932950618</v>
      </c>
      <c r="O39" s="264">
        <v>21.547936203205044</v>
      </c>
      <c r="P39" s="264">
        <v>25.134356482210002</v>
      </c>
      <c r="Q39" s="264">
        <v>24.331196358852566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1.1372357826254336</v>
      </c>
      <c r="C41" s="208">
        <v>1.1383040199721426</v>
      </c>
      <c r="D41" s="208">
        <v>1.1382488157567936</v>
      </c>
      <c r="E41" s="208">
        <v>1.1389043658140645</v>
      </c>
      <c r="F41" s="208">
        <v>1.1383281718163578</v>
      </c>
      <c r="G41" s="208">
        <v>1.1372356342844145</v>
      </c>
      <c r="H41" s="208">
        <v>1.1377554280821107</v>
      </c>
      <c r="I41" s="208">
        <v>1.137769229135938</v>
      </c>
      <c r="J41" s="208">
        <v>1.1378727370397275</v>
      </c>
      <c r="K41" s="208">
        <v>1.1378830878301054</v>
      </c>
      <c r="L41" s="208">
        <v>1.1372329844472724</v>
      </c>
      <c r="M41" s="208">
        <v>1.1995667480012699</v>
      </c>
      <c r="N41" s="208">
        <v>0.79971564919842408</v>
      </c>
      <c r="O41" s="208">
        <v>0.39982999784753842</v>
      </c>
      <c r="P41" s="208">
        <v>1.7148257478927866</v>
      </c>
      <c r="Q41" s="208">
        <v>1.3679529816606781</v>
      </c>
    </row>
    <row r="42" spans="1:17" x14ac:dyDescent="0.25">
      <c r="A42" s="154" t="s">
        <v>125</v>
      </c>
      <c r="B42" s="208">
        <v>13.203935409287542</v>
      </c>
      <c r="C42" s="208">
        <v>13.335691931359134</v>
      </c>
      <c r="D42" s="208">
        <v>12.480188715259606</v>
      </c>
      <c r="E42" s="208">
        <v>14.418014410720854</v>
      </c>
      <c r="F42" s="208">
        <v>16.301535318653816</v>
      </c>
      <c r="G42" s="208">
        <v>24.565887646616879</v>
      </c>
      <c r="H42" s="208">
        <v>8.5799554857091991</v>
      </c>
      <c r="I42" s="208">
        <v>8.4546710814667385</v>
      </c>
      <c r="J42" s="208">
        <v>8.9922327004357108</v>
      </c>
      <c r="K42" s="208">
        <v>9.5355263008419211</v>
      </c>
      <c r="L42" s="208">
        <v>8.3566196175813126</v>
      </c>
      <c r="M42" s="208">
        <v>8.5485240496549455</v>
      </c>
      <c r="N42" s="208">
        <v>6.0215871090394835</v>
      </c>
      <c r="O42" s="208">
        <v>0.16457697424661466</v>
      </c>
      <c r="P42" s="208">
        <v>0.53724619022794973</v>
      </c>
      <c r="Q42" s="208">
        <v>1.9881260247077983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134.04268604807697</v>
      </c>
      <c r="C44" s="208">
        <v>83.089567153170407</v>
      </c>
      <c r="D44" s="208">
        <v>81.826333557730067</v>
      </c>
      <c r="E44" s="208">
        <v>74.574864465218894</v>
      </c>
      <c r="F44" s="208">
        <v>74.931420819693884</v>
      </c>
      <c r="G44" s="208">
        <v>66.282382168932983</v>
      </c>
      <c r="H44" s="208">
        <v>44.065543561319963</v>
      </c>
      <c r="I44" s="208">
        <v>23.041499553046751</v>
      </c>
      <c r="J44" s="208">
        <v>23.982510239955605</v>
      </c>
      <c r="K44" s="208">
        <v>43.80725488576892</v>
      </c>
      <c r="L44" s="208">
        <v>22.851858110831234</v>
      </c>
      <c r="M44" s="208">
        <v>25.477039649463293</v>
      </c>
      <c r="N44" s="208">
        <v>22.870074174712713</v>
      </c>
      <c r="O44" s="208">
        <v>20.983529231110889</v>
      </c>
      <c r="P44" s="208">
        <v>22.882284544089266</v>
      </c>
      <c r="Q44" s="208">
        <v>20.975117352484087</v>
      </c>
    </row>
    <row r="45" spans="1:17" x14ac:dyDescent="0.25">
      <c r="A45" s="152" t="s">
        <v>309</v>
      </c>
      <c r="B45" s="264">
        <v>20.76065183476317</v>
      </c>
      <c r="C45" s="264">
        <v>17.158032006658441</v>
      </c>
      <c r="D45" s="264">
        <v>17.674150821940426</v>
      </c>
      <c r="E45" s="264">
        <v>17.128421662832096</v>
      </c>
      <c r="F45" s="264">
        <v>17.303462837534937</v>
      </c>
      <c r="G45" s="264">
        <v>17.055586478109319</v>
      </c>
      <c r="H45" s="264">
        <v>10.686273785209623</v>
      </c>
      <c r="I45" s="264">
        <v>9.1711527672146289</v>
      </c>
      <c r="J45" s="264">
        <v>8.2228091405497832</v>
      </c>
      <c r="K45" s="264">
        <v>8.7991983220354069</v>
      </c>
      <c r="L45" s="264">
        <v>7.383759380310094</v>
      </c>
      <c r="M45" s="264">
        <v>7.5656330993946899</v>
      </c>
      <c r="N45" s="264">
        <v>7.1705428072694266</v>
      </c>
      <c r="O45" s="264">
        <v>6.3224399076206188</v>
      </c>
      <c r="P45" s="264">
        <v>6.4441250853371521</v>
      </c>
      <c r="Q45" s="264">
        <v>6.8619764267110561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2.9952353906005265E-15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1.4976176953002632E-15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7.8985249593151274E-16</v>
      </c>
      <c r="P48" s="87">
        <v>0</v>
      </c>
      <c r="Q48" s="87">
        <v>9.0071938314389123E-16</v>
      </c>
    </row>
    <row r="49" spans="1:17" x14ac:dyDescent="0.25">
      <c r="A49" s="150" t="s">
        <v>125</v>
      </c>
      <c r="B49" s="87">
        <v>1.9467394870433319</v>
      </c>
      <c r="C49" s="87">
        <v>2.1949487544264996</v>
      </c>
      <c r="D49" s="87">
        <v>2.1943301002242097</v>
      </c>
      <c r="E49" s="87">
        <v>2.4567943521290174</v>
      </c>
      <c r="F49" s="87">
        <v>2.9671269677087557</v>
      </c>
      <c r="G49" s="87">
        <v>4.2768297293950805</v>
      </c>
      <c r="H49" s="87">
        <v>1.4190172078527972</v>
      </c>
      <c r="I49" s="87">
        <v>1.7689565970120618</v>
      </c>
      <c r="J49" s="87">
        <v>1.6336358264263728</v>
      </c>
      <c r="K49" s="87">
        <v>1.3732124416896414</v>
      </c>
      <c r="L49" s="87">
        <v>1.5596700606779341</v>
      </c>
      <c r="M49" s="87">
        <v>1.5863766490300988</v>
      </c>
      <c r="N49" s="87">
        <v>1.4306419176429614</v>
      </c>
      <c r="O49" s="87">
        <v>0.46263697180282864</v>
      </c>
      <c r="P49" s="87">
        <v>0.51779439208320233</v>
      </c>
      <c r="Q49" s="87">
        <v>0.90829566744543844</v>
      </c>
    </row>
    <row r="50" spans="1:17" x14ac:dyDescent="0.25">
      <c r="A50" s="150" t="s">
        <v>29</v>
      </c>
      <c r="B50" s="87">
        <v>4.0328528603217748</v>
      </c>
      <c r="C50" s="87">
        <v>3.7249670929572294</v>
      </c>
      <c r="D50" s="87">
        <v>3.9424483788934155</v>
      </c>
      <c r="E50" s="87">
        <v>3.8565966088158041</v>
      </c>
      <c r="F50" s="87">
        <v>2.3473968210669645</v>
      </c>
      <c r="G50" s="87">
        <v>1.5067847296737518</v>
      </c>
      <c r="H50" s="87">
        <v>3.0151650236181955</v>
      </c>
      <c r="I50" s="87">
        <v>2.7048952848558225</v>
      </c>
      <c r="J50" s="87">
        <v>2.2592373074642649</v>
      </c>
      <c r="K50" s="87">
        <v>1.9066502785384474</v>
      </c>
      <c r="L50" s="87">
        <v>1.8170141856908408</v>
      </c>
      <c r="M50" s="87">
        <v>1.5893763510368608</v>
      </c>
      <c r="N50" s="87">
        <v>0.93493846640920153</v>
      </c>
      <c r="O50" s="87">
        <v>0.28045821367633184</v>
      </c>
      <c r="P50" s="87">
        <v>0.20047424203633091</v>
      </c>
      <c r="Q50" s="87">
        <v>0.15992358799570594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14.540344527895488</v>
      </c>
      <c r="C52" s="87">
        <v>10.995322806520191</v>
      </c>
      <c r="D52" s="87">
        <v>11.294595023773091</v>
      </c>
      <c r="E52" s="87">
        <v>10.572256589578526</v>
      </c>
      <c r="F52" s="87">
        <v>11.746138824416919</v>
      </c>
      <c r="G52" s="87">
        <v>11.031255357831947</v>
      </c>
      <c r="H52" s="87">
        <v>6.0047066060327356</v>
      </c>
      <c r="I52" s="87">
        <v>4.449909524158925</v>
      </c>
      <c r="J52" s="87">
        <v>4.0825840425745721</v>
      </c>
      <c r="K52" s="87">
        <v>5.5101730266678954</v>
      </c>
      <c r="L52" s="87">
        <v>3.9983217779423335</v>
      </c>
      <c r="M52" s="87">
        <v>4.3806470149443166</v>
      </c>
      <c r="N52" s="87">
        <v>4.7449480636180628</v>
      </c>
      <c r="O52" s="87">
        <v>5.5147171078620207</v>
      </c>
      <c r="P52" s="87">
        <v>5.5810811411838115</v>
      </c>
      <c r="Q52" s="87">
        <v>5.6397690859924925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0.24071495950257082</v>
      </c>
      <c r="C54" s="87">
        <v>0.24279335275452013</v>
      </c>
      <c r="D54" s="87">
        <v>0.24277731904971137</v>
      </c>
      <c r="E54" s="87">
        <v>0.24277411230874965</v>
      </c>
      <c r="F54" s="87">
        <v>0.24280022434229528</v>
      </c>
      <c r="G54" s="87">
        <v>0.24071666120853896</v>
      </c>
      <c r="H54" s="87">
        <v>0.24738494770589414</v>
      </c>
      <c r="I54" s="87">
        <v>0.24739136118781765</v>
      </c>
      <c r="J54" s="87">
        <v>0.2473519640845733</v>
      </c>
      <c r="K54" s="87">
        <v>9.1625751394226289E-3</v>
      </c>
      <c r="L54" s="87">
        <v>8.7533559989857318E-3</v>
      </c>
      <c r="M54" s="87">
        <v>9.2330843834139923E-3</v>
      </c>
      <c r="N54" s="87">
        <v>6.0014359599200685E-2</v>
      </c>
      <c r="O54" s="87">
        <v>6.462761427943646E-2</v>
      </c>
      <c r="P54" s="87">
        <v>0.14477531003380772</v>
      </c>
      <c r="Q54" s="87">
        <v>0.15398808527741897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9.5367735279962602</v>
      </c>
      <c r="C56" s="264">
        <v>12.636320407338321</v>
      </c>
      <c r="D56" s="264">
        <v>13.986087755376882</v>
      </c>
      <c r="E56" s="264">
        <v>13.999805209425199</v>
      </c>
      <c r="F56" s="264">
        <v>13.465096209001423</v>
      </c>
      <c r="G56" s="264">
        <v>12.87109381200491</v>
      </c>
      <c r="H56" s="264">
        <v>9.3834085688732927</v>
      </c>
      <c r="I56" s="264">
        <v>10.620074459236625</v>
      </c>
      <c r="J56" s="264">
        <v>8.571376879050165</v>
      </c>
      <c r="K56" s="264">
        <v>5.6015695140456669</v>
      </c>
      <c r="L56" s="264">
        <v>7.254264095277791</v>
      </c>
      <c r="M56" s="264">
        <v>6.9684040109634378</v>
      </c>
      <c r="N56" s="264">
        <v>7.1594505008896965</v>
      </c>
      <c r="O56" s="264">
        <v>7.006676814666343</v>
      </c>
      <c r="P56" s="264">
        <v>6.538414224683625</v>
      </c>
      <c r="Q56" s="264">
        <v>7.4153721154879113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12.610234177904317</v>
      </c>
      <c r="C58" s="242">
        <v>16.708686540137162</v>
      </c>
      <c r="D58" s="242">
        <v>18.493449730170816</v>
      </c>
      <c r="E58" s="242">
        <v>18.511587972351585</v>
      </c>
      <c r="F58" s="242">
        <v>17.804555799197562</v>
      </c>
      <c r="G58" s="242">
        <v>17.019121468983755</v>
      </c>
      <c r="H58" s="242">
        <v>12.407443575448683</v>
      </c>
      <c r="I58" s="242">
        <v>14.042655571573823</v>
      </c>
      <c r="J58" s="242">
        <v>11.333714631536088</v>
      </c>
      <c r="K58" s="242">
        <v>7.406813544283346</v>
      </c>
      <c r="L58" s="242">
        <v>9.5921297450623531</v>
      </c>
      <c r="M58" s="242">
        <v>9.2141441931629284</v>
      </c>
      <c r="N58" s="242">
        <v>9.4667601297545296</v>
      </c>
      <c r="O58" s="242">
        <v>9.2647513524838256</v>
      </c>
      <c r="P58" s="242">
        <v>8.6455795855230626</v>
      </c>
      <c r="Q58" s="242">
        <v>9.8051588011497337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1.0000000000000002</v>
      </c>
      <c r="C62" s="77">
        <f t="shared" si="0"/>
        <v>1.0000000000000002</v>
      </c>
      <c r="D62" s="77">
        <f t="shared" si="0"/>
        <v>1.0000000000000002</v>
      </c>
      <c r="E62" s="77">
        <f t="shared" si="0"/>
        <v>1.0000000000000002</v>
      </c>
      <c r="F62" s="77">
        <f t="shared" si="0"/>
        <v>1</v>
      </c>
      <c r="G62" s="77">
        <f t="shared" si="0"/>
        <v>1</v>
      </c>
      <c r="H62" s="77">
        <f t="shared" si="0"/>
        <v>1</v>
      </c>
      <c r="I62" s="77">
        <f t="shared" si="0"/>
        <v>1.0000000000000002</v>
      </c>
      <c r="J62" s="77">
        <f t="shared" si="0"/>
        <v>0.99999999999999989</v>
      </c>
      <c r="K62" s="77">
        <f t="shared" si="0"/>
        <v>0.99999999999999978</v>
      </c>
      <c r="L62" s="77">
        <f t="shared" si="0"/>
        <v>1</v>
      </c>
      <c r="M62" s="77">
        <f t="shared" si="0"/>
        <v>0.99999999999999989</v>
      </c>
      <c r="N62" s="77">
        <f t="shared" si="0"/>
        <v>1.0000000000000002</v>
      </c>
      <c r="O62" s="77">
        <f t="shared" si="0"/>
        <v>1.0000000000000004</v>
      </c>
      <c r="P62" s="77">
        <f t="shared" si="0"/>
        <v>0.99999999999999989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4.2806964434270685E-2</v>
      </c>
      <c r="C63" s="203">
        <f t="shared" si="1"/>
        <v>4.1953420052778682E-2</v>
      </c>
      <c r="D63" s="203">
        <f t="shared" si="1"/>
        <v>4.1767781161497958E-2</v>
      </c>
      <c r="E63" s="203">
        <f t="shared" si="1"/>
        <v>4.1721768529336858E-2</v>
      </c>
      <c r="F63" s="203">
        <f t="shared" si="1"/>
        <v>4.1659617775911317E-2</v>
      </c>
      <c r="G63" s="203">
        <f t="shared" si="1"/>
        <v>4.1754516473530241E-2</v>
      </c>
      <c r="H63" s="203">
        <f t="shared" si="1"/>
        <v>4.1679949798169108E-2</v>
      </c>
      <c r="I63" s="203">
        <f t="shared" si="1"/>
        <v>4.0881150129266068E-2</v>
      </c>
      <c r="J63" s="203">
        <f t="shared" si="1"/>
        <v>4.1238608582295964E-2</v>
      </c>
      <c r="K63" s="203">
        <f t="shared" si="1"/>
        <v>4.233484175097884E-2</v>
      </c>
      <c r="L63" s="203">
        <f t="shared" si="1"/>
        <v>4.1298076071455837E-2</v>
      </c>
      <c r="M63" s="203">
        <f t="shared" si="1"/>
        <v>4.140694945208024E-2</v>
      </c>
      <c r="N63" s="203">
        <f t="shared" si="1"/>
        <v>4.0909148759643077E-2</v>
      </c>
      <c r="O63" s="203">
        <f t="shared" si="1"/>
        <v>4.0097253223070409E-2</v>
      </c>
      <c r="P63" s="203">
        <f t="shared" si="1"/>
        <v>4.0441564264444979E-2</v>
      </c>
      <c r="Q63" s="203">
        <f t="shared" si="1"/>
        <v>4.0271361733233126E-2</v>
      </c>
    </row>
    <row r="64" spans="1:17" x14ac:dyDescent="0.25">
      <c r="A64" s="76" t="s">
        <v>82</v>
      </c>
      <c r="B64" s="202">
        <f t="shared" ref="B64:Q64" si="2">IF(B$7=0,0,B$7/B$5)</f>
        <v>8.932286106258595E-3</v>
      </c>
      <c r="C64" s="202">
        <f t="shared" si="2"/>
        <v>8.7541818486772671E-3</v>
      </c>
      <c r="D64" s="202">
        <f t="shared" si="2"/>
        <v>8.7154456357436422E-3</v>
      </c>
      <c r="E64" s="202">
        <f t="shared" si="2"/>
        <v>8.7058444411624181E-3</v>
      </c>
      <c r="F64" s="202">
        <f t="shared" si="2"/>
        <v>8.6928757964885132E-3</v>
      </c>
      <c r="G64" s="202">
        <f t="shared" si="2"/>
        <v>8.7126777686546367E-3</v>
      </c>
      <c r="H64" s="202">
        <f t="shared" si="2"/>
        <v>8.6971183640782886E-3</v>
      </c>
      <c r="I64" s="202">
        <f t="shared" si="2"/>
        <v>8.5304373746990392E-3</v>
      </c>
      <c r="J64" s="202">
        <f t="shared" si="2"/>
        <v>8.6050261995727646E-3</v>
      </c>
      <c r="K64" s="202">
        <f t="shared" si="2"/>
        <v>8.8337709477989829E-3</v>
      </c>
      <c r="L64" s="202">
        <f t="shared" si="2"/>
        <v>8.6174349427344636E-3</v>
      </c>
      <c r="M64" s="202">
        <f t="shared" si="2"/>
        <v>8.6401529326210393E-3</v>
      </c>
      <c r="N64" s="202">
        <f t="shared" si="2"/>
        <v>8.5362796898553698E-3</v>
      </c>
      <c r="O64" s="202">
        <f t="shared" si="2"/>
        <v>8.3668660601597406E-3</v>
      </c>
      <c r="P64" s="202">
        <f t="shared" si="2"/>
        <v>8.4387114893263865E-3</v>
      </c>
      <c r="Q64" s="202">
        <f t="shared" si="2"/>
        <v>8.4031962939630674E-3</v>
      </c>
    </row>
    <row r="65" spans="1:17" x14ac:dyDescent="0.25">
      <c r="A65" s="76" t="s">
        <v>81</v>
      </c>
      <c r="B65" s="202">
        <f t="shared" ref="B65:Q65" si="3">IF(B$8=0,0,B$8/B$5)</f>
        <v>3.4620644044760257E-2</v>
      </c>
      <c r="C65" s="202">
        <f t="shared" si="3"/>
        <v>3.3930329826067793E-2</v>
      </c>
      <c r="D65" s="202">
        <f t="shared" si="3"/>
        <v>3.3780192154293343E-2</v>
      </c>
      <c r="E65" s="202">
        <f t="shared" si="3"/>
        <v>3.3742978888165638E-2</v>
      </c>
      <c r="F65" s="202">
        <f t="shared" si="3"/>
        <v>3.369271372360897E-2</v>
      </c>
      <c r="G65" s="202">
        <f t="shared" si="3"/>
        <v>3.3769464179381675E-2</v>
      </c>
      <c r="H65" s="202">
        <f t="shared" si="3"/>
        <v>3.3709157489584918E-2</v>
      </c>
      <c r="I65" s="202">
        <f t="shared" si="3"/>
        <v>3.3063118711417677E-2</v>
      </c>
      <c r="J65" s="202">
        <f t="shared" si="3"/>
        <v>3.3352217507062035E-2</v>
      </c>
      <c r="K65" s="202">
        <f t="shared" si="3"/>
        <v>3.4238809182612975E-2</v>
      </c>
      <c r="L65" s="202">
        <f t="shared" si="3"/>
        <v>3.3400312549577864E-2</v>
      </c>
      <c r="M65" s="202">
        <f t="shared" si="3"/>
        <v>3.3488365197233701E-2</v>
      </c>
      <c r="N65" s="202">
        <f t="shared" si="3"/>
        <v>3.3085762938328732E-2</v>
      </c>
      <c r="O65" s="202">
        <f t="shared" si="3"/>
        <v>3.2429132720683373E-2</v>
      </c>
      <c r="P65" s="202">
        <f t="shared" si="3"/>
        <v>3.2707598390035217E-2</v>
      </c>
      <c r="Q65" s="202">
        <f t="shared" si="3"/>
        <v>3.2569945058936477E-2</v>
      </c>
    </row>
    <row r="66" spans="1:17" x14ac:dyDescent="0.25">
      <c r="A66" s="76" t="s">
        <v>80</v>
      </c>
      <c r="B66" s="202">
        <f t="shared" ref="B66:Q66" si="4">IF(B$9=0,0,B$9/B$5)</f>
        <v>4.7623263267772845E-2</v>
      </c>
      <c r="C66" s="202">
        <f t="shared" si="4"/>
        <v>4.6673684867909029E-2</v>
      </c>
      <c r="D66" s="202">
        <f t="shared" si="4"/>
        <v>4.6467159366532416E-2</v>
      </c>
      <c r="E66" s="202">
        <f t="shared" si="4"/>
        <v>4.6415969759326887E-2</v>
      </c>
      <c r="F66" s="202">
        <f t="shared" si="4"/>
        <v>4.6346826297934761E-2</v>
      </c>
      <c r="G66" s="202">
        <f t="shared" si="4"/>
        <v>4.645240224148045E-2</v>
      </c>
      <c r="H66" s="202">
        <f t="shared" si="4"/>
        <v>4.6369445917465044E-2</v>
      </c>
      <c r="I66" s="202">
        <f t="shared" si="4"/>
        <v>4.5480771669404507E-2</v>
      </c>
      <c r="J66" s="202">
        <f t="shared" si="4"/>
        <v>4.587844850168895E-2</v>
      </c>
      <c r="K66" s="202">
        <f t="shared" si="4"/>
        <v>4.7098021098928612E-2</v>
      </c>
      <c r="L66" s="202">
        <f t="shared" si="4"/>
        <v>4.5944606799282854E-2</v>
      </c>
      <c r="M66" s="202">
        <f t="shared" si="4"/>
        <v>4.6065729745907336E-2</v>
      </c>
      <c r="N66" s="202">
        <f t="shared" si="4"/>
        <v>4.5511920482762404E-2</v>
      </c>
      <c r="O66" s="202">
        <f t="shared" si="4"/>
        <v>4.4608676924263894E-2</v>
      </c>
      <c r="P66" s="202">
        <f t="shared" si="4"/>
        <v>4.4991727102805752E-2</v>
      </c>
      <c r="Q66" s="202">
        <f t="shared" si="4"/>
        <v>4.4802374737837429E-2</v>
      </c>
    </row>
    <row r="67" spans="1:17" x14ac:dyDescent="0.25">
      <c r="A67" s="129" t="s">
        <v>79</v>
      </c>
      <c r="B67" s="201">
        <f t="shared" ref="B67:Q67" si="5">IF(B$10=0,0,B$10/B$5)</f>
        <v>0.12612316852642677</v>
      </c>
      <c r="C67" s="201">
        <f t="shared" si="5"/>
        <v>0.12360718239426428</v>
      </c>
      <c r="D67" s="201">
        <f t="shared" si="5"/>
        <v>0.12306023532141214</v>
      </c>
      <c r="E67" s="201">
        <f t="shared" si="5"/>
        <v>0.12292466849971267</v>
      </c>
      <c r="F67" s="201">
        <f t="shared" si="5"/>
        <v>0.12274155400022851</v>
      </c>
      <c r="G67" s="201">
        <f t="shared" si="5"/>
        <v>0.12302400722089371</v>
      </c>
      <c r="H67" s="201">
        <f t="shared" si="5"/>
        <v>0.12281072369892963</v>
      </c>
      <c r="I67" s="201">
        <f t="shared" si="5"/>
        <v>0.12045952123909108</v>
      </c>
      <c r="J67" s="201">
        <f t="shared" si="5"/>
        <v>0.12151398135908771</v>
      </c>
      <c r="K67" s="201">
        <f t="shared" si="5"/>
        <v>0.12474285704323668</v>
      </c>
      <c r="L67" s="201">
        <f t="shared" si="5"/>
        <v>0.12168591584190593</v>
      </c>
      <c r="M67" s="201">
        <f t="shared" si="5"/>
        <v>0.12200705627871557</v>
      </c>
      <c r="N67" s="201">
        <f t="shared" si="5"/>
        <v>0.12054094032586235</v>
      </c>
      <c r="O67" s="201">
        <f t="shared" si="5"/>
        <v>0.11815028063284642</v>
      </c>
      <c r="P67" s="201">
        <f t="shared" si="5"/>
        <v>0.11917386827748205</v>
      </c>
      <c r="Q67" s="201">
        <f t="shared" si="5"/>
        <v>0.1186722521587527</v>
      </c>
    </row>
    <row r="68" spans="1:17" x14ac:dyDescent="0.25">
      <c r="A68" s="127" t="s">
        <v>306</v>
      </c>
      <c r="B68" s="200">
        <f t="shared" ref="B68:Q68" si="6">IF(B$15=0,0,B$15/B$5)</f>
        <v>3.3435626995826209E-2</v>
      </c>
      <c r="C68" s="200">
        <f t="shared" si="6"/>
        <v>3.2566169363076831E-2</v>
      </c>
      <c r="D68" s="200">
        <f t="shared" si="6"/>
        <v>3.2399567598871234E-2</v>
      </c>
      <c r="E68" s="200">
        <f t="shared" si="6"/>
        <v>3.2314475366072071E-2</v>
      </c>
      <c r="F68" s="200">
        <f t="shared" si="6"/>
        <v>3.2696765629058364E-2</v>
      </c>
      <c r="G68" s="200">
        <f t="shared" si="6"/>
        <v>3.2879314123347179E-2</v>
      </c>
      <c r="H68" s="200">
        <f t="shared" si="6"/>
        <v>3.1950287220205438E-2</v>
      </c>
      <c r="I68" s="200">
        <f t="shared" si="6"/>
        <v>3.1145975358099705E-2</v>
      </c>
      <c r="J68" s="200">
        <f t="shared" si="6"/>
        <v>3.1493845694926047E-2</v>
      </c>
      <c r="K68" s="200">
        <f t="shared" si="6"/>
        <v>3.2888678299959798E-2</v>
      </c>
      <c r="L68" s="200">
        <f t="shared" si="6"/>
        <v>3.1827051013474876E-2</v>
      </c>
      <c r="M68" s="200">
        <f t="shared" si="6"/>
        <v>3.2103045582601492E-2</v>
      </c>
      <c r="N68" s="200">
        <f t="shared" si="6"/>
        <v>3.2116765278185057E-2</v>
      </c>
      <c r="O68" s="200">
        <f t="shared" si="6"/>
        <v>3.2166327582642824E-2</v>
      </c>
      <c r="P68" s="200">
        <f t="shared" si="6"/>
        <v>3.2428527203779381E-2</v>
      </c>
      <c r="Q68" s="200">
        <f t="shared" si="6"/>
        <v>3.2235779024927927E-2</v>
      </c>
    </row>
    <row r="69" spans="1:17" x14ac:dyDescent="0.25">
      <c r="A69" s="127" t="s">
        <v>305</v>
      </c>
      <c r="B69" s="200">
        <f t="shared" ref="B69:Q69" si="7">IF(B$26=0,0,B$26/B$5)</f>
        <v>0.25141019529553937</v>
      </c>
      <c r="C69" s="200">
        <f t="shared" si="7"/>
        <v>0.24487254271082773</v>
      </c>
      <c r="D69" s="200">
        <f t="shared" si="7"/>
        <v>0.24361982559920484</v>
      </c>
      <c r="E69" s="200">
        <f t="shared" si="7"/>
        <v>0.2429799974641188</v>
      </c>
      <c r="F69" s="200">
        <f t="shared" si="7"/>
        <v>0.24585452617234266</v>
      </c>
      <c r="G69" s="200">
        <f t="shared" si="7"/>
        <v>0.24722715042747587</v>
      </c>
      <c r="H69" s="200">
        <f t="shared" si="7"/>
        <v>0.24024158275192928</v>
      </c>
      <c r="I69" s="200">
        <f t="shared" si="7"/>
        <v>0.23419377625032664</v>
      </c>
      <c r="J69" s="200">
        <f t="shared" si="7"/>
        <v>0.23680949359069384</v>
      </c>
      <c r="K69" s="200">
        <f t="shared" si="7"/>
        <v>0.24729756183238999</v>
      </c>
      <c r="L69" s="200">
        <f t="shared" si="7"/>
        <v>0.23931494127439759</v>
      </c>
      <c r="M69" s="200">
        <f t="shared" si="7"/>
        <v>0.24139020813071499</v>
      </c>
      <c r="N69" s="200">
        <f t="shared" si="7"/>
        <v>0.24149336968789145</v>
      </c>
      <c r="O69" s="200">
        <f t="shared" si="7"/>
        <v>0.24186604009256429</v>
      </c>
      <c r="P69" s="200">
        <f t="shared" si="7"/>
        <v>0.24383757955149496</v>
      </c>
      <c r="Q69" s="200">
        <f t="shared" si="7"/>
        <v>0.24238826151436199</v>
      </c>
    </row>
    <row r="70" spans="1:17" x14ac:dyDescent="0.25">
      <c r="A70" s="127" t="s">
        <v>304</v>
      </c>
      <c r="B70" s="200">
        <f t="shared" ref="B70:Q70" si="8">IF(B$37=0,0,B$37/B$5)</f>
        <v>9.4603517183282096E-2</v>
      </c>
      <c r="C70" s="200">
        <f t="shared" si="8"/>
        <v>0.14772607531086471</v>
      </c>
      <c r="D70" s="200">
        <f t="shared" si="8"/>
        <v>0.15791894480062615</v>
      </c>
      <c r="E70" s="200">
        <f t="shared" si="8"/>
        <v>0.16268184297504759</v>
      </c>
      <c r="F70" s="200">
        <f t="shared" si="8"/>
        <v>0.15671788342424706</v>
      </c>
      <c r="G70" s="200">
        <f t="shared" si="8"/>
        <v>0.15283009194393812</v>
      </c>
      <c r="H70" s="200">
        <f t="shared" si="8"/>
        <v>0.17280106850836383</v>
      </c>
      <c r="I70" s="200">
        <f t="shared" si="8"/>
        <v>0.2221482501521363</v>
      </c>
      <c r="J70" s="200">
        <f t="shared" si="8"/>
        <v>0.20220570457162654</v>
      </c>
      <c r="K70" s="200">
        <f t="shared" si="8"/>
        <v>0.12895861833992608</v>
      </c>
      <c r="L70" s="200">
        <f t="shared" si="8"/>
        <v>0.19259701592929701</v>
      </c>
      <c r="M70" s="200">
        <f t="shared" si="8"/>
        <v>0.18212585704610743</v>
      </c>
      <c r="N70" s="200">
        <f t="shared" si="8"/>
        <v>0.19751349902499504</v>
      </c>
      <c r="O70" s="200">
        <f t="shared" si="8"/>
        <v>0.21956655269710401</v>
      </c>
      <c r="P70" s="200">
        <f t="shared" si="8"/>
        <v>0.20266232509129414</v>
      </c>
      <c r="Q70" s="200">
        <f t="shared" si="8"/>
        <v>0.21456516988922653</v>
      </c>
    </row>
    <row r="71" spans="1:17" x14ac:dyDescent="0.25">
      <c r="A71" s="127" t="s">
        <v>303</v>
      </c>
      <c r="B71" s="200">
        <f t="shared" ref="B71:Q71" si="9">IF(B$38=0,0,B$38/B$5)</f>
        <v>0.33668328327349228</v>
      </c>
      <c r="C71" s="200">
        <f t="shared" si="9"/>
        <v>0.28281285875624962</v>
      </c>
      <c r="D71" s="200">
        <f t="shared" si="9"/>
        <v>0.27260720590073312</v>
      </c>
      <c r="E71" s="200">
        <f t="shared" si="9"/>
        <v>0.26765254038640335</v>
      </c>
      <c r="F71" s="200">
        <f t="shared" si="9"/>
        <v>0.27223525877255367</v>
      </c>
      <c r="G71" s="200">
        <f t="shared" si="9"/>
        <v>0.27496487265449315</v>
      </c>
      <c r="H71" s="200">
        <f t="shared" si="9"/>
        <v>0.25833916172081833</v>
      </c>
      <c r="I71" s="200">
        <f t="shared" si="9"/>
        <v>0.2083012313657539</v>
      </c>
      <c r="J71" s="200">
        <f t="shared" si="9"/>
        <v>0.22811576695129496</v>
      </c>
      <c r="K71" s="200">
        <f t="shared" si="9"/>
        <v>0.30121700672805507</v>
      </c>
      <c r="L71" s="200">
        <f t="shared" si="9"/>
        <v>0.23694110060177215</v>
      </c>
      <c r="M71" s="200">
        <f t="shared" si="9"/>
        <v>0.24702907468307847</v>
      </c>
      <c r="N71" s="200">
        <f t="shared" si="9"/>
        <v>0.23068392251746195</v>
      </c>
      <c r="O71" s="200">
        <f t="shared" si="9"/>
        <v>0.20760153322506034</v>
      </c>
      <c r="P71" s="200">
        <f t="shared" si="9"/>
        <v>0.22441650469517185</v>
      </c>
      <c r="Q71" s="200">
        <f t="shared" si="9"/>
        <v>0.2122004928650166</v>
      </c>
    </row>
    <row r="72" spans="1:17" x14ac:dyDescent="0.25">
      <c r="A72" s="142" t="s">
        <v>310</v>
      </c>
      <c r="B72" s="199">
        <f t="shared" ref="B72:Q72" si="10">IF(B$39=0,0,B$39/B$5)</f>
        <v>0.27959483787350126</v>
      </c>
      <c r="C72" s="199">
        <f t="shared" si="10"/>
        <v>0.21665108195039651</v>
      </c>
      <c r="D72" s="199">
        <f t="shared" si="10"/>
        <v>0.20470422395385046</v>
      </c>
      <c r="E72" s="199">
        <f t="shared" si="10"/>
        <v>0.19894440658161081</v>
      </c>
      <c r="F72" s="199">
        <f t="shared" si="10"/>
        <v>0.20421270485530732</v>
      </c>
      <c r="G72" s="199">
        <f t="shared" si="10"/>
        <v>0.20746722436775131</v>
      </c>
      <c r="H72" s="199">
        <f t="shared" si="10"/>
        <v>0.18813498111594729</v>
      </c>
      <c r="I72" s="199">
        <f t="shared" si="10"/>
        <v>0.12966462932261652</v>
      </c>
      <c r="J72" s="199">
        <f t="shared" si="10"/>
        <v>0.15286023141433758</v>
      </c>
      <c r="K72" s="199">
        <f t="shared" si="10"/>
        <v>0.23824276172092523</v>
      </c>
      <c r="L72" s="199">
        <f t="shared" si="10"/>
        <v>0.16312088488564533</v>
      </c>
      <c r="M72" s="199">
        <f t="shared" si="10"/>
        <v>0.17487493877165988</v>
      </c>
      <c r="N72" s="199">
        <f t="shared" si="10"/>
        <v>0.15559087003251063</v>
      </c>
      <c r="O72" s="199">
        <f t="shared" si="10"/>
        <v>0.1282615421428428</v>
      </c>
      <c r="P72" s="199">
        <f t="shared" si="10"/>
        <v>0.14798068710122242</v>
      </c>
      <c r="Q72" s="199">
        <f t="shared" si="10"/>
        <v>0.13372925274900457</v>
      </c>
    </row>
    <row r="73" spans="1:17" x14ac:dyDescent="0.25">
      <c r="A73" s="142" t="s">
        <v>309</v>
      </c>
      <c r="B73" s="199">
        <f t="shared" ref="B73:Q73" si="11">IF(B$45=0,0,B$45/B$5)</f>
        <v>3.9118615675967638E-2</v>
      </c>
      <c r="C73" s="199">
        <f t="shared" si="11"/>
        <v>3.8101378015483363E-2</v>
      </c>
      <c r="D73" s="199">
        <f t="shared" si="11"/>
        <v>3.7906459272499679E-2</v>
      </c>
      <c r="E73" s="199">
        <f t="shared" si="11"/>
        <v>3.7806904077907523E-2</v>
      </c>
      <c r="F73" s="199">
        <f t="shared" si="11"/>
        <v>3.8254171475533796E-2</v>
      </c>
      <c r="G73" s="199">
        <f t="shared" si="11"/>
        <v>3.8467747383388068E-2</v>
      </c>
      <c r="H73" s="199">
        <f t="shared" si="11"/>
        <v>3.7380815579143065E-2</v>
      </c>
      <c r="I73" s="199">
        <f t="shared" si="11"/>
        <v>3.6439796389604213E-2</v>
      </c>
      <c r="J73" s="199">
        <f t="shared" si="11"/>
        <v>3.6846793572970243E-2</v>
      </c>
      <c r="K73" s="199">
        <f t="shared" si="11"/>
        <v>3.8478703170939967E-2</v>
      </c>
      <c r="L73" s="199">
        <f t="shared" si="11"/>
        <v>3.7236633153341421E-2</v>
      </c>
      <c r="M73" s="199">
        <f t="shared" si="11"/>
        <v>3.7559537984157551E-2</v>
      </c>
      <c r="N73" s="199">
        <f t="shared" si="11"/>
        <v>3.7575589589793408E-2</v>
      </c>
      <c r="O73" s="199">
        <f t="shared" si="11"/>
        <v>3.7633575903025733E-2</v>
      </c>
      <c r="P73" s="199">
        <f t="shared" si="11"/>
        <v>3.7940341085293906E-2</v>
      </c>
      <c r="Q73" s="199">
        <f t="shared" si="11"/>
        <v>3.7714831872271704E-2</v>
      </c>
    </row>
    <row r="74" spans="1:17" x14ac:dyDescent="0.25">
      <c r="A74" s="142" t="s">
        <v>308</v>
      </c>
      <c r="B74" s="199">
        <f t="shared" ref="B74:Q74" si="12">IF(B$56=0,0,B$56/B$5)</f>
        <v>1.7969829724023379E-2</v>
      </c>
      <c r="C74" s="199">
        <f t="shared" si="12"/>
        <v>2.8060398790369756E-2</v>
      </c>
      <c r="D74" s="199">
        <f t="shared" si="12"/>
        <v>2.9996522674382964E-2</v>
      </c>
      <c r="E74" s="199">
        <f t="shared" si="12"/>
        <v>3.0901229726885023E-2</v>
      </c>
      <c r="F74" s="199">
        <f t="shared" si="12"/>
        <v>2.9768382441712541E-2</v>
      </c>
      <c r="G74" s="199">
        <f t="shared" si="12"/>
        <v>2.9029900903353778E-2</v>
      </c>
      <c r="H74" s="199">
        <f t="shared" si="12"/>
        <v>3.2823365025727975E-2</v>
      </c>
      <c r="I74" s="199">
        <f t="shared" si="12"/>
        <v>4.2196805653533176E-2</v>
      </c>
      <c r="J74" s="199">
        <f t="shared" si="12"/>
        <v>3.8408741963987129E-2</v>
      </c>
      <c r="K74" s="199">
        <f t="shared" si="12"/>
        <v>2.4495541836189828E-2</v>
      </c>
      <c r="L74" s="199">
        <f t="shared" si="12"/>
        <v>3.6583582562785377E-2</v>
      </c>
      <c r="M74" s="199">
        <f t="shared" si="12"/>
        <v>3.4594597927261037E-2</v>
      </c>
      <c r="N74" s="199">
        <f t="shared" si="12"/>
        <v>3.7517462895157901E-2</v>
      </c>
      <c r="O74" s="199">
        <f t="shared" si="12"/>
        <v>4.1706415179191769E-2</v>
      </c>
      <c r="P74" s="199">
        <f t="shared" si="12"/>
        <v>3.8495476508655542E-2</v>
      </c>
      <c r="Q74" s="199">
        <f t="shared" si="12"/>
        <v>4.0756408243740334E-2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2.3761050872371035E-2</v>
      </c>
      <c r="C76" s="276">
        <f t="shared" si="14"/>
        <v>3.7103554869284135E-2</v>
      </c>
      <c r="D76" s="276">
        <f t="shared" si="14"/>
        <v>3.9663642461085204E-2</v>
      </c>
      <c r="E76" s="276">
        <f t="shared" si="14"/>
        <v>4.0859913690653726E-2</v>
      </c>
      <c r="F76" s="276">
        <f t="shared" si="14"/>
        <v>3.9361978407626237E-2</v>
      </c>
      <c r="G76" s="276">
        <f t="shared" si="14"/>
        <v>3.8385502966804944E-2</v>
      </c>
      <c r="H76" s="276">
        <f t="shared" si="14"/>
        <v>4.3401504530456186E-2</v>
      </c>
      <c r="I76" s="276">
        <f t="shared" si="14"/>
        <v>5.5795767749805263E-2</v>
      </c>
      <c r="J76" s="276">
        <f t="shared" si="14"/>
        <v>5.078690704175106E-2</v>
      </c>
      <c r="K76" s="276">
        <f t="shared" si="14"/>
        <v>3.2389834776112895E-2</v>
      </c>
      <c r="L76" s="276">
        <f t="shared" si="14"/>
        <v>4.837354497610144E-2</v>
      </c>
      <c r="M76" s="276">
        <f t="shared" si="14"/>
        <v>4.5743560950939684E-2</v>
      </c>
      <c r="N76" s="276">
        <f t="shared" si="14"/>
        <v>4.9608391295014799E-2</v>
      </c>
      <c r="O76" s="276">
        <f t="shared" si="14"/>
        <v>5.514733684160502E-2</v>
      </c>
      <c r="P76" s="276">
        <f t="shared" si="14"/>
        <v>5.0901593934165122E-2</v>
      </c>
      <c r="Q76" s="276">
        <f t="shared" si="14"/>
        <v>5.3891166723744111E-2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0.43971860785273992</v>
      </c>
      <c r="C80" s="253">
        <f>IF(C$5=0,0,C$5/TEL_fec!C$5)</f>
        <v>0.44866470442122053</v>
      </c>
      <c r="D80" s="253">
        <f>IF(D$5=0,0,D$5/TEL_fec!D$5)</f>
        <v>0.45065881605390457</v>
      </c>
      <c r="E80" s="253">
        <f>IF(E$5=0,0,E$5/TEL_fec!E$5)</f>
        <v>0.45115582275002919</v>
      </c>
      <c r="F80" s="253">
        <f>IF(F$5=0,0,F$5/TEL_fec!F$5)</f>
        <v>0.45182888879799599</v>
      </c>
      <c r="G80" s="253">
        <f>IF(G$5=0,0,G$5/TEL_fec!G$5)</f>
        <v>0.4508019825680864</v>
      </c>
      <c r="H80" s="253">
        <f>IF(H$5=0,0,H$5/TEL_fec!H$5)</f>
        <v>0.4516084807824336</v>
      </c>
      <c r="I80" s="253">
        <f>IF(I$5=0,0,I$5/TEL_fec!I$5)</f>
        <v>0.46043271160231369</v>
      </c>
      <c r="J80" s="253">
        <f>IF(J$5=0,0,J$5/TEL_fec!J$5)</f>
        <v>0.4564416563637434</v>
      </c>
      <c r="K80" s="253">
        <f>IF(K$5=0,0,K$5/TEL_fec!K$5)</f>
        <v>0.44462239679929916</v>
      </c>
      <c r="L80" s="253">
        <f>IF(L$5=0,0,L$5/TEL_fec!L$5)</f>
        <v>0.45578439961393841</v>
      </c>
      <c r="M80" s="253">
        <f>IF(M$5=0,0,M$5/TEL_fec!M$5)</f>
        <v>0.4795027117812789</v>
      </c>
      <c r="N80" s="253">
        <f>IF(N$5=0,0,N$5/TEL_fec!N$5)</f>
        <v>0.48533751375559142</v>
      </c>
      <c r="O80" s="253">
        <f>IF(O$5=0,0,O$5/TEL_fec!O$5)</f>
        <v>0.49516470463465972</v>
      </c>
      <c r="P80" s="253">
        <f>IF(P$5=0,0,P$5/TEL_fec!P$5)</f>
        <v>0.5264073186766276</v>
      </c>
      <c r="Q80" s="253">
        <f>IF(Q$5=0,0,Q$5/TEL_fec!Q$5)</f>
        <v>0.56222674698362018</v>
      </c>
    </row>
    <row r="81" spans="1:17" x14ac:dyDescent="0.25">
      <c r="A81" s="132" t="s">
        <v>83</v>
      </c>
      <c r="B81" s="282">
        <f>IF(B$6=0,0,B$6/TEL_fec!B$6)</f>
        <v>0.46344000953986053</v>
      </c>
      <c r="C81" s="282">
        <f>IF(C$6=0,0,C$6/TEL_fec!C$6)</f>
        <v>0.46344000953986053</v>
      </c>
      <c r="D81" s="282">
        <f>IF(D$6=0,0,D$6/TEL_fec!D$6)</f>
        <v>0.46344000953986053</v>
      </c>
      <c r="E81" s="282">
        <f>IF(E$6=0,0,E$6/TEL_fec!E$6)</f>
        <v>0.46344000953986048</v>
      </c>
      <c r="F81" s="282">
        <f>IF(F$6=0,0,F$6/TEL_fec!F$6)</f>
        <v>0.46344000953986059</v>
      </c>
      <c r="G81" s="282">
        <f>IF(G$6=0,0,G$6/TEL_fec!G$6)</f>
        <v>0.46344000953986048</v>
      </c>
      <c r="H81" s="282">
        <f>IF(H$6=0,0,H$6/TEL_fec!H$6)</f>
        <v>0.46344000953986042</v>
      </c>
      <c r="I81" s="282">
        <f>IF(I$6=0,0,I$6/TEL_fec!I$6)</f>
        <v>0.46344000953986048</v>
      </c>
      <c r="J81" s="282">
        <f>IF(J$6=0,0,J$6/TEL_fec!J$6)</f>
        <v>0.46344000953986053</v>
      </c>
      <c r="K81" s="282">
        <f>IF(K$6=0,0,K$6/TEL_fec!K$6)</f>
        <v>0.46344000953986048</v>
      </c>
      <c r="L81" s="282">
        <f>IF(L$6=0,0,L$6/TEL_fec!L$6)</f>
        <v>0.46344000953986053</v>
      </c>
      <c r="M81" s="282">
        <f>IF(M$6=0,0,M$6/TEL_fec!M$6)</f>
        <v>0.48884204479994764</v>
      </c>
      <c r="N81" s="282">
        <f>IF(N$6=0,0,N$6/TEL_fec!N$6)</f>
        <v>0.48884204479994769</v>
      </c>
      <c r="O81" s="282">
        <f>IF(O$6=0,0,O$6/TEL_fec!O$6)</f>
        <v>0.48884204479994769</v>
      </c>
      <c r="P81" s="282">
        <f>IF(P$6=0,0,P$6/TEL_fec!P$6)</f>
        <v>0.52414821667501688</v>
      </c>
      <c r="Q81" s="282">
        <f>IF(Q$6=0,0,Q$6/TEL_fec!Q$6)</f>
        <v>0.55745788905525739</v>
      </c>
    </row>
    <row r="82" spans="1:17" x14ac:dyDescent="0.25">
      <c r="A82" s="76" t="s">
        <v>82</v>
      </c>
      <c r="B82" s="281">
        <f>IF(B$7=0,0,B$7/TEL_fec!B$7)</f>
        <v>0.11785726174116944</v>
      </c>
      <c r="C82" s="281">
        <f>IF(C$7=0,0,C$7/TEL_fec!C$7)</f>
        <v>0.11785726174116944</v>
      </c>
      <c r="D82" s="281">
        <f>IF(D$7=0,0,D$7/TEL_fec!D$7)</f>
        <v>0.11785726174116944</v>
      </c>
      <c r="E82" s="281">
        <f>IF(E$7=0,0,E$7/TEL_fec!E$7)</f>
        <v>0.11785726174116942</v>
      </c>
      <c r="F82" s="281">
        <f>IF(F$7=0,0,F$7/TEL_fec!F$7)</f>
        <v>0.11785726174116945</v>
      </c>
      <c r="G82" s="281">
        <f>IF(G$7=0,0,G$7/TEL_fec!G$7)</f>
        <v>0.11785726174116945</v>
      </c>
      <c r="H82" s="281">
        <f>IF(H$7=0,0,H$7/TEL_fec!H$7)</f>
        <v>0.11785726174116941</v>
      </c>
      <c r="I82" s="281">
        <f>IF(I$7=0,0,I$7/TEL_fec!I$7)</f>
        <v>0.11785726174116944</v>
      </c>
      <c r="J82" s="281">
        <f>IF(J$7=0,0,J$7/TEL_fec!J$7)</f>
        <v>0.11785726174116942</v>
      </c>
      <c r="K82" s="281">
        <f>IF(K$7=0,0,K$7/TEL_fec!K$7)</f>
        <v>0.11785726174116942</v>
      </c>
      <c r="L82" s="281">
        <f>IF(L$7=0,0,L$7/TEL_fec!L$7)</f>
        <v>0.11785726174116944</v>
      </c>
      <c r="M82" s="281">
        <f>IF(M$7=0,0,M$7/TEL_fec!M$7)</f>
        <v>0.12431724416991786</v>
      </c>
      <c r="N82" s="281">
        <f>IF(N$7=0,0,N$7/TEL_fec!N$7)</f>
        <v>0.12431724416991788</v>
      </c>
      <c r="O82" s="281">
        <f>IF(O$7=0,0,O$7/TEL_fec!O$7)</f>
        <v>0.12431724416991786</v>
      </c>
      <c r="P82" s="281">
        <f>IF(P$7=0,0,P$7/TEL_fec!P$7)</f>
        <v>0.1332959440104651</v>
      </c>
      <c r="Q82" s="281">
        <f>IF(Q$7=0,0,Q$7/TEL_fec!Q$7)</f>
        <v>0.14176691478428416</v>
      </c>
    </row>
    <row r="83" spans="1:17" x14ac:dyDescent="0.25">
      <c r="A83" s="76" t="s">
        <v>81</v>
      </c>
      <c r="B83" s="281">
        <f>IF(B$8=0,0,B$8/TEL_fec!B$8)</f>
        <v>0.6355518779818945</v>
      </c>
      <c r="C83" s="281">
        <f>IF(C$8=0,0,C$8/TEL_fec!C$8)</f>
        <v>0.6355518779818945</v>
      </c>
      <c r="D83" s="281">
        <f>IF(D$8=0,0,D$8/TEL_fec!D$8)</f>
        <v>0.63555187798189461</v>
      </c>
      <c r="E83" s="281">
        <f>IF(E$8=0,0,E$8/TEL_fec!E$8)</f>
        <v>0.63555187798189472</v>
      </c>
      <c r="F83" s="281">
        <f>IF(F$8=0,0,F$8/TEL_fec!F$8)</f>
        <v>0.63555187798189461</v>
      </c>
      <c r="G83" s="281">
        <f>IF(G$8=0,0,G$8/TEL_fec!G$8)</f>
        <v>0.63555187798189461</v>
      </c>
      <c r="H83" s="281">
        <f>IF(H$8=0,0,H$8/TEL_fec!H$8)</f>
        <v>0.63555187798189472</v>
      </c>
      <c r="I83" s="281">
        <f>IF(I$8=0,0,I$8/TEL_fec!I$8)</f>
        <v>0.63555187798189461</v>
      </c>
      <c r="J83" s="281">
        <f>IF(J$8=0,0,J$8/TEL_fec!J$8)</f>
        <v>0.63555187798189461</v>
      </c>
      <c r="K83" s="281">
        <f>IF(K$8=0,0,K$8/TEL_fec!K$8)</f>
        <v>0.63555187798189461</v>
      </c>
      <c r="L83" s="281">
        <f>IF(L$8=0,0,L$8/TEL_fec!L$8)</f>
        <v>0.63555187798189461</v>
      </c>
      <c r="M83" s="281">
        <f>IF(M$8=0,0,M$8/TEL_fec!M$8)</f>
        <v>0.6703876946610372</v>
      </c>
      <c r="N83" s="281">
        <f>IF(N$8=0,0,N$8/TEL_fec!N$8)</f>
        <v>0.6703876946610372</v>
      </c>
      <c r="O83" s="281">
        <f>IF(O$8=0,0,O$8/TEL_fec!O$8)</f>
        <v>0.6703876946610372</v>
      </c>
      <c r="P83" s="281">
        <f>IF(P$8=0,0,P$8/TEL_fec!P$8)</f>
        <v>0.71880583590402325</v>
      </c>
      <c r="Q83" s="281">
        <f>IF(Q$8=0,0,Q$8/TEL_fec!Q$8)</f>
        <v>0.76448601974754327</v>
      </c>
    </row>
    <row r="84" spans="1:17" x14ac:dyDescent="0.25">
      <c r="A84" s="76" t="s">
        <v>80</v>
      </c>
      <c r="B84" s="281">
        <f>IF(B$9=0,0,B$9/TEL_fec!B$9)</f>
        <v>0.44683824446576187</v>
      </c>
      <c r="C84" s="281">
        <f>IF(C$9=0,0,C$9/TEL_fec!C$9)</f>
        <v>0.44683824446576192</v>
      </c>
      <c r="D84" s="281">
        <f>IF(D$9=0,0,D$9/TEL_fec!D$9)</f>
        <v>0.44683824446576192</v>
      </c>
      <c r="E84" s="281">
        <f>IF(E$9=0,0,E$9/TEL_fec!E$9)</f>
        <v>0.44683824446576192</v>
      </c>
      <c r="F84" s="281">
        <f>IF(F$9=0,0,F$9/TEL_fec!F$9)</f>
        <v>0.44683824446576198</v>
      </c>
      <c r="G84" s="281">
        <f>IF(G$9=0,0,G$9/TEL_fec!G$9)</f>
        <v>0.44683824446576192</v>
      </c>
      <c r="H84" s="281">
        <f>IF(H$9=0,0,H$9/TEL_fec!H$9)</f>
        <v>0.44683824446576198</v>
      </c>
      <c r="I84" s="281">
        <f>IF(I$9=0,0,I$9/TEL_fec!I$9)</f>
        <v>0.44683824446576187</v>
      </c>
      <c r="J84" s="281">
        <f>IF(J$9=0,0,J$9/TEL_fec!J$9)</f>
        <v>0.44683824446576192</v>
      </c>
      <c r="K84" s="281">
        <f>IF(K$9=0,0,K$9/TEL_fec!K$9)</f>
        <v>0.44683824446576192</v>
      </c>
      <c r="L84" s="281">
        <f>IF(L$9=0,0,L$9/TEL_fec!L$9)</f>
        <v>0.44683824446576192</v>
      </c>
      <c r="M84" s="281">
        <f>IF(M$9=0,0,M$9/TEL_fec!M$9)</f>
        <v>0.47133030515932278</v>
      </c>
      <c r="N84" s="281">
        <f>IF(N$9=0,0,N$9/TEL_fec!N$9)</f>
        <v>0.47133030515932278</v>
      </c>
      <c r="O84" s="281">
        <f>IF(O$9=0,0,O$9/TEL_fec!O$9)</f>
        <v>0.47133030515932289</v>
      </c>
      <c r="P84" s="281">
        <f>IF(P$9=0,0,P$9/TEL_fec!P$9)</f>
        <v>0.50537170757325389</v>
      </c>
      <c r="Q84" s="281">
        <f>IF(Q$9=0,0,Q$9/TEL_fec!Q$9)</f>
        <v>0.53748813089392122</v>
      </c>
    </row>
    <row r="85" spans="1:17" x14ac:dyDescent="0.25">
      <c r="A85" s="129" t="s">
        <v>79</v>
      </c>
      <c r="B85" s="280">
        <f>IF(B$10=0,0,B$10/TEL_fec!B$10)</f>
        <v>0.70068848446333554</v>
      </c>
      <c r="C85" s="280">
        <f>IF(C$10=0,0,C$10/TEL_fec!C$10)</f>
        <v>0.7006818623961788</v>
      </c>
      <c r="D85" s="280">
        <f>IF(D$10=0,0,D$10/TEL_fec!D$10)</f>
        <v>0.7006818623961788</v>
      </c>
      <c r="E85" s="280">
        <f>IF(E$10=0,0,E$10/TEL_fec!E$10)</f>
        <v>0.7006818623961788</v>
      </c>
      <c r="F85" s="280">
        <f>IF(F$10=0,0,F$10/TEL_fec!F$10)</f>
        <v>0.70068186239617869</v>
      </c>
      <c r="G85" s="280">
        <f>IF(G$10=0,0,G$10/TEL_fec!G$10)</f>
        <v>0.70069811538037485</v>
      </c>
      <c r="H85" s="280">
        <f>IF(H$10=0,0,H$10/TEL_fec!H$10)</f>
        <v>0.70073472986008134</v>
      </c>
      <c r="I85" s="280">
        <f>IF(I$10=0,0,I$10/TEL_fec!I$10)</f>
        <v>0.70074912866222205</v>
      </c>
      <c r="J85" s="280">
        <f>IF(J$10=0,0,J$10/TEL_fec!J$10)</f>
        <v>0.70075593760897448</v>
      </c>
      <c r="K85" s="280">
        <f>IF(K$10=0,0,K$10/TEL_fec!K$10)</f>
        <v>0.70074867483043068</v>
      </c>
      <c r="L85" s="280">
        <f>IF(L$10=0,0,L$10/TEL_fec!L$10)</f>
        <v>0.70073697550178271</v>
      </c>
      <c r="M85" s="280">
        <f>IF(M$10=0,0,M$10/TEL_fec!M$10)</f>
        <v>0.73914778442056428</v>
      </c>
      <c r="N85" s="280">
        <f>IF(N$10=0,0,N$10/TEL_fec!N$10)</f>
        <v>0.739151902500915</v>
      </c>
      <c r="O85" s="280">
        <f>IF(O$10=0,0,O$10/TEL_fec!O$10)</f>
        <v>0.7391621177891009</v>
      </c>
      <c r="P85" s="280">
        <f>IF(P$10=0,0,P$10/TEL_fec!P$10)</f>
        <v>0.79260757402388071</v>
      </c>
      <c r="Q85" s="280">
        <f>IF(Q$10=0,0,Q$10/TEL_fec!Q$10)</f>
        <v>0.84297743610451981</v>
      </c>
    </row>
    <row r="86" spans="1:17" x14ac:dyDescent="0.25">
      <c r="A86" s="127" t="s">
        <v>306</v>
      </c>
      <c r="B86" s="305">
        <f>IF(B$15=0,0,B$15/TEL_fec!B$15)</f>
        <v>0.49570067410452845</v>
      </c>
      <c r="C86" s="305">
        <f>IF(C$15=0,0,C$15/TEL_fec!C$15)</f>
        <v>0.49263331294333812</v>
      </c>
      <c r="D86" s="305">
        <f>IF(D$15=0,0,D$15/TEL_fec!D$15)</f>
        <v>0.49229143416099802</v>
      </c>
      <c r="E86" s="305">
        <f>IF(E$15=0,0,E$15/TEL_fec!E$15)</f>
        <v>0.49154000531342379</v>
      </c>
      <c r="F86" s="305">
        <f>IF(F$15=0,0,F$15/TEL_fec!F$15)</f>
        <v>0.49809706533232423</v>
      </c>
      <c r="G86" s="305">
        <f>IF(G$15=0,0,G$15/TEL_fec!G$15)</f>
        <v>0.49973959473333346</v>
      </c>
      <c r="H86" s="305">
        <f>IF(H$15=0,0,H$15/TEL_fec!H$15)</f>
        <v>0.48648790699927558</v>
      </c>
      <c r="I86" s="305">
        <f>IF(I$15=0,0,I$15/TEL_fec!I$15)</f>
        <v>0.48350759435842489</v>
      </c>
      <c r="J86" s="305">
        <f>IF(J$15=0,0,J$15/TEL_fec!J$15)</f>
        <v>0.48467002551017146</v>
      </c>
      <c r="K86" s="305">
        <f>IF(K$15=0,0,K$15/TEL_fec!K$15)</f>
        <v>0.49302955007900351</v>
      </c>
      <c r="L86" s="305">
        <f>IF(L$15=0,0,L$15/TEL_fec!L$15)</f>
        <v>0.48909255276436098</v>
      </c>
      <c r="M86" s="305">
        <f>IF(M$15=0,0,M$15/TEL_fec!M$15)</f>
        <v>0.51900614103934484</v>
      </c>
      <c r="N86" s="305">
        <f>IF(N$15=0,0,N$15/TEL_fec!N$15)</f>
        <v>0.52554614200072947</v>
      </c>
      <c r="O86" s="305">
        <f>IF(O$15=0,0,O$15/TEL_fec!O$15)</f>
        <v>0.5370149232766267</v>
      </c>
      <c r="P86" s="305">
        <f>IF(P$15=0,0,P$15/TEL_fec!P$15)</f>
        <v>0.57555169481320279</v>
      </c>
      <c r="Q86" s="305">
        <f>IF(Q$15=0,0,Q$15/TEL_fec!Q$15)</f>
        <v>0.61106142169873412</v>
      </c>
    </row>
    <row r="87" spans="1:17" x14ac:dyDescent="0.25">
      <c r="A87" s="127" t="s">
        <v>305</v>
      </c>
      <c r="B87" s="305">
        <f>IF(B$26=0,0,B$26/TEL_fec!B$26)</f>
        <v>0.43850444247708276</v>
      </c>
      <c r="C87" s="305">
        <f>IF(C$26=0,0,C$26/TEL_fec!C$26)</f>
        <v>0.43579100760372219</v>
      </c>
      <c r="D87" s="305">
        <f>IF(D$26=0,0,D$26/TEL_fec!D$26)</f>
        <v>0.43548857637319044</v>
      </c>
      <c r="E87" s="305">
        <f>IF(E$26=0,0,E$26/TEL_fec!E$26)</f>
        <v>0.43482385085418257</v>
      </c>
      <c r="F87" s="305">
        <f>IF(F$26=0,0,F$26/TEL_fec!F$26)</f>
        <v>0.4406243270247483</v>
      </c>
      <c r="G87" s="305">
        <f>IF(G$26=0,0,G$26/TEL_fec!G$26)</f>
        <v>0.44207733380256403</v>
      </c>
      <c r="H87" s="305">
        <f>IF(H$26=0,0,H$26/TEL_fec!H$26)</f>
        <v>0.43035468696089751</v>
      </c>
      <c r="I87" s="305">
        <f>IF(I$26=0,0,I$26/TEL_fec!I$26)</f>
        <v>0.42771825654783752</v>
      </c>
      <c r="J87" s="305">
        <f>IF(J$26=0,0,J$26/TEL_fec!J$26)</f>
        <v>0.42874656102822839</v>
      </c>
      <c r="K87" s="305">
        <f>IF(K$26=0,0,K$26/TEL_fec!K$26)</f>
        <v>0.43614152506988768</v>
      </c>
      <c r="L87" s="305">
        <f>IF(L$26=0,0,L$26/TEL_fec!L$26)</f>
        <v>0.43265879667616547</v>
      </c>
      <c r="M87" s="305">
        <f>IF(M$26=0,0,M$26/TEL_fec!M$26)</f>
        <v>0.45912081707326652</v>
      </c>
      <c r="N87" s="305">
        <f>IF(N$26=0,0,N$26/TEL_fec!N$26)</f>
        <v>0.46490620253910675</v>
      </c>
      <c r="O87" s="305">
        <f>IF(O$26=0,0,O$26/TEL_fec!O$26)</f>
        <v>0.47505166289855433</v>
      </c>
      <c r="P87" s="305">
        <f>IF(P$26=0,0,P$26/TEL_fec!P$26)</f>
        <v>0.50914188387321768</v>
      </c>
      <c r="Q87" s="305">
        <f>IF(Q$26=0,0,Q$26/TEL_fec!Q$26)</f>
        <v>0.54055433457964952</v>
      </c>
    </row>
    <row r="88" spans="1:17" x14ac:dyDescent="0.25">
      <c r="A88" s="127" t="s">
        <v>304</v>
      </c>
      <c r="B88" s="305">
        <f>IF(B$37=0,0,B$37/TEL_fec!B$37)</f>
        <v>0.5573941620667332</v>
      </c>
      <c r="C88" s="305">
        <f>IF(C$37=0,0,C$37/TEL_fec!C$37)</f>
        <v>0.55739416206673309</v>
      </c>
      <c r="D88" s="305">
        <f>IF(D$37=0,0,D$37/TEL_fec!D$37)</f>
        <v>0.55739416206673309</v>
      </c>
      <c r="E88" s="305">
        <f>IF(E$37=0,0,E$37/TEL_fec!E$37)</f>
        <v>0.5573941620667332</v>
      </c>
      <c r="F88" s="305">
        <f>IF(F$37=0,0,F$37/TEL_fec!F$37)</f>
        <v>0.55739416206673331</v>
      </c>
      <c r="G88" s="305">
        <f>IF(G$37=0,0,G$37/TEL_fec!G$37)</f>
        <v>0.5573941620667332</v>
      </c>
      <c r="H88" s="305">
        <f>IF(H$37=0,0,H$37/TEL_fec!H$37)</f>
        <v>0.55739416206673309</v>
      </c>
      <c r="I88" s="305">
        <f>IF(I$37=0,0,I$37/TEL_fec!I$37)</f>
        <v>0.55739416206673309</v>
      </c>
      <c r="J88" s="305">
        <f>IF(J$37=0,0,J$37/TEL_fec!J$37)</f>
        <v>0.55739416206673331</v>
      </c>
      <c r="K88" s="305">
        <f>IF(K$37=0,0,K$37/TEL_fec!K$37)</f>
        <v>0.5573941620667332</v>
      </c>
      <c r="L88" s="305">
        <f>IF(L$37=0,0,L$37/TEL_fec!L$37)</f>
        <v>0.5573941620667332</v>
      </c>
      <c r="M88" s="305">
        <f>IF(M$37=0,0,M$37/TEL_fec!M$37)</f>
        <v>0.58794600452125922</v>
      </c>
      <c r="N88" s="305">
        <f>IF(N$37=0,0,N$37/TEL_fec!N$37)</f>
        <v>0.58794600452125934</v>
      </c>
      <c r="O88" s="305">
        <f>IF(O$37=0,0,O$37/TEL_fec!O$37)</f>
        <v>0.58794600452125922</v>
      </c>
      <c r="P88" s="305">
        <f>IF(P$37=0,0,P$37/TEL_fec!P$37)</f>
        <v>0.63040986970982504</v>
      </c>
      <c r="Q88" s="305">
        <f>IF(Q$37=0,0,Q$37/TEL_fec!Q$37)</f>
        <v>0.67047248092791112</v>
      </c>
    </row>
    <row r="89" spans="1:17" x14ac:dyDescent="0.25">
      <c r="A89" s="127" t="s">
        <v>303</v>
      </c>
      <c r="B89" s="305">
        <f>IF(B$38=0,0,B$38/TEL_fec!B$38)</f>
        <v>0.37387774090760134</v>
      </c>
      <c r="C89" s="305">
        <f>IF(C$38=0,0,C$38/TEL_fec!C$38)</f>
        <v>0.37582893476022661</v>
      </c>
      <c r="D89" s="305">
        <f>IF(D$38=0,0,D$38/TEL_fec!D$38)</f>
        <v>0.37677383408800441</v>
      </c>
      <c r="E89" s="305">
        <f>IF(E$38=0,0,E$38/TEL_fec!E$38)</f>
        <v>0.37641299838266978</v>
      </c>
      <c r="F89" s="305">
        <f>IF(F$38=0,0,F$38/TEL_fec!F$38)</f>
        <v>0.37626023143280762</v>
      </c>
      <c r="G89" s="305">
        <f>IF(G$38=0,0,G$38/TEL_fec!G$38)</f>
        <v>0.37399334886516139</v>
      </c>
      <c r="H89" s="305">
        <f>IF(H$38=0,0,H$38/TEL_fec!H$38)</f>
        <v>0.37656695241218663</v>
      </c>
      <c r="I89" s="305">
        <f>IF(I$38=0,0,I$38/TEL_fec!I$38)</f>
        <v>0.37984228250134644</v>
      </c>
      <c r="J89" s="305">
        <f>IF(J$38=0,0,J$38/TEL_fec!J$38)</f>
        <v>0.37709682886706986</v>
      </c>
      <c r="K89" s="305">
        <f>IF(K$38=0,0,K$38/TEL_fec!K$38)</f>
        <v>0.373304872043277</v>
      </c>
      <c r="L89" s="305">
        <f>IF(L$38=0,0,L$38/TEL_fec!L$38)</f>
        <v>0.37657175926270287</v>
      </c>
      <c r="M89" s="305">
        <f>IF(M$38=0,0,M$38/TEL_fec!M$38)</f>
        <v>0.39671218844185596</v>
      </c>
      <c r="N89" s="305">
        <f>IF(N$38=0,0,N$38/TEL_fec!N$38)</f>
        <v>0.40062736001085952</v>
      </c>
      <c r="O89" s="305">
        <f>IF(O$38=0,0,O$38/TEL_fec!O$38)</f>
        <v>0.41014810177346606</v>
      </c>
      <c r="P89" s="305">
        <f>IF(P$38=0,0,P$38/TEL_fec!P$38)</f>
        <v>0.43542189579185936</v>
      </c>
      <c r="Q89" s="305">
        <f>IF(Q$38=0,0,Q$38/TEL_fec!Q$38)</f>
        <v>0.46383431187858215</v>
      </c>
    </row>
    <row r="90" spans="1:17" x14ac:dyDescent="0.25">
      <c r="A90" s="72" t="s">
        <v>302</v>
      </c>
      <c r="B90" s="279">
        <f>IF(B$58=0,0,B$58/TEL_fec!B$58)</f>
        <v>0.44046229484040389</v>
      </c>
      <c r="C90" s="279">
        <f>IF(C$58=0,0,C$58/TEL_fec!C$58)</f>
        <v>0.44046229484040395</v>
      </c>
      <c r="D90" s="279">
        <f>IF(D$58=0,0,D$58/TEL_fec!D$58)</f>
        <v>0.44046229484040395</v>
      </c>
      <c r="E90" s="279">
        <f>IF(E$58=0,0,E$58/TEL_fec!E$58)</f>
        <v>0.44046229484040395</v>
      </c>
      <c r="F90" s="279">
        <f>IF(F$58=0,0,F$58/TEL_fec!F$58)</f>
        <v>0.44046229484040395</v>
      </c>
      <c r="G90" s="279">
        <f>IF(G$58=0,0,G$58/TEL_fec!G$58)</f>
        <v>0.44046229484040406</v>
      </c>
      <c r="H90" s="279">
        <f>IF(H$58=0,0,H$58/TEL_fec!H$58)</f>
        <v>0.440462294840404</v>
      </c>
      <c r="I90" s="279">
        <f>IF(I$58=0,0,I$58/TEL_fec!I$58)</f>
        <v>0.44046229484040395</v>
      </c>
      <c r="J90" s="279">
        <f>IF(J$58=0,0,J$58/TEL_fec!J$58)</f>
        <v>0.44046229484040395</v>
      </c>
      <c r="K90" s="279">
        <f>IF(K$58=0,0,K$58/TEL_fec!K$58)</f>
        <v>0.440462294840404</v>
      </c>
      <c r="L90" s="279">
        <f>IF(L$58=0,0,L$58/TEL_fec!L$58)</f>
        <v>0.440462294840404</v>
      </c>
      <c r="M90" s="279">
        <f>IF(M$58=0,0,M$58/TEL_fec!M$58)</f>
        <v>0.46460487751336693</v>
      </c>
      <c r="N90" s="279">
        <f>IF(N$58=0,0,N$58/TEL_fec!N$58)</f>
        <v>0.46460487751336693</v>
      </c>
      <c r="O90" s="279">
        <f>IF(O$58=0,0,O$58/TEL_fec!O$58)</f>
        <v>0.4646048775133671</v>
      </c>
      <c r="P90" s="279">
        <f>IF(P$58=0,0,P$58/TEL_fec!P$58)</f>
        <v>0.49816054203521742</v>
      </c>
      <c r="Q90" s="279">
        <f>IF(Q$58=0,0,Q$58/TEL_fec!Q$58)</f>
        <v>0.52981869505387869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2123.7371862807995</v>
      </c>
      <c r="C5" s="96">
        <v>1623.7860358759563</v>
      </c>
      <c r="D5" s="96">
        <v>1639.4677952148722</v>
      </c>
      <c r="E5" s="96">
        <v>1586.805364804284</v>
      </c>
      <c r="F5" s="96">
        <v>1581.7404831501244</v>
      </c>
      <c r="G5" s="96">
        <v>1589.3404926238186</v>
      </c>
      <c r="H5" s="96">
        <v>984.76077303864008</v>
      </c>
      <c r="I5" s="96">
        <v>774.74779861341597</v>
      </c>
      <c r="J5" s="96">
        <v>724.27968624387597</v>
      </c>
      <c r="K5" s="96">
        <v>877.72048760358018</v>
      </c>
      <c r="L5" s="96">
        <v>666.84928820486164</v>
      </c>
      <c r="M5" s="96">
        <v>652.82732284525218</v>
      </c>
      <c r="N5" s="96">
        <v>572.66681770707578</v>
      </c>
      <c r="O5" s="96">
        <v>435.62413501944104</v>
      </c>
      <c r="P5" s="96">
        <v>429.82464626009016</v>
      </c>
      <c r="Q5" s="96">
        <v>424.29772051940887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126.55366614562996</v>
      </c>
      <c r="C10" s="158">
        <v>105.27022509585223</v>
      </c>
      <c r="D10" s="158">
        <v>108.51209091392175</v>
      </c>
      <c r="E10" s="158">
        <v>105.32229897366042</v>
      </c>
      <c r="F10" s="158">
        <v>104.99796838896478</v>
      </c>
      <c r="G10" s="158">
        <v>103.090384843549</v>
      </c>
      <c r="H10" s="158">
        <v>66.259528094048932</v>
      </c>
      <c r="I10" s="158">
        <v>57.184466918571566</v>
      </c>
      <c r="J10" s="158">
        <v>51.135151700979122</v>
      </c>
      <c r="K10" s="158">
        <v>53.806540025669641</v>
      </c>
      <c r="L10" s="158">
        <v>45.534825669054193</v>
      </c>
      <c r="M10" s="158">
        <v>43.96404989038885</v>
      </c>
      <c r="N10" s="158">
        <v>41.143566222567877</v>
      </c>
      <c r="O10" s="158">
        <v>35.489502428162567</v>
      </c>
      <c r="P10" s="158">
        <v>33.682627649437308</v>
      </c>
      <c r="Q10" s="158">
        <v>33.782873002253758</v>
      </c>
    </row>
    <row r="11" spans="1:17" x14ac:dyDescent="0.25">
      <c r="A11" s="92" t="s">
        <v>125</v>
      </c>
      <c r="B11" s="91">
        <v>59.25830433738502</v>
      </c>
      <c r="C11" s="91">
        <v>49.292408717868248</v>
      </c>
      <c r="D11" s="91">
        <v>50.810400863959565</v>
      </c>
      <c r="E11" s="91">
        <v>49.316792126055212</v>
      </c>
      <c r="F11" s="91">
        <v>49.164925482605305</v>
      </c>
      <c r="G11" s="91">
        <v>48.271706267974608</v>
      </c>
      <c r="H11" s="91">
        <v>31.025788510388793</v>
      </c>
      <c r="I11" s="91">
        <v>26.776423372297966</v>
      </c>
      <c r="J11" s="91">
        <v>23.94385302396558</v>
      </c>
      <c r="K11" s="91">
        <v>25.194721111545785</v>
      </c>
      <c r="L11" s="91">
        <v>21.321520265888882</v>
      </c>
      <c r="M11" s="91">
        <v>20.586010090855066</v>
      </c>
      <c r="N11" s="91">
        <v>19.265328638813774</v>
      </c>
      <c r="O11" s="91">
        <v>16.617833364466641</v>
      </c>
      <c r="P11" s="91">
        <v>15.771770671869225</v>
      </c>
      <c r="Q11" s="91">
        <v>15.818710202003183</v>
      </c>
    </row>
    <row r="12" spans="1:17" x14ac:dyDescent="0.25">
      <c r="A12" s="92" t="s">
        <v>26</v>
      </c>
      <c r="B12" s="91">
        <v>67.295361808244934</v>
      </c>
      <c r="C12" s="91">
        <v>55.977816377983977</v>
      </c>
      <c r="D12" s="91">
        <v>57.701690049962181</v>
      </c>
      <c r="E12" s="91">
        <v>56.005506847605218</v>
      </c>
      <c r="F12" s="91">
        <v>55.833042906359466</v>
      </c>
      <c r="G12" s="91">
        <v>54.818678575574403</v>
      </c>
      <c r="H12" s="91">
        <v>35.233739583660146</v>
      </c>
      <c r="I12" s="91">
        <v>30.4080435462736</v>
      </c>
      <c r="J12" s="91">
        <v>27.191298677013542</v>
      </c>
      <c r="K12" s="91">
        <v>28.611818914123855</v>
      </c>
      <c r="L12" s="91">
        <v>24.213305403165311</v>
      </c>
      <c r="M12" s="91">
        <v>23.378039799533788</v>
      </c>
      <c r="N12" s="91">
        <v>21.878237583754103</v>
      </c>
      <c r="O12" s="91">
        <v>18.871669063695922</v>
      </c>
      <c r="P12" s="91">
        <v>17.910856977568084</v>
      </c>
      <c r="Q12" s="91">
        <v>17.964162800250577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92.527985975278852</v>
      </c>
      <c r="C15" s="206">
        <v>78.155630731790652</v>
      </c>
      <c r="D15" s="206">
        <v>80.68485958318584</v>
      </c>
      <c r="E15" s="206">
        <v>78.764645380114388</v>
      </c>
      <c r="F15" s="206">
        <v>76.610230214809178</v>
      </c>
      <c r="G15" s="206">
        <v>75.671337537536203</v>
      </c>
      <c r="H15" s="206">
        <v>50.055192200590355</v>
      </c>
      <c r="I15" s="206">
        <v>43.961551066284905</v>
      </c>
      <c r="J15" s="206">
        <v>38.99136057191965</v>
      </c>
      <c r="K15" s="206">
        <v>40.905929071710219</v>
      </c>
      <c r="L15" s="206">
        <v>35.477687990664975</v>
      </c>
      <c r="M15" s="206">
        <v>33.823330038801302</v>
      </c>
      <c r="N15" s="206">
        <v>30.457674334605251</v>
      </c>
      <c r="O15" s="206">
        <v>24.393406994715914</v>
      </c>
      <c r="P15" s="206">
        <v>22.798951582148977</v>
      </c>
      <c r="Q15" s="206">
        <v>23.181998850255276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1.3529096257706119E-14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6.7645481288530595E-15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3.3822740644265313E-15</v>
      </c>
      <c r="P18" s="87">
        <v>0</v>
      </c>
      <c r="Q18" s="87">
        <v>3.3822740644265313E-15</v>
      </c>
    </row>
    <row r="19" spans="1:17" x14ac:dyDescent="0.25">
      <c r="A19" s="88" t="s">
        <v>125</v>
      </c>
      <c r="B19" s="87">
        <v>10.600643576150526</v>
      </c>
      <c r="C19" s="87">
        <v>11.952225538369095</v>
      </c>
      <c r="D19" s="87">
        <v>11.948856760605555</v>
      </c>
      <c r="E19" s="87">
        <v>13.378061851703565</v>
      </c>
      <c r="F19" s="87">
        <v>16.156992571017128</v>
      </c>
      <c r="G19" s="87">
        <v>23.28875943542846</v>
      </c>
      <c r="H19" s="87">
        <v>7.727020358393224</v>
      </c>
      <c r="I19" s="87">
        <v>9.6325566473638862</v>
      </c>
      <c r="J19" s="87">
        <v>8.8956900727778869</v>
      </c>
      <c r="K19" s="87">
        <v>7.4775981817659902</v>
      </c>
      <c r="L19" s="87">
        <v>8.4929218930831869</v>
      </c>
      <c r="M19" s="87">
        <v>8.1894677199840711</v>
      </c>
      <c r="N19" s="87">
        <v>7.3855069731115588</v>
      </c>
      <c r="O19" s="87">
        <v>2.3883045359794379</v>
      </c>
      <c r="P19" s="87">
        <v>2.4929935158748551</v>
      </c>
      <c r="Q19" s="87">
        <v>4.1118105416075093</v>
      </c>
    </row>
    <row r="20" spans="1:17" x14ac:dyDescent="0.25">
      <c r="A20" s="88" t="s">
        <v>29</v>
      </c>
      <c r="B20" s="87">
        <v>25.381548728402539</v>
      </c>
      <c r="C20" s="87">
        <v>23.443809396518926</v>
      </c>
      <c r="D20" s="87">
        <v>24.81257043186811</v>
      </c>
      <c r="E20" s="87">
        <v>24.272245515210813</v>
      </c>
      <c r="F20" s="87">
        <v>14.773801292134058</v>
      </c>
      <c r="G20" s="87">
        <v>9.4832445824407543</v>
      </c>
      <c r="H20" s="87">
        <v>18.976531160880004</v>
      </c>
      <c r="I20" s="87">
        <v>17.023787838447564</v>
      </c>
      <c r="J20" s="87">
        <v>14.218952139963241</v>
      </c>
      <c r="K20" s="87">
        <v>11.999876670155679</v>
      </c>
      <c r="L20" s="87">
        <v>11.435734377532185</v>
      </c>
      <c r="M20" s="87">
        <v>9.4832556927923761</v>
      </c>
      <c r="N20" s="87">
        <v>5.5784525346696876</v>
      </c>
      <c r="O20" s="87">
        <v>1.6733965808043991</v>
      </c>
      <c r="P20" s="87">
        <v>1.1155877414371738</v>
      </c>
      <c r="Q20" s="87">
        <v>0.83675771402772892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56.545793670725764</v>
      </c>
      <c r="C22" s="87">
        <v>42.75959579690263</v>
      </c>
      <c r="D22" s="87">
        <v>43.923432390712179</v>
      </c>
      <c r="E22" s="87">
        <v>41.114338013200012</v>
      </c>
      <c r="F22" s="87">
        <v>45.679436351657984</v>
      </c>
      <c r="G22" s="87">
        <v>42.899333519666996</v>
      </c>
      <c r="H22" s="87">
        <v>23.351640681317125</v>
      </c>
      <c r="I22" s="87">
        <v>17.305206580473445</v>
      </c>
      <c r="J22" s="87">
        <v>15.876718359178522</v>
      </c>
      <c r="K22" s="87">
        <v>21.428454219788545</v>
      </c>
      <c r="L22" s="87">
        <v>15.549031720049607</v>
      </c>
      <c r="M22" s="87">
        <v>16.150606626024853</v>
      </c>
      <c r="N22" s="87">
        <v>17.493714826824004</v>
      </c>
      <c r="O22" s="87">
        <v>20.331705877932073</v>
      </c>
      <c r="P22" s="87">
        <v>19.190370324836948</v>
      </c>
      <c r="Q22" s="87">
        <v>18.233430594620035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786.48788078987013</v>
      </c>
      <c r="C26" s="204">
        <v>664.32286122022049</v>
      </c>
      <c r="D26" s="204">
        <v>685.8213064570798</v>
      </c>
      <c r="E26" s="204">
        <v>669.49948573097231</v>
      </c>
      <c r="F26" s="204">
        <v>651.18695682587793</v>
      </c>
      <c r="G26" s="204">
        <v>643.20636906905781</v>
      </c>
      <c r="H26" s="204">
        <v>425.46913370501801</v>
      </c>
      <c r="I26" s="204">
        <v>373.67318406342167</v>
      </c>
      <c r="J26" s="204">
        <v>331.42656486131705</v>
      </c>
      <c r="K26" s="204">
        <v>347.70039710953688</v>
      </c>
      <c r="L26" s="204">
        <v>301.56034792065236</v>
      </c>
      <c r="M26" s="204">
        <v>287.49830532981105</v>
      </c>
      <c r="N26" s="204">
        <v>258.89023184414464</v>
      </c>
      <c r="O26" s="204">
        <v>207.34395945508527</v>
      </c>
      <c r="P26" s="204">
        <v>193.79108844826635</v>
      </c>
      <c r="Q26" s="204">
        <v>197.04699022716989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1.1499731819050204E-13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5.7498659095251019E-14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2.8749329547625522E-14</v>
      </c>
      <c r="P29" s="87">
        <v>0</v>
      </c>
      <c r="Q29" s="87">
        <v>2.8749329547625516E-14</v>
      </c>
    </row>
    <row r="30" spans="1:17" x14ac:dyDescent="0.25">
      <c r="A30" s="88" t="s">
        <v>125</v>
      </c>
      <c r="B30" s="87">
        <v>90.105470397279475</v>
      </c>
      <c r="C30" s="87">
        <v>101.5939170761373</v>
      </c>
      <c r="D30" s="87">
        <v>101.56528246514722</v>
      </c>
      <c r="E30" s="87">
        <v>113.7135257394803</v>
      </c>
      <c r="F30" s="87">
        <v>137.3344368536456</v>
      </c>
      <c r="G30" s="87">
        <v>197.95445520114191</v>
      </c>
      <c r="H30" s="87">
        <v>65.679673046342401</v>
      </c>
      <c r="I30" s="87">
        <v>81.876731502593046</v>
      </c>
      <c r="J30" s="87">
        <v>75.613365618612036</v>
      </c>
      <c r="K30" s="87">
        <v>63.559584545010921</v>
      </c>
      <c r="L30" s="87">
        <v>72.189836091207098</v>
      </c>
      <c r="M30" s="87">
        <v>69.610475619864602</v>
      </c>
      <c r="N30" s="87">
        <v>62.776809271448258</v>
      </c>
      <c r="O30" s="87">
        <v>20.300588555825222</v>
      </c>
      <c r="P30" s="87">
        <v>21.190444884936269</v>
      </c>
      <c r="Q30" s="87">
        <v>34.950389603663837</v>
      </c>
    </row>
    <row r="31" spans="1:17" x14ac:dyDescent="0.25">
      <c r="A31" s="88" t="s">
        <v>29</v>
      </c>
      <c r="B31" s="87">
        <v>215.74316419142161</v>
      </c>
      <c r="C31" s="87">
        <v>199.27237987041084</v>
      </c>
      <c r="D31" s="87">
        <v>210.90684867087893</v>
      </c>
      <c r="E31" s="87">
        <v>206.31408687929192</v>
      </c>
      <c r="F31" s="87">
        <v>125.57731098313948</v>
      </c>
      <c r="G31" s="87">
        <v>80.607578950746415</v>
      </c>
      <c r="H31" s="87">
        <v>161.30051486748005</v>
      </c>
      <c r="I31" s="87">
        <v>144.70219662680432</v>
      </c>
      <c r="J31" s="87">
        <v>120.86109318968757</v>
      </c>
      <c r="K31" s="87">
        <v>101.99895169632327</v>
      </c>
      <c r="L31" s="87">
        <v>97.203742209023588</v>
      </c>
      <c r="M31" s="87">
        <v>80.607673388735193</v>
      </c>
      <c r="N31" s="87">
        <v>47.416846544692348</v>
      </c>
      <c r="O31" s="87">
        <v>14.223870936837393</v>
      </c>
      <c r="P31" s="87">
        <v>9.4824958022159791</v>
      </c>
      <c r="Q31" s="87">
        <v>7.1124405692356962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480.63924620116899</v>
      </c>
      <c r="C33" s="87">
        <v>363.45656427367237</v>
      </c>
      <c r="D33" s="87">
        <v>373.34917532105362</v>
      </c>
      <c r="E33" s="87">
        <v>349.47187311220006</v>
      </c>
      <c r="F33" s="87">
        <v>388.27520898909285</v>
      </c>
      <c r="G33" s="87">
        <v>364.64433491716949</v>
      </c>
      <c r="H33" s="87">
        <v>198.48894579119556</v>
      </c>
      <c r="I33" s="87">
        <v>147.09425593402429</v>
      </c>
      <c r="J33" s="87">
        <v>134.95210605301745</v>
      </c>
      <c r="K33" s="87">
        <v>182.14186086820266</v>
      </c>
      <c r="L33" s="87">
        <v>132.16676962042166</v>
      </c>
      <c r="M33" s="87">
        <v>137.28015632121125</v>
      </c>
      <c r="N33" s="87">
        <v>148.69657602800405</v>
      </c>
      <c r="O33" s="87">
        <v>172.81949996242264</v>
      </c>
      <c r="P33" s="87">
        <v>163.1181477611141</v>
      </c>
      <c r="Q33" s="87">
        <v>154.98416005427032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1118.1676533700202</v>
      </c>
      <c r="C38" s="204">
        <v>776.03731882809279</v>
      </c>
      <c r="D38" s="204">
        <v>764.4495382606849</v>
      </c>
      <c r="E38" s="204">
        <v>733.21893471953729</v>
      </c>
      <c r="F38" s="204">
        <v>748.94532772047239</v>
      </c>
      <c r="G38" s="204">
        <v>767.37240117367583</v>
      </c>
      <c r="H38" s="204">
        <v>442.97691903898283</v>
      </c>
      <c r="I38" s="204">
        <v>299.92859656513781</v>
      </c>
      <c r="J38" s="204">
        <v>302.72660910966022</v>
      </c>
      <c r="K38" s="204">
        <v>435.30762139666342</v>
      </c>
      <c r="L38" s="204">
        <v>284.27642662449011</v>
      </c>
      <c r="M38" s="204">
        <v>287.54163758625094</v>
      </c>
      <c r="N38" s="204">
        <v>242.17534530575801</v>
      </c>
      <c r="O38" s="204">
        <v>168.39726614147733</v>
      </c>
      <c r="P38" s="204">
        <v>179.55197858023757</v>
      </c>
      <c r="Q38" s="204">
        <v>170.28585843972999</v>
      </c>
    </row>
    <row r="39" spans="1:17" x14ac:dyDescent="0.25">
      <c r="A39" s="152" t="s">
        <v>310</v>
      </c>
      <c r="B39" s="264">
        <v>970.122875809574</v>
      </c>
      <c r="C39" s="264">
        <v>650.98830965722766</v>
      </c>
      <c r="D39" s="264">
        <v>635.35376292758747</v>
      </c>
      <c r="E39" s="264">
        <v>607.19550211135424</v>
      </c>
      <c r="F39" s="264">
        <v>626.36895937677775</v>
      </c>
      <c r="G39" s="264">
        <v>646.29826111361785</v>
      </c>
      <c r="H39" s="264">
        <v>362.88861151803826</v>
      </c>
      <c r="I39" s="264">
        <v>229.59011485908195</v>
      </c>
      <c r="J39" s="264">
        <v>240.34043219458874</v>
      </c>
      <c r="K39" s="264">
        <v>369.85813488192707</v>
      </c>
      <c r="L39" s="264">
        <v>227.51212583942612</v>
      </c>
      <c r="M39" s="264">
        <v>233.42430952416885</v>
      </c>
      <c r="N39" s="264">
        <v>193.4430663703896</v>
      </c>
      <c r="O39" s="264">
        <v>129.36781494993187</v>
      </c>
      <c r="P39" s="264">
        <v>143.07365604879919</v>
      </c>
      <c r="Q39" s="264">
        <v>133.19466027932154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8.7078277999815885</v>
      </c>
      <c r="C41" s="208">
        <v>8.7160073059440002</v>
      </c>
      <c r="D41" s="208">
        <v>8.7155846066160017</v>
      </c>
      <c r="E41" s="208">
        <v>8.7206041611360021</v>
      </c>
      <c r="F41" s="208">
        <v>8.7161922369000013</v>
      </c>
      <c r="G41" s="208">
        <v>8.7078266641326572</v>
      </c>
      <c r="H41" s="208">
        <v>8.7118067313720022</v>
      </c>
      <c r="I41" s="208">
        <v>8.7119124062039237</v>
      </c>
      <c r="J41" s="208">
        <v>8.7127049674440009</v>
      </c>
      <c r="K41" s="208">
        <v>8.7127842235680006</v>
      </c>
      <c r="L41" s="208">
        <v>8.7078063742984089</v>
      </c>
      <c r="M41" s="208">
        <v>8.7078052403539044</v>
      </c>
      <c r="N41" s="208">
        <v>5.8052360425013143</v>
      </c>
      <c r="O41" s="208">
        <v>2.9024160233756326</v>
      </c>
      <c r="P41" s="208">
        <v>11.609639215810011</v>
      </c>
      <c r="Q41" s="208">
        <v>8.7078701623259445</v>
      </c>
    </row>
    <row r="42" spans="1:17" x14ac:dyDescent="0.25">
      <c r="A42" s="154" t="s">
        <v>125</v>
      </c>
      <c r="B42" s="208">
        <v>118.72756365053175</v>
      </c>
      <c r="C42" s="208">
        <v>119.91229610913079</v>
      </c>
      <c r="D42" s="208">
        <v>112.21975525716275</v>
      </c>
      <c r="E42" s="208">
        <v>129.64435757986723</v>
      </c>
      <c r="F42" s="208">
        <v>146.58066039807258</v>
      </c>
      <c r="G42" s="208">
        <v>220.89232480976625</v>
      </c>
      <c r="H42" s="208">
        <v>77.149514858406434</v>
      </c>
      <c r="I42" s="208">
        <v>76.022978593418884</v>
      </c>
      <c r="J42" s="208">
        <v>80.856642145523878</v>
      </c>
      <c r="K42" s="208">
        <v>85.741846709443735</v>
      </c>
      <c r="L42" s="208">
        <v>75.141316342080074</v>
      </c>
      <c r="M42" s="208">
        <v>72.872601694952834</v>
      </c>
      <c r="N42" s="208">
        <v>51.331518332244613</v>
      </c>
      <c r="O42" s="208">
        <v>1.4029500557956738</v>
      </c>
      <c r="P42" s="208">
        <v>4.2713083148290876</v>
      </c>
      <c r="Q42" s="208">
        <v>14.86187258233879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842.6874843590607</v>
      </c>
      <c r="C44" s="208">
        <v>522.36000624215285</v>
      </c>
      <c r="D44" s="208">
        <v>514.41842306380875</v>
      </c>
      <c r="E44" s="208">
        <v>468.83054037035095</v>
      </c>
      <c r="F44" s="208">
        <v>471.07210674180516</v>
      </c>
      <c r="G44" s="208">
        <v>416.69810963971901</v>
      </c>
      <c r="H44" s="208">
        <v>277.02728992825985</v>
      </c>
      <c r="I44" s="208">
        <v>144.85522385945916</v>
      </c>
      <c r="J44" s="208">
        <v>150.77108508162087</v>
      </c>
      <c r="K44" s="208">
        <v>275.40350394891533</v>
      </c>
      <c r="L44" s="208">
        <v>143.66300312304762</v>
      </c>
      <c r="M44" s="208">
        <v>151.84390258886211</v>
      </c>
      <c r="N44" s="208">
        <v>136.30631199564368</v>
      </c>
      <c r="O44" s="208">
        <v>125.06244887076056</v>
      </c>
      <c r="P44" s="208">
        <v>127.1927085181601</v>
      </c>
      <c r="Q44" s="208">
        <v>109.6249175346568</v>
      </c>
    </row>
    <row r="45" spans="1:17" x14ac:dyDescent="0.25">
      <c r="A45" s="152" t="s">
        <v>309</v>
      </c>
      <c r="B45" s="264">
        <v>148.04477756044616</v>
      </c>
      <c r="C45" s="264">
        <v>125.04900917086508</v>
      </c>
      <c r="D45" s="264">
        <v>129.09577533309738</v>
      </c>
      <c r="E45" s="264">
        <v>126.02343260818303</v>
      </c>
      <c r="F45" s="264">
        <v>122.57636834369468</v>
      </c>
      <c r="G45" s="264">
        <v>121.07414006005794</v>
      </c>
      <c r="H45" s="264">
        <v>80.088307520944568</v>
      </c>
      <c r="I45" s="264">
        <v>70.338481706055859</v>
      </c>
      <c r="J45" s="264">
        <v>62.386176915071445</v>
      </c>
      <c r="K45" s="264">
        <v>65.44948651473635</v>
      </c>
      <c r="L45" s="264">
        <v>56.764300785063966</v>
      </c>
      <c r="M45" s="264">
        <v>54.117328062082088</v>
      </c>
      <c r="N45" s="264">
        <v>48.732278935368399</v>
      </c>
      <c r="O45" s="264">
        <v>39.029451191545462</v>
      </c>
      <c r="P45" s="264">
        <v>36.478322531438366</v>
      </c>
      <c r="Q45" s="264">
        <v>37.091198160408453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2.1646554012329795E-14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1.0823277006164897E-14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5.4116385030824511E-15</v>
      </c>
      <c r="P48" s="87">
        <v>0</v>
      </c>
      <c r="Q48" s="87">
        <v>5.4116385030824519E-15</v>
      </c>
    </row>
    <row r="49" spans="1:17" x14ac:dyDescent="0.25">
      <c r="A49" s="150" t="s">
        <v>125</v>
      </c>
      <c r="B49" s="87">
        <v>16.961029721840845</v>
      </c>
      <c r="C49" s="87">
        <v>19.123560861390558</v>
      </c>
      <c r="D49" s="87">
        <v>19.118170816968892</v>
      </c>
      <c r="E49" s="87">
        <v>21.404898962725703</v>
      </c>
      <c r="F49" s="87">
        <v>25.851188113627408</v>
      </c>
      <c r="G49" s="87">
        <v>37.262015096685538</v>
      </c>
      <c r="H49" s="87">
        <v>12.363232573429162</v>
      </c>
      <c r="I49" s="87">
        <v>15.412090635782221</v>
      </c>
      <c r="J49" s="87">
        <v>14.23310411644462</v>
      </c>
      <c r="K49" s="87">
        <v>11.964157090825585</v>
      </c>
      <c r="L49" s="87">
        <v>13.588675028933098</v>
      </c>
      <c r="M49" s="87">
        <v>13.103148351974514</v>
      </c>
      <c r="N49" s="87">
        <v>11.816811156978495</v>
      </c>
      <c r="O49" s="87">
        <v>3.8212872575671009</v>
      </c>
      <c r="P49" s="87">
        <v>3.9887896253997686</v>
      </c>
      <c r="Q49" s="87">
        <v>6.5788968665720162</v>
      </c>
    </row>
    <row r="50" spans="1:17" x14ac:dyDescent="0.25">
      <c r="A50" s="150" t="s">
        <v>29</v>
      </c>
      <c r="B50" s="87">
        <v>40.610477965444069</v>
      </c>
      <c r="C50" s="87">
        <v>37.510095034430286</v>
      </c>
      <c r="D50" s="87">
        <v>39.700112690988981</v>
      </c>
      <c r="E50" s="87">
        <v>38.835592824337304</v>
      </c>
      <c r="F50" s="87">
        <v>23.638082067414494</v>
      </c>
      <c r="G50" s="87">
        <v>15.173191331905208</v>
      </c>
      <c r="H50" s="87">
        <v>30.362449857408009</v>
      </c>
      <c r="I50" s="87">
        <v>27.238060541516109</v>
      </c>
      <c r="J50" s="87">
        <v>22.75032342394119</v>
      </c>
      <c r="K50" s="87">
        <v>19.199802672249088</v>
      </c>
      <c r="L50" s="87">
        <v>18.297175004051496</v>
      </c>
      <c r="M50" s="87">
        <v>15.173209108467804</v>
      </c>
      <c r="N50" s="87">
        <v>8.9255240554715023</v>
      </c>
      <c r="O50" s="87">
        <v>2.6774345292870385</v>
      </c>
      <c r="P50" s="87">
        <v>1.7849403862994782</v>
      </c>
      <c r="Q50" s="87">
        <v>1.3388123424443665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90.473269873161243</v>
      </c>
      <c r="C52" s="87">
        <v>68.415353275044225</v>
      </c>
      <c r="D52" s="87">
        <v>70.277491825139506</v>
      </c>
      <c r="E52" s="87">
        <v>65.782940821120022</v>
      </c>
      <c r="F52" s="87">
        <v>73.087098162652779</v>
      </c>
      <c r="G52" s="87">
        <v>68.638933631467197</v>
      </c>
      <c r="H52" s="87">
        <v>37.362625090107407</v>
      </c>
      <c r="I52" s="87">
        <v>27.688330528757518</v>
      </c>
      <c r="J52" s="87">
        <v>25.402749374685637</v>
      </c>
      <c r="K52" s="87">
        <v>34.285526751661678</v>
      </c>
      <c r="L52" s="87">
        <v>24.87845075207937</v>
      </c>
      <c r="M52" s="87">
        <v>25.840970601639768</v>
      </c>
      <c r="N52" s="87">
        <v>27.989943722918404</v>
      </c>
      <c r="O52" s="87">
        <v>32.530729404691321</v>
      </c>
      <c r="P52" s="87">
        <v>30.704592519739119</v>
      </c>
      <c r="Q52" s="87">
        <v>29.173488951392063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0.99999999999999978</v>
      </c>
      <c r="C62" s="77">
        <f t="shared" si="0"/>
        <v>1</v>
      </c>
      <c r="D62" s="77">
        <f t="shared" si="0"/>
        <v>1</v>
      </c>
      <c r="E62" s="77">
        <f t="shared" si="0"/>
        <v>1.0000000000000002</v>
      </c>
      <c r="F62" s="77">
        <f t="shared" si="0"/>
        <v>1</v>
      </c>
      <c r="G62" s="77">
        <f t="shared" si="0"/>
        <v>1.0000000000000002</v>
      </c>
      <c r="H62" s="77">
        <f t="shared" si="0"/>
        <v>1</v>
      </c>
      <c r="I62" s="77">
        <f t="shared" si="0"/>
        <v>1</v>
      </c>
      <c r="J62" s="77">
        <f t="shared" si="0"/>
        <v>1</v>
      </c>
      <c r="K62" s="77">
        <f t="shared" si="0"/>
        <v>0.99999999999999989</v>
      </c>
      <c r="L62" s="77">
        <f t="shared" si="0"/>
        <v>1</v>
      </c>
      <c r="M62" s="77">
        <f t="shared" si="0"/>
        <v>1</v>
      </c>
      <c r="N62" s="77">
        <f t="shared" si="0"/>
        <v>1</v>
      </c>
      <c r="O62" s="77">
        <f t="shared" si="0"/>
        <v>1.0000000000000002</v>
      </c>
      <c r="P62" s="77">
        <f t="shared" si="0"/>
        <v>1</v>
      </c>
      <c r="Q62" s="77">
        <f t="shared" si="0"/>
        <v>1.0000000000000002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5.9590078736275941E-2</v>
      </c>
      <c r="C67" s="201">
        <f t="shared" si="5"/>
        <v>6.483010862885262E-2</v>
      </c>
      <c r="D67" s="201">
        <f t="shared" si="5"/>
        <v>6.6187387901511005E-2</v>
      </c>
      <c r="E67" s="201">
        <f t="shared" si="5"/>
        <v>6.6373798141683774E-2</v>
      </c>
      <c r="F67" s="201">
        <f t="shared" si="5"/>
        <v>6.6381286631708045E-2</v>
      </c>
      <c r="G67" s="201">
        <f t="shared" si="5"/>
        <v>6.4863624454290864E-2</v>
      </c>
      <c r="H67" s="201">
        <f t="shared" si="5"/>
        <v>6.7284897924593745E-2</v>
      </c>
      <c r="I67" s="201">
        <f t="shared" si="5"/>
        <v>7.3810428401237055E-2</v>
      </c>
      <c r="J67" s="201">
        <f t="shared" si="5"/>
        <v>7.0601388762077111E-2</v>
      </c>
      <c r="K67" s="201">
        <f t="shared" si="5"/>
        <v>6.1302590956463128E-2</v>
      </c>
      <c r="L67" s="201">
        <f t="shared" si="5"/>
        <v>6.828353343771662E-2</v>
      </c>
      <c r="M67" s="201">
        <f t="shared" si="5"/>
        <v>6.734407147479364E-2</v>
      </c>
      <c r="N67" s="201">
        <f t="shared" si="5"/>
        <v>7.1845556526750218E-2</v>
      </c>
      <c r="O67" s="201">
        <f t="shared" si="5"/>
        <v>8.1468173076725284E-2</v>
      </c>
      <c r="P67" s="201">
        <f t="shared" si="5"/>
        <v>7.8363648856598356E-2</v>
      </c>
      <c r="Q67" s="201">
        <f t="shared" si="5"/>
        <v>7.9620679934122834E-2</v>
      </c>
    </row>
    <row r="68" spans="1:17" x14ac:dyDescent="0.25">
      <c r="A68" s="127" t="s">
        <v>306</v>
      </c>
      <c r="B68" s="200">
        <f t="shared" ref="B68:Q68" si="6">IF(B$15=0,0,B$15/B$5)</f>
        <v>4.3568472866135917E-2</v>
      </c>
      <c r="C68" s="200">
        <f t="shared" si="6"/>
        <v>4.8131729799997545E-2</v>
      </c>
      <c r="D68" s="200">
        <f t="shared" si="6"/>
        <v>4.9214055816577416E-2</v>
      </c>
      <c r="E68" s="200">
        <f t="shared" si="6"/>
        <v>4.9637244193353983E-2</v>
      </c>
      <c r="F68" s="200">
        <f t="shared" si="6"/>
        <v>4.8434133810772564E-2</v>
      </c>
      <c r="G68" s="200">
        <f t="shared" si="6"/>
        <v>4.7611784818123851E-2</v>
      </c>
      <c r="H68" s="200">
        <f t="shared" si="6"/>
        <v>5.0829799044631814E-2</v>
      </c>
      <c r="I68" s="200">
        <f t="shared" si="6"/>
        <v>5.6743047408413301E-2</v>
      </c>
      <c r="J68" s="200">
        <f t="shared" si="6"/>
        <v>5.383467369370714E-2</v>
      </c>
      <c r="K68" s="200">
        <f t="shared" si="6"/>
        <v>4.6604733112012374E-2</v>
      </c>
      <c r="L68" s="200">
        <f t="shared" si="6"/>
        <v>5.3201958250821337E-2</v>
      </c>
      <c r="M68" s="200">
        <f t="shared" si="6"/>
        <v>5.1810530679670813E-2</v>
      </c>
      <c r="N68" s="200">
        <f t="shared" si="6"/>
        <v>5.3185680386644341E-2</v>
      </c>
      <c r="O68" s="200">
        <f t="shared" si="6"/>
        <v>5.5996454359966266E-2</v>
      </c>
      <c r="P68" s="200">
        <f t="shared" si="6"/>
        <v>5.3042448311242621E-2</v>
      </c>
      <c r="Q68" s="200">
        <f t="shared" si="6"/>
        <v>5.4636161659970192E-2</v>
      </c>
    </row>
    <row r="69" spans="1:17" x14ac:dyDescent="0.25">
      <c r="A69" s="127" t="s">
        <v>305</v>
      </c>
      <c r="B69" s="200">
        <f t="shared" ref="B69:Q69" si="7">IF(B$26=0,0,B$26/B$5)</f>
        <v>0.37033201936215526</v>
      </c>
      <c r="C69" s="200">
        <f t="shared" si="7"/>
        <v>0.40911970329997915</v>
      </c>
      <c r="D69" s="200">
        <f t="shared" si="7"/>
        <v>0.41831947444090817</v>
      </c>
      <c r="E69" s="200">
        <f t="shared" si="7"/>
        <v>0.42191657564350882</v>
      </c>
      <c r="F69" s="200">
        <f t="shared" si="7"/>
        <v>0.41169013739156679</v>
      </c>
      <c r="G69" s="200">
        <f t="shared" si="7"/>
        <v>0.40470017095405275</v>
      </c>
      <c r="H69" s="200">
        <f t="shared" si="7"/>
        <v>0.43205329187937042</v>
      </c>
      <c r="I69" s="200">
        <f t="shared" si="7"/>
        <v>0.48231590297151306</v>
      </c>
      <c r="J69" s="200">
        <f t="shared" si="7"/>
        <v>0.45759472639651072</v>
      </c>
      <c r="K69" s="200">
        <f t="shared" si="7"/>
        <v>0.3961402314521052</v>
      </c>
      <c r="L69" s="200">
        <f t="shared" si="7"/>
        <v>0.45221664513198151</v>
      </c>
      <c r="M69" s="200">
        <f t="shared" si="7"/>
        <v>0.4403895107772019</v>
      </c>
      <c r="N69" s="200">
        <f t="shared" si="7"/>
        <v>0.45207828328647692</v>
      </c>
      <c r="O69" s="200">
        <f t="shared" si="7"/>
        <v>0.47596986205971331</v>
      </c>
      <c r="P69" s="200">
        <f t="shared" si="7"/>
        <v>0.45086081064556238</v>
      </c>
      <c r="Q69" s="200">
        <f t="shared" si="7"/>
        <v>0.46440737410974675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0.52650942903543274</v>
      </c>
      <c r="C71" s="200">
        <f t="shared" si="9"/>
        <v>0.47791845827117063</v>
      </c>
      <c r="D71" s="200">
        <f t="shared" si="9"/>
        <v>0.46627908184100347</v>
      </c>
      <c r="E71" s="200">
        <f t="shared" si="9"/>
        <v>0.46207238202145368</v>
      </c>
      <c r="F71" s="200">
        <f t="shared" si="9"/>
        <v>0.47349444216595254</v>
      </c>
      <c r="G71" s="200">
        <f t="shared" si="9"/>
        <v>0.48282441977353269</v>
      </c>
      <c r="H71" s="200">
        <f t="shared" si="9"/>
        <v>0.44983201115140409</v>
      </c>
      <c r="I71" s="200">
        <f t="shared" si="9"/>
        <v>0.38713062121883657</v>
      </c>
      <c r="J71" s="200">
        <f t="shared" si="9"/>
        <v>0.41796921114770513</v>
      </c>
      <c r="K71" s="200">
        <f t="shared" si="9"/>
        <v>0.49595244447941927</v>
      </c>
      <c r="L71" s="200">
        <f t="shared" si="9"/>
        <v>0.4262978631794806</v>
      </c>
      <c r="M71" s="200">
        <f t="shared" si="9"/>
        <v>0.44045588706833361</v>
      </c>
      <c r="N71" s="200">
        <f t="shared" si="9"/>
        <v>0.4228904798001285</v>
      </c>
      <c r="O71" s="200">
        <f t="shared" si="9"/>
        <v>0.38656551050359528</v>
      </c>
      <c r="P71" s="200">
        <f t="shared" si="9"/>
        <v>0.41773309218659671</v>
      </c>
      <c r="Q71" s="200">
        <f t="shared" si="9"/>
        <v>0.40133578429616029</v>
      </c>
    </row>
    <row r="72" spans="1:17" x14ac:dyDescent="0.25">
      <c r="A72" s="142" t="s">
        <v>310</v>
      </c>
      <c r="B72" s="199">
        <f t="shared" ref="B72:Q72" si="10">IF(B$39=0,0,B$39/B$5)</f>
        <v>0.45679987244961523</v>
      </c>
      <c r="C72" s="199">
        <f t="shared" si="10"/>
        <v>0.40090769059117448</v>
      </c>
      <c r="D72" s="199">
        <f t="shared" si="10"/>
        <v>0.38753659253447953</v>
      </c>
      <c r="E72" s="199">
        <f t="shared" si="10"/>
        <v>0.38265279131208729</v>
      </c>
      <c r="F72" s="199">
        <f t="shared" si="10"/>
        <v>0.39599982806871642</v>
      </c>
      <c r="G72" s="199">
        <f t="shared" si="10"/>
        <v>0.4066455640645345</v>
      </c>
      <c r="H72" s="199">
        <f t="shared" si="10"/>
        <v>0.36850433267999316</v>
      </c>
      <c r="I72" s="199">
        <f t="shared" si="10"/>
        <v>0.29634174536537528</v>
      </c>
      <c r="J72" s="199">
        <f t="shared" si="10"/>
        <v>0.33183373323777365</v>
      </c>
      <c r="K72" s="199">
        <f t="shared" si="10"/>
        <v>0.42138487150019949</v>
      </c>
      <c r="L72" s="199">
        <f t="shared" si="10"/>
        <v>0.34117472997816639</v>
      </c>
      <c r="M72" s="199">
        <f t="shared" si="10"/>
        <v>0.35755903798086025</v>
      </c>
      <c r="N72" s="199">
        <f t="shared" si="10"/>
        <v>0.33779339118149754</v>
      </c>
      <c r="O72" s="199">
        <f t="shared" si="10"/>
        <v>0.29697118352764923</v>
      </c>
      <c r="P72" s="199">
        <f t="shared" si="10"/>
        <v>0.33286517488860851</v>
      </c>
      <c r="Q72" s="199">
        <f t="shared" si="10"/>
        <v>0.31391792564020798</v>
      </c>
    </row>
    <row r="73" spans="1:17" x14ac:dyDescent="0.25">
      <c r="A73" s="142" t="s">
        <v>309</v>
      </c>
      <c r="B73" s="199">
        <f t="shared" ref="B73:Q73" si="11">IF(B$45=0,0,B$45/B$5)</f>
        <v>6.970955658581747E-2</v>
      </c>
      <c r="C73" s="199">
        <f t="shared" si="11"/>
        <v>7.7010767679996095E-2</v>
      </c>
      <c r="D73" s="199">
        <f t="shared" si="11"/>
        <v>7.8742489306523888E-2</v>
      </c>
      <c r="E73" s="199">
        <f t="shared" si="11"/>
        <v>7.9419590709366369E-2</v>
      </c>
      <c r="F73" s="199">
        <f t="shared" si="11"/>
        <v>7.7494614097236111E-2</v>
      </c>
      <c r="G73" s="199">
        <f t="shared" si="11"/>
        <v>7.6178855708998169E-2</v>
      </c>
      <c r="H73" s="199">
        <f t="shared" si="11"/>
        <v>8.1327678471410897E-2</v>
      </c>
      <c r="I73" s="199">
        <f t="shared" si="11"/>
        <v>9.0788875853461307E-2</v>
      </c>
      <c r="J73" s="199">
        <f t="shared" si="11"/>
        <v>8.6135477909931424E-2</v>
      </c>
      <c r="K73" s="199">
        <f t="shared" si="11"/>
        <v>7.4567572979219801E-2</v>
      </c>
      <c r="L73" s="199">
        <f t="shared" si="11"/>
        <v>8.512313320131415E-2</v>
      </c>
      <c r="M73" s="199">
        <f t="shared" si="11"/>
        <v>8.2896849087473315E-2</v>
      </c>
      <c r="N73" s="199">
        <f t="shared" si="11"/>
        <v>8.5097088618630939E-2</v>
      </c>
      <c r="O73" s="199">
        <f t="shared" si="11"/>
        <v>8.9594326975946034E-2</v>
      </c>
      <c r="P73" s="199">
        <f t="shared" si="11"/>
        <v>8.4867917297988205E-2</v>
      </c>
      <c r="Q73" s="199">
        <f t="shared" si="11"/>
        <v>8.7417858655952335E-2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1.7596168345861731</v>
      </c>
      <c r="C80" s="230">
        <f>IF(C$5=0,0,C$5/TEL_fec!C$5)</f>
        <v>1.6177965969587633</v>
      </c>
      <c r="D80" s="230">
        <f>IF(D$5=0,0,D$5/TEL_fec!D$5)</f>
        <v>1.5846210652140023</v>
      </c>
      <c r="E80" s="230">
        <f>IF(E$5=0,0,E$5/TEL_fec!E$5)</f>
        <v>1.5801706706061958</v>
      </c>
      <c r="F80" s="230">
        <f>IF(F$5=0,0,F$5/TEL_fec!F$5)</f>
        <v>1.5799924111462802</v>
      </c>
      <c r="G80" s="230">
        <f>IF(G$5=0,0,G$5/TEL_fec!G$5)</f>
        <v>1.6159683974851125</v>
      </c>
      <c r="H80" s="230">
        <f>IF(H$5=0,0,H$5/TEL_fec!H$5)</f>
        <v>1.5556622223874557</v>
      </c>
      <c r="I80" s="230">
        <f>IF(I$5=0,0,I$5/TEL_fec!I$5)</f>
        <v>1.4173546586040122</v>
      </c>
      <c r="J80" s="230">
        <f>IF(J$5=0,0,J$5/TEL_fec!J$5)</f>
        <v>1.4813956628432907</v>
      </c>
      <c r="K80" s="230">
        <f>IF(K$5=0,0,K$5/TEL_fec!K$5)</f>
        <v>1.7065730842814526</v>
      </c>
      <c r="L80" s="230">
        <f>IF(L$5=0,0,L$5/TEL_fec!L$5)</f>
        <v>1.5327806840505842</v>
      </c>
      <c r="M80" s="230">
        <f>IF(M$5=0,0,M$5/TEL_fec!M$5)</f>
        <v>1.5540477384996039</v>
      </c>
      <c r="N80" s="230">
        <f>IF(N$5=0,0,N$5/TEL_fec!N$5)</f>
        <v>1.4564636538564231</v>
      </c>
      <c r="O80" s="230">
        <f>IF(O$5=0,0,O$5/TEL_fec!O$5)</f>
        <v>1.2839626484926978</v>
      </c>
      <c r="P80" s="230">
        <f>IF(P$5=0,0,P$5/TEL_fec!P$5)</f>
        <v>1.3321419422112299</v>
      </c>
      <c r="Q80" s="230">
        <f>IF(Q$5=0,0,Q$5/TEL_fec!Q$5)</f>
        <v>1.3111281910993893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1.3247908825666199</v>
      </c>
      <c r="C85" s="273">
        <f>IF(C$10=0,0,C$10/TEL_fec!C$10)</f>
        <v>1.3251222000000002</v>
      </c>
      <c r="D85" s="273">
        <f>IF(D$10=0,0,D$10/TEL_fec!D$10)</f>
        <v>1.3251222000000002</v>
      </c>
      <c r="E85" s="273">
        <f>IF(E$10=0,0,E$10/TEL_fec!E$10)</f>
        <v>1.3251222000000002</v>
      </c>
      <c r="F85" s="273">
        <f>IF(F$10=0,0,F$10/TEL_fec!F$10)</f>
        <v>1.3251222000000002</v>
      </c>
      <c r="G85" s="273">
        <f>IF(G$10=0,0,G$10/TEL_fec!G$10)</f>
        <v>1.3243090253701988</v>
      </c>
      <c r="H85" s="273">
        <f>IF(H$10=0,0,H$10/TEL_fec!H$10)</f>
        <v>1.3224771177265757</v>
      </c>
      <c r="I85" s="273">
        <f>IF(I$10=0,0,I$10/TEL_fec!I$10)</f>
        <v>1.3217567121408089</v>
      </c>
      <c r="J85" s="273">
        <f>IF(J$10=0,0,J$10/TEL_fec!J$10)</f>
        <v>1.3214160446862826</v>
      </c>
      <c r="K85" s="273">
        <f>IF(K$10=0,0,K$10/TEL_fec!K$10)</f>
        <v>1.3217794184016733</v>
      </c>
      <c r="L85" s="273">
        <f>IF(L$10=0,0,L$10/TEL_fec!L$10)</f>
        <v>1.3223647630453126</v>
      </c>
      <c r="M85" s="273">
        <f>IF(M$10=0,0,M$10/TEL_fec!M$10)</f>
        <v>1.3222664784460414</v>
      </c>
      <c r="N85" s="273">
        <f>IF(N$10=0,0,N$10/TEL_fec!N$10)</f>
        <v>1.3220711477506757</v>
      </c>
      <c r="O85" s="273">
        <f>IF(O$10=0,0,O$10/TEL_fec!O$10)</f>
        <v>1.3215866114680452</v>
      </c>
      <c r="P85" s="273">
        <f>IF(P$10=0,0,P$10/TEL_fec!P$10)</f>
        <v>1.3189259559706905</v>
      </c>
      <c r="Q85" s="273">
        <f>IF(Q$10=0,0,Q$10/TEL_fec!Q$10)</f>
        <v>1.3189438294979201</v>
      </c>
    </row>
    <row r="86" spans="1:17" x14ac:dyDescent="0.25">
      <c r="A86" s="127" t="s">
        <v>306</v>
      </c>
      <c r="B86" s="296">
        <f>IF(B$15=0,0,B$15/TEL_fec!B$15)</f>
        <v>2.5847922295635892</v>
      </c>
      <c r="C86" s="296">
        <f>IF(C$15=0,0,C$15/TEL_fec!C$15)</f>
        <v>2.6253703797345738</v>
      </c>
      <c r="D86" s="296">
        <f>IF(D$15=0,0,D$15/TEL_fec!D$15)</f>
        <v>2.6293583299090875</v>
      </c>
      <c r="E86" s="296">
        <f>IF(E$15=0,0,E$15/TEL_fec!E$15)</f>
        <v>2.6445199771609613</v>
      </c>
      <c r="F86" s="296">
        <f>IF(F$15=0,0,F$15/TEL_fec!F$15)</f>
        <v>2.5801308516344381</v>
      </c>
      <c r="G86" s="296">
        <f>IF(G$15=0,0,G$15/TEL_fec!G$15)</f>
        <v>2.594074944361509</v>
      </c>
      <c r="H86" s="296">
        <f>IF(H$15=0,0,H$15/TEL_fec!H$15)</f>
        <v>2.6660536934567975</v>
      </c>
      <c r="I86" s="296">
        <f>IF(I$15=0,0,I$15/TEL_fec!I$15)</f>
        <v>2.7116047442340094</v>
      </c>
      <c r="J86" s="296">
        <f>IF(J$15=0,0,J$15/TEL_fec!J$15)</f>
        <v>2.6888609709593259</v>
      </c>
      <c r="K86" s="296">
        <f>IF(K$15=0,0,K$15/TEL_fec!K$15)</f>
        <v>2.6815760031320983</v>
      </c>
      <c r="L86" s="296">
        <f>IF(L$15=0,0,L$15/TEL_fec!L$15)</f>
        <v>2.7494310339044374</v>
      </c>
      <c r="M86" s="296">
        <f>IF(M$15=0,0,M$15/TEL_fec!M$15)</f>
        <v>2.7146734149770952</v>
      </c>
      <c r="N86" s="296">
        <f>IF(N$15=0,0,N$15/TEL_fec!N$15)</f>
        <v>2.6117377367694901</v>
      </c>
      <c r="O86" s="296">
        <f>IF(O$15=0,0,O$15/TEL_fec!O$15)</f>
        <v>2.4240864961884099</v>
      </c>
      <c r="P86" s="296">
        <f>IF(P$15=0,0,P$15/TEL_fec!P$15)</f>
        <v>2.3823702522099612</v>
      </c>
      <c r="Q86" s="296">
        <f>IF(Q$15=0,0,Q$15/TEL_fec!Q$15)</f>
        <v>2.4152413218682036</v>
      </c>
    </row>
    <row r="87" spans="1:17" x14ac:dyDescent="0.25">
      <c r="A87" s="127" t="s">
        <v>305</v>
      </c>
      <c r="B87" s="296">
        <f>IF(B$26=0,0,B$26/TEL_fec!B$26)</f>
        <v>2.5847922295635879</v>
      </c>
      <c r="C87" s="296">
        <f>IF(C$26=0,0,C$26/TEL_fec!C$26)</f>
        <v>2.6253703797345738</v>
      </c>
      <c r="D87" s="296">
        <f>IF(D$26=0,0,D$26/TEL_fec!D$26)</f>
        <v>2.6293583299090875</v>
      </c>
      <c r="E87" s="296">
        <f>IF(E$26=0,0,E$26/TEL_fec!E$26)</f>
        <v>2.6445199771609618</v>
      </c>
      <c r="F87" s="296">
        <f>IF(F$26=0,0,F$26/TEL_fec!F$26)</f>
        <v>2.5801308516344381</v>
      </c>
      <c r="G87" s="296">
        <f>IF(G$26=0,0,G$26/TEL_fec!G$26)</f>
        <v>2.594074944361509</v>
      </c>
      <c r="H87" s="296">
        <f>IF(H$26=0,0,H$26/TEL_fec!H$26)</f>
        <v>2.666053693456798</v>
      </c>
      <c r="I87" s="296">
        <f>IF(I$26=0,0,I$26/TEL_fec!I$26)</f>
        <v>2.7116047442340099</v>
      </c>
      <c r="J87" s="296">
        <f>IF(J$26=0,0,J$26/TEL_fec!J$26)</f>
        <v>2.6888609709593259</v>
      </c>
      <c r="K87" s="296">
        <f>IF(K$26=0,0,K$26/TEL_fec!K$26)</f>
        <v>2.6815760031320988</v>
      </c>
      <c r="L87" s="296">
        <f>IF(L$26=0,0,L$26/TEL_fec!L$26)</f>
        <v>2.7494310339044383</v>
      </c>
      <c r="M87" s="296">
        <f>IF(M$26=0,0,M$26/TEL_fec!M$26)</f>
        <v>2.7146734149770952</v>
      </c>
      <c r="N87" s="296">
        <f>IF(N$26=0,0,N$26/TEL_fec!N$26)</f>
        <v>2.6117377367694905</v>
      </c>
      <c r="O87" s="296">
        <f>IF(O$26=0,0,O$26/TEL_fec!O$26)</f>
        <v>2.4240864961884099</v>
      </c>
      <c r="P87" s="296">
        <f>IF(P$26=0,0,P$26/TEL_fec!P$26)</f>
        <v>2.3823702522099612</v>
      </c>
      <c r="Q87" s="296">
        <f>IF(Q$26=0,0,Q$26/TEL_fec!Q$26)</f>
        <v>2.4152413218682036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2.33968544499078</v>
      </c>
      <c r="C89" s="296">
        <f>IF(C$38=0,0,C$38/TEL_fec!C$38)</f>
        <v>2.2900600852483484</v>
      </c>
      <c r="D89" s="296">
        <f>IF(D$38=0,0,D$38/TEL_fec!D$38)</f>
        <v>2.2660364391143553</v>
      </c>
      <c r="E89" s="296">
        <f>IF(E$38=0,0,E$38/TEL_fec!E$38)</f>
        <v>2.2760441585748983</v>
      </c>
      <c r="F89" s="296">
        <f>IF(F$38=0,0,F$38/TEL_fec!F$38)</f>
        <v>2.2884416177332367</v>
      </c>
      <c r="G89" s="296">
        <f>IF(G$38=0,0,G$38/TEL_fec!G$38)</f>
        <v>2.3540893176489144</v>
      </c>
      <c r="H89" s="296">
        <f>IF(H$38=0,0,H$38/TEL_fec!H$38)</f>
        <v>2.2586842927756021</v>
      </c>
      <c r="I89" s="296">
        <f>IF(I$38=0,0,I$38/TEL_fec!I$38)</f>
        <v>2.1731082422861694</v>
      </c>
      <c r="J89" s="296">
        <f>IF(J$38=0,0,J$38/TEL_fec!J$38)</f>
        <v>2.2424752784182829</v>
      </c>
      <c r="K89" s="296">
        <f>IF(K$38=0,0,K$38/TEL_fec!K$38)</f>
        <v>2.3591619820593359</v>
      </c>
      <c r="L89" s="296">
        <f>IF(L$38=0,0,L$38/TEL_fec!L$38)</f>
        <v>2.2784581928190017</v>
      </c>
      <c r="M89" s="296">
        <f>IF(M$38=0,0,M$38/TEL_fec!M$38)</f>
        <v>2.2924674570415795</v>
      </c>
      <c r="N89" s="296">
        <f>IF(N$38=0,0,N$38/TEL_fec!N$38)</f>
        <v>2.20397658496689</v>
      </c>
      <c r="O89" s="296">
        <f>IF(O$38=0,0,O$38/TEL_fec!O$38)</f>
        <v>1.9803226837805923</v>
      </c>
      <c r="P89" s="296">
        <f>IF(P$38=0,0,P$38/TEL_fec!P$38)</f>
        <v>2.0510815815836105</v>
      </c>
      <c r="Q89" s="296">
        <f>IF(Q$38=0,0,Q$38/TEL_fec!Q$38)</f>
        <v>2.0457757259298996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3412.1941327565228</v>
      </c>
      <c r="C3" s="46">
        <v>3341.8423541912325</v>
      </c>
      <c r="D3" s="46">
        <v>3306.7203899915435</v>
      </c>
      <c r="E3" s="46">
        <v>3253.1926374482882</v>
      </c>
      <c r="F3" s="46">
        <v>3214.686455284741</v>
      </c>
      <c r="G3" s="46">
        <v>3297.156355856659</v>
      </c>
      <c r="H3" s="46">
        <v>3458.0486648419146</v>
      </c>
      <c r="I3" s="46">
        <v>3437.097377498857</v>
      </c>
      <c r="J3" s="46">
        <v>3266.7532208129433</v>
      </c>
      <c r="K3" s="46">
        <v>2402.4083110341571</v>
      </c>
      <c r="L3" s="46">
        <v>2270</v>
      </c>
      <c r="M3" s="46">
        <v>2067.9305687559404</v>
      </c>
      <c r="N3" s="46">
        <v>1870.320440216901</v>
      </c>
      <c r="O3" s="46">
        <v>1767.1580473658773</v>
      </c>
      <c r="P3" s="46">
        <v>1773.4288308282055</v>
      </c>
      <c r="Q3" s="46">
        <v>1927.4070071151939</v>
      </c>
    </row>
    <row r="5" spans="1:17" x14ac:dyDescent="0.25">
      <c r="A5" s="31" t="s">
        <v>257</v>
      </c>
      <c r="B5" s="46">
        <v>2099.1963230868796</v>
      </c>
      <c r="C5" s="46">
        <v>2250.2668731879744</v>
      </c>
      <c r="D5" s="46">
        <v>2408.867155188133</v>
      </c>
      <c r="E5" s="46">
        <v>2612.0797339856272</v>
      </c>
      <c r="F5" s="46">
        <v>3211.3735500784542</v>
      </c>
      <c r="G5" s="46">
        <v>2944.3297196251278</v>
      </c>
      <c r="H5" s="46">
        <v>2446.8587124440783</v>
      </c>
      <c r="I5" s="46">
        <v>2676.5472176484245</v>
      </c>
      <c r="J5" s="46">
        <v>2517.0297447640014</v>
      </c>
      <c r="K5" s="46">
        <v>1880.123936725588</v>
      </c>
      <c r="L5" s="46">
        <v>1820.1830039237104</v>
      </c>
      <c r="M5" s="46">
        <v>1974.789651324518</v>
      </c>
      <c r="N5" s="46">
        <v>1769.6409495858063</v>
      </c>
      <c r="O5" s="46">
        <v>1809.5556546967075</v>
      </c>
      <c r="P5" s="46">
        <v>1648.3017059473193</v>
      </c>
      <c r="Q5" s="46">
        <v>1607.9796946700619</v>
      </c>
    </row>
    <row r="6" spans="1:17" x14ac:dyDescent="0.25">
      <c r="A6" s="294" t="s">
        <v>256</v>
      </c>
      <c r="B6" s="293">
        <v>2623.9954038585988</v>
      </c>
      <c r="C6" s="293">
        <v>2758.3349769067959</v>
      </c>
      <c r="D6" s="293">
        <v>2787.8992446488942</v>
      </c>
      <c r="E6" s="293">
        <v>2913.9177912953942</v>
      </c>
      <c r="F6" s="293">
        <v>3585.8407409825222</v>
      </c>
      <c r="G6" s="293">
        <v>3124.5518324566196</v>
      </c>
      <c r="H6" s="293">
        <v>2650.7311390097116</v>
      </c>
      <c r="I6" s="293">
        <v>2852.9707737678186</v>
      </c>
      <c r="J6" s="293">
        <v>2711.639262237803</v>
      </c>
      <c r="K6" s="293">
        <v>2720.9473931694106</v>
      </c>
      <c r="L6" s="293">
        <v>2610.0899544540316</v>
      </c>
      <c r="M6" s="293">
        <v>2635.784152062954</v>
      </c>
      <c r="N6" s="293">
        <v>2481.0388768092289</v>
      </c>
      <c r="O6" s="293">
        <v>2407.0751148348686</v>
      </c>
      <c r="P6" s="293">
        <v>2083.6203780101341</v>
      </c>
      <c r="Q6" s="293">
        <v>1829.2092523798617</v>
      </c>
    </row>
    <row r="7" spans="1:17" x14ac:dyDescent="0.25">
      <c r="A7" s="292" t="s">
        <v>255</v>
      </c>
      <c r="B7" s="291"/>
      <c r="C7" s="291">
        <v>1982.3642653460738</v>
      </c>
      <c r="D7" s="291">
        <v>29.564267742098309</v>
      </c>
      <c r="E7" s="291">
        <v>126.0185466465</v>
      </c>
      <c r="F7" s="291">
        <v>671.92294968712804</v>
      </c>
      <c r="G7" s="291">
        <v>0</v>
      </c>
      <c r="H7" s="291">
        <v>164.75751798033491</v>
      </c>
      <c r="I7" s="291">
        <v>202.23963475810706</v>
      </c>
      <c r="J7" s="291">
        <v>0</v>
      </c>
      <c r="K7" s="291">
        <v>9.3081309316075931</v>
      </c>
      <c r="L7" s="291">
        <v>0</v>
      </c>
      <c r="M7" s="291">
        <v>25.694197608922423</v>
      </c>
      <c r="N7" s="291">
        <v>0</v>
      </c>
      <c r="O7" s="291">
        <v>0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1848.0246922978763</v>
      </c>
      <c r="D8" s="289">
        <f t="shared" ref="D8:Q8" si="0">C6+D7-D6</f>
        <v>0</v>
      </c>
      <c r="E8" s="289">
        <f t="shared" si="0"/>
        <v>0</v>
      </c>
      <c r="F8" s="289">
        <f t="shared" si="0"/>
        <v>0</v>
      </c>
      <c r="G8" s="289">
        <f t="shared" si="0"/>
        <v>461.28890852590257</v>
      </c>
      <c r="H8" s="289">
        <f t="shared" si="0"/>
        <v>638.57821142724288</v>
      </c>
      <c r="I8" s="289">
        <f t="shared" si="0"/>
        <v>0</v>
      </c>
      <c r="J8" s="289">
        <f t="shared" si="0"/>
        <v>141.33151153001563</v>
      </c>
      <c r="K8" s="289">
        <f t="shared" si="0"/>
        <v>0</v>
      </c>
      <c r="L8" s="289">
        <f t="shared" si="0"/>
        <v>110.85743871537898</v>
      </c>
      <c r="M8" s="289">
        <f t="shared" si="0"/>
        <v>0</v>
      </c>
      <c r="N8" s="289">
        <f t="shared" si="0"/>
        <v>154.74527525372514</v>
      </c>
      <c r="O8" s="289">
        <f t="shared" si="0"/>
        <v>73.963761974360295</v>
      </c>
      <c r="P8" s="289">
        <f t="shared" si="0"/>
        <v>323.45473682473448</v>
      </c>
      <c r="Q8" s="289">
        <f t="shared" si="0"/>
        <v>254.41112563027241</v>
      </c>
    </row>
    <row r="9" spans="1:17" x14ac:dyDescent="0.25">
      <c r="A9" s="288" t="s">
        <v>253</v>
      </c>
      <c r="B9" s="287">
        <f>B6-B5</f>
        <v>524.79908077171922</v>
      </c>
      <c r="C9" s="287">
        <f t="shared" ref="C9:Q9" si="1">C6-C5</f>
        <v>508.06810371882148</v>
      </c>
      <c r="D9" s="287">
        <f t="shared" si="1"/>
        <v>379.0320894607612</v>
      </c>
      <c r="E9" s="287">
        <f t="shared" si="1"/>
        <v>301.83805730976701</v>
      </c>
      <c r="F9" s="287">
        <f t="shared" si="1"/>
        <v>374.46719090406805</v>
      </c>
      <c r="G9" s="287">
        <f t="shared" si="1"/>
        <v>180.22211283149181</v>
      </c>
      <c r="H9" s="287">
        <f t="shared" si="1"/>
        <v>203.8724265656333</v>
      </c>
      <c r="I9" s="287">
        <f t="shared" si="1"/>
        <v>176.42355611939411</v>
      </c>
      <c r="J9" s="287">
        <f t="shared" si="1"/>
        <v>194.60951747380159</v>
      </c>
      <c r="K9" s="287">
        <f t="shared" si="1"/>
        <v>840.82345644382258</v>
      </c>
      <c r="L9" s="287">
        <f t="shared" si="1"/>
        <v>789.90695053032118</v>
      </c>
      <c r="M9" s="287">
        <f t="shared" si="1"/>
        <v>660.99450073843605</v>
      </c>
      <c r="N9" s="287">
        <f t="shared" si="1"/>
        <v>711.39792722342258</v>
      </c>
      <c r="O9" s="287">
        <f t="shared" si="1"/>
        <v>597.51946013816109</v>
      </c>
      <c r="P9" s="287">
        <f t="shared" si="1"/>
        <v>435.31867206281481</v>
      </c>
      <c r="Q9" s="287">
        <f t="shared" si="1"/>
        <v>221.22955770979979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599.47592890677458</v>
      </c>
      <c r="C12" s="38">
        <v>625.79429000000005</v>
      </c>
      <c r="D12" s="38">
        <v>663.00837999999999</v>
      </c>
      <c r="E12" s="38">
        <v>699.70273999999995</v>
      </c>
      <c r="F12" s="38">
        <v>864.30622999999991</v>
      </c>
      <c r="G12" s="38">
        <v>788.884835714563</v>
      </c>
      <c r="H12" s="38">
        <v>664.31296999999995</v>
      </c>
      <c r="I12" s="38">
        <v>731.22241000000008</v>
      </c>
      <c r="J12" s="38">
        <v>692.05913999999996</v>
      </c>
      <c r="K12" s="38">
        <v>521.32072000000005</v>
      </c>
      <c r="L12" s="38">
        <v>506.90369977469538</v>
      </c>
      <c r="M12" s="38">
        <v>548.77074532362701</v>
      </c>
      <c r="N12" s="38">
        <v>493.21208916291869</v>
      </c>
      <c r="O12" s="38">
        <v>504.15790296727459</v>
      </c>
      <c r="P12" s="38">
        <v>466.41544417167279</v>
      </c>
      <c r="Q12" s="38">
        <v>452.03936243749712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44.281628192654352</v>
      </c>
      <c r="C14" s="51">
        <v>40.292910000000006</v>
      </c>
      <c r="D14" s="51">
        <v>42.200250000000004</v>
      </c>
      <c r="E14" s="51">
        <v>45.201049999999995</v>
      </c>
      <c r="F14" s="51">
        <v>40.599960000000003</v>
      </c>
      <c r="G14" s="51">
        <v>58.015929456432012</v>
      </c>
      <c r="H14" s="51">
        <v>53.298220000000001</v>
      </c>
      <c r="I14" s="51">
        <v>49.494480000000003</v>
      </c>
      <c r="J14" s="51">
        <v>41.606079999999999</v>
      </c>
      <c r="K14" s="51">
        <v>29.000360000000001</v>
      </c>
      <c r="L14" s="51">
        <v>31.909949777824725</v>
      </c>
      <c r="M14" s="51">
        <v>23.908532688583897</v>
      </c>
      <c r="N14" s="51">
        <v>18.105709170215153</v>
      </c>
      <c r="O14" s="51">
        <v>28.828722208785706</v>
      </c>
      <c r="P14" s="51">
        <v>21.042971395816757</v>
      </c>
      <c r="Q14" s="51">
        <v>22.212417730970891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7.6908624246969541</v>
      </c>
      <c r="C16" s="51">
        <v>6.6137199999999998</v>
      </c>
      <c r="D16" s="51">
        <v>6.5986799999999999</v>
      </c>
      <c r="E16" s="51">
        <v>6.5990599999999997</v>
      </c>
      <c r="F16" s="51">
        <v>6.5985100000000001</v>
      </c>
      <c r="G16" s="51">
        <v>6.5921669327150054</v>
      </c>
      <c r="H16" s="51">
        <v>6.5951700000000004</v>
      </c>
      <c r="I16" s="51">
        <v>6.5943500000000004</v>
      </c>
      <c r="J16" s="51">
        <v>5.4973400000000003</v>
      </c>
      <c r="K16" s="51">
        <v>4.4124999999999996</v>
      </c>
      <c r="L16" s="51">
        <v>4.394767715008828</v>
      </c>
      <c r="M16" s="51">
        <v>3.2960753570363486</v>
      </c>
      <c r="N16" s="51">
        <v>3.2962534625167157</v>
      </c>
      <c r="O16" s="51">
        <v>2.1973976523949363</v>
      </c>
      <c r="P16" s="51">
        <v>1.0987567222309829</v>
      </c>
      <c r="Q16" s="51">
        <v>1.0986999770927457</v>
      </c>
    </row>
    <row r="17" spans="1:17" x14ac:dyDescent="0.25">
      <c r="A17" s="53" t="s">
        <v>76</v>
      </c>
      <c r="B17" s="51">
        <v>18.438529755638044</v>
      </c>
      <c r="C17" s="51">
        <v>17.441020000000002</v>
      </c>
      <c r="D17" s="51">
        <v>17.401800000000001</v>
      </c>
      <c r="E17" s="51">
        <v>19.500859999999999</v>
      </c>
      <c r="F17" s="51">
        <v>22.500350000000001</v>
      </c>
      <c r="G17" s="51">
        <v>39.959157866597508</v>
      </c>
      <c r="H17" s="51">
        <v>12.30279</v>
      </c>
      <c r="I17" s="51">
        <v>12.298159999999999</v>
      </c>
      <c r="J17" s="51">
        <v>11.302960000000001</v>
      </c>
      <c r="K17" s="51">
        <v>10.23723</v>
      </c>
      <c r="L17" s="51">
        <v>11.273577720821169</v>
      </c>
      <c r="M17" s="51">
        <v>8.1924544020281722</v>
      </c>
      <c r="N17" s="51">
        <v>7.1659152650858502</v>
      </c>
      <c r="O17" s="51">
        <v>12.300563303208582</v>
      </c>
      <c r="P17" s="51">
        <v>12.300791245578605</v>
      </c>
      <c r="Q17" s="51">
        <v>15.38140967691978</v>
      </c>
    </row>
    <row r="18" spans="1:17" x14ac:dyDescent="0.25">
      <c r="A18" s="53" t="s">
        <v>29</v>
      </c>
      <c r="B18" s="51">
        <v>18.15223601231936</v>
      </c>
      <c r="C18" s="51">
        <v>16.23817</v>
      </c>
      <c r="D18" s="51">
        <v>18.199770000000001</v>
      </c>
      <c r="E18" s="51">
        <v>19.101130000000001</v>
      </c>
      <c r="F18" s="51">
        <v>11.501099999999999</v>
      </c>
      <c r="G18" s="51">
        <v>11.464604657119503</v>
      </c>
      <c r="H18" s="51">
        <v>34.400260000000003</v>
      </c>
      <c r="I18" s="51">
        <v>30.601970000000001</v>
      </c>
      <c r="J18" s="51">
        <v>24.805779999999999</v>
      </c>
      <c r="K18" s="51">
        <v>14.350630000000001</v>
      </c>
      <c r="L18" s="51">
        <v>16.241604341994726</v>
      </c>
      <c r="M18" s="51">
        <v>12.420002929519375</v>
      </c>
      <c r="N18" s="51">
        <v>7.6435404426125855</v>
      </c>
      <c r="O18" s="51">
        <v>14.330761253182187</v>
      </c>
      <c r="P18" s="51">
        <v>7.6434234280071705</v>
      </c>
      <c r="Q18" s="51">
        <v>5.7323080769583639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82.688248070242935</v>
      </c>
      <c r="C20" s="51">
        <v>89.186139999999995</v>
      </c>
      <c r="D20" s="51">
        <v>106.29964</v>
      </c>
      <c r="E20" s="51">
        <v>71.398290000000003</v>
      </c>
      <c r="F20" s="51">
        <v>253.60182</v>
      </c>
      <c r="G20" s="51">
        <v>142.47189157999094</v>
      </c>
      <c r="H20" s="51">
        <v>37.600160000000002</v>
      </c>
      <c r="I20" s="51">
        <v>82.188659999999999</v>
      </c>
      <c r="J20" s="51">
        <v>73.009659999999997</v>
      </c>
      <c r="K20" s="51">
        <v>49.400379999999998</v>
      </c>
      <c r="L20" s="51">
        <v>39.122918869837463</v>
      </c>
      <c r="M20" s="51">
        <v>88.085814033425322</v>
      </c>
      <c r="N20" s="51">
        <v>35.398744832571374</v>
      </c>
      <c r="O20" s="51">
        <v>36.041765195777529</v>
      </c>
      <c r="P20" s="51">
        <v>34.92113494245018</v>
      </c>
      <c r="Q20" s="51">
        <v>21.090090111537425</v>
      </c>
    </row>
    <row r="21" spans="1:17" x14ac:dyDescent="0.25">
      <c r="A21" s="53" t="s">
        <v>66</v>
      </c>
      <c r="B21" s="51">
        <v>82.688248070242935</v>
      </c>
      <c r="C21" s="51">
        <v>89.186139999999995</v>
      </c>
      <c r="D21" s="51">
        <v>106.29964</v>
      </c>
      <c r="E21" s="51">
        <v>71.398290000000003</v>
      </c>
      <c r="F21" s="51">
        <v>253.60182</v>
      </c>
      <c r="G21" s="51">
        <v>142.47189157999094</v>
      </c>
      <c r="H21" s="51">
        <v>37.600160000000002</v>
      </c>
      <c r="I21" s="51">
        <v>82.188659999999999</v>
      </c>
      <c r="J21" s="51">
        <v>73.009659999999997</v>
      </c>
      <c r="K21" s="51">
        <v>49.400379999999998</v>
      </c>
      <c r="L21" s="51">
        <v>39.122918869837463</v>
      </c>
      <c r="M21" s="51">
        <v>88.085814033425322</v>
      </c>
      <c r="N21" s="51">
        <v>35.398744832571374</v>
      </c>
      <c r="O21" s="51">
        <v>36.041765195777529</v>
      </c>
      <c r="P21" s="51">
        <v>34.92113494245018</v>
      </c>
      <c r="Q21" s="51">
        <v>21.090090111537425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342.83685508685693</v>
      </c>
      <c r="C23" s="51">
        <v>344.74113999999997</v>
      </c>
      <c r="D23" s="51">
        <v>344.80626000000001</v>
      </c>
      <c r="E23" s="51">
        <v>356.60365000000002</v>
      </c>
      <c r="F23" s="51">
        <v>358.30601999999999</v>
      </c>
      <c r="G23" s="51">
        <v>365.00417009717086</v>
      </c>
      <c r="H23" s="51">
        <v>379.11185</v>
      </c>
      <c r="I23" s="51">
        <v>406.06810999999999</v>
      </c>
      <c r="J23" s="51">
        <v>400.61678999999998</v>
      </c>
      <c r="K23" s="51">
        <v>316.22000000000003</v>
      </c>
      <c r="L23" s="51">
        <v>314.20248656705741</v>
      </c>
      <c r="M23" s="51">
        <v>315.87236455363245</v>
      </c>
      <c r="N23" s="51">
        <v>320.44614173001611</v>
      </c>
      <c r="O23" s="51">
        <v>317.61874925337941</v>
      </c>
      <c r="P23" s="51">
        <v>316.8189243693983</v>
      </c>
      <c r="Q23" s="51">
        <v>311.40662883581371</v>
      </c>
    </row>
    <row r="24" spans="1:17" x14ac:dyDescent="0.25">
      <c r="A24" s="53" t="s">
        <v>23</v>
      </c>
      <c r="B24" s="51">
        <v>342.83685508685693</v>
      </c>
      <c r="C24" s="51">
        <v>344.74113999999997</v>
      </c>
      <c r="D24" s="51">
        <v>344.80626000000001</v>
      </c>
      <c r="E24" s="51">
        <v>356.60365000000002</v>
      </c>
      <c r="F24" s="51">
        <v>358.30601999999999</v>
      </c>
      <c r="G24" s="51">
        <v>365.00417009717086</v>
      </c>
      <c r="H24" s="51">
        <v>379.11185</v>
      </c>
      <c r="I24" s="51">
        <v>406.06810999999999</v>
      </c>
      <c r="J24" s="51">
        <v>400.61678999999998</v>
      </c>
      <c r="K24" s="51">
        <v>316.22000000000003</v>
      </c>
      <c r="L24" s="51">
        <v>314.20248656705741</v>
      </c>
      <c r="M24" s="51">
        <v>315.87236455363245</v>
      </c>
      <c r="N24" s="51">
        <v>320.44614173001611</v>
      </c>
      <c r="O24" s="51">
        <v>317.61874925337941</v>
      </c>
      <c r="P24" s="51">
        <v>316.8189243693983</v>
      </c>
      <c r="Q24" s="51">
        <v>311.40662883581371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129.6691975570204</v>
      </c>
      <c r="C30" s="62">
        <v>151.57409999999999</v>
      </c>
      <c r="D30" s="62">
        <v>169.70222999999999</v>
      </c>
      <c r="E30" s="62">
        <v>226.49975000000001</v>
      </c>
      <c r="F30" s="62">
        <v>211.79843</v>
      </c>
      <c r="G30" s="62">
        <v>223.39284458096918</v>
      </c>
      <c r="H30" s="62">
        <v>194.30274</v>
      </c>
      <c r="I30" s="62">
        <v>193.47116</v>
      </c>
      <c r="J30" s="62">
        <v>176.82660999999999</v>
      </c>
      <c r="K30" s="62">
        <v>126.69998</v>
      </c>
      <c r="L30" s="62">
        <v>121.66834455997581</v>
      </c>
      <c r="M30" s="62">
        <v>120.90403404798533</v>
      </c>
      <c r="N30" s="62">
        <v>119.26149343011602</v>
      </c>
      <c r="O30" s="62">
        <v>121.668666309332</v>
      </c>
      <c r="P30" s="62">
        <v>93.632413464007541</v>
      </c>
      <c r="Q30" s="62">
        <v>97.330225759175121</v>
      </c>
    </row>
    <row r="32" spans="1:17" x14ac:dyDescent="0.25">
      <c r="A32" s="31" t="s">
        <v>63</v>
      </c>
      <c r="B32" s="70">
        <v>330.56386437732874</v>
      </c>
      <c r="C32" s="70">
        <v>333.68302485136803</v>
      </c>
      <c r="D32" s="70">
        <v>380.07444206412003</v>
      </c>
      <c r="E32" s="70">
        <v>307.53243186152406</v>
      </c>
      <c r="F32" s="70">
        <v>720.16682726714407</v>
      </c>
      <c r="G32" s="70">
        <v>513.17493926151508</v>
      </c>
      <c r="H32" s="70">
        <v>255.38395895128804</v>
      </c>
      <c r="I32" s="70">
        <v>347.78799059526006</v>
      </c>
      <c r="J32" s="70">
        <v>301.45968131198401</v>
      </c>
      <c r="K32" s="70">
        <v>205.95319586636401</v>
      </c>
      <c r="L32" s="70">
        <v>191.1097465374126</v>
      </c>
      <c r="M32" s="70">
        <v>281.2677845881766</v>
      </c>
      <c r="N32" s="70">
        <v>138.85386254575258</v>
      </c>
      <c r="O32" s="70">
        <v>175.06147437125153</v>
      </c>
      <c r="P32" s="70">
        <v>147.85670903013596</v>
      </c>
      <c r="Q32" s="70">
        <v>118.73451317654596</v>
      </c>
    </row>
    <row r="34" spans="1:17" x14ac:dyDescent="0.25">
      <c r="A34" s="184" t="s">
        <v>252</v>
      </c>
      <c r="B34" s="190">
        <f t="shared" ref="B34:Q34" si="2">IF(B$12=0,"",B$12/B$3*1000)</f>
        <v>175.68634889553931</v>
      </c>
      <c r="C34" s="190">
        <f t="shared" si="2"/>
        <v>187.26026654583174</v>
      </c>
      <c r="D34" s="190">
        <f t="shared" si="2"/>
        <v>200.50330896036104</v>
      </c>
      <c r="E34" s="190">
        <f t="shared" si="2"/>
        <v>215.08186510246958</v>
      </c>
      <c r="F34" s="190">
        <f t="shared" si="2"/>
        <v>268.86175122277797</v>
      </c>
      <c r="G34" s="190">
        <f t="shared" si="2"/>
        <v>239.26218552337863</v>
      </c>
      <c r="H34" s="190">
        <f t="shared" si="2"/>
        <v>192.10631034608912</v>
      </c>
      <c r="I34" s="190">
        <f t="shared" si="2"/>
        <v>212.74416453458286</v>
      </c>
      <c r="J34" s="190">
        <f t="shared" si="2"/>
        <v>211.84922558300212</v>
      </c>
      <c r="K34" s="190">
        <f t="shared" si="2"/>
        <v>216.9992159973792</v>
      </c>
      <c r="L34" s="190">
        <f t="shared" si="2"/>
        <v>223.30559461440325</v>
      </c>
      <c r="M34" s="190">
        <f t="shared" si="2"/>
        <v>265.37193927829281</v>
      </c>
      <c r="N34" s="190">
        <f t="shared" si="2"/>
        <v>263.70459230276117</v>
      </c>
      <c r="O34" s="190">
        <f t="shared" si="2"/>
        <v>285.2930464927976</v>
      </c>
      <c r="P34" s="190">
        <f t="shared" si="2"/>
        <v>263.00206473684824</v>
      </c>
      <c r="Q34" s="190">
        <f t="shared" si="2"/>
        <v>234.53238510016499</v>
      </c>
    </row>
    <row r="35" spans="1:17" x14ac:dyDescent="0.25">
      <c r="A35" s="286" t="s">
        <v>251</v>
      </c>
      <c r="B35" s="285">
        <f t="shared" ref="B35:Q35" si="3">IF(B$12=0,"",B$12/B$5*1000)</f>
        <v>285.57401816769669</v>
      </c>
      <c r="C35" s="285">
        <f t="shared" si="3"/>
        <v>278.09781028924419</v>
      </c>
      <c r="D35" s="285">
        <f t="shared" si="3"/>
        <v>275.23658935364529</v>
      </c>
      <c r="E35" s="285">
        <f t="shared" si="3"/>
        <v>267.87189184778919</v>
      </c>
      <c r="F35" s="285">
        <f t="shared" si="3"/>
        <v>269.13911337996939</v>
      </c>
      <c r="G35" s="285">
        <f t="shared" si="3"/>
        <v>267.93359128780043</v>
      </c>
      <c r="H35" s="285">
        <f t="shared" si="3"/>
        <v>271.49625216261131</v>
      </c>
      <c r="I35" s="285">
        <f t="shared" si="3"/>
        <v>273.19615554641382</v>
      </c>
      <c r="J35" s="285">
        <f t="shared" si="3"/>
        <v>274.95071976786988</v>
      </c>
      <c r="K35" s="285">
        <f t="shared" si="3"/>
        <v>277.27997597218456</v>
      </c>
      <c r="L35" s="285">
        <f t="shared" si="3"/>
        <v>278.49051369119439</v>
      </c>
      <c r="M35" s="285">
        <f t="shared" si="3"/>
        <v>277.88820189307711</v>
      </c>
      <c r="N35" s="285">
        <f t="shared" si="3"/>
        <v>278.70743456651905</v>
      </c>
      <c r="O35" s="285">
        <f t="shared" si="3"/>
        <v>278.60867481955091</v>
      </c>
      <c r="P35" s="285">
        <f t="shared" si="3"/>
        <v>282.9672762509291</v>
      </c>
      <c r="Q35" s="285">
        <f t="shared" si="3"/>
        <v>281.12255642024769</v>
      </c>
    </row>
    <row r="36" spans="1:17" x14ac:dyDescent="0.25">
      <c r="A36" s="286" t="s">
        <v>250</v>
      </c>
      <c r="B36" s="285">
        <f>IF(WWP_ued!B$5=0,"",WWP_ued!B$5/B$5*1000)</f>
        <v>103.78806517096422</v>
      </c>
      <c r="C36" s="285">
        <f>IF(WWP_ued!C$5=0,"",WWP_ued!C$5/C$5*1000)</f>
        <v>103.78806517096422</v>
      </c>
      <c r="D36" s="285">
        <f>IF(WWP_ued!D$5=0,"",WWP_ued!D$5/D$5*1000)</f>
        <v>103.78806517096422</v>
      </c>
      <c r="E36" s="285">
        <f>IF(WWP_ued!E$5=0,"",WWP_ued!E$5/E$5*1000)</f>
        <v>103.78806517096422</v>
      </c>
      <c r="F36" s="285">
        <f>IF(WWP_ued!F$5=0,"",WWP_ued!F$5/F$5*1000)</f>
        <v>103.78806517096423</v>
      </c>
      <c r="G36" s="285">
        <f>IF(WWP_ued!G$5=0,"",WWP_ued!G$5/G$5*1000)</f>
        <v>103.78806517096422</v>
      </c>
      <c r="H36" s="285">
        <f>IF(WWP_ued!H$5=0,"",WWP_ued!H$5/H$5*1000)</f>
        <v>103.78806517096422</v>
      </c>
      <c r="I36" s="285">
        <f>IF(WWP_ued!I$5=0,"",WWP_ued!I$5/I$5*1000)</f>
        <v>103.7880651709642</v>
      </c>
      <c r="J36" s="285">
        <f>IF(WWP_ued!J$5=0,"",WWP_ued!J$5/J$5*1000)</f>
        <v>103.78806517096423</v>
      </c>
      <c r="K36" s="285">
        <f>IF(WWP_ued!K$5=0,"",WWP_ued!K$5/K$5*1000)</f>
        <v>103.78806517096422</v>
      </c>
      <c r="L36" s="285">
        <f>IF(WWP_ued!L$5=0,"",WWP_ued!L$5/L$5*1000)</f>
        <v>103.78806517096422</v>
      </c>
      <c r="M36" s="285">
        <f>IF(WWP_ued!M$5=0,"",WWP_ued!M$5/M$5*1000)</f>
        <v>103.78806517096423</v>
      </c>
      <c r="N36" s="285">
        <f>IF(WWP_ued!N$5=0,"",WWP_ued!N$5/N$5*1000)</f>
        <v>103.78806517096422</v>
      </c>
      <c r="O36" s="285">
        <f>IF(WWP_ued!O$5=0,"",WWP_ued!O$5/O$5*1000)</f>
        <v>103.78806517096423</v>
      </c>
      <c r="P36" s="285">
        <f>IF(WWP_ued!P$5=0,"",WWP_ued!P$5/P$5*1000)</f>
        <v>103.78806517096422</v>
      </c>
      <c r="Q36" s="285">
        <f>IF(WWP_ued!Q$5=0,"",WWP_ued!Q$5/Q$5*1000)</f>
        <v>103.78806517096422</v>
      </c>
    </row>
    <row r="37" spans="1:17" x14ac:dyDescent="0.25">
      <c r="A37" s="284" t="s">
        <v>60</v>
      </c>
      <c r="B37" s="283">
        <f t="shared" ref="B37:Q37" si="4">IF(B$12=0,"",B$32/B$12)</f>
        <v>0.55142141400098688</v>
      </c>
      <c r="C37" s="283">
        <f t="shared" si="4"/>
        <v>0.53321519576563736</v>
      </c>
      <c r="D37" s="283">
        <f t="shared" si="4"/>
        <v>0.57325737280141176</v>
      </c>
      <c r="E37" s="283">
        <f t="shared" si="4"/>
        <v>0.43951869026770435</v>
      </c>
      <c r="F37" s="283">
        <f t="shared" si="4"/>
        <v>0.83323109595906086</v>
      </c>
      <c r="G37" s="283">
        <f t="shared" si="4"/>
        <v>0.65050678632539183</v>
      </c>
      <c r="H37" s="283">
        <f t="shared" si="4"/>
        <v>0.38443319712888951</v>
      </c>
      <c r="I37" s="283">
        <f t="shared" si="4"/>
        <v>0.47562545381405913</v>
      </c>
      <c r="J37" s="283">
        <f t="shared" si="4"/>
        <v>0.43559815034302418</v>
      </c>
      <c r="K37" s="283">
        <f t="shared" si="4"/>
        <v>0.39506044545162905</v>
      </c>
      <c r="L37" s="283">
        <f t="shared" si="4"/>
        <v>0.37701391136493101</v>
      </c>
      <c r="M37" s="283">
        <f t="shared" si="4"/>
        <v>0.51254150660364428</v>
      </c>
      <c r="N37" s="283">
        <f t="shared" si="4"/>
        <v>0.28152972239876733</v>
      </c>
      <c r="O37" s="283">
        <f t="shared" si="4"/>
        <v>0.34723540648854007</v>
      </c>
      <c r="P37" s="283">
        <f t="shared" si="4"/>
        <v>0.31700646039438302</v>
      </c>
      <c r="Q37" s="283">
        <f t="shared" si="4"/>
        <v>0.26266410194081985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599.47592890677447</v>
      </c>
      <c r="C5" s="96">
        <v>625.79428999999993</v>
      </c>
      <c r="D5" s="96">
        <v>663.00837999999976</v>
      </c>
      <c r="E5" s="96">
        <v>699.70274000000006</v>
      </c>
      <c r="F5" s="96">
        <v>864.30623000000014</v>
      </c>
      <c r="G5" s="96">
        <v>788.884835714563</v>
      </c>
      <c r="H5" s="96">
        <v>664.31297000000006</v>
      </c>
      <c r="I5" s="96">
        <v>731.22240999999985</v>
      </c>
      <c r="J5" s="96">
        <v>692.05913999999984</v>
      </c>
      <c r="K5" s="96">
        <v>521.32072000000016</v>
      </c>
      <c r="L5" s="96">
        <v>506.90369977469538</v>
      </c>
      <c r="M5" s="96">
        <v>548.77074532362712</v>
      </c>
      <c r="N5" s="96">
        <v>493.21208916291852</v>
      </c>
      <c r="O5" s="96">
        <v>504.15790296727465</v>
      </c>
      <c r="P5" s="96">
        <v>466.41544417167273</v>
      </c>
      <c r="Q5" s="96">
        <v>452.03936243749706</v>
      </c>
    </row>
    <row r="6" spans="1:17" x14ac:dyDescent="0.25">
      <c r="A6" s="132" t="s">
        <v>83</v>
      </c>
      <c r="B6" s="160">
        <v>6.7298405246419559</v>
      </c>
      <c r="C6" s="160">
        <v>7.0252958790385005</v>
      </c>
      <c r="D6" s="160">
        <v>7.4430689352918069</v>
      </c>
      <c r="E6" s="160">
        <v>7.8550073952799204</v>
      </c>
      <c r="F6" s="160">
        <v>9.702880152272245</v>
      </c>
      <c r="G6" s="160">
        <v>8.8561840111731982</v>
      </c>
      <c r="H6" s="160">
        <v>7.4577145319316136</v>
      </c>
      <c r="I6" s="160">
        <v>8.2088537171433789</v>
      </c>
      <c r="J6" s="160">
        <v>7.7691987638508628</v>
      </c>
      <c r="K6" s="160">
        <v>5.8524540162764733</v>
      </c>
      <c r="L6" s="160">
        <v>5.6906055711958263</v>
      </c>
      <c r="M6" s="160">
        <v>6.1606136669271354</v>
      </c>
      <c r="N6" s="160">
        <v>5.5369007241792216</v>
      </c>
      <c r="O6" s="160">
        <v>5.6597806894350002</v>
      </c>
      <c r="P6" s="160">
        <v>5.2360760560138138</v>
      </c>
      <c r="Q6" s="160">
        <v>5.0746871948853025</v>
      </c>
    </row>
    <row r="7" spans="1:17" x14ac:dyDescent="0.25">
      <c r="A7" s="76" t="s">
        <v>82</v>
      </c>
      <c r="B7" s="159">
        <v>7.3150440485238652</v>
      </c>
      <c r="C7" s="159">
        <v>7.6361911728679353</v>
      </c>
      <c r="D7" s="159">
        <v>8.090292320969354</v>
      </c>
      <c r="E7" s="159">
        <v>8.5380515166086077</v>
      </c>
      <c r="F7" s="159">
        <v>10.546608861165485</v>
      </c>
      <c r="G7" s="159">
        <v>9.6262869686665198</v>
      </c>
      <c r="H7" s="159">
        <v>8.106211447751754</v>
      </c>
      <c r="I7" s="159">
        <v>8.9226670838514988</v>
      </c>
      <c r="J7" s="159">
        <v>8.4447812650552851</v>
      </c>
      <c r="K7" s="159">
        <v>6.3613630611700795</v>
      </c>
      <c r="L7" s="159">
        <v>6.1854408382563326</v>
      </c>
      <c r="M7" s="159">
        <v>6.6963192031816687</v>
      </c>
      <c r="N7" s="159">
        <v>6.0183703523687191</v>
      </c>
      <c r="O7" s="159">
        <v>6.1519355319945648</v>
      </c>
      <c r="P7" s="159">
        <v>5.6913870174063188</v>
      </c>
      <c r="Q7" s="159">
        <v>5.5159643422666331</v>
      </c>
    </row>
    <row r="8" spans="1:17" x14ac:dyDescent="0.25">
      <c r="A8" s="76" t="s">
        <v>81</v>
      </c>
      <c r="B8" s="159">
        <v>18.141309240339186</v>
      </c>
      <c r="C8" s="159">
        <v>18.937754108712483</v>
      </c>
      <c r="D8" s="159">
        <v>20.063924956004001</v>
      </c>
      <c r="E8" s="159">
        <v>21.174367761189352</v>
      </c>
      <c r="F8" s="159">
        <v>26.155589975690404</v>
      </c>
      <c r="G8" s="159">
        <v>23.873191682292973</v>
      </c>
      <c r="H8" s="159">
        <v>20.103404390424352</v>
      </c>
      <c r="I8" s="159">
        <v>22.128214367951717</v>
      </c>
      <c r="J8" s="159">
        <v>20.943057537337111</v>
      </c>
      <c r="K8" s="159">
        <v>15.7761803917018</v>
      </c>
      <c r="L8" s="159">
        <v>15.339893278875707</v>
      </c>
      <c r="M8" s="159">
        <v>16.606871623890541</v>
      </c>
      <c r="N8" s="159">
        <v>14.925558473874425</v>
      </c>
      <c r="O8" s="159">
        <v>15.256800119346522</v>
      </c>
      <c r="P8" s="159">
        <v>14.114639803167671</v>
      </c>
      <c r="Q8" s="159">
        <v>13.679591568821252</v>
      </c>
    </row>
    <row r="9" spans="1:17" x14ac:dyDescent="0.25">
      <c r="A9" s="76" t="s">
        <v>80</v>
      </c>
      <c r="B9" s="159">
        <v>55.594334768781373</v>
      </c>
      <c r="C9" s="159">
        <v>58.035052913796306</v>
      </c>
      <c r="D9" s="159">
        <v>61.486221639367088</v>
      </c>
      <c r="E9" s="159">
        <v>64.889191526225417</v>
      </c>
      <c r="F9" s="159">
        <v>80.154227344857674</v>
      </c>
      <c r="G9" s="159">
        <v>73.15978096186555</v>
      </c>
      <c r="H9" s="159">
        <v>61.607207002913327</v>
      </c>
      <c r="I9" s="159">
        <v>67.812269837271373</v>
      </c>
      <c r="J9" s="159">
        <v>64.180337614420168</v>
      </c>
      <c r="K9" s="159">
        <v>48.346359264892605</v>
      </c>
      <c r="L9" s="159">
        <v>47.009350370748123</v>
      </c>
      <c r="M9" s="159">
        <v>50.892025944180681</v>
      </c>
      <c r="N9" s="159">
        <v>45.739614678002262</v>
      </c>
      <c r="O9" s="159">
        <v>46.754710043158688</v>
      </c>
      <c r="P9" s="159">
        <v>43.254541332288021</v>
      </c>
      <c r="Q9" s="159">
        <v>41.921329001226411</v>
      </c>
    </row>
    <row r="10" spans="1:17" x14ac:dyDescent="0.25">
      <c r="A10" s="129" t="s">
        <v>79</v>
      </c>
      <c r="B10" s="158">
        <v>12.289274001520095</v>
      </c>
      <c r="C10" s="158">
        <v>12.828801170418132</v>
      </c>
      <c r="D10" s="158">
        <v>13.591691099228516</v>
      </c>
      <c r="E10" s="158">
        <v>14.343926547902463</v>
      </c>
      <c r="F10" s="158">
        <v>17.718302886758018</v>
      </c>
      <c r="G10" s="158">
        <v>16.172162107359753</v>
      </c>
      <c r="H10" s="158">
        <v>13.618435232222946</v>
      </c>
      <c r="I10" s="158">
        <v>14.990080700870518</v>
      </c>
      <c r="J10" s="158">
        <v>14.187232525292879</v>
      </c>
      <c r="K10" s="158">
        <v>10.687089942765734</v>
      </c>
      <c r="L10" s="158">
        <v>10.391540608270638</v>
      </c>
      <c r="M10" s="158">
        <v>11.249816261345206</v>
      </c>
      <c r="N10" s="158">
        <v>10.110862191979448</v>
      </c>
      <c r="O10" s="158">
        <v>10.33525169375087</v>
      </c>
      <c r="P10" s="158">
        <v>9.5615301892426139</v>
      </c>
      <c r="Q10" s="158">
        <v>9.2668200950079438</v>
      </c>
    </row>
    <row r="11" spans="1:17" x14ac:dyDescent="0.25">
      <c r="A11" s="92" t="s">
        <v>125</v>
      </c>
      <c r="B11" s="91">
        <v>2.4578548003040193</v>
      </c>
      <c r="C11" s="91">
        <v>2.5657602340836263</v>
      </c>
      <c r="D11" s="91">
        <v>2.7183382198457036</v>
      </c>
      <c r="E11" s="91">
        <v>1.9715099467371893</v>
      </c>
      <c r="F11" s="91">
        <v>3.543660577351603</v>
      </c>
      <c r="G11" s="91">
        <v>3.2344324214719506</v>
      </c>
      <c r="H11" s="91">
        <v>2.7236870464445895</v>
      </c>
      <c r="I11" s="91">
        <v>2.9980161401741037</v>
      </c>
      <c r="J11" s="91">
        <v>2.8374465050585762</v>
      </c>
      <c r="K11" s="91">
        <v>2.137417988553147</v>
      </c>
      <c r="L11" s="91">
        <v>2.0783081216541279</v>
      </c>
      <c r="M11" s="91">
        <v>2.2499632522690409</v>
      </c>
      <c r="N11" s="91">
        <v>2.0221724383958897</v>
      </c>
      <c r="O11" s="91">
        <v>2.0670503387501742</v>
      </c>
      <c r="P11" s="91">
        <v>1.9123060378485233</v>
      </c>
      <c r="Q11" s="91">
        <v>1.8533640190015888</v>
      </c>
    </row>
    <row r="12" spans="1:17" x14ac:dyDescent="0.25">
      <c r="A12" s="92" t="s">
        <v>26</v>
      </c>
      <c r="B12" s="91">
        <v>3.6867822004560282</v>
      </c>
      <c r="C12" s="91">
        <v>3.8486403511254395</v>
      </c>
      <c r="D12" s="91">
        <v>4.0775073297685545</v>
      </c>
      <c r="E12" s="91">
        <v>4.3031779643707386</v>
      </c>
      <c r="F12" s="91">
        <v>5.3154908660274041</v>
      </c>
      <c r="G12" s="91">
        <v>4.851648632207926</v>
      </c>
      <c r="H12" s="91">
        <v>4.0855305696668838</v>
      </c>
      <c r="I12" s="91">
        <v>4.4970242102611548</v>
      </c>
      <c r="J12" s="91">
        <v>4.2561697575878634</v>
      </c>
      <c r="K12" s="91">
        <v>3.2061269828297201</v>
      </c>
      <c r="L12" s="91">
        <v>3.1174621824811921</v>
      </c>
      <c r="M12" s="91">
        <v>3.3749448784035612</v>
      </c>
      <c r="N12" s="91">
        <v>3.0332586575938345</v>
      </c>
      <c r="O12" s="91">
        <v>3.1005755081252606</v>
      </c>
      <c r="P12" s="91">
        <v>2.8684590567727848</v>
      </c>
      <c r="Q12" s="91">
        <v>2.7800460285023831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6.1446370007600475</v>
      </c>
      <c r="C14" s="157">
        <v>6.4144005852090658</v>
      </c>
      <c r="D14" s="157">
        <v>6.795845549614258</v>
      </c>
      <c r="E14" s="157">
        <v>8.0692386367945339</v>
      </c>
      <c r="F14" s="157">
        <v>8.8591514433790088</v>
      </c>
      <c r="G14" s="157">
        <v>8.0860810536798766</v>
      </c>
      <c r="H14" s="157">
        <v>6.8092176161114741</v>
      </c>
      <c r="I14" s="157">
        <v>7.4950403504352598</v>
      </c>
      <c r="J14" s="157">
        <v>7.0936162626464396</v>
      </c>
      <c r="K14" s="157">
        <v>5.343544971382868</v>
      </c>
      <c r="L14" s="157">
        <v>5.1957703041353192</v>
      </c>
      <c r="M14" s="157">
        <v>5.624908130672603</v>
      </c>
      <c r="N14" s="157">
        <v>5.0554310959897242</v>
      </c>
      <c r="O14" s="157">
        <v>5.1676258468754348</v>
      </c>
      <c r="P14" s="157">
        <v>4.7807650946213069</v>
      </c>
      <c r="Q14" s="157">
        <v>4.6334100475039719</v>
      </c>
    </row>
    <row r="15" spans="1:17" x14ac:dyDescent="0.25">
      <c r="A15" s="156" t="s">
        <v>314</v>
      </c>
      <c r="B15" s="206">
        <v>366.63853545401446</v>
      </c>
      <c r="C15" s="206">
        <v>382.73480371347057</v>
      </c>
      <c r="D15" s="206">
        <v>405.49488263896768</v>
      </c>
      <c r="E15" s="206">
        <v>427.93709551373104</v>
      </c>
      <c r="F15" s="206">
        <v>528.60833116163417</v>
      </c>
      <c r="G15" s="206">
        <v>482.4807250154787</v>
      </c>
      <c r="H15" s="206">
        <v>406.29276783152284</v>
      </c>
      <c r="I15" s="206">
        <v>447.2144761216037</v>
      </c>
      <c r="J15" s="206">
        <v>423.26228177315778</v>
      </c>
      <c r="K15" s="206">
        <v>318.83893258432443</v>
      </c>
      <c r="L15" s="206">
        <v>310.02150568503919</v>
      </c>
      <c r="M15" s="206">
        <v>335.62732490757196</v>
      </c>
      <c r="N15" s="206">
        <v>301.64773816469375</v>
      </c>
      <c r="O15" s="206">
        <v>308.34218067533789</v>
      </c>
      <c r="P15" s="206">
        <v>296.25895222530136</v>
      </c>
      <c r="Q15" s="206">
        <v>291.46656324281554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5.3796146257684274</v>
      </c>
      <c r="C19" s="87">
        <v>7.4028612314728424</v>
      </c>
      <c r="D19" s="87">
        <v>9.2357662075471296</v>
      </c>
      <c r="E19" s="87">
        <v>16.340919541177197</v>
      </c>
      <c r="F19" s="87">
        <v>14.639540602660352</v>
      </c>
      <c r="G19" s="87">
        <v>28.245486775415277</v>
      </c>
      <c r="H19" s="87">
        <v>5.0344413589556103</v>
      </c>
      <c r="I19" s="87">
        <v>5.1116995364085582</v>
      </c>
      <c r="J19" s="87">
        <v>3.4992847274595245</v>
      </c>
      <c r="K19" s="87">
        <v>1.795149395456181</v>
      </c>
      <c r="L19" s="87">
        <v>0.43436558450400464</v>
      </c>
      <c r="M19" s="87">
        <v>2.4603139716111522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16.921575943687539</v>
      </c>
      <c r="C20" s="87">
        <v>15.137277118644068</v>
      </c>
      <c r="D20" s="87">
        <v>16.965887288135594</v>
      </c>
      <c r="E20" s="87">
        <v>17.806138135593223</v>
      </c>
      <c r="F20" s="87">
        <v>10.72136440677966</v>
      </c>
      <c r="G20" s="87">
        <v>10.687343324433437</v>
      </c>
      <c r="H20" s="87">
        <v>32.068038983050855</v>
      </c>
      <c r="I20" s="87">
        <v>28.527260169491523</v>
      </c>
      <c r="J20" s="87">
        <v>23.124032203389827</v>
      </c>
      <c r="K20" s="87">
        <v>13.377705932203392</v>
      </c>
      <c r="L20" s="87">
        <v>15.140478623893388</v>
      </c>
      <c r="M20" s="87">
        <v>11.577968832602808</v>
      </c>
      <c r="N20" s="87">
        <v>2.9267585858651648</v>
      </c>
      <c r="O20" s="87">
        <v>12.256905947611312</v>
      </c>
      <c r="P20" s="87">
        <v>0.17395213770315715</v>
      </c>
      <c r="Q20" s="87">
        <v>0.15584282137107264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24.743666413759652</v>
      </c>
      <c r="C22" s="87">
        <v>38.825806041319758</v>
      </c>
      <c r="D22" s="87">
        <v>57.863664736505307</v>
      </c>
      <c r="E22" s="87">
        <v>61.362906481028389</v>
      </c>
      <c r="F22" s="87">
        <v>169.23333971151615</v>
      </c>
      <c r="G22" s="87">
        <v>103.28977024877581</v>
      </c>
      <c r="H22" s="87">
        <v>15.780935794601053</v>
      </c>
      <c r="I22" s="87">
        <v>35.037447771635854</v>
      </c>
      <c r="J22" s="87">
        <v>23.182635181291516</v>
      </c>
      <c r="K22" s="87">
        <v>8.8847213244614043</v>
      </c>
      <c r="L22" s="87">
        <v>1.5460384056560705</v>
      </c>
      <c r="M22" s="87">
        <v>27.131753112683644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319.59367847079886</v>
      </c>
      <c r="C24" s="87">
        <v>321.36885932203387</v>
      </c>
      <c r="D24" s="87">
        <v>321.42956440677966</v>
      </c>
      <c r="E24" s="87">
        <v>332.4271313559322</v>
      </c>
      <c r="F24" s="87">
        <v>334.014086440678</v>
      </c>
      <c r="G24" s="87">
        <v>340.2581246668542</v>
      </c>
      <c r="H24" s="87">
        <v>353.4093516949153</v>
      </c>
      <c r="I24" s="87">
        <v>378.53806864406778</v>
      </c>
      <c r="J24" s="87">
        <v>373.45632966101692</v>
      </c>
      <c r="K24" s="87">
        <v>294.78135593220344</v>
      </c>
      <c r="L24" s="87">
        <v>292.90062307098572</v>
      </c>
      <c r="M24" s="87">
        <v>294.45728899067433</v>
      </c>
      <c r="N24" s="87">
        <v>298.72097957882858</v>
      </c>
      <c r="O24" s="87">
        <v>296.08527472772658</v>
      </c>
      <c r="P24" s="87">
        <v>296.08500008759819</v>
      </c>
      <c r="Q24" s="87">
        <v>291.31072042144444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15.989917575659431</v>
      </c>
      <c r="C26" s="204">
        <v>23.944327831273881</v>
      </c>
      <c r="D26" s="204">
        <v>29.445541347244223</v>
      </c>
      <c r="E26" s="204">
        <v>51.880352892739353</v>
      </c>
      <c r="F26" s="204">
        <v>34.168206350093804</v>
      </c>
      <c r="G26" s="204">
        <v>44.641158031128626</v>
      </c>
      <c r="H26" s="204">
        <v>40.359020916661265</v>
      </c>
      <c r="I26" s="204">
        <v>35.297369094962413</v>
      </c>
      <c r="J26" s="204">
        <v>30.596444856977008</v>
      </c>
      <c r="K26" s="204">
        <v>20.139511449188458</v>
      </c>
      <c r="L26" s="204">
        <v>18.899115594838111</v>
      </c>
      <c r="M26" s="204">
        <v>15.622765125890949</v>
      </c>
      <c r="N26" s="204">
        <v>18.782060551034267</v>
      </c>
      <c r="O26" s="204">
        <v>19.091711028060914</v>
      </c>
      <c r="P26" s="204">
        <v>9.1951804019538788</v>
      </c>
      <c r="Q26" s="204">
        <v>11.856990864009546</v>
      </c>
    </row>
    <row r="27" spans="1:17" x14ac:dyDescent="0.25">
      <c r="A27" s="156" t="s">
        <v>312</v>
      </c>
      <c r="B27" s="204">
        <v>98.39021851683097</v>
      </c>
      <c r="C27" s="204">
        <v>87.117509447583075</v>
      </c>
      <c r="D27" s="204">
        <v>83.532134747079951</v>
      </c>
      <c r="E27" s="204">
        <v>43.425424771121712</v>
      </c>
      <c r="F27" s="204">
        <v>117.96067691208889</v>
      </c>
      <c r="G27" s="204">
        <v>78.740668656839404</v>
      </c>
      <c r="H27" s="204">
        <v>60.35773351960178</v>
      </c>
      <c r="I27" s="204">
        <v>86.058602681376598</v>
      </c>
      <c r="J27" s="204">
        <v>87.491712721202305</v>
      </c>
      <c r="K27" s="204">
        <v>72.159588209180683</v>
      </c>
      <c r="L27" s="204">
        <v>71.633388250744929</v>
      </c>
      <c r="M27" s="204">
        <v>87.949757307986118</v>
      </c>
      <c r="N27" s="204">
        <v>68.852730792720394</v>
      </c>
      <c r="O27" s="204">
        <v>70.611200309067868</v>
      </c>
      <c r="P27" s="204">
        <v>72.529226242610463</v>
      </c>
      <c r="Q27" s="204">
        <v>59.62258141056742</v>
      </c>
    </row>
    <row r="28" spans="1:17" x14ac:dyDescent="0.25">
      <c r="A28" s="152" t="s">
        <v>318</v>
      </c>
      <c r="B28" s="264">
        <v>70.358938134687776</v>
      </c>
      <c r="C28" s="264">
        <v>57.235727249431591</v>
      </c>
      <c r="D28" s="264">
        <v>51.524884892220399</v>
      </c>
      <c r="E28" s="264">
        <v>7.8685087196170027</v>
      </c>
      <c r="F28" s="264">
        <v>76.596075128686195</v>
      </c>
      <c r="G28" s="264">
        <v>39.835677790582253</v>
      </c>
      <c r="H28" s="264">
        <v>27.359679619164105</v>
      </c>
      <c r="I28" s="264">
        <v>50.517044355480735</v>
      </c>
      <c r="J28" s="264">
        <v>54.093920562511521</v>
      </c>
      <c r="K28" s="264">
        <v>47.24997643816009</v>
      </c>
      <c r="L28" s="264">
        <v>47.471060630269513</v>
      </c>
      <c r="M28" s="264">
        <v>62.20521824411918</v>
      </c>
      <c r="N28" s="264">
        <v>45.309409151050531</v>
      </c>
      <c r="O28" s="264">
        <v>46.554544268432025</v>
      </c>
      <c r="P28" s="264">
        <v>50.99720777135704</v>
      </c>
      <c r="Q28" s="264">
        <v>38.502504243070462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7.6908624246969541</v>
      </c>
      <c r="C30" s="208">
        <v>6.6137199999999998</v>
      </c>
      <c r="D30" s="208">
        <v>6.5986799999999999</v>
      </c>
      <c r="E30" s="208">
        <v>6.5990599999999997</v>
      </c>
      <c r="F30" s="208">
        <v>6.5985100000000001</v>
      </c>
      <c r="G30" s="208">
        <v>6.5921669327150054</v>
      </c>
      <c r="H30" s="208">
        <v>6.5951700000000004</v>
      </c>
      <c r="I30" s="208">
        <v>6.5943500000000004</v>
      </c>
      <c r="J30" s="208">
        <v>5.4973400000000003</v>
      </c>
      <c r="K30" s="208">
        <v>4.4124999999999996</v>
      </c>
      <c r="L30" s="208">
        <v>4.394767715008828</v>
      </c>
      <c r="M30" s="208">
        <v>3.2960753570363486</v>
      </c>
      <c r="N30" s="208">
        <v>3.2962534625167157</v>
      </c>
      <c r="O30" s="208">
        <v>2.1973976523949363</v>
      </c>
      <c r="P30" s="208">
        <v>1.0987567222309829</v>
      </c>
      <c r="Q30" s="208">
        <v>1.0986999770927457</v>
      </c>
    </row>
    <row r="31" spans="1:17" x14ac:dyDescent="0.25">
      <c r="A31" s="154" t="s">
        <v>125</v>
      </c>
      <c r="B31" s="208">
        <v>10.209815629509711</v>
      </c>
      <c r="C31" s="208">
        <v>6.934008626700054</v>
      </c>
      <c r="D31" s="208">
        <v>4.7760034847855586</v>
      </c>
      <c r="E31" s="208">
        <v>0</v>
      </c>
      <c r="F31" s="208">
        <v>3.2524549579763846</v>
      </c>
      <c r="G31" s="208">
        <v>6.4250214496800808</v>
      </c>
      <c r="H31" s="208">
        <v>4.178520404857573</v>
      </c>
      <c r="I31" s="208">
        <v>3.8166843571330791</v>
      </c>
      <c r="J31" s="208">
        <v>4.7117353327575699</v>
      </c>
      <c r="K31" s="208">
        <v>6.1741062963211331</v>
      </c>
      <c r="L31" s="208">
        <v>8.7293137903354729</v>
      </c>
      <c r="M31" s="208">
        <v>3.3032452529398961</v>
      </c>
      <c r="N31" s="208">
        <v>5.1437428266899605</v>
      </c>
      <c r="O31" s="208">
        <v>10.233512964458408</v>
      </c>
      <c r="P31" s="208">
        <v>10.388485207730081</v>
      </c>
      <c r="Q31" s="208">
        <v>13.528045657918192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4.5039266868663175</v>
      </c>
      <c r="O32" s="208">
        <v>1.1824439639264153</v>
      </c>
      <c r="P32" s="208">
        <v>7.4572899557185819</v>
      </c>
      <c r="Q32" s="208">
        <v>5.5657145250244779</v>
      </c>
    </row>
    <row r="33" spans="1:17" x14ac:dyDescent="0.25">
      <c r="A33" s="154" t="s">
        <v>26</v>
      </c>
      <c r="B33" s="208">
        <v>52.458260080481111</v>
      </c>
      <c r="C33" s="208">
        <v>43.687998622731541</v>
      </c>
      <c r="D33" s="208">
        <v>40.150201407434842</v>
      </c>
      <c r="E33" s="208">
        <v>1.269448719617003</v>
      </c>
      <c r="F33" s="208">
        <v>66.745110170709808</v>
      </c>
      <c r="G33" s="208">
        <v>26.818489408187162</v>
      </c>
      <c r="H33" s="208">
        <v>16.585989214306533</v>
      </c>
      <c r="I33" s="208">
        <v>40.106009998347652</v>
      </c>
      <c r="J33" s="208">
        <v>43.88484522975395</v>
      </c>
      <c r="K33" s="208">
        <v>36.663370141838953</v>
      </c>
      <c r="L33" s="208">
        <v>34.346979124925213</v>
      </c>
      <c r="M33" s="208">
        <v>55.605897634142934</v>
      </c>
      <c r="N33" s="208">
        <v>32.365486174977541</v>
      </c>
      <c r="O33" s="208">
        <v>32.941189687652269</v>
      </c>
      <c r="P33" s="208">
        <v>32.052675885677395</v>
      </c>
      <c r="Q33" s="208">
        <v>18.310044083035041</v>
      </c>
    </row>
    <row r="34" spans="1:17" x14ac:dyDescent="0.25">
      <c r="A34" s="152" t="s">
        <v>317</v>
      </c>
      <c r="B34" s="264">
        <v>26.664620760291964</v>
      </c>
      <c r="C34" s="264">
        <v>27.83525845188877</v>
      </c>
      <c r="D34" s="264">
        <v>29.490536919197652</v>
      </c>
      <c r="E34" s="264">
        <v>31.122697855544082</v>
      </c>
      <c r="F34" s="264">
        <v>38.44424226630067</v>
      </c>
      <c r="G34" s="264">
        <v>35.089507273853002</v>
      </c>
      <c r="H34" s="264">
        <v>29.548564933201664</v>
      </c>
      <c r="I34" s="264">
        <v>32.524689172480272</v>
      </c>
      <c r="J34" s="264">
        <v>30.782711401684203</v>
      </c>
      <c r="K34" s="264">
        <v>23.188286006132689</v>
      </c>
      <c r="L34" s="264">
        <v>22.547018595275578</v>
      </c>
      <c r="M34" s="264">
        <v>24.409259993277963</v>
      </c>
      <c r="N34" s="264">
        <v>21.938017321068639</v>
      </c>
      <c r="O34" s="264">
        <v>22.424885867297306</v>
      </c>
      <c r="P34" s="264">
        <v>20.746105616385556</v>
      </c>
      <c r="Q34" s="264">
        <v>20.106659144932038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0.39124470005588569</v>
      </c>
      <c r="C38" s="87">
        <v>0.53838990774347961</v>
      </c>
      <c r="D38" s="87">
        <v>0.6716920878216095</v>
      </c>
      <c r="E38" s="87">
        <v>1.1884305120856145</v>
      </c>
      <c r="F38" s="87">
        <v>1.0646938620116622</v>
      </c>
      <c r="G38" s="87">
        <v>2.0542172200302025</v>
      </c>
      <c r="H38" s="87">
        <v>0.36614118974222626</v>
      </c>
      <c r="I38" s="87">
        <v>0.37175996628425884</v>
      </c>
      <c r="J38" s="87">
        <v>0.25449343472432906</v>
      </c>
      <c r="K38" s="87">
        <v>0.13055631966954045</v>
      </c>
      <c r="L38" s="87">
        <v>3.1590224327563976E-2</v>
      </c>
      <c r="M38" s="87">
        <v>0.17893192520808382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1.2306600686318212</v>
      </c>
      <c r="C39" s="87">
        <v>1.1008928813559324</v>
      </c>
      <c r="D39" s="87">
        <v>1.2338827118644069</v>
      </c>
      <c r="E39" s="87">
        <v>1.2949918644067802</v>
      </c>
      <c r="F39" s="87">
        <v>0.77973559322033903</v>
      </c>
      <c r="G39" s="87">
        <v>0.77726133268606823</v>
      </c>
      <c r="H39" s="87">
        <v>2.3322210169491533</v>
      </c>
      <c r="I39" s="87">
        <v>2.0747098305084748</v>
      </c>
      <c r="J39" s="87">
        <v>1.6817477966101695</v>
      </c>
      <c r="K39" s="87">
        <v>0.97292406779661045</v>
      </c>
      <c r="L39" s="87">
        <v>1.1011257181013374</v>
      </c>
      <c r="M39" s="87">
        <v>0.84203409691656805</v>
      </c>
      <c r="N39" s="87">
        <v>0.21285516988110292</v>
      </c>
      <c r="O39" s="87">
        <v>0.89141134164445912</v>
      </c>
      <c r="P39" s="87">
        <v>1.2181334585431433E-2</v>
      </c>
      <c r="Q39" s="87">
        <v>1.0750730562813286E-2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1.7995393755461566</v>
      </c>
      <c r="C41" s="87">
        <v>2.823694984823256</v>
      </c>
      <c r="D41" s="87">
        <v>4.2082665262912951</v>
      </c>
      <c r="E41" s="87">
        <v>4.4627568349838844</v>
      </c>
      <c r="F41" s="87">
        <v>12.30787925174663</v>
      </c>
      <c r="G41" s="87">
        <v>7.5119832908200603</v>
      </c>
      <c r="H41" s="87">
        <v>1.1477044214255312</v>
      </c>
      <c r="I41" s="87">
        <v>2.5481780197553348</v>
      </c>
      <c r="J41" s="87">
        <v>1.6860098313666558</v>
      </c>
      <c r="K41" s="87">
        <v>0.64616155086992033</v>
      </c>
      <c r="L41" s="87">
        <v>0.11243915677498695</v>
      </c>
      <c r="M41" s="87">
        <v>1.9732184081951747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23.243176616058101</v>
      </c>
      <c r="C43" s="87">
        <v>23.372280677966103</v>
      </c>
      <c r="D43" s="87">
        <v>23.37669559322034</v>
      </c>
      <c r="E43" s="87">
        <v>24.176518644067801</v>
      </c>
      <c r="F43" s="87">
        <v>24.291933559322036</v>
      </c>
      <c r="G43" s="87">
        <v>24.746045430316673</v>
      </c>
      <c r="H43" s="87">
        <v>25.702498305084752</v>
      </c>
      <c r="I43" s="87">
        <v>27.530041355932205</v>
      </c>
      <c r="J43" s="87">
        <v>27.16046033898305</v>
      </c>
      <c r="K43" s="87">
        <v>21.438644067796616</v>
      </c>
      <c r="L43" s="87">
        <v>21.301863496071689</v>
      </c>
      <c r="M43" s="87">
        <v>21.415075562958137</v>
      </c>
      <c r="N43" s="87">
        <v>21.725162151187536</v>
      </c>
      <c r="O43" s="87">
        <v>21.533474525652846</v>
      </c>
      <c r="P43" s="87">
        <v>20.733924281800125</v>
      </c>
      <c r="Q43" s="87">
        <v>20.095908414369227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1.3666596218512335</v>
      </c>
      <c r="C45" s="264">
        <v>2.046523746262725</v>
      </c>
      <c r="D45" s="264">
        <v>2.5167129356618991</v>
      </c>
      <c r="E45" s="264">
        <v>4.4342181959606286</v>
      </c>
      <c r="F45" s="264">
        <v>2.9203595171020345</v>
      </c>
      <c r="G45" s="264">
        <v>3.8154835924041559</v>
      </c>
      <c r="H45" s="264">
        <v>3.4494889672360056</v>
      </c>
      <c r="I45" s="264">
        <v>3.0168691534155907</v>
      </c>
      <c r="J45" s="264">
        <v>2.6150807570065817</v>
      </c>
      <c r="K45" s="264">
        <v>1.7213257648879021</v>
      </c>
      <c r="L45" s="264">
        <v>1.6153090251998383</v>
      </c>
      <c r="M45" s="264">
        <v>1.3352790705889699</v>
      </c>
      <c r="N45" s="264">
        <v>1.6053043206012192</v>
      </c>
      <c r="O45" s="264">
        <v>1.6317701733385397</v>
      </c>
      <c r="P45" s="264">
        <v>0.78591285486785289</v>
      </c>
      <c r="Q45" s="264">
        <v>1.0134180225649185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18.387454776463311</v>
      </c>
      <c r="C47" s="242">
        <v>27.534553762839092</v>
      </c>
      <c r="D47" s="242">
        <v>33.860622315847358</v>
      </c>
      <c r="E47" s="242">
        <v>59.659322075202198</v>
      </c>
      <c r="F47" s="242">
        <v>39.291406355439349</v>
      </c>
      <c r="G47" s="242">
        <v>51.334678279758286</v>
      </c>
      <c r="H47" s="242">
        <v>46.410475126970212</v>
      </c>
      <c r="I47" s="242">
        <v>40.589876394968769</v>
      </c>
      <c r="J47" s="242">
        <v>35.184092942706535</v>
      </c>
      <c r="K47" s="242">
        <v>23.159241080499807</v>
      </c>
      <c r="L47" s="242">
        <v>21.73285957672655</v>
      </c>
      <c r="M47" s="242">
        <v>17.965251282652787</v>
      </c>
      <c r="N47" s="242">
        <v>21.598253234066192</v>
      </c>
      <c r="O47" s="242">
        <v>21.954332877122322</v>
      </c>
      <c r="P47" s="242">
        <v>10.57391090368869</v>
      </c>
      <c r="Q47" s="242">
        <v>13.634834717897094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1.0000000000000002</v>
      </c>
      <c r="C51" s="77">
        <f t="shared" si="0"/>
        <v>1</v>
      </c>
      <c r="D51" s="77">
        <f t="shared" si="0"/>
        <v>1.0000000000000004</v>
      </c>
      <c r="E51" s="77">
        <f t="shared" si="0"/>
        <v>1</v>
      </c>
      <c r="F51" s="77">
        <f t="shared" si="0"/>
        <v>1</v>
      </c>
      <c r="G51" s="77">
        <f t="shared" si="0"/>
        <v>1.0000000000000002</v>
      </c>
      <c r="H51" s="77">
        <f t="shared" si="0"/>
        <v>1</v>
      </c>
      <c r="I51" s="77">
        <f t="shared" si="0"/>
        <v>1.0000000000000002</v>
      </c>
      <c r="J51" s="77">
        <f t="shared" si="0"/>
        <v>1.0000000000000002</v>
      </c>
      <c r="K51" s="77">
        <f t="shared" si="0"/>
        <v>1</v>
      </c>
      <c r="L51" s="77">
        <f t="shared" si="0"/>
        <v>1</v>
      </c>
      <c r="M51" s="77">
        <f t="shared" si="0"/>
        <v>0.99999999999999989</v>
      </c>
      <c r="N51" s="77">
        <f t="shared" si="0"/>
        <v>1.0000000000000004</v>
      </c>
      <c r="O51" s="77">
        <f t="shared" si="0"/>
        <v>1.0000000000000002</v>
      </c>
      <c r="P51" s="77">
        <f t="shared" si="0"/>
        <v>1</v>
      </c>
      <c r="Q51" s="77">
        <f t="shared" si="0"/>
        <v>1</v>
      </c>
    </row>
    <row r="52" spans="1:17" x14ac:dyDescent="0.25">
      <c r="A52" s="132" t="s">
        <v>83</v>
      </c>
      <c r="B52" s="203">
        <f t="shared" ref="B52:Q52" si="1">IF(B$6=0,0,B$6/B$5)</f>
        <v>1.1226206424859679E-2</v>
      </c>
      <c r="C52" s="203">
        <f t="shared" si="1"/>
        <v>1.1226206424859679E-2</v>
      </c>
      <c r="D52" s="203">
        <f t="shared" si="1"/>
        <v>1.1226206424859683E-2</v>
      </c>
      <c r="E52" s="203">
        <f t="shared" si="1"/>
        <v>1.1226206424859676E-2</v>
      </c>
      <c r="F52" s="203">
        <f t="shared" si="1"/>
        <v>1.1226206424859674E-2</v>
      </c>
      <c r="G52" s="203">
        <f t="shared" si="1"/>
        <v>1.1226206424859678E-2</v>
      </c>
      <c r="H52" s="203">
        <f t="shared" si="1"/>
        <v>1.1226206424859676E-2</v>
      </c>
      <c r="I52" s="203">
        <f t="shared" si="1"/>
        <v>1.1226206424859681E-2</v>
      </c>
      <c r="J52" s="203">
        <f t="shared" si="1"/>
        <v>1.1226206424859679E-2</v>
      </c>
      <c r="K52" s="203">
        <f t="shared" si="1"/>
        <v>1.1226206424859674E-2</v>
      </c>
      <c r="L52" s="203">
        <f t="shared" si="1"/>
        <v>1.1226206424859678E-2</v>
      </c>
      <c r="M52" s="203">
        <f t="shared" si="1"/>
        <v>1.1226206424859676E-2</v>
      </c>
      <c r="N52" s="203">
        <f t="shared" si="1"/>
        <v>1.1226206424859681E-2</v>
      </c>
      <c r="O52" s="203">
        <f t="shared" si="1"/>
        <v>1.1226206424859678E-2</v>
      </c>
      <c r="P52" s="203">
        <f t="shared" si="1"/>
        <v>1.1226206424859679E-2</v>
      </c>
      <c r="Q52" s="203">
        <f t="shared" si="1"/>
        <v>1.1226206424859679E-2</v>
      </c>
    </row>
    <row r="53" spans="1:17" x14ac:dyDescent="0.25">
      <c r="A53" s="76" t="s">
        <v>82</v>
      </c>
      <c r="B53" s="202">
        <f t="shared" ref="B53:Q53" si="2">IF(B$7=0,0,B$7/B$5)</f>
        <v>1.2202398287890956E-2</v>
      </c>
      <c r="C53" s="202">
        <f t="shared" si="2"/>
        <v>1.2202398287890956E-2</v>
      </c>
      <c r="D53" s="202">
        <f t="shared" si="2"/>
        <v>1.2202398287890957E-2</v>
      </c>
      <c r="E53" s="202">
        <f t="shared" si="2"/>
        <v>1.220239828789095E-2</v>
      </c>
      <c r="F53" s="202">
        <f t="shared" si="2"/>
        <v>1.2202398287890952E-2</v>
      </c>
      <c r="G53" s="202">
        <f t="shared" si="2"/>
        <v>1.2202398287890954E-2</v>
      </c>
      <c r="H53" s="202">
        <f t="shared" si="2"/>
        <v>1.2202398287890952E-2</v>
      </c>
      <c r="I53" s="202">
        <f t="shared" si="2"/>
        <v>1.2202398287890959E-2</v>
      </c>
      <c r="J53" s="202">
        <f t="shared" si="2"/>
        <v>1.2202398287890956E-2</v>
      </c>
      <c r="K53" s="202">
        <f t="shared" si="2"/>
        <v>1.220239828789095E-2</v>
      </c>
      <c r="L53" s="202">
        <f t="shared" si="2"/>
        <v>1.2202398287890954E-2</v>
      </c>
      <c r="M53" s="202">
        <f t="shared" si="2"/>
        <v>1.220239828789095E-2</v>
      </c>
      <c r="N53" s="202">
        <f t="shared" si="2"/>
        <v>1.2202398287890957E-2</v>
      </c>
      <c r="O53" s="202">
        <f t="shared" si="2"/>
        <v>1.2202398287890952E-2</v>
      </c>
      <c r="P53" s="202">
        <f t="shared" si="2"/>
        <v>1.2202398287890956E-2</v>
      </c>
      <c r="Q53" s="202">
        <f t="shared" si="2"/>
        <v>1.2202398287890956E-2</v>
      </c>
    </row>
    <row r="54" spans="1:17" x14ac:dyDescent="0.25">
      <c r="A54" s="76" t="s">
        <v>81</v>
      </c>
      <c r="B54" s="202">
        <f t="shared" ref="B54:Q54" si="3">IF(B$8=0,0,B$8/B$5)</f>
        <v>3.0261947753969572E-2</v>
      </c>
      <c r="C54" s="202">
        <f t="shared" si="3"/>
        <v>3.0261947753969575E-2</v>
      </c>
      <c r="D54" s="202">
        <f t="shared" si="3"/>
        <v>3.0261947753969579E-2</v>
      </c>
      <c r="E54" s="202">
        <f t="shared" si="3"/>
        <v>3.0261947753969565E-2</v>
      </c>
      <c r="F54" s="202">
        <f t="shared" si="3"/>
        <v>3.0261947753969561E-2</v>
      </c>
      <c r="G54" s="202">
        <f t="shared" si="3"/>
        <v>3.0261947753969568E-2</v>
      </c>
      <c r="H54" s="202">
        <f t="shared" si="3"/>
        <v>3.0261947753969565E-2</v>
      </c>
      <c r="I54" s="202">
        <f t="shared" si="3"/>
        <v>3.0261947753969579E-2</v>
      </c>
      <c r="J54" s="202">
        <f t="shared" si="3"/>
        <v>3.0261947753969575E-2</v>
      </c>
      <c r="K54" s="202">
        <f t="shared" si="3"/>
        <v>3.0261947753969561E-2</v>
      </c>
      <c r="L54" s="202">
        <f t="shared" si="3"/>
        <v>3.0261947753969568E-2</v>
      </c>
      <c r="M54" s="202">
        <f t="shared" si="3"/>
        <v>3.0261947753969565E-2</v>
      </c>
      <c r="N54" s="202">
        <f t="shared" si="3"/>
        <v>3.0261947753969579E-2</v>
      </c>
      <c r="O54" s="202">
        <f t="shared" si="3"/>
        <v>3.0261947753969565E-2</v>
      </c>
      <c r="P54" s="202">
        <f t="shared" si="3"/>
        <v>3.0261947753969572E-2</v>
      </c>
      <c r="Q54" s="202">
        <f t="shared" si="3"/>
        <v>3.0261947753969572E-2</v>
      </c>
    </row>
    <row r="55" spans="1:17" x14ac:dyDescent="0.25">
      <c r="A55" s="76" t="s">
        <v>80</v>
      </c>
      <c r="B55" s="202">
        <f t="shared" ref="B55:Q55" si="4">IF(B$9=0,0,B$9/B$5)</f>
        <v>9.2738226987971253E-2</v>
      </c>
      <c r="C55" s="202">
        <f t="shared" si="4"/>
        <v>9.2738226987971253E-2</v>
      </c>
      <c r="D55" s="202">
        <f t="shared" si="4"/>
        <v>9.2738226987971267E-2</v>
      </c>
      <c r="E55" s="202">
        <f t="shared" si="4"/>
        <v>9.2738226987971226E-2</v>
      </c>
      <c r="F55" s="202">
        <f t="shared" si="4"/>
        <v>9.2738226987971226E-2</v>
      </c>
      <c r="G55" s="202">
        <f t="shared" si="4"/>
        <v>9.2738226987971253E-2</v>
      </c>
      <c r="H55" s="202">
        <f t="shared" si="4"/>
        <v>9.2738226987971226E-2</v>
      </c>
      <c r="I55" s="202">
        <f t="shared" si="4"/>
        <v>9.2738226987971267E-2</v>
      </c>
      <c r="J55" s="202">
        <f t="shared" si="4"/>
        <v>9.2738226987971267E-2</v>
      </c>
      <c r="K55" s="202">
        <f t="shared" si="4"/>
        <v>9.2738226987971226E-2</v>
      </c>
      <c r="L55" s="202">
        <f t="shared" si="4"/>
        <v>9.273822698797124E-2</v>
      </c>
      <c r="M55" s="202">
        <f t="shared" si="4"/>
        <v>9.2738226987971226E-2</v>
      </c>
      <c r="N55" s="202">
        <f t="shared" si="4"/>
        <v>9.2738226987971267E-2</v>
      </c>
      <c r="O55" s="202">
        <f t="shared" si="4"/>
        <v>9.2738226987971226E-2</v>
      </c>
      <c r="P55" s="202">
        <f t="shared" si="4"/>
        <v>9.2738226987971253E-2</v>
      </c>
      <c r="Q55" s="202">
        <f t="shared" si="4"/>
        <v>9.2738226987971253E-2</v>
      </c>
    </row>
    <row r="56" spans="1:17" x14ac:dyDescent="0.25">
      <c r="A56" s="129" t="s">
        <v>79</v>
      </c>
      <c r="B56" s="201">
        <f t="shared" ref="B56:Q56" si="5">IF(B$10=0,0,B$10/B$5)</f>
        <v>2.050002912365681E-2</v>
      </c>
      <c r="C56" s="201">
        <f t="shared" si="5"/>
        <v>2.0500029123656806E-2</v>
      </c>
      <c r="D56" s="201">
        <f t="shared" si="5"/>
        <v>2.050002912365681E-2</v>
      </c>
      <c r="E56" s="201">
        <f t="shared" si="5"/>
        <v>2.05000291236568E-2</v>
      </c>
      <c r="F56" s="201">
        <f t="shared" si="5"/>
        <v>2.0500029123656803E-2</v>
      </c>
      <c r="G56" s="201">
        <f t="shared" si="5"/>
        <v>2.0500029123656803E-2</v>
      </c>
      <c r="H56" s="201">
        <f t="shared" si="5"/>
        <v>2.05000291236568E-2</v>
      </c>
      <c r="I56" s="201">
        <f t="shared" si="5"/>
        <v>2.050002912365681E-2</v>
      </c>
      <c r="J56" s="201">
        <f t="shared" si="5"/>
        <v>2.0500029123656806E-2</v>
      </c>
      <c r="K56" s="201">
        <f t="shared" si="5"/>
        <v>2.0500029123656796E-2</v>
      </c>
      <c r="L56" s="201">
        <f t="shared" si="5"/>
        <v>2.05000291236568E-2</v>
      </c>
      <c r="M56" s="201">
        <f t="shared" si="5"/>
        <v>2.0500029123656803E-2</v>
      </c>
      <c r="N56" s="201">
        <f t="shared" si="5"/>
        <v>2.050002912365681E-2</v>
      </c>
      <c r="O56" s="201">
        <f t="shared" si="5"/>
        <v>2.05000291236568E-2</v>
      </c>
      <c r="P56" s="201">
        <f t="shared" si="5"/>
        <v>2.0500029123656803E-2</v>
      </c>
      <c r="Q56" s="201">
        <f t="shared" si="5"/>
        <v>2.0500029123656806E-2</v>
      </c>
    </row>
    <row r="57" spans="1:17" x14ac:dyDescent="0.25">
      <c r="A57" s="127" t="s">
        <v>314</v>
      </c>
      <c r="B57" s="200">
        <f t="shared" ref="B57:Q57" si="6">IF(B$15=0,0,B$15/B$5)</f>
        <v>0.61159842751756432</v>
      </c>
      <c r="C57" s="200">
        <f t="shared" si="6"/>
        <v>0.61159842751756432</v>
      </c>
      <c r="D57" s="200">
        <f t="shared" si="6"/>
        <v>0.61159842751756444</v>
      </c>
      <c r="E57" s="200">
        <f t="shared" si="6"/>
        <v>0.6115984275175641</v>
      </c>
      <c r="F57" s="200">
        <f t="shared" si="6"/>
        <v>0.6115984275175641</v>
      </c>
      <c r="G57" s="200">
        <f t="shared" si="6"/>
        <v>0.61159842751756421</v>
      </c>
      <c r="H57" s="200">
        <f t="shared" si="6"/>
        <v>0.61159842751756421</v>
      </c>
      <c r="I57" s="200">
        <f t="shared" si="6"/>
        <v>0.61159842751756444</v>
      </c>
      <c r="J57" s="200">
        <f t="shared" si="6"/>
        <v>0.61159842751756432</v>
      </c>
      <c r="K57" s="200">
        <f t="shared" si="6"/>
        <v>0.6115984275175641</v>
      </c>
      <c r="L57" s="200">
        <f t="shared" si="6"/>
        <v>0.61159842751756421</v>
      </c>
      <c r="M57" s="200">
        <f t="shared" si="6"/>
        <v>0.61159842751756399</v>
      </c>
      <c r="N57" s="200">
        <f t="shared" si="6"/>
        <v>0.61159842751756444</v>
      </c>
      <c r="O57" s="200">
        <f t="shared" si="6"/>
        <v>0.61159842751756421</v>
      </c>
      <c r="P57" s="200">
        <f t="shared" si="6"/>
        <v>0.6351825522232446</v>
      </c>
      <c r="Q57" s="200">
        <f t="shared" si="6"/>
        <v>0.64478137848695927</v>
      </c>
    </row>
    <row r="58" spans="1:17" x14ac:dyDescent="0.25">
      <c r="A58" s="127" t="s">
        <v>313</v>
      </c>
      <c r="B58" s="200">
        <f t="shared" ref="B58:Q58" si="7">IF(B$26=0,0,B$26/B$5)</f>
        <v>2.6673160346603428E-2</v>
      </c>
      <c r="C58" s="200">
        <f t="shared" si="7"/>
        <v>3.8262298352504755E-2</v>
      </c>
      <c r="D58" s="200">
        <f t="shared" si="7"/>
        <v>4.4412019871067444E-2</v>
      </c>
      <c r="E58" s="200">
        <f t="shared" si="7"/>
        <v>7.4146276592741867E-2</v>
      </c>
      <c r="F58" s="200">
        <f t="shared" si="7"/>
        <v>3.9532523501645704E-2</v>
      </c>
      <c r="G58" s="200">
        <f t="shared" si="7"/>
        <v>5.6587674157398613E-2</v>
      </c>
      <c r="H58" s="200">
        <f t="shared" si="7"/>
        <v>6.0753022655362671E-2</v>
      </c>
      <c r="I58" s="200">
        <f t="shared" si="7"/>
        <v>4.827172774281141E-2</v>
      </c>
      <c r="J58" s="200">
        <f t="shared" si="7"/>
        <v>4.4210737332328297E-2</v>
      </c>
      <c r="K58" s="200">
        <f t="shared" si="7"/>
        <v>3.8631711107105914E-2</v>
      </c>
      <c r="L58" s="200">
        <f t="shared" si="7"/>
        <v>3.7283443784762754E-2</v>
      </c>
      <c r="M58" s="200">
        <f t="shared" si="7"/>
        <v>2.8468655188019762E-2</v>
      </c>
      <c r="N58" s="200">
        <f t="shared" si="7"/>
        <v>3.808110337058293E-2</v>
      </c>
      <c r="O58" s="200">
        <f t="shared" si="7"/>
        <v>3.7868514835718389E-2</v>
      </c>
      <c r="P58" s="200">
        <f t="shared" si="7"/>
        <v>1.9714571026446165E-2</v>
      </c>
      <c r="Q58" s="200">
        <f t="shared" si="7"/>
        <v>2.622999643233281E-2</v>
      </c>
    </row>
    <row r="59" spans="1:17" x14ac:dyDescent="0.25">
      <c r="A59" s="127" t="s">
        <v>312</v>
      </c>
      <c r="B59" s="200">
        <f t="shared" ref="B59:Q59" si="8">IF(B$27=0,0,B$27/B$5)</f>
        <v>0.16412705460294102</v>
      </c>
      <c r="C59" s="200">
        <f t="shared" si="8"/>
        <v>0.13921109674487936</v>
      </c>
      <c r="D59" s="200">
        <f t="shared" si="8"/>
        <v>0.12598956101743386</v>
      </c>
      <c r="E59" s="200">
        <f t="shared" si="8"/>
        <v>6.2062676460466211E-2</v>
      </c>
      <c r="F59" s="200">
        <f t="shared" si="8"/>
        <v>0.13648018817599969</v>
      </c>
      <c r="G59" s="200">
        <f t="shared" si="8"/>
        <v>9.9812628018786792E-2</v>
      </c>
      <c r="H59" s="200">
        <f t="shared" si="8"/>
        <v>9.0857376335135798E-2</v>
      </c>
      <c r="I59" s="200">
        <f t="shared" si="8"/>
        <v>0.11769141851297557</v>
      </c>
      <c r="J59" s="200">
        <f t="shared" si="8"/>
        <v>0.12642230651155381</v>
      </c>
      <c r="K59" s="200">
        <f t="shared" si="8"/>
        <v>0.13841688128026192</v>
      </c>
      <c r="L59" s="200">
        <f t="shared" si="8"/>
        <v>0.14131557588272484</v>
      </c>
      <c r="M59" s="200">
        <f t="shared" si="8"/>
        <v>0.16026684741753028</v>
      </c>
      <c r="N59" s="200">
        <f t="shared" si="8"/>
        <v>0.13960065518584006</v>
      </c>
      <c r="O59" s="200">
        <f t="shared" si="8"/>
        <v>0.14005770789960484</v>
      </c>
      <c r="P59" s="200">
        <f t="shared" si="8"/>
        <v>0.15550348331929326</v>
      </c>
      <c r="Q59" s="200">
        <f t="shared" si="8"/>
        <v>0.13189687970770766</v>
      </c>
    </row>
    <row r="60" spans="1:17" x14ac:dyDescent="0.25">
      <c r="A60" s="142" t="s">
        <v>318</v>
      </c>
      <c r="B60" s="199">
        <f t="shared" ref="B60:Q60" si="9">IF(B$28=0,0,B$28/B$5)</f>
        <v>0.1173674116707185</v>
      </c>
      <c r="C60" s="199">
        <f t="shared" si="9"/>
        <v>9.1460929196767835E-2</v>
      </c>
      <c r="D60" s="199">
        <f t="shared" si="9"/>
        <v>7.7713776245513538E-2</v>
      </c>
      <c r="E60" s="199">
        <f t="shared" si="9"/>
        <v>1.124550222515493E-2</v>
      </c>
      <c r="F60" s="199">
        <f t="shared" si="9"/>
        <v>8.862145437582486E-2</v>
      </c>
      <c r="G60" s="199">
        <f t="shared" si="9"/>
        <v>5.0496189034359554E-2</v>
      </c>
      <c r="H60" s="199">
        <f t="shared" si="9"/>
        <v>4.1184924658574859E-2</v>
      </c>
      <c r="I60" s="199">
        <f t="shared" si="9"/>
        <v>6.9085744179367733E-2</v>
      </c>
      <c r="J60" s="199">
        <f t="shared" si="9"/>
        <v>7.8163725375423168E-2</v>
      </c>
      <c r="K60" s="199">
        <f t="shared" si="9"/>
        <v>9.0635139992440883E-2</v>
      </c>
      <c r="L60" s="199">
        <f t="shared" si="9"/>
        <v>9.3649071118180993E-2</v>
      </c>
      <c r="M60" s="199">
        <f t="shared" si="9"/>
        <v>0.11335374338775081</v>
      </c>
      <c r="N60" s="199">
        <f t="shared" si="9"/>
        <v>9.1865974388320115E-2</v>
      </c>
      <c r="O60" s="199">
        <f t="shared" si="9"/>
        <v>9.2341197062329738E-2</v>
      </c>
      <c r="P60" s="199">
        <f t="shared" si="9"/>
        <v>0.10933859161101575</v>
      </c>
      <c r="Q60" s="199">
        <f t="shared" si="9"/>
        <v>8.5175114033115104E-2</v>
      </c>
    </row>
    <row r="61" spans="1:17" x14ac:dyDescent="0.25">
      <c r="A61" s="142" t="s">
        <v>317</v>
      </c>
      <c r="B61" s="199">
        <f t="shared" ref="B61:Q61" si="10">IF(B$34=0,0,B$34/B$5)</f>
        <v>4.4479885637641048E-2</v>
      </c>
      <c r="C61" s="199">
        <f t="shared" si="10"/>
        <v>4.4479885637641041E-2</v>
      </c>
      <c r="D61" s="199">
        <f t="shared" si="10"/>
        <v>4.4479885637641055E-2</v>
      </c>
      <c r="E61" s="199">
        <f t="shared" si="10"/>
        <v>4.4479885637641034E-2</v>
      </c>
      <c r="F61" s="199">
        <f t="shared" si="10"/>
        <v>4.4479885637641027E-2</v>
      </c>
      <c r="G61" s="199">
        <f t="shared" si="10"/>
        <v>4.4479885637641041E-2</v>
      </c>
      <c r="H61" s="199">
        <f t="shared" si="10"/>
        <v>4.4479885637641034E-2</v>
      </c>
      <c r="I61" s="199">
        <f t="shared" si="10"/>
        <v>4.4479885637641055E-2</v>
      </c>
      <c r="J61" s="199">
        <f t="shared" si="10"/>
        <v>4.4479885637641041E-2</v>
      </c>
      <c r="K61" s="199">
        <f t="shared" si="10"/>
        <v>4.4479885637641034E-2</v>
      </c>
      <c r="L61" s="199">
        <f t="shared" si="10"/>
        <v>4.4479885637641041E-2</v>
      </c>
      <c r="M61" s="199">
        <f t="shared" si="10"/>
        <v>4.4479885637641027E-2</v>
      </c>
      <c r="N61" s="199">
        <f t="shared" si="10"/>
        <v>4.4479885637641055E-2</v>
      </c>
      <c r="O61" s="199">
        <f t="shared" si="10"/>
        <v>4.4479885637641041E-2</v>
      </c>
      <c r="P61" s="199">
        <f t="shared" si="10"/>
        <v>4.4479885637641048E-2</v>
      </c>
      <c r="Q61" s="199">
        <f t="shared" si="10"/>
        <v>4.4479885637641041E-2</v>
      </c>
    </row>
    <row r="62" spans="1:17" x14ac:dyDescent="0.25">
      <c r="A62" s="142" t="s">
        <v>316</v>
      </c>
      <c r="B62" s="199">
        <f t="shared" ref="B62:Q62" si="11">IF(B$45=0,0,B$45/B$5)</f>
        <v>2.2797572945814893E-3</v>
      </c>
      <c r="C62" s="199">
        <f t="shared" si="11"/>
        <v>3.2702819104704923E-3</v>
      </c>
      <c r="D62" s="199">
        <f t="shared" si="11"/>
        <v>3.795899134279268E-3</v>
      </c>
      <c r="E62" s="199">
        <f t="shared" si="11"/>
        <v>6.3372885976702448E-3</v>
      </c>
      <c r="F62" s="199">
        <f t="shared" si="11"/>
        <v>3.3788481625338209E-3</v>
      </c>
      <c r="G62" s="199">
        <f t="shared" si="11"/>
        <v>4.836553346786206E-3</v>
      </c>
      <c r="H62" s="199">
        <f t="shared" si="11"/>
        <v>5.1925660389198864E-3</v>
      </c>
      <c r="I62" s="199">
        <f t="shared" si="11"/>
        <v>4.1257886959667868E-3</v>
      </c>
      <c r="J62" s="199">
        <f t="shared" si="11"/>
        <v>3.7786954984895976E-3</v>
      </c>
      <c r="K62" s="199">
        <f t="shared" si="11"/>
        <v>3.3018556501799921E-3</v>
      </c>
      <c r="L62" s="199">
        <f t="shared" si="11"/>
        <v>3.1866191269027989E-3</v>
      </c>
      <c r="M62" s="199">
        <f t="shared" si="11"/>
        <v>2.4332183921384411E-3</v>
      </c>
      <c r="N62" s="199">
        <f t="shared" si="11"/>
        <v>3.2547951598788827E-3</v>
      </c>
      <c r="O62" s="199">
        <f t="shared" si="11"/>
        <v>3.2366251996340505E-3</v>
      </c>
      <c r="P62" s="199">
        <f t="shared" si="11"/>
        <v>1.6850060706364244E-3</v>
      </c>
      <c r="Q62" s="199">
        <f t="shared" si="11"/>
        <v>2.2418800369515225E-3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3.067254895454322E-2</v>
      </c>
      <c r="C64" s="276">
        <f t="shared" si="13"/>
        <v>4.3999368806703389E-2</v>
      </c>
      <c r="D64" s="276">
        <f t="shared" si="13"/>
        <v>5.1071183015586274E-2</v>
      </c>
      <c r="E64" s="276">
        <f t="shared" si="13"/>
        <v>8.5263810850879612E-2</v>
      </c>
      <c r="F64" s="276">
        <f t="shared" si="13"/>
        <v>4.5460052226442178E-2</v>
      </c>
      <c r="G64" s="276">
        <f t="shared" si="13"/>
        <v>6.5072461727902167E-2</v>
      </c>
      <c r="H64" s="276">
        <f t="shared" si="13"/>
        <v>6.9862364913589159E-2</v>
      </c>
      <c r="I64" s="276">
        <f t="shared" si="13"/>
        <v>5.5509617648300438E-2</v>
      </c>
      <c r="J64" s="276">
        <f t="shared" si="13"/>
        <v>5.0839720060205464E-2</v>
      </c>
      <c r="K64" s="276">
        <f t="shared" si="13"/>
        <v>4.4424171516719686E-2</v>
      </c>
      <c r="L64" s="276">
        <f t="shared" si="13"/>
        <v>4.2873744236599974E-2</v>
      </c>
      <c r="M64" s="276">
        <f t="shared" si="13"/>
        <v>3.2737261298537552E-2</v>
      </c>
      <c r="N64" s="276">
        <f t="shared" si="13"/>
        <v>4.3791005347664592E-2</v>
      </c>
      <c r="O64" s="276">
        <f t="shared" si="13"/>
        <v>4.3546541168764337E-2</v>
      </c>
      <c r="P64" s="276">
        <f t="shared" si="13"/>
        <v>2.2670584852667892E-2</v>
      </c>
      <c r="Q64" s="276">
        <f t="shared" si="13"/>
        <v>3.0162936794652182E-2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285.57401816769664</v>
      </c>
      <c r="C68" s="230">
        <f t="shared" si="14"/>
        <v>278.09781028924414</v>
      </c>
      <c r="D68" s="230">
        <f t="shared" si="14"/>
        <v>275.23658935364534</v>
      </c>
      <c r="E68" s="230">
        <f t="shared" si="14"/>
        <v>267.87189184778924</v>
      </c>
      <c r="F68" s="230">
        <f t="shared" si="14"/>
        <v>269.13911337996944</v>
      </c>
      <c r="G68" s="230">
        <f t="shared" si="14"/>
        <v>267.93359128780043</v>
      </c>
      <c r="H68" s="230">
        <f t="shared" si="14"/>
        <v>271.49625216261137</v>
      </c>
      <c r="I68" s="230">
        <f t="shared" si="14"/>
        <v>273.19615554641382</v>
      </c>
      <c r="J68" s="230">
        <f t="shared" si="14"/>
        <v>274.95071976786983</v>
      </c>
      <c r="K68" s="230">
        <f t="shared" si="14"/>
        <v>277.27997597218456</v>
      </c>
      <c r="L68" s="230">
        <f t="shared" si="14"/>
        <v>278.49051369119439</v>
      </c>
      <c r="M68" s="230">
        <f t="shared" si="14"/>
        <v>277.88820189307711</v>
      </c>
      <c r="N68" s="230">
        <f t="shared" si="14"/>
        <v>278.70743456651905</v>
      </c>
      <c r="O68" s="230">
        <f t="shared" si="14"/>
        <v>278.60867481955097</v>
      </c>
      <c r="P68" s="230">
        <f t="shared" si="14"/>
        <v>282.9672762509291</v>
      </c>
      <c r="Q68" s="230">
        <f t="shared" si="14"/>
        <v>281.12255642024769</v>
      </c>
    </row>
    <row r="69" spans="1:17" x14ac:dyDescent="0.25">
      <c r="A69" s="132" t="s">
        <v>83</v>
      </c>
      <c r="B69" s="275">
        <f>IF(B$6=0,0,B$6/WWP!B$5*1000)</f>
        <v>3.2059128775271901</v>
      </c>
      <c r="C69" s="275">
        <f>IF(C$6=0,0,C$6/WWP!C$5*1000)</f>
        <v>3.1219834246085205</v>
      </c>
      <c r="D69" s="275">
        <f>IF(D$6=0,0,D$6/WWP!D$5*1000)</f>
        <v>3.0898627677583583</v>
      </c>
      <c r="E69" s="275">
        <f>IF(E$6=0,0,E$6/WWP!E$5*1000)</f>
        <v>3.0071851533009681</v>
      </c>
      <c r="F69" s="275">
        <f>IF(F$6=0,0,F$6/WWP!F$5*1000)</f>
        <v>3.0214112438072496</v>
      </c>
      <c r="G69" s="275">
        <f>IF(G$6=0,0,G$6/WWP!G$5*1000)</f>
        <v>3.0078778039508323</v>
      </c>
      <c r="H69" s="275">
        <f>IF(H$6=0,0,H$6/WWP!H$5*1000)</f>
        <v>3.0478729703532306</v>
      </c>
      <c r="I69" s="275">
        <f>IF(I$6=0,0,I$6/WWP!I$5*1000)</f>
        <v>3.0669564366421147</v>
      </c>
      <c r="J69" s="275">
        <f>IF(J$6=0,0,J$6/WWP!J$5*1000)</f>
        <v>3.0866535367778534</v>
      </c>
      <c r="K69" s="275">
        <f>IF(K$6=0,0,K$6/WWP!K$5*1000)</f>
        <v>3.112802247743875</v>
      </c>
      <c r="L69" s="275">
        <f>IF(L$6=0,0,L$6/WWP!L$5*1000)</f>
        <v>3.126391994062558</v>
      </c>
      <c r="M69" s="275">
        <f>IF(M$6=0,0,M$6/WWP!M$5*1000)</f>
        <v>3.1196303174847655</v>
      </c>
      <c r="N69" s="275">
        <f>IF(N$6=0,0,N$6/WWP!N$5*1000)</f>
        <v>3.1288271925868139</v>
      </c>
      <c r="O69" s="275">
        <f>IF(O$6=0,0,O$6/WWP!O$5*1000)</f>
        <v>3.1277184952808836</v>
      </c>
      <c r="P69" s="275">
        <f>IF(P$6=0,0,P$6/WWP!P$5*1000)</f>
        <v>3.1766490546732236</v>
      </c>
      <c r="Q69" s="275">
        <f>IF(Q$6=0,0,Q$6/WWP!Q$5*1000)</f>
        <v>3.1559398490579613</v>
      </c>
    </row>
    <row r="70" spans="1:17" x14ac:dyDescent="0.25">
      <c r="A70" s="76" t="s">
        <v>82</v>
      </c>
      <c r="B70" s="274">
        <f>IF(B$7=0,0,B$7/WWP!B$5*1000)</f>
        <v>3.4846879103556416</v>
      </c>
      <c r="C70" s="274">
        <f>IF(C$7=0,0,C$7/WWP!C$5*1000)</f>
        <v>3.3934602441396966</v>
      </c>
      <c r="D70" s="274">
        <f>IF(D$7=0,0,D$7/WWP!D$5*1000)</f>
        <v>3.358546486693867</v>
      </c>
      <c r="E70" s="274">
        <f>IF(E$7=0,0,E$7/WWP!E$5*1000)</f>
        <v>3.2686795144575735</v>
      </c>
      <c r="F70" s="274">
        <f>IF(F$7=0,0,F$7/WWP!F$5*1000)</f>
        <v>3.2841426563122278</v>
      </c>
      <c r="G70" s="274">
        <f>IF(G$7=0,0,G$7/WWP!G$5*1000)</f>
        <v>3.2694323955987303</v>
      </c>
      <c r="H70" s="274">
        <f>IF(H$7=0,0,H$7/WWP!H$5*1000)</f>
        <v>3.3129054025578593</v>
      </c>
      <c r="I70" s="274">
        <f>IF(I$7=0,0,I$7/WWP!I$5*1000)</f>
        <v>3.3336483006979507</v>
      </c>
      <c r="J70" s="274">
        <f>IF(J$7=0,0,J$7/WWP!J$5*1000)</f>
        <v>3.3550581921498406</v>
      </c>
      <c r="K70" s="274">
        <f>IF(K$7=0,0,K$7/WWP!K$5*1000)</f>
        <v>3.3834807040694295</v>
      </c>
      <c r="L70" s="274">
        <f>IF(L$7=0,0,L$7/WWP!L$5*1000)</f>
        <v>3.3982521674593023</v>
      </c>
      <c r="M70" s="274">
        <f>IF(M$7=0,0,M$7/WWP!M$5*1000)</f>
        <v>3.3909025190051798</v>
      </c>
      <c r="N70" s="274">
        <f>IF(N$7=0,0,N$7/WWP!N$5*1000)</f>
        <v>3.4008991223769716</v>
      </c>
      <c r="O70" s="274">
        <f>IF(O$7=0,0,O$7/WWP!O$5*1000)</f>
        <v>3.3996940166096561</v>
      </c>
      <c r="P70" s="274">
        <f>IF(P$7=0,0,P$7/WWP!P$5*1000)</f>
        <v>3.4528794072535036</v>
      </c>
      <c r="Q70" s="274">
        <f>IF(Q$7=0,0,Q$7/WWP!Q$5*1000)</f>
        <v>3.4303694011499584</v>
      </c>
    </row>
    <row r="71" spans="1:17" x14ac:dyDescent="0.25">
      <c r="A71" s="76" t="s">
        <v>81</v>
      </c>
      <c r="B71" s="274">
        <f>IF(B$8=0,0,B$8/WWP!B$5*1000)</f>
        <v>8.6420260176819923</v>
      </c>
      <c r="C71" s="274">
        <f>IF(C$8=0,0,C$8/WWP!C$5*1000)</f>
        <v>8.4157814054664488</v>
      </c>
      <c r="D71" s="274">
        <f>IF(D$8=0,0,D$8/WWP!D$5*1000)</f>
        <v>8.3291952870007915</v>
      </c>
      <c r="E71" s="274">
        <f>IF(E$8=0,0,E$8/WWP!E$5*1000)</f>
        <v>8.1063251958547848</v>
      </c>
      <c r="F71" s="274">
        <f>IF(F$8=0,0,F$8/WWP!F$5*1000)</f>
        <v>8.1446737876543267</v>
      </c>
      <c r="G71" s="274">
        <f>IF(G$8=0,0,G$8/WWP!G$5*1000)</f>
        <v>8.1081923410848535</v>
      </c>
      <c r="H71" s="274">
        <f>IF(H$8=0,0,H$8/WWP!H$5*1000)</f>
        <v>8.2160053983434924</v>
      </c>
      <c r="I71" s="274">
        <f>IF(I$8=0,0,I$8/WWP!I$5*1000)</f>
        <v>8.2674477857309192</v>
      </c>
      <c r="J71" s="274">
        <f>IF(J$8=0,0,J$8/WWP!J$5*1000)</f>
        <v>8.3205443165316062</v>
      </c>
      <c r="K71" s="274">
        <f>IF(K$8=0,0,K$8/WWP!K$5*1000)</f>
        <v>8.3910321460921864</v>
      </c>
      <c r="L71" s="274">
        <f>IF(L$8=0,0,L$8/WWP!L$5*1000)</f>
        <v>8.4276653752990711</v>
      </c>
      <c r="M71" s="274">
        <f>IF(M$8=0,0,M$8/WWP!M$5*1000)</f>
        <v>8.4094382471328473</v>
      </c>
      <c r="N71" s="274">
        <f>IF(N$8=0,0,N$8/WWP!N$5*1000)</f>
        <v>8.4342298234948903</v>
      </c>
      <c r="O71" s="274">
        <f>IF(O$8=0,0,O$8/WWP!O$5*1000)</f>
        <v>8.4312411611919469</v>
      </c>
      <c r="P71" s="274">
        <f>IF(P$8=0,0,P$8/WWP!P$5*1000)</f>
        <v>8.5631409299886894</v>
      </c>
      <c r="Q71" s="274">
        <f>IF(Q$8=0,0,Q$8/WWP!Q$5*1000)</f>
        <v>8.5073161148518981</v>
      </c>
    </row>
    <row r="72" spans="1:17" x14ac:dyDescent="0.25">
      <c r="A72" s="76" t="s">
        <v>80</v>
      </c>
      <c r="B72" s="274">
        <f>IF(B$9=0,0,B$9/WWP!B$5*1000)</f>
        <v>26.483628118702875</v>
      </c>
      <c r="C72" s="274">
        <f>IF(C$9=0,0,C$9/WWP!C$5*1000)</f>
        <v>25.790297855461695</v>
      </c>
      <c r="D72" s="274">
        <f>IF(D$9=0,0,D$9/WWP!D$5*1000)</f>
        <v>25.524953298873388</v>
      </c>
      <c r="E72" s="274">
        <f>IF(E$9=0,0,E$9/WWP!E$5*1000)</f>
        <v>24.841964309877557</v>
      </c>
      <c r="F72" s="274">
        <f>IF(F$9=0,0,F$9/WWP!F$5*1000)</f>
        <v>24.959484187972929</v>
      </c>
      <c r="G72" s="274">
        <f>IF(G$9=0,0,G$9/WWP!G$5*1000)</f>
        <v>24.84768620655035</v>
      </c>
      <c r="H72" s="274">
        <f>IF(H$9=0,0,H$9/WWP!H$5*1000)</f>
        <v>25.17808105943973</v>
      </c>
      <c r="I72" s="274">
        <f>IF(I$9=0,0,I$9/WWP!I$5*1000)</f>
        <v>25.33572708530442</v>
      </c>
      <c r="J72" s="274">
        <f>IF(J$9=0,0,J$9/WWP!J$5*1000)</f>
        <v>25.498442260338788</v>
      </c>
      <c r="K72" s="274">
        <f>IF(K$9=0,0,K$9/WWP!K$5*1000)</f>
        <v>25.714453350927663</v>
      </c>
      <c r="L72" s="274">
        <f>IF(L$9=0,0,L$9/WWP!L$5*1000)</f>
        <v>25.826716472690695</v>
      </c>
      <c r="M72" s="274">
        <f>IF(M$9=0,0,M$9/WWP!M$5*1000)</f>
        <v>25.770859144439367</v>
      </c>
      <c r="N72" s="274">
        <f>IF(N$9=0,0,N$9/WWP!N$5*1000)</f>
        <v>25.846833330064982</v>
      </c>
      <c r="O72" s="274">
        <f>IF(O$9=0,0,O$9/WWP!O$5*1000)</f>
        <v>25.837674526233382</v>
      </c>
      <c r="P72" s="274">
        <f>IF(P$9=0,0,P$9/WWP!P$5*1000)</f>
        <v>26.241883495126629</v>
      </c>
      <c r="Q72" s="274">
        <f>IF(Q$9=0,0,Q$9/WWP!Q$5*1000)</f>
        <v>26.070807448739682</v>
      </c>
    </row>
    <row r="73" spans="1:17" x14ac:dyDescent="0.25">
      <c r="A73" s="129" t="s">
        <v>79</v>
      </c>
      <c r="B73" s="273">
        <f>IF(B$10=0,0,B$10/WWP!B$5*1000)</f>
        <v>5.854275689397479</v>
      </c>
      <c r="C73" s="273">
        <f>IF(C$10=0,0,C$10/WWP!C$5*1000)</f>
        <v>5.7010132101546898</v>
      </c>
      <c r="D73" s="273">
        <f>IF(D$10=0,0,D$10/WWP!D$5*1000)</f>
        <v>5.6423580976456975</v>
      </c>
      <c r="E73" s="273">
        <f>IF(E$10=0,0,E$10/WWP!E$5*1000)</f>
        <v>5.4913815842887246</v>
      </c>
      <c r="F73" s="273">
        <f>IF(F$10=0,0,F$10/WWP!F$5*1000)</f>
        <v>5.5173596626045445</v>
      </c>
      <c r="G73" s="273">
        <f>IF(G$10=0,0,G$10/WWP!G$5*1000)</f>
        <v>5.4926464246058675</v>
      </c>
      <c r="H73" s="273">
        <f>IF(H$10=0,0,H$10/WWP!H$5*1000)</f>
        <v>5.5656810762972029</v>
      </c>
      <c r="I73" s="273">
        <f>IF(I$10=0,0,I$10/WWP!I$5*1000)</f>
        <v>5.6005291451725574</v>
      </c>
      <c r="J73" s="273">
        <f>IF(J$10=0,0,J$10/WWP!J$5*1000)</f>
        <v>5.6364977628117323</v>
      </c>
      <c r="K73" s="273">
        <f>IF(K$10=0,0,K$10/WWP!K$5*1000)</f>
        <v>5.6842475828366421</v>
      </c>
      <c r="L73" s="273">
        <f>IF(L$10=0,0,L$10/WWP!L$5*1000)</f>
        <v>5.7090636413316282</v>
      </c>
      <c r="M73" s="273">
        <f>IF(M$10=0,0,M$10/WWP!M$5*1000)</f>
        <v>5.6967162319287032</v>
      </c>
      <c r="N73" s="273">
        <f>IF(N$10=0,0,N$10/WWP!N$5*1000)</f>
        <v>5.7135105255933123</v>
      </c>
      <c r="O73" s="273">
        <f>IF(O$10=0,0,O$10/WWP!O$5*1000)</f>
        <v>5.7114859479042215</v>
      </c>
      <c r="P73" s="273">
        <f>IF(P$10=0,0,P$10/WWP!P$5*1000)</f>
        <v>5.8008374041858852</v>
      </c>
      <c r="Q73" s="273">
        <f>IF(Q$10=0,0,Q$10/WWP!Q$5*1000)</f>
        <v>5.7630205939319303</v>
      </c>
    </row>
    <row r="74" spans="1:17" x14ac:dyDescent="0.25">
      <c r="A74" s="127" t="s">
        <v>314</v>
      </c>
      <c r="B74" s="296">
        <f>IF(B$15=0,0,B$15/WWP!B$5*1000)</f>
        <v>174.6566204512356</v>
      </c>
      <c r="C74" s="296">
        <f>IF(C$15=0,0,C$15/WWP!C$5*1000)</f>
        <v>170.08418346897963</v>
      </c>
      <c r="D74" s="296">
        <f>IF(D$15=0,0,D$15/WWP!D$5*1000)</f>
        <v>168.33426524398703</v>
      </c>
      <c r="E74" s="296">
        <f>IF(E$15=0,0,E$15/WWP!E$5*1000)</f>
        <v>163.83002783026291</v>
      </c>
      <c r="F74" s="296">
        <f>IF(F$15=0,0,F$15/WWP!F$5*1000)</f>
        <v>164.60505852666071</v>
      </c>
      <c r="G74" s="296">
        <f>IF(G$15=0,0,G$15/WWP!G$5*1000)</f>
        <v>163.86776311075246</v>
      </c>
      <c r="H74" s="296">
        <f>IF(H$15=0,0,H$15/WWP!H$5*1000)</f>
        <v>166.04668089956519</v>
      </c>
      <c r="I74" s="296">
        <f>IF(I$15=0,0,I$15/WWP!I$5*1000)</f>
        <v>167.08633913603057</v>
      </c>
      <c r="J74" s="296">
        <f>IF(J$15=0,0,J$15/WWP!J$5*1000)</f>
        <v>168.15942785485166</v>
      </c>
      <c r="K74" s="296">
        <f>IF(K$15=0,0,K$15/WWP!K$5*1000)</f>
        <v>169.58399728669607</v>
      </c>
      <c r="L74" s="296">
        <f>IF(L$15=0,0,L$15/WWP!L$5*1000)</f>
        <v>170.32436025209319</v>
      </c>
      <c r="M74" s="296">
        <f>IF(M$15=0,0,M$15/WWP!M$5*1000)</f>
        <v>169.95598730348934</v>
      </c>
      <c r="N74" s="296">
        <f>IF(N$15=0,0,N$15/WWP!N$5*1000)</f>
        <v>170.45702871833745</v>
      </c>
      <c r="O74" s="296">
        <f>IF(O$15=0,0,O$15/WWP!O$5*1000)</f>
        <v>170.39662741238976</v>
      </c>
      <c r="P74" s="296">
        <f>IF(P$15=0,0,P$15/WWP!P$5*1000)</f>
        <v>179.73587672472505</v>
      </c>
      <c r="Q74" s="296">
        <f>IF(Q$15=0,0,Q$15/WWP!Q$5*1000)</f>
        <v>181.26258945242523</v>
      </c>
    </row>
    <row r="75" spans="1:17" x14ac:dyDescent="0.25">
      <c r="A75" s="127" t="s">
        <v>313</v>
      </c>
      <c r="B75" s="296">
        <f>IF(B$26=0,0,B$26/WWP!B$5*1000)</f>
        <v>7.6171615774108119</v>
      </c>
      <c r="C75" s="296">
        <f>IF(C$26=0,0,C$26/WWP!C$5*1000)</f>
        <v>10.640661388465327</v>
      </c>
      <c r="D75" s="296">
        <f>IF(D$26=0,0,D$26/WWP!D$5*1000)</f>
        <v>12.223812875618922</v>
      </c>
      <c r="E75" s="296">
        <f>IF(E$26=0,0,E$26/WWP!E$5*1000)</f>
        <v>19.861703384367217</v>
      </c>
      <c r="F75" s="296">
        <f>IF(F$26=0,0,F$26/WWP!F$5*1000)</f>
        <v>10.639748324905732</v>
      </c>
      <c r="G75" s="296">
        <f>IF(G$26=0,0,G$26/WWP!G$5*1000)</f>
        <v>15.161738759615664</v>
      </c>
      <c r="H75" s="296">
        <f>IF(H$26=0,0,H$26/WWP!H$5*1000)</f>
        <v>16.494217958481187</v>
      </c>
      <c r="I75" s="296">
        <f>IF(I$26=0,0,I$26/WWP!I$5*1000)</f>
        <v>13.18765044091924</v>
      </c>
      <c r="J75" s="296">
        <f>IF(J$26=0,0,J$26/WWP!J$5*1000)</f>
        <v>12.155774050991898</v>
      </c>
      <c r="K75" s="296">
        <f>IF(K$26=0,0,K$26/WWP!K$5*1000)</f>
        <v>10.711799927542705</v>
      </c>
      <c r="L75" s="296">
        <f>IF(L$26=0,0,L$26/WWP!L$5*1000)</f>
        <v>10.383085411795347</v>
      </c>
      <c r="M75" s="296">
        <f>IF(M$26=0,0,M$26/WWP!M$5*1000)</f>
        <v>7.9111034005128342</v>
      </c>
      <c r="N75" s="296">
        <f>IF(N$26=0,0,N$26/WWP!N$5*1000)</f>
        <v>10.613486625877586</v>
      </c>
      <c r="O75" s="296">
        <f>IF(O$26=0,0,O$26/WWP!O$5*1000)</f>
        <v>10.550496735764007</v>
      </c>
      <c r="P75" s="296">
        <f>IF(P$26=0,0,P$26/WWP!P$5*1000)</f>
        <v>5.5785784658089543</v>
      </c>
      <c r="Q75" s="296">
        <f>IF(Q$26=0,0,Q$26/WWP!Q$5*1000)</f>
        <v>7.3738436519513755</v>
      </c>
    </row>
    <row r="76" spans="1:17" x14ac:dyDescent="0.25">
      <c r="A76" s="127" t="s">
        <v>312</v>
      </c>
      <c r="B76" s="296">
        <f>IF(B$27=0,0,B$27/WWP!B$5*1000)</f>
        <v>46.870422472990818</v>
      </c>
      <c r="C76" s="296">
        <f>IF(C$27=0,0,C$27/WWP!C$5*1000)</f>
        <v>38.714301172715068</v>
      </c>
      <c r="D76" s="296">
        <f>IF(D$27=0,0,D$27/WWP!D$5*1000)</f>
        <v>34.676937068601475</v>
      </c>
      <c r="E76" s="296">
        <f>IF(E$27=0,0,E$27/WWP!E$5*1000)</f>
        <v>16.624846556602339</v>
      </c>
      <c r="F76" s="296">
        <f>IF(F$27=0,0,F$27/WWP!F$5*1000)</f>
        <v>36.732156839619954</v>
      </c>
      <c r="G76" s="296">
        <f>IF(G$27=0,0,G$27/WWP!G$5*1000)</f>
        <v>26.743155880946876</v>
      </c>
      <c r="H76" s="296">
        <f>IF(H$27=0,0,H$27/WWP!H$5*1000)</f>
        <v>24.667437156317305</v>
      </c>
      <c r="I76" s="296">
        <f>IF(I$27=0,0,I$27/WWP!I$5*1000)</f>
        <v>32.152843078548955</v>
      </c>
      <c r="J76" s="296">
        <f>IF(J$27=0,0,J$27/WWP!J$5*1000)</f>
        <v>34.75990417006598</v>
      </c>
      <c r="K76" s="296">
        <f>IF(K$27=0,0,K$27/WWP!K$5*1000)</f>
        <v>38.380229515535746</v>
      </c>
      <c r="L76" s="296">
        <f>IF(L$27=0,0,L$27/WWP!L$5*1000)</f>
        <v>39.355047320146994</v>
      </c>
      <c r="M76" s="296">
        <f>IF(M$27=0,0,M$27/WWP!M$5*1000)</f>
        <v>44.536266051929644</v>
      </c>
      <c r="N76" s="296">
        <f>IF(N$27=0,0,N$27/WWP!N$5*1000)</f>
        <v>38.907740470650687</v>
      </c>
      <c r="O76" s="296">
        <f>IF(O$27=0,0,O$27/WWP!O$5*1000)</f>
        <v>39.021292396172655</v>
      </c>
      <c r="P76" s="296">
        <f>IF(P$27=0,0,P$27/WWP!P$5*1000)</f>
        <v>44.002397122392189</v>
      </c>
      <c r="Q76" s="296">
        <f>IF(Q$27=0,0,Q$27/WWP!Q$5*1000)</f>
        <v>37.079188007284664</v>
      </c>
    </row>
    <row r="77" spans="1:17" x14ac:dyDescent="0.25">
      <c r="A77" s="72" t="s">
        <v>311</v>
      </c>
      <c r="B77" s="295">
        <f>IF(B$47=0,0,B$47/WWP!B$5*1000)</f>
        <v>8.7592830523942897</v>
      </c>
      <c r="C77" s="295">
        <f>IF(C$47=0,0,C$47/WWP!C$5*1000)</f>
        <v>12.236128119253085</v>
      </c>
      <c r="D77" s="295">
        <f>IF(D$47=0,0,D$47/WWP!D$5*1000)</f>
        <v>14.05665822746578</v>
      </c>
      <c r="E77" s="295">
        <f>IF(E$47=0,0,E$47/WWP!E$5*1000)</f>
        <v>22.839778318777185</v>
      </c>
      <c r="F77" s="295">
        <f>IF(F$47=0,0,F$47/WWP!F$5*1000)</f>
        <v>12.235078150431754</v>
      </c>
      <c r="G77" s="295">
        <f>IF(G$47=0,0,G$47/WWP!G$5*1000)</f>
        <v>17.435098364694774</v>
      </c>
      <c r="H77" s="295">
        <f>IF(H$47=0,0,H$47/WWP!H$5*1000)</f>
        <v>18.967370241256177</v>
      </c>
      <c r="I77" s="295">
        <f>IF(I$47=0,0,I$47/WWP!I$5*1000)</f>
        <v>15.165014137367038</v>
      </c>
      <c r="J77" s="295">
        <f>IF(J$47=0,0,J$47/WWP!J$5*1000)</f>
        <v>13.978417623350502</v>
      </c>
      <c r="K77" s="295">
        <f>IF(K$47=0,0,K$47/WWP!K$5*1000)</f>
        <v>12.317933210740243</v>
      </c>
      <c r="L77" s="295">
        <f>IF(L$47=0,0,L$47/WWP!L$5*1000)</f>
        <v>11.939931056315611</v>
      </c>
      <c r="M77" s="295">
        <f>IF(M$47=0,0,M$47/WWP!M$5*1000)</f>
        <v>9.0972986771544253</v>
      </c>
      <c r="N77" s="295">
        <f>IF(N$47=0,0,N$47/WWP!N$5*1000)</f>
        <v>12.20487875753631</v>
      </c>
      <c r="O77" s="295">
        <f>IF(O$47=0,0,O$47/WWP!O$5*1000)</f>
        <v>12.132444128004453</v>
      </c>
      <c r="P77" s="295">
        <f>IF(P$47=0,0,P$47/WWP!P$5*1000)</f>
        <v>6.4150336467750027</v>
      </c>
      <c r="Q77" s="295">
        <f>IF(Q$47=0,0,Q$47/WWP!Q$5*1000)</f>
        <v>8.4794819008549727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217.87152478718951</v>
      </c>
      <c r="C5" s="96">
        <v>233.55084488649536</v>
      </c>
      <c r="D5" s="96">
        <v>250.0116612908611</v>
      </c>
      <c r="E5" s="96">
        <v>271.10270166265514</v>
      </c>
      <c r="F5" s="96">
        <v>333.30224730385333</v>
      </c>
      <c r="G5" s="96">
        <v>305.58628482525955</v>
      </c>
      <c r="H5" s="96">
        <v>253.95473151128758</v>
      </c>
      <c r="I5" s="96">
        <v>277.7936570584576</v>
      </c>
      <c r="J5" s="96">
        <v>261.23764718682162</v>
      </c>
      <c r="K5" s="96">
        <v>195.13442567436513</v>
      </c>
      <c r="L5" s="96">
        <v>188.91327223431546</v>
      </c>
      <c r="M5" s="96">
        <v>204.95959703061479</v>
      </c>
      <c r="N5" s="96">
        <v>183.66761020481866</v>
      </c>
      <c r="O5" s="96">
        <v>187.81028022014871</v>
      </c>
      <c r="P5" s="96">
        <v>171.07404487827188</v>
      </c>
      <c r="Q5" s="96">
        <v>166.88910134400354</v>
      </c>
    </row>
    <row r="6" spans="1:17" x14ac:dyDescent="0.25">
      <c r="A6" s="132" t="s">
        <v>83</v>
      </c>
      <c r="B6" s="160">
        <v>3.0068149583451738</v>
      </c>
      <c r="C6" s="160">
        <v>3.1765259609314915</v>
      </c>
      <c r="D6" s="160">
        <v>3.3654243335859322</v>
      </c>
      <c r="E6" s="160">
        <v>3.5516845616231136</v>
      </c>
      <c r="F6" s="160">
        <v>4.4158974400574893</v>
      </c>
      <c r="G6" s="160">
        <v>4.0305558442314044</v>
      </c>
      <c r="H6" s="160">
        <v>3.4118946379157244</v>
      </c>
      <c r="I6" s="160">
        <v>3.7555398320806739</v>
      </c>
      <c r="J6" s="160">
        <v>3.5543982663571474</v>
      </c>
      <c r="K6" s="160">
        <v>2.6774900529224421</v>
      </c>
      <c r="L6" s="160">
        <v>2.6034446011206516</v>
      </c>
      <c r="M6" s="160">
        <v>2.8184726897846035</v>
      </c>
      <c r="N6" s="160">
        <v>2.5331248347750521</v>
      </c>
      <c r="O6" s="160">
        <v>2.5893422580577954</v>
      </c>
      <c r="P6" s="160">
        <v>2.3954979428000804</v>
      </c>
      <c r="Q6" s="160">
        <v>2.3216627500549012</v>
      </c>
    </row>
    <row r="7" spans="1:17" x14ac:dyDescent="0.25">
      <c r="A7" s="76" t="s">
        <v>82</v>
      </c>
      <c r="B7" s="159">
        <v>0.81659053145892879</v>
      </c>
      <c r="C7" s="159">
        <v>0.86268063002377704</v>
      </c>
      <c r="D7" s="159">
        <v>0.91398163279732636</v>
      </c>
      <c r="E7" s="159">
        <v>0.96456616849693988</v>
      </c>
      <c r="F7" s="159">
        <v>1.1992690230027492</v>
      </c>
      <c r="G7" s="159">
        <v>1.0946179876420519</v>
      </c>
      <c r="H7" s="159">
        <v>0.92660203379819406</v>
      </c>
      <c r="I7" s="159">
        <v>1.0199291642082755</v>
      </c>
      <c r="J7" s="159">
        <v>0.96530315618048101</v>
      </c>
      <c r="K7" s="159">
        <v>0.72715250375608198</v>
      </c>
      <c r="L7" s="159">
        <v>0.70704324672610563</v>
      </c>
      <c r="M7" s="159">
        <v>0.76544055538434497</v>
      </c>
      <c r="N7" s="159">
        <v>0.6879458110116633</v>
      </c>
      <c r="O7" s="159">
        <v>0.70321333368654426</v>
      </c>
      <c r="P7" s="159">
        <v>0.65056911227303016</v>
      </c>
      <c r="Q7" s="159">
        <v>0.6305169573784235</v>
      </c>
    </row>
    <row r="8" spans="1:17" x14ac:dyDescent="0.25">
      <c r="A8" s="76" t="s">
        <v>81</v>
      </c>
      <c r="B8" s="159">
        <v>11.054129092784994</v>
      </c>
      <c r="C8" s="159">
        <v>11.678047543718735</v>
      </c>
      <c r="D8" s="159">
        <v>12.372505641628555</v>
      </c>
      <c r="E8" s="159">
        <v>13.057264974709609</v>
      </c>
      <c r="F8" s="159">
        <v>16.234421152992873</v>
      </c>
      <c r="G8" s="159">
        <v>14.817767383442103</v>
      </c>
      <c r="H8" s="159">
        <v>12.543347130100212</v>
      </c>
      <c r="I8" s="159">
        <v>13.806709987821646</v>
      </c>
      <c r="J8" s="159">
        <v>13.067241525599933</v>
      </c>
      <c r="K8" s="159">
        <v>9.8434127472684718</v>
      </c>
      <c r="L8" s="159">
        <v>9.5711951368435653</v>
      </c>
      <c r="M8" s="159">
        <v>10.361715432769696</v>
      </c>
      <c r="N8" s="159">
        <v>9.3126744810242474</v>
      </c>
      <c r="O8" s="159">
        <v>9.5193498710433193</v>
      </c>
      <c r="P8" s="159">
        <v>8.8067087160516646</v>
      </c>
      <c r="Q8" s="159">
        <v>8.5352640932521755</v>
      </c>
    </row>
    <row r="9" spans="1:17" x14ac:dyDescent="0.25">
      <c r="A9" s="76" t="s">
        <v>80</v>
      </c>
      <c r="B9" s="159">
        <v>24.086109258766129</v>
      </c>
      <c r="C9" s="159">
        <v>25.445580262914142</v>
      </c>
      <c r="D9" s="159">
        <v>26.958751810079118</v>
      </c>
      <c r="E9" s="159">
        <v>28.450790483963889</v>
      </c>
      <c r="F9" s="159">
        <v>35.373572930230289</v>
      </c>
      <c r="G9" s="159">
        <v>32.28679176557808</v>
      </c>
      <c r="H9" s="159">
        <v>27.331002461642829</v>
      </c>
      <c r="I9" s="159">
        <v>30.083774350692568</v>
      </c>
      <c r="J9" s="159">
        <v>28.472528632012736</v>
      </c>
      <c r="K9" s="159">
        <v>21.448050128579325</v>
      </c>
      <c r="L9" s="159">
        <v>20.854908592794832</v>
      </c>
      <c r="M9" s="159">
        <v>22.577392386780616</v>
      </c>
      <c r="N9" s="159">
        <v>20.291611682703909</v>
      </c>
      <c r="O9" s="159">
        <v>20.741941689103655</v>
      </c>
      <c r="P9" s="159">
        <v>19.189150639049277</v>
      </c>
      <c r="Q9" s="159">
        <v>18.597693384698918</v>
      </c>
    </row>
    <row r="10" spans="1:17" x14ac:dyDescent="0.25">
      <c r="A10" s="129" t="s">
        <v>79</v>
      </c>
      <c r="B10" s="158">
        <v>8.3877275334372463</v>
      </c>
      <c r="C10" s="158">
        <v>8.8611486347822783</v>
      </c>
      <c r="D10" s="158">
        <v>9.388094290994907</v>
      </c>
      <c r="E10" s="158">
        <v>10.101281541269444</v>
      </c>
      <c r="F10" s="158">
        <v>12.318464905865099</v>
      </c>
      <c r="G10" s="158">
        <v>11.243526687895098</v>
      </c>
      <c r="H10" s="158">
        <v>9.5177265618576019</v>
      </c>
      <c r="I10" s="158">
        <v>10.47634965531763</v>
      </c>
      <c r="J10" s="158">
        <v>9.9152507276116086</v>
      </c>
      <c r="K10" s="158">
        <v>7.4690519198966268</v>
      </c>
      <c r="L10" s="158">
        <v>7.2624967831796354</v>
      </c>
      <c r="M10" s="158">
        <v>7.8623331697664716</v>
      </c>
      <c r="N10" s="158">
        <v>7.0663347151797904</v>
      </c>
      <c r="O10" s="158">
        <v>7.2231572784768252</v>
      </c>
      <c r="P10" s="158">
        <v>6.6824145580859904</v>
      </c>
      <c r="Q10" s="158">
        <v>6.4764459541961701</v>
      </c>
    </row>
    <row r="11" spans="1:17" x14ac:dyDescent="0.25">
      <c r="A11" s="92" t="s">
        <v>125</v>
      </c>
      <c r="B11" s="91">
        <v>1.3705444191832807</v>
      </c>
      <c r="C11" s="91">
        <v>1.4479008480593321</v>
      </c>
      <c r="D11" s="91">
        <v>1.5340031237300744</v>
      </c>
      <c r="E11" s="91">
        <v>1.1125556027871411</v>
      </c>
      <c r="F11" s="91">
        <v>2.012822097801255</v>
      </c>
      <c r="G11" s="91">
        <v>1.8371785078381135</v>
      </c>
      <c r="H11" s="91">
        <v>1.5551848782242041</v>
      </c>
      <c r="I11" s="91">
        <v>1.7118227191178568</v>
      </c>
      <c r="J11" s="91">
        <v>1.6201398406610179</v>
      </c>
      <c r="K11" s="91">
        <v>1.2204339476451207</v>
      </c>
      <c r="L11" s="91">
        <v>1.1866830909616415</v>
      </c>
      <c r="M11" s="91">
        <v>1.2846956228163522</v>
      </c>
      <c r="N11" s="91">
        <v>1.1546304489938515</v>
      </c>
      <c r="O11" s="91">
        <v>1.1802550640128722</v>
      </c>
      <c r="P11" s="91">
        <v>1.091898364931835</v>
      </c>
      <c r="Q11" s="91">
        <v>1.0582433469948749</v>
      </c>
    </row>
    <row r="12" spans="1:17" x14ac:dyDescent="0.25">
      <c r="A12" s="92" t="s">
        <v>26</v>
      </c>
      <c r="B12" s="91">
        <v>2.280759685687507</v>
      </c>
      <c r="C12" s="91">
        <v>2.4094905914062639</v>
      </c>
      <c r="D12" s="91">
        <v>2.5527756950826586</v>
      </c>
      <c r="E12" s="91">
        <v>2.694059686628306</v>
      </c>
      <c r="F12" s="91">
        <v>3.3495911776881595</v>
      </c>
      <c r="G12" s="91">
        <v>3.0572979740311181</v>
      </c>
      <c r="H12" s="91">
        <v>2.5880248202085196</v>
      </c>
      <c r="I12" s="91">
        <v>2.8486900476633643</v>
      </c>
      <c r="J12" s="91">
        <v>2.6961181133828576</v>
      </c>
      <c r="K12" s="91">
        <v>2.0309568284493622</v>
      </c>
      <c r="L12" s="91">
        <v>1.9747911236362576</v>
      </c>
      <c r="M12" s="91">
        <v>2.1378964037114545</v>
      </c>
      <c r="N12" s="91">
        <v>1.9214514634277442</v>
      </c>
      <c r="O12" s="91">
        <v>1.9640940717800304</v>
      </c>
      <c r="P12" s="91">
        <v>1.8170573217091797</v>
      </c>
      <c r="Q12" s="91">
        <v>1.7610511047217359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4.736423428566459</v>
      </c>
      <c r="C14" s="157">
        <v>5.0037571953166831</v>
      </c>
      <c r="D14" s="157">
        <v>5.3013154721821731</v>
      </c>
      <c r="E14" s="157">
        <v>6.2946662518539975</v>
      </c>
      <c r="F14" s="157">
        <v>6.9560516303756854</v>
      </c>
      <c r="G14" s="157">
        <v>6.3490502060258658</v>
      </c>
      <c r="H14" s="157">
        <v>5.3745168634248781</v>
      </c>
      <c r="I14" s="157">
        <v>5.9158368885364094</v>
      </c>
      <c r="J14" s="157">
        <v>5.5989927735677334</v>
      </c>
      <c r="K14" s="157">
        <v>4.2176611438021441</v>
      </c>
      <c r="L14" s="157">
        <v>4.1010225685817359</v>
      </c>
      <c r="M14" s="157">
        <v>4.4397411432386651</v>
      </c>
      <c r="N14" s="157">
        <v>3.9902528027581949</v>
      </c>
      <c r="O14" s="157">
        <v>4.0788081426839229</v>
      </c>
      <c r="P14" s="157">
        <v>3.7734588714449755</v>
      </c>
      <c r="Q14" s="157">
        <v>3.6571515024795591</v>
      </c>
    </row>
    <row r="15" spans="1:17" x14ac:dyDescent="0.25">
      <c r="A15" s="156" t="s">
        <v>314</v>
      </c>
      <c r="B15" s="206">
        <v>127.2451701310511</v>
      </c>
      <c r="C15" s="206">
        <v>135.33500593094109</v>
      </c>
      <c r="D15" s="206">
        <v>144.53197573619255</v>
      </c>
      <c r="E15" s="206">
        <v>152.82478765694523</v>
      </c>
      <c r="F15" s="206">
        <v>195.8392415972065</v>
      </c>
      <c r="G15" s="206">
        <v>176.03134658094248</v>
      </c>
      <c r="H15" s="206">
        <v>143.64211373522667</v>
      </c>
      <c r="I15" s="206">
        <v>159.22321017330495</v>
      </c>
      <c r="J15" s="206">
        <v>149.96594576178251</v>
      </c>
      <c r="K15" s="206">
        <v>112.35052942697826</v>
      </c>
      <c r="L15" s="206">
        <v>108.73130832992723</v>
      </c>
      <c r="M15" s="206">
        <v>119.44816744633124</v>
      </c>
      <c r="N15" s="206">
        <v>105.62574497311438</v>
      </c>
      <c r="O15" s="206">
        <v>108.0106912244988</v>
      </c>
      <c r="P15" s="206">
        <v>103.72690101893983</v>
      </c>
      <c r="Q15" s="206">
        <v>102.04891083572117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2.0609486093483924</v>
      </c>
      <c r="C19" s="87">
        <v>2.8701293218904493</v>
      </c>
      <c r="D19" s="87">
        <v>3.5807564904376958</v>
      </c>
      <c r="E19" s="87">
        <v>6.335462850821826</v>
      </c>
      <c r="F19" s="87">
        <v>5.71294216496561</v>
      </c>
      <c r="G19" s="87">
        <v>11.022533886065018</v>
      </c>
      <c r="H19" s="87">
        <v>1.9749459316641278</v>
      </c>
      <c r="I19" s="87">
        <v>2.0052533108487247</v>
      </c>
      <c r="J19" s="87">
        <v>1.3727239317103226</v>
      </c>
      <c r="K19" s="87">
        <v>0.70421378311991645</v>
      </c>
      <c r="L19" s="87">
        <v>0.17039597500626261</v>
      </c>
      <c r="M19" s="87">
        <v>0.96514920373565538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5.8586588555804342</v>
      </c>
      <c r="C20" s="87">
        <v>5.3038474524277124</v>
      </c>
      <c r="D20" s="87">
        <v>5.9445617178087362</v>
      </c>
      <c r="E20" s="87">
        <v>6.2389714905676277</v>
      </c>
      <c r="F20" s="87">
        <v>3.7811494416617584</v>
      </c>
      <c r="G20" s="87">
        <v>3.7691510810392237</v>
      </c>
      <c r="H20" s="87">
        <v>11.368881310248835</v>
      </c>
      <c r="I20" s="87">
        <v>10.11359114116566</v>
      </c>
      <c r="J20" s="87">
        <v>8.1980185216083914</v>
      </c>
      <c r="K20" s="87">
        <v>4.7427144212658927</v>
      </c>
      <c r="L20" s="87">
        <v>5.3676591994409382</v>
      </c>
      <c r="M20" s="87">
        <v>4.1046648827261363</v>
      </c>
      <c r="N20" s="87">
        <v>1.0376054177818392</v>
      </c>
      <c r="O20" s="87">
        <v>4.3453642121030924</v>
      </c>
      <c r="P20" s="87">
        <v>6.1670163500066592E-2</v>
      </c>
      <c r="Q20" s="87">
        <v>5.5249980834764338E-2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10.049014887795995</v>
      </c>
      <c r="C22" s="87">
        <v>15.957533998183417</v>
      </c>
      <c r="D22" s="87">
        <v>23.782156545818967</v>
      </c>
      <c r="E22" s="87">
        <v>25.220356413367469</v>
      </c>
      <c r="F22" s="87">
        <v>70.010268737171373</v>
      </c>
      <c r="G22" s="87">
        <v>42.730023441269928</v>
      </c>
      <c r="H22" s="87">
        <v>6.5626632125474504</v>
      </c>
      <c r="I22" s="87">
        <v>14.570680252760017</v>
      </c>
      <c r="J22" s="87">
        <v>9.6407354452465341</v>
      </c>
      <c r="K22" s="87">
        <v>3.6948020414433698</v>
      </c>
      <c r="L22" s="87">
        <v>0.64293585006890286</v>
      </c>
      <c r="M22" s="87">
        <v>11.283016442247053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109.27654777832628</v>
      </c>
      <c r="C24" s="87">
        <v>111.20349515843951</v>
      </c>
      <c r="D24" s="87">
        <v>111.22450098212715</v>
      </c>
      <c r="E24" s="87">
        <v>115.0299969021883</v>
      </c>
      <c r="F24" s="87">
        <v>116.33488125340776</v>
      </c>
      <c r="G24" s="87">
        <v>118.50963817256832</v>
      </c>
      <c r="H24" s="87">
        <v>123.73562328076626</v>
      </c>
      <c r="I24" s="87">
        <v>132.53368546853056</v>
      </c>
      <c r="J24" s="87">
        <v>130.75446786321726</v>
      </c>
      <c r="K24" s="87">
        <v>103.20879918114908</v>
      </c>
      <c r="L24" s="87">
        <v>102.55031730541113</v>
      </c>
      <c r="M24" s="87">
        <v>103.0953369176224</v>
      </c>
      <c r="N24" s="87">
        <v>104.58813955533255</v>
      </c>
      <c r="O24" s="87">
        <v>103.66532701239571</v>
      </c>
      <c r="P24" s="87">
        <v>103.66523085543976</v>
      </c>
      <c r="Q24" s="87">
        <v>101.99366085488641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6.6188081188304766</v>
      </c>
      <c r="C26" s="204">
        <v>10.030488306763662</v>
      </c>
      <c r="D26" s="204">
        <v>12.334994753291674</v>
      </c>
      <c r="E26" s="204">
        <v>21.733133488162277</v>
      </c>
      <c r="F26" s="204">
        <v>14.406952661061563</v>
      </c>
      <c r="G26" s="204">
        <v>18.822850807551173</v>
      </c>
      <c r="H26" s="204">
        <v>17.106537539183883</v>
      </c>
      <c r="I26" s="204">
        <v>14.961110446763405</v>
      </c>
      <c r="J26" s="204">
        <v>12.968581016676101</v>
      </c>
      <c r="K26" s="204">
        <v>8.5363148263128501</v>
      </c>
      <c r="L26" s="204">
        <v>8.0105617786928924</v>
      </c>
      <c r="M26" s="204">
        <v>6.621850877992383</v>
      </c>
      <c r="N26" s="204">
        <v>7.9609469353319469</v>
      </c>
      <c r="O26" s="204">
        <v>8.0921951021351166</v>
      </c>
      <c r="P26" s="204">
        <v>3.8974607201299922</v>
      </c>
      <c r="Q26" s="204">
        <v>5.0256932579156119</v>
      </c>
    </row>
    <row r="27" spans="1:17" x14ac:dyDescent="0.25">
      <c r="A27" s="156" t="s">
        <v>312</v>
      </c>
      <c r="B27" s="204">
        <v>27.776399926208448</v>
      </c>
      <c r="C27" s="204">
        <v>24.704491382001546</v>
      </c>
      <c r="D27" s="204">
        <v>23.597337184420795</v>
      </c>
      <c r="E27" s="204">
        <v>11.26207913638847</v>
      </c>
      <c r="F27" s="204">
        <v>34.186098508570275</v>
      </c>
      <c r="G27" s="204">
        <v>22.006141562726114</v>
      </c>
      <c r="H27" s="204">
        <v>16.525422488078984</v>
      </c>
      <c r="I27" s="204">
        <v>24.395247763038697</v>
      </c>
      <c r="J27" s="204">
        <v>24.929784559547208</v>
      </c>
      <c r="K27" s="204">
        <v>20.630126971782374</v>
      </c>
      <c r="L27" s="204">
        <v>20.425365548028356</v>
      </c>
      <c r="M27" s="204">
        <v>25.62036707796025</v>
      </c>
      <c r="N27" s="204">
        <v>19.508841695579466</v>
      </c>
      <c r="O27" s="204">
        <v>20.073922198161</v>
      </c>
      <c r="P27" s="204">
        <v>20.496519312544272</v>
      </c>
      <c r="Q27" s="204">
        <v>16.510457502933942</v>
      </c>
    </row>
    <row r="28" spans="1:17" x14ac:dyDescent="0.25">
      <c r="A28" s="152" t="s">
        <v>318</v>
      </c>
      <c r="B28" s="264">
        <v>21.250272886564986</v>
      </c>
      <c r="C28" s="264">
        <v>17.518558188816268</v>
      </c>
      <c r="D28" s="264">
        <v>15.790187306007727</v>
      </c>
      <c r="E28" s="264">
        <v>2.2954000583389274</v>
      </c>
      <c r="F28" s="264">
        <v>23.796381660466441</v>
      </c>
      <c r="G28" s="264">
        <v>12.186385595689725</v>
      </c>
      <c r="H28" s="264">
        <v>8.3694228416453988</v>
      </c>
      <c r="I28" s="264">
        <v>15.682159497579415</v>
      </c>
      <c r="J28" s="264">
        <v>16.815203557883322</v>
      </c>
      <c r="K28" s="264">
        <v>14.647467798967224</v>
      </c>
      <c r="L28" s="264">
        <v>14.655962759632081</v>
      </c>
      <c r="M28" s="264">
        <v>19.460673630656469</v>
      </c>
      <c r="N28" s="264">
        <v>13.889551963572305</v>
      </c>
      <c r="O28" s="264">
        <v>14.331724860314278</v>
      </c>
      <c r="P28" s="264">
        <v>15.480375853264661</v>
      </c>
      <c r="Q28" s="264">
        <v>11.546709887936601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2.187703395521968</v>
      </c>
      <c r="C30" s="208">
        <v>1.903904072611486</v>
      </c>
      <c r="D30" s="208">
        <v>1.8995744793943441</v>
      </c>
      <c r="E30" s="208">
        <v>1.8996838707123302</v>
      </c>
      <c r="F30" s="208">
        <v>1.9119461641163902</v>
      </c>
      <c r="G30" s="208">
        <v>1.9101082335586923</v>
      </c>
      <c r="H30" s="208">
        <v>1.9209997999711281</v>
      </c>
      <c r="I30" s="208">
        <v>1.9207609555082901</v>
      </c>
      <c r="J30" s="208">
        <v>1.6012307552911116</v>
      </c>
      <c r="K30" s="208">
        <v>1.2852453564309338</v>
      </c>
      <c r="L30" s="208">
        <v>1.2800804075484833</v>
      </c>
      <c r="M30" s="208">
        <v>0.96006018064077037</v>
      </c>
      <c r="N30" s="208">
        <v>0.96011205808929079</v>
      </c>
      <c r="O30" s="208">
        <v>0.64004422186353027</v>
      </c>
      <c r="P30" s="208">
        <v>0.32003897452569841</v>
      </c>
      <c r="Q30" s="208">
        <v>0.32002244615733139</v>
      </c>
    </row>
    <row r="31" spans="1:17" x14ac:dyDescent="0.25">
      <c r="A31" s="154" t="s">
        <v>125</v>
      </c>
      <c r="B31" s="208">
        <v>2.9042319426500165</v>
      </c>
      <c r="C31" s="208">
        <v>1.9961061647450162</v>
      </c>
      <c r="D31" s="208">
        <v>1.3748771471259555</v>
      </c>
      <c r="E31" s="208">
        <v>0</v>
      </c>
      <c r="F31" s="208">
        <v>0.94241257206009876</v>
      </c>
      <c r="G31" s="208">
        <v>1.8616771233325946</v>
      </c>
      <c r="H31" s="208">
        <v>1.2170932458005896</v>
      </c>
      <c r="I31" s="208">
        <v>1.1116999086612747</v>
      </c>
      <c r="J31" s="208">
        <v>1.3724047494976155</v>
      </c>
      <c r="K31" s="208">
        <v>1.7983550022567087</v>
      </c>
      <c r="L31" s="208">
        <v>2.5426198331687666</v>
      </c>
      <c r="M31" s="208">
        <v>0.96214858300136585</v>
      </c>
      <c r="N31" s="208">
        <v>1.4982371858760786</v>
      </c>
      <c r="O31" s="208">
        <v>2.9807535450529015</v>
      </c>
      <c r="P31" s="208">
        <v>3.0258928891980812</v>
      </c>
      <c r="Q31" s="208">
        <v>3.9403643883116182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1.2229160749338195</v>
      </c>
      <c r="O32" s="208">
        <v>0.32105978443449712</v>
      </c>
      <c r="P32" s="208">
        <v>2.0248197620276778</v>
      </c>
      <c r="Q32" s="208">
        <v>1.511215042863131</v>
      </c>
    </row>
    <row r="33" spans="1:17" x14ac:dyDescent="0.25">
      <c r="A33" s="154" t="s">
        <v>26</v>
      </c>
      <c r="B33" s="208">
        <v>16.158337548393</v>
      </c>
      <c r="C33" s="208">
        <v>13.618547951459766</v>
      </c>
      <c r="D33" s="208">
        <v>12.515735679487427</v>
      </c>
      <c r="E33" s="208">
        <v>0.39571618762659727</v>
      </c>
      <c r="F33" s="208">
        <v>20.942022924289951</v>
      </c>
      <c r="G33" s="208">
        <v>8.4146002387984371</v>
      </c>
      <c r="H33" s="208">
        <v>5.2313297958736813</v>
      </c>
      <c r="I33" s="208">
        <v>12.64969863340985</v>
      </c>
      <c r="J33" s="208">
        <v>13.841568053094596</v>
      </c>
      <c r="K33" s="208">
        <v>11.56386744027958</v>
      </c>
      <c r="L33" s="208">
        <v>10.833262518914831</v>
      </c>
      <c r="M33" s="208">
        <v>17.538464867014333</v>
      </c>
      <c r="N33" s="208">
        <v>10.208286644673116</v>
      </c>
      <c r="O33" s="208">
        <v>10.38986730896335</v>
      </c>
      <c r="P33" s="208">
        <v>10.109624227513203</v>
      </c>
      <c r="Q33" s="208">
        <v>5.7751080106045194</v>
      </c>
    </row>
    <row r="34" spans="1:17" x14ac:dyDescent="0.25">
      <c r="A34" s="152" t="s">
        <v>317</v>
      </c>
      <c r="B34" s="264">
        <v>5.9841722628316951</v>
      </c>
      <c r="C34" s="264">
        <v>6.3646265539824372</v>
      </c>
      <c r="D34" s="264">
        <v>6.7971478949025208</v>
      </c>
      <c r="E34" s="264">
        <v>7.1871478848898684</v>
      </c>
      <c r="F34" s="264">
        <v>9.2100608324308872</v>
      </c>
      <c r="G34" s="264">
        <v>8.2785216956657734</v>
      </c>
      <c r="H34" s="264">
        <v>6.7552988604877484</v>
      </c>
      <c r="I34" s="264">
        <v>7.4880572436407222</v>
      </c>
      <c r="J34" s="264">
        <v>7.0527003270357298</v>
      </c>
      <c r="K34" s="264">
        <v>5.2836969860541281</v>
      </c>
      <c r="L34" s="264">
        <v>5.1134897987815409</v>
      </c>
      <c r="M34" s="264">
        <v>5.6174895262604716</v>
      </c>
      <c r="N34" s="264">
        <v>4.9674392565003229</v>
      </c>
      <c r="O34" s="264">
        <v>5.079600128234631</v>
      </c>
      <c r="P34" s="264">
        <v>4.6970153901788674</v>
      </c>
      <c r="Q34" s="264">
        <v>4.5522387120319916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9.6923690624031125E-2</v>
      </c>
      <c r="C38" s="87">
        <v>0.13497839062266731</v>
      </c>
      <c r="D38" s="87">
        <v>0.1683982476345707</v>
      </c>
      <c r="E38" s="87">
        <v>0.29794844884911637</v>
      </c>
      <c r="F38" s="87">
        <v>0.26867212333119667</v>
      </c>
      <c r="G38" s="87">
        <v>0.5183752081055738</v>
      </c>
      <c r="H38" s="87">
        <v>9.2879098300429536E-2</v>
      </c>
      <c r="I38" s="87">
        <v>9.4304414308013937E-2</v>
      </c>
      <c r="J38" s="87">
        <v>6.4557393166325014E-2</v>
      </c>
      <c r="K38" s="87">
        <v>3.311824396721539E-2</v>
      </c>
      <c r="L38" s="87">
        <v>8.0134976147264517E-3</v>
      </c>
      <c r="M38" s="87">
        <v>4.5389692108082663E-2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0.27552498680185555</v>
      </c>
      <c r="C39" s="87">
        <v>0.24943293940681605</v>
      </c>
      <c r="D39" s="87">
        <v>0.27956488493641757</v>
      </c>
      <c r="E39" s="87">
        <v>0.29341058763959954</v>
      </c>
      <c r="F39" s="87">
        <v>0.17782246341538951</v>
      </c>
      <c r="G39" s="87">
        <v>0.17725819636491619</v>
      </c>
      <c r="H39" s="87">
        <v>0.5346634699466275</v>
      </c>
      <c r="I39" s="87">
        <v>0.47562883150890695</v>
      </c>
      <c r="J39" s="87">
        <v>0.38554198164585529</v>
      </c>
      <c r="K39" s="87">
        <v>0.22304359419725814</v>
      </c>
      <c r="L39" s="87">
        <v>0.25243392157475292</v>
      </c>
      <c r="M39" s="87">
        <v>0.19303696725094832</v>
      </c>
      <c r="N39" s="87">
        <v>4.8797212141404242E-2</v>
      </c>
      <c r="O39" s="87">
        <v>0.20435673875234445</v>
      </c>
      <c r="P39" s="87">
        <v>2.7925803646806032E-3</v>
      </c>
      <c r="Q39" s="87">
        <v>2.4646132872493225E-3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0.47259189561692488</v>
      </c>
      <c r="C41" s="87">
        <v>0.75046174433791213</v>
      </c>
      <c r="D41" s="87">
        <v>1.1184434065767517</v>
      </c>
      <c r="E41" s="87">
        <v>1.1860800465130896</v>
      </c>
      <c r="F41" s="87">
        <v>3.2924904564856123</v>
      </c>
      <c r="G41" s="87">
        <v>2.0095365569006951</v>
      </c>
      <c r="H41" s="87">
        <v>0.30863338173374799</v>
      </c>
      <c r="I41" s="87">
        <v>0.6852398446978738</v>
      </c>
      <c r="J41" s="87">
        <v>0.45339105276314434</v>
      </c>
      <c r="K41" s="87">
        <v>0.17376165924637987</v>
      </c>
      <c r="L41" s="87">
        <v>3.0236423722801657E-2</v>
      </c>
      <c r="M41" s="87">
        <v>0.53062535863034921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5.1391316897888837</v>
      </c>
      <c r="C43" s="87">
        <v>5.2297534796150416</v>
      </c>
      <c r="D43" s="87">
        <v>5.2307413557547813</v>
      </c>
      <c r="E43" s="87">
        <v>5.4097088018880628</v>
      </c>
      <c r="F43" s="87">
        <v>5.4710757891986885</v>
      </c>
      <c r="G43" s="87">
        <v>5.5733517342945884</v>
      </c>
      <c r="H43" s="87">
        <v>5.8191229105069437</v>
      </c>
      <c r="I43" s="87">
        <v>6.2328841531259274</v>
      </c>
      <c r="J43" s="87">
        <v>6.1492098994604056</v>
      </c>
      <c r="K43" s="87">
        <v>4.8537734886432746</v>
      </c>
      <c r="L43" s="87">
        <v>4.82280595586926</v>
      </c>
      <c r="M43" s="87">
        <v>4.8484375082710915</v>
      </c>
      <c r="N43" s="87">
        <v>4.9186420443589185</v>
      </c>
      <c r="O43" s="87">
        <v>4.8752433894822866</v>
      </c>
      <c r="P43" s="87">
        <v>4.6942228098141872</v>
      </c>
      <c r="Q43" s="87">
        <v>4.5497740987447424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0.54195477681176751</v>
      </c>
      <c r="C45" s="264">
        <v>0.82130663920284241</v>
      </c>
      <c r="D45" s="264">
        <v>1.01000198351055</v>
      </c>
      <c r="E45" s="264">
        <v>1.7795311931596751</v>
      </c>
      <c r="F45" s="264">
        <v>1.1796560156729481</v>
      </c>
      <c r="G45" s="264">
        <v>1.5412342713706142</v>
      </c>
      <c r="H45" s="264">
        <v>1.4007007859458356</v>
      </c>
      <c r="I45" s="264">
        <v>1.2250310218185578</v>
      </c>
      <c r="J45" s="264">
        <v>1.0618806746281559</v>
      </c>
      <c r="K45" s="264">
        <v>0.69896218676102306</v>
      </c>
      <c r="L45" s="264">
        <v>0.65591298961473565</v>
      </c>
      <c r="M45" s="264">
        <v>0.54220392104330861</v>
      </c>
      <c r="N45" s="264">
        <v>0.65185047550683561</v>
      </c>
      <c r="O45" s="264">
        <v>0.66259720961208934</v>
      </c>
      <c r="P45" s="264">
        <v>0.31912806910074137</v>
      </c>
      <c r="Q45" s="264">
        <v>0.41150890296534687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8.8797752363070117</v>
      </c>
      <c r="C47" s="242">
        <v>13.456876234418646</v>
      </c>
      <c r="D47" s="242">
        <v>16.548595907870236</v>
      </c>
      <c r="E47" s="242">
        <v>29.157113651096132</v>
      </c>
      <c r="F47" s="242">
        <v>19.328329084866532</v>
      </c>
      <c r="G47" s="242">
        <v>25.252686205251091</v>
      </c>
      <c r="H47" s="242">
        <v>22.950084923483473</v>
      </c>
      <c r="I47" s="242">
        <v>20.071785685229717</v>
      </c>
      <c r="J47" s="242">
        <v>17.39861354105393</v>
      </c>
      <c r="K47" s="242">
        <v>11.452297096868696</v>
      </c>
      <c r="L47" s="242">
        <v>10.746948217002156</v>
      </c>
      <c r="M47" s="242">
        <v>8.8838573938451741</v>
      </c>
      <c r="N47" s="242">
        <v>10.680385076098229</v>
      </c>
      <c r="O47" s="242">
        <v>10.856467264985644</v>
      </c>
      <c r="P47" s="242">
        <v>5.2288228583977769</v>
      </c>
      <c r="Q47" s="242">
        <v>6.7424566078521719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1</v>
      </c>
      <c r="D51" s="77">
        <f t="shared" si="0"/>
        <v>1</v>
      </c>
      <c r="E51" s="77">
        <f t="shared" si="0"/>
        <v>0.99999999999999989</v>
      </c>
      <c r="F51" s="77">
        <f t="shared" si="0"/>
        <v>1.0000000000000002</v>
      </c>
      <c r="G51" s="77">
        <f t="shared" si="0"/>
        <v>1.0000000000000002</v>
      </c>
      <c r="H51" s="77">
        <f t="shared" si="0"/>
        <v>1</v>
      </c>
      <c r="I51" s="77">
        <f t="shared" si="0"/>
        <v>1</v>
      </c>
      <c r="J51" s="77">
        <f t="shared" si="0"/>
        <v>1</v>
      </c>
      <c r="K51" s="77">
        <f t="shared" si="0"/>
        <v>0.99999999999999989</v>
      </c>
      <c r="L51" s="77">
        <f t="shared" si="0"/>
        <v>0.99999999999999978</v>
      </c>
      <c r="M51" s="77">
        <f t="shared" si="0"/>
        <v>1</v>
      </c>
      <c r="N51" s="77">
        <f t="shared" si="0"/>
        <v>1</v>
      </c>
      <c r="O51" s="77">
        <f t="shared" si="0"/>
        <v>0.99999999999999989</v>
      </c>
      <c r="P51" s="77">
        <f t="shared" si="0"/>
        <v>1.0000000000000002</v>
      </c>
      <c r="Q51" s="77">
        <f t="shared" si="0"/>
        <v>0.99999999999999967</v>
      </c>
    </row>
    <row r="52" spans="1:17" x14ac:dyDescent="0.25">
      <c r="A52" s="132" t="s">
        <v>83</v>
      </c>
      <c r="B52" s="203">
        <f t="shared" ref="B52:Q52" si="1">IF(B$6=0,0,B$6/B$5)</f>
        <v>1.3800862509601207E-2</v>
      </c>
      <c r="C52" s="203">
        <f t="shared" si="1"/>
        <v>1.3601003937601976E-2</v>
      </c>
      <c r="D52" s="203">
        <f t="shared" si="1"/>
        <v>1.3461069440559538E-2</v>
      </c>
      <c r="E52" s="203">
        <f t="shared" si="1"/>
        <v>1.3100882211209496E-2</v>
      </c>
      <c r="F52" s="203">
        <f t="shared" si="1"/>
        <v>1.3248927889861355E-2</v>
      </c>
      <c r="G52" s="203">
        <f t="shared" si="1"/>
        <v>1.3189583578779258E-2</v>
      </c>
      <c r="H52" s="203">
        <f t="shared" si="1"/>
        <v>1.3435050481680335E-2</v>
      </c>
      <c r="I52" s="203">
        <f t="shared" si="1"/>
        <v>1.351917056655608E-2</v>
      </c>
      <c r="J52" s="203">
        <f t="shared" si="1"/>
        <v>1.3605995554749631E-2</v>
      </c>
      <c r="K52" s="203">
        <f t="shared" si="1"/>
        <v>1.3721259299425529E-2</v>
      </c>
      <c r="L52" s="203">
        <f t="shared" si="1"/>
        <v>1.3781163019036122E-2</v>
      </c>
      <c r="M52" s="203">
        <f t="shared" si="1"/>
        <v>1.3751357490050142E-2</v>
      </c>
      <c r="N52" s="203">
        <f t="shared" si="1"/>
        <v>1.379189739524685E-2</v>
      </c>
      <c r="O52" s="203">
        <f t="shared" si="1"/>
        <v>1.3787010247908703E-2</v>
      </c>
      <c r="P52" s="203">
        <f t="shared" si="1"/>
        <v>1.4002696577991141E-2</v>
      </c>
      <c r="Q52" s="203">
        <f t="shared" si="1"/>
        <v>1.3911410220067798E-2</v>
      </c>
    </row>
    <row r="53" spans="1:17" x14ac:dyDescent="0.25">
      <c r="A53" s="76" t="s">
        <v>82</v>
      </c>
      <c r="B53" s="202">
        <f t="shared" ref="B53:Q53" si="2">IF(B$7=0,0,B$7/B$5)</f>
        <v>3.7480369784741278E-3</v>
      </c>
      <c r="C53" s="202">
        <f t="shared" si="2"/>
        <v>3.6937594057646671E-3</v>
      </c>
      <c r="D53" s="202">
        <f t="shared" si="2"/>
        <v>3.6557560078528061E-3</v>
      </c>
      <c r="E53" s="202">
        <f t="shared" si="2"/>
        <v>3.5579363930396809E-3</v>
      </c>
      <c r="F53" s="202">
        <f t="shared" si="2"/>
        <v>3.5981426249113812E-3</v>
      </c>
      <c r="G53" s="202">
        <f t="shared" si="2"/>
        <v>3.5820259023338586E-3</v>
      </c>
      <c r="H53" s="202">
        <f t="shared" si="2"/>
        <v>3.6486897813794391E-3</v>
      </c>
      <c r="I53" s="202">
        <f t="shared" si="2"/>
        <v>3.6715351063384663E-3</v>
      </c>
      <c r="J53" s="202">
        <f t="shared" si="2"/>
        <v>3.6951150286932176E-3</v>
      </c>
      <c r="K53" s="202">
        <f t="shared" si="2"/>
        <v>3.7264183459331454E-3</v>
      </c>
      <c r="L53" s="202">
        <f t="shared" si="2"/>
        <v>3.7426869926276869E-3</v>
      </c>
      <c r="M53" s="202">
        <f t="shared" si="2"/>
        <v>3.7345924097909465E-3</v>
      </c>
      <c r="N53" s="202">
        <f t="shared" si="2"/>
        <v>3.7456022335374977E-3</v>
      </c>
      <c r="O53" s="202">
        <f t="shared" si="2"/>
        <v>3.7442749825102595E-3</v>
      </c>
      <c r="P53" s="202">
        <f t="shared" si="2"/>
        <v>3.8028510563127452E-3</v>
      </c>
      <c r="Q53" s="202">
        <f t="shared" si="2"/>
        <v>3.778059515574703E-3</v>
      </c>
    </row>
    <row r="54" spans="1:17" x14ac:dyDescent="0.25">
      <c r="A54" s="76" t="s">
        <v>81</v>
      </c>
      <c r="B54" s="202">
        <f t="shared" ref="B54:Q54" si="3">IF(B$8=0,0,B$8/B$5)</f>
        <v>5.0736915269594507E-2</v>
      </c>
      <c r="C54" s="202">
        <f t="shared" si="3"/>
        <v>5.0002163551984634E-2</v>
      </c>
      <c r="D54" s="202">
        <f t="shared" si="3"/>
        <v>4.9487714203996683E-2</v>
      </c>
      <c r="E54" s="202">
        <f t="shared" si="3"/>
        <v>4.8163536898121105E-2</v>
      </c>
      <c r="F54" s="202">
        <f t="shared" si="3"/>
        <v>4.8707805855844839E-2</v>
      </c>
      <c r="G54" s="202">
        <f t="shared" si="3"/>
        <v>4.848963490594875E-2</v>
      </c>
      <c r="H54" s="202">
        <f t="shared" si="3"/>
        <v>4.9392059188874356E-2</v>
      </c>
      <c r="I54" s="202">
        <f t="shared" si="3"/>
        <v>4.9701314760099896E-2</v>
      </c>
      <c r="J54" s="202">
        <f t="shared" si="3"/>
        <v>5.0020514525056257E-2</v>
      </c>
      <c r="K54" s="202">
        <f t="shared" si="3"/>
        <v>5.0444265348108711E-2</v>
      </c>
      <c r="L54" s="202">
        <f t="shared" si="3"/>
        <v>5.0664492884184925E-2</v>
      </c>
      <c r="M54" s="202">
        <f t="shared" si="3"/>
        <v>5.0554917080667207E-2</v>
      </c>
      <c r="N54" s="202">
        <f t="shared" si="3"/>
        <v>5.070395629713443E-2</v>
      </c>
      <c r="O54" s="202">
        <f t="shared" si="3"/>
        <v>5.0685989392512829E-2</v>
      </c>
      <c r="P54" s="202">
        <f t="shared" si="3"/>
        <v>5.1478929619733362E-2</v>
      </c>
      <c r="Q54" s="202">
        <f t="shared" si="3"/>
        <v>5.1143328261194776E-2</v>
      </c>
    </row>
    <row r="55" spans="1:17" x14ac:dyDescent="0.25">
      <c r="A55" s="76" t="s">
        <v>80</v>
      </c>
      <c r="B55" s="202">
        <f t="shared" ref="B55:Q55" si="4">IF(B$9=0,0,B$9/B$5)</f>
        <v>0.1105518919110367</v>
      </c>
      <c r="C55" s="202">
        <f t="shared" si="4"/>
        <v>0.10895092362128074</v>
      </c>
      <c r="D55" s="202">
        <f t="shared" si="4"/>
        <v>0.10782997749339208</v>
      </c>
      <c r="E55" s="202">
        <f t="shared" si="4"/>
        <v>0.10494469553227265</v>
      </c>
      <c r="F55" s="202">
        <f t="shared" si="4"/>
        <v>0.10613061632909468</v>
      </c>
      <c r="G55" s="202">
        <f t="shared" si="4"/>
        <v>0.10565523836922303</v>
      </c>
      <c r="H55" s="202">
        <f t="shared" si="4"/>
        <v>0.10762155246722797</v>
      </c>
      <c r="I55" s="202">
        <f t="shared" si="4"/>
        <v>0.10829539691167923</v>
      </c>
      <c r="J55" s="202">
        <f t="shared" si="4"/>
        <v>0.10899090900038186</v>
      </c>
      <c r="K55" s="202">
        <f t="shared" si="4"/>
        <v>0.10991422991846263</v>
      </c>
      <c r="L55" s="202">
        <f t="shared" si="4"/>
        <v>0.11039408902370708</v>
      </c>
      <c r="M55" s="202">
        <f t="shared" si="4"/>
        <v>0.11015533165499068</v>
      </c>
      <c r="N55" s="202">
        <f t="shared" si="4"/>
        <v>0.11048007680872816</v>
      </c>
      <c r="O55" s="202">
        <f t="shared" si="4"/>
        <v>0.11044092828566267</v>
      </c>
      <c r="P55" s="202">
        <f t="shared" si="4"/>
        <v>0.11216868492647941</v>
      </c>
      <c r="Q55" s="202">
        <f t="shared" si="4"/>
        <v>0.11143743500879692</v>
      </c>
    </row>
    <row r="56" spans="1:17" x14ac:dyDescent="0.25">
      <c r="A56" s="129" t="s">
        <v>79</v>
      </c>
      <c r="B56" s="201">
        <f t="shared" ref="B56:Q56" si="5">IF(B$10=0,0,B$10/B$5)</f>
        <v>3.849850292106842E-2</v>
      </c>
      <c r="C56" s="201">
        <f t="shared" si="5"/>
        <v>3.7940982997037569E-2</v>
      </c>
      <c r="D56" s="201">
        <f t="shared" si="5"/>
        <v>3.7550625608910662E-2</v>
      </c>
      <c r="E56" s="201">
        <f t="shared" si="5"/>
        <v>3.7259981104278729E-2</v>
      </c>
      <c r="F56" s="201">
        <f t="shared" si="5"/>
        <v>3.6958841428497875E-2</v>
      </c>
      <c r="G56" s="201">
        <f t="shared" si="5"/>
        <v>3.6793296185803549E-2</v>
      </c>
      <c r="H56" s="201">
        <f t="shared" si="5"/>
        <v>3.7478043843552356E-2</v>
      </c>
      <c r="I56" s="201">
        <f t="shared" si="5"/>
        <v>3.7712702897003285E-2</v>
      </c>
      <c r="J56" s="201">
        <f t="shared" si="5"/>
        <v>3.7954907473656777E-2</v>
      </c>
      <c r="K56" s="201">
        <f t="shared" si="5"/>
        <v>3.8276444015884578E-2</v>
      </c>
      <c r="L56" s="201">
        <f t="shared" si="5"/>
        <v>3.8443549769079842E-2</v>
      </c>
      <c r="M56" s="201">
        <f t="shared" si="5"/>
        <v>3.8360405092873383E-2</v>
      </c>
      <c r="N56" s="201">
        <f t="shared" si="5"/>
        <v>3.8473494086952519E-2</v>
      </c>
      <c r="O56" s="201">
        <f t="shared" si="5"/>
        <v>3.8459861036413641E-2</v>
      </c>
      <c r="P56" s="201">
        <f t="shared" si="5"/>
        <v>3.9061533634987572E-2</v>
      </c>
      <c r="Q56" s="201">
        <f t="shared" si="5"/>
        <v>3.8806883745191152E-2</v>
      </c>
    </row>
    <row r="57" spans="1:17" x14ac:dyDescent="0.25">
      <c r="A57" s="127" t="s">
        <v>314</v>
      </c>
      <c r="B57" s="200">
        <f t="shared" ref="B57:Q57" si="6">IF(B$15=0,0,B$15/B$5)</f>
        <v>0.58403763527767305</v>
      </c>
      <c r="C57" s="200">
        <f t="shared" si="6"/>
        <v>0.57946699356499132</v>
      </c>
      <c r="D57" s="200">
        <f t="shared" si="6"/>
        <v>0.57810093733206103</v>
      </c>
      <c r="E57" s="200">
        <f t="shared" si="6"/>
        <v>0.56371547284361534</v>
      </c>
      <c r="F57" s="200">
        <f t="shared" si="6"/>
        <v>0.58757252068171817</v>
      </c>
      <c r="G57" s="200">
        <f t="shared" si="6"/>
        <v>0.57604465685232176</v>
      </c>
      <c r="H57" s="200">
        <f t="shared" si="6"/>
        <v>0.56562093913513944</v>
      </c>
      <c r="I57" s="200">
        <f t="shared" si="6"/>
        <v>0.57317079108036928</v>
      </c>
      <c r="J57" s="200">
        <f t="shared" si="6"/>
        <v>0.57405947181317163</v>
      </c>
      <c r="K57" s="200">
        <f t="shared" si="6"/>
        <v>0.57575965408823182</v>
      </c>
      <c r="L57" s="200">
        <f t="shared" si="6"/>
        <v>0.57556203989238064</v>
      </c>
      <c r="M57" s="200">
        <f t="shared" si="6"/>
        <v>0.5827888480308111</v>
      </c>
      <c r="N57" s="200">
        <f t="shared" si="6"/>
        <v>0.57509184583675277</v>
      </c>
      <c r="O57" s="200">
        <f t="shared" si="6"/>
        <v>0.57510531956978128</v>
      </c>
      <c r="P57" s="200">
        <f t="shared" si="6"/>
        <v>0.60632751796303719</v>
      </c>
      <c r="Q57" s="200">
        <f t="shared" si="6"/>
        <v>0.61147738236885096</v>
      </c>
    </row>
    <row r="58" spans="1:17" x14ac:dyDescent="0.25">
      <c r="A58" s="127" t="s">
        <v>313</v>
      </c>
      <c r="B58" s="200">
        <f t="shared" ref="B58:Q58" si="7">IF(B$26=0,0,B$26/B$5)</f>
        <v>3.0379408806614511E-2</v>
      </c>
      <c r="C58" s="200">
        <f t="shared" si="7"/>
        <v>4.29477714441086E-2</v>
      </c>
      <c r="D58" s="200">
        <f t="shared" si="7"/>
        <v>4.9337677649128789E-2</v>
      </c>
      <c r="E58" s="200">
        <f t="shared" si="7"/>
        <v>8.0165683908254667E-2</v>
      </c>
      <c r="F58" s="200">
        <f t="shared" si="7"/>
        <v>4.3224889053710872E-2</v>
      </c>
      <c r="G58" s="200">
        <f t="shared" si="7"/>
        <v>6.15958625836708E-2</v>
      </c>
      <c r="H58" s="200">
        <f t="shared" si="7"/>
        <v>6.7360578152581285E-2</v>
      </c>
      <c r="I58" s="200">
        <f t="shared" si="7"/>
        <v>5.385691885547645E-2</v>
      </c>
      <c r="J58" s="200">
        <f t="shared" si="7"/>
        <v>4.9642848786651886E-2</v>
      </c>
      <c r="K58" s="200">
        <f t="shared" si="7"/>
        <v>4.3745816745621363E-2</v>
      </c>
      <c r="L58" s="200">
        <f t="shared" si="7"/>
        <v>4.2403382694875584E-2</v>
      </c>
      <c r="M58" s="200">
        <f t="shared" si="7"/>
        <v>3.2308079123532223E-2</v>
      </c>
      <c r="N58" s="200">
        <f t="shared" si="7"/>
        <v>4.3344315998091458E-2</v>
      </c>
      <c r="O58" s="200">
        <f t="shared" si="7"/>
        <v>4.3087072191413341E-2</v>
      </c>
      <c r="P58" s="200">
        <f t="shared" si="7"/>
        <v>2.2782302966550181E-2</v>
      </c>
      <c r="Q58" s="200">
        <f t="shared" si="7"/>
        <v>3.0113969201357851E-2</v>
      </c>
    </row>
    <row r="59" spans="1:17" x14ac:dyDescent="0.25">
      <c r="A59" s="127" t="s">
        <v>312</v>
      </c>
      <c r="B59" s="200">
        <f t="shared" ref="B59:Q59" si="8">IF(B$27=0,0,B$27/B$5)</f>
        <v>0.12748981287637115</v>
      </c>
      <c r="C59" s="200">
        <f t="shared" si="8"/>
        <v>0.10577778639168621</v>
      </c>
      <c r="D59" s="200">
        <f t="shared" si="8"/>
        <v>9.4384946136443951E-2</v>
      </c>
      <c r="E59" s="200">
        <f t="shared" si="8"/>
        <v>4.1541744391770628E-2</v>
      </c>
      <c r="F59" s="200">
        <f t="shared" si="8"/>
        <v>0.10256786080834519</v>
      </c>
      <c r="G59" s="200">
        <f t="shared" si="8"/>
        <v>7.2012857433407629E-2</v>
      </c>
      <c r="H59" s="200">
        <f t="shared" si="8"/>
        <v>6.5072315801072117E-2</v>
      </c>
      <c r="I59" s="200">
        <f t="shared" si="8"/>
        <v>8.7817871802253117E-2</v>
      </c>
      <c r="J59" s="200">
        <f t="shared" si="8"/>
        <v>9.542952490962725E-2</v>
      </c>
      <c r="K59" s="200">
        <f t="shared" si="8"/>
        <v>0.10572264171473952</v>
      </c>
      <c r="L59" s="200">
        <f t="shared" si="8"/>
        <v>0.10812033112577761</v>
      </c>
      <c r="M59" s="200">
        <f t="shared" si="8"/>
        <v>0.12500203673865215</v>
      </c>
      <c r="N59" s="200">
        <f t="shared" si="8"/>
        <v>0.10621819314697893</v>
      </c>
      <c r="O59" s="200">
        <f t="shared" si="8"/>
        <v>0.10688404369894244</v>
      </c>
      <c r="P59" s="200">
        <f t="shared" si="8"/>
        <v>0.11981080664298677</v>
      </c>
      <c r="Q59" s="200">
        <f t="shared" si="8"/>
        <v>9.893071129253328E-2</v>
      </c>
    </row>
    <row r="60" spans="1:17" x14ac:dyDescent="0.25">
      <c r="A60" s="142" t="s">
        <v>318</v>
      </c>
      <c r="B60" s="199">
        <f t="shared" ref="B60:Q60" si="9">IF(B$28=0,0,B$28/B$5)</f>
        <v>9.7535797334330987E-2</v>
      </c>
      <c r="C60" s="199">
        <f t="shared" si="9"/>
        <v>7.5009611707164692E-2</v>
      </c>
      <c r="D60" s="199">
        <f t="shared" si="9"/>
        <v>6.3157803217977024E-2</v>
      </c>
      <c r="E60" s="199">
        <f t="shared" si="9"/>
        <v>8.4669021896919099E-3</v>
      </c>
      <c r="F60" s="199">
        <f t="shared" si="9"/>
        <v>7.1395803217530029E-2</v>
      </c>
      <c r="G60" s="199">
        <f t="shared" si="9"/>
        <v>3.9878705952586017E-2</v>
      </c>
      <c r="H60" s="199">
        <f t="shared" si="9"/>
        <v>3.2956357189483594E-2</v>
      </c>
      <c r="I60" s="199">
        <f t="shared" si="9"/>
        <v>5.6452547058262512E-2</v>
      </c>
      <c r="J60" s="199">
        <f t="shared" si="9"/>
        <v>6.4367459051022952E-2</v>
      </c>
      <c r="K60" s="199">
        <f t="shared" si="9"/>
        <v>7.5063473543158954E-2</v>
      </c>
      <c r="L60" s="199">
        <f t="shared" si="9"/>
        <v>7.7580376361560233E-2</v>
      </c>
      <c r="M60" s="199">
        <f t="shared" si="9"/>
        <v>9.4948828513502739E-2</v>
      </c>
      <c r="N60" s="199">
        <f t="shared" si="9"/>
        <v>7.5623306407064592E-2</v>
      </c>
      <c r="O60" s="199">
        <f t="shared" si="9"/>
        <v>7.6309586693096995E-2</v>
      </c>
      <c r="P60" s="199">
        <f t="shared" si="9"/>
        <v>9.0489330887568345E-2</v>
      </c>
      <c r="Q60" s="199">
        <f t="shared" si="9"/>
        <v>6.9187920570892833E-2</v>
      </c>
    </row>
    <row r="61" spans="1:17" x14ac:dyDescent="0.25">
      <c r="A61" s="142" t="s">
        <v>317</v>
      </c>
      <c r="B61" s="199">
        <f t="shared" ref="B61:Q61" si="10">IF(B$34=0,0,B$34/B$5)</f>
        <v>2.7466518484583327E-2</v>
      </c>
      <c r="C61" s="199">
        <f t="shared" si="10"/>
        <v>2.7251567242566031E-2</v>
      </c>
      <c r="D61" s="199">
        <f t="shared" si="10"/>
        <v>2.7187323422465427E-2</v>
      </c>
      <c r="E61" s="199">
        <f t="shared" si="10"/>
        <v>2.6510794030496783E-2</v>
      </c>
      <c r="F61" s="199">
        <f t="shared" si="10"/>
        <v>2.7632759475619679E-2</v>
      </c>
      <c r="G61" s="199">
        <f t="shared" si="10"/>
        <v>2.7090619267810399E-2</v>
      </c>
      <c r="H61" s="199">
        <f t="shared" si="10"/>
        <v>2.6600405593102699E-2</v>
      </c>
      <c r="I61" s="199">
        <f t="shared" si="10"/>
        <v>2.6955465156877106E-2</v>
      </c>
      <c r="J61" s="199">
        <f t="shared" si="10"/>
        <v>2.6997258637810568E-2</v>
      </c>
      <c r="K61" s="199">
        <f t="shared" si="10"/>
        <v>2.7077215964298445E-2</v>
      </c>
      <c r="L61" s="199">
        <f t="shared" si="10"/>
        <v>2.7067922429712128E-2</v>
      </c>
      <c r="M61" s="199">
        <f t="shared" si="10"/>
        <v>2.7407789669987435E-2</v>
      </c>
      <c r="N61" s="199">
        <f t="shared" si="10"/>
        <v>2.7045809824393297E-2</v>
      </c>
      <c r="O61" s="199">
        <f t="shared" si="10"/>
        <v>2.7046443476259081E-2</v>
      </c>
      <c r="P61" s="199">
        <f t="shared" si="10"/>
        <v>2.7456037492543297E-2</v>
      </c>
      <c r="Q61" s="199">
        <f t="shared" si="10"/>
        <v>2.7277028130486471E-2</v>
      </c>
    </row>
    <row r="62" spans="1:17" x14ac:dyDescent="0.25">
      <c r="A62" s="142" t="s">
        <v>316</v>
      </c>
      <c r="B62" s="199">
        <f t="shared" ref="B62:Q62" si="11">IF(B$45=0,0,B$45/B$5)</f>
        <v>2.4874970574568335E-3</v>
      </c>
      <c r="C62" s="199">
        <f t="shared" si="11"/>
        <v>3.5166074419554923E-3</v>
      </c>
      <c r="D62" s="199">
        <f t="shared" si="11"/>
        <v>4.0398194960015229E-3</v>
      </c>
      <c r="E62" s="199">
        <f t="shared" si="11"/>
        <v>6.5640481715819382E-3</v>
      </c>
      <c r="F62" s="199">
        <f t="shared" si="11"/>
        <v>3.5392981151954866E-3</v>
      </c>
      <c r="G62" s="199">
        <f t="shared" si="11"/>
        <v>5.0435322130112066E-3</v>
      </c>
      <c r="H62" s="199">
        <f t="shared" si="11"/>
        <v>5.5155530184858095E-3</v>
      </c>
      <c r="I62" s="199">
        <f t="shared" si="11"/>
        <v>4.4098595871134953E-3</v>
      </c>
      <c r="J62" s="199">
        <f t="shared" si="11"/>
        <v>4.0648072207937246E-3</v>
      </c>
      <c r="K62" s="199">
        <f t="shared" si="11"/>
        <v>3.5819522072821305E-3</v>
      </c>
      <c r="L62" s="199">
        <f t="shared" si="11"/>
        <v>3.4720323345052476E-3</v>
      </c>
      <c r="M62" s="199">
        <f t="shared" si="11"/>
        <v>2.6454185551619703E-3</v>
      </c>
      <c r="N62" s="199">
        <f t="shared" si="11"/>
        <v>3.5490769155210244E-3</v>
      </c>
      <c r="O62" s="199">
        <f t="shared" si="11"/>
        <v>3.5280135295863557E-3</v>
      </c>
      <c r="P62" s="199">
        <f t="shared" si="11"/>
        <v>1.8654382628751057E-3</v>
      </c>
      <c r="Q62" s="199">
        <f t="shared" si="11"/>
        <v>2.4657625911539654E-3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4.0756933449566275E-2</v>
      </c>
      <c r="C64" s="276">
        <f t="shared" si="13"/>
        <v>5.7618615085544334E-2</v>
      </c>
      <c r="D64" s="276">
        <f t="shared" si="13"/>
        <v>6.6191296127654481E-2</v>
      </c>
      <c r="E64" s="276">
        <f t="shared" si="13"/>
        <v>0.10755006671743757</v>
      </c>
      <c r="F64" s="276">
        <f t="shared" si="13"/>
        <v>5.7990395328015767E-2</v>
      </c>
      <c r="G64" s="276">
        <f t="shared" si="13"/>
        <v>8.2636844188511568E-2</v>
      </c>
      <c r="H64" s="276">
        <f t="shared" si="13"/>
        <v>9.0370771148492679E-2</v>
      </c>
      <c r="I64" s="276">
        <f t="shared" si="13"/>
        <v>7.2254298020224067E-2</v>
      </c>
      <c r="J64" s="276">
        <f t="shared" si="13"/>
        <v>6.6600712908011603E-2</v>
      </c>
      <c r="K64" s="276">
        <f t="shared" si="13"/>
        <v>5.8689270523592636E-2</v>
      </c>
      <c r="L64" s="276">
        <f t="shared" si="13"/>
        <v>5.6888264598330372E-2</v>
      </c>
      <c r="M64" s="276">
        <f t="shared" si="13"/>
        <v>4.3344432378632135E-2</v>
      </c>
      <c r="N64" s="276">
        <f t="shared" si="13"/>
        <v>5.8150618196577492E-2</v>
      </c>
      <c r="O64" s="276">
        <f t="shared" si="13"/>
        <v>5.7805500594854752E-2</v>
      </c>
      <c r="P64" s="276">
        <f t="shared" si="13"/>
        <v>3.05646766119218E-2</v>
      </c>
      <c r="Q64" s="276">
        <f t="shared" si="13"/>
        <v>4.0400820386432224E-2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0.36343665238487183</v>
      </c>
      <c r="C68" s="253">
        <f>IF(C$5=0,0,C$5/WWP_fec!C$5)</f>
        <v>0.37320705640586044</v>
      </c>
      <c r="D68" s="253">
        <f>IF(D$5=0,0,D$5/WWP_fec!D$5)</f>
        <v>0.37708672896541851</v>
      </c>
      <c r="E68" s="253">
        <f>IF(E$5=0,0,E$5/WWP_fec!E$5)</f>
        <v>0.3874541089586917</v>
      </c>
      <c r="F68" s="253">
        <f>IF(F$5=0,0,F$5/WWP_fec!F$5)</f>
        <v>0.38562981005453734</v>
      </c>
      <c r="G68" s="253">
        <f>IF(G$5=0,0,G$5/WWP_fec!G$5)</f>
        <v>0.38736488647099288</v>
      </c>
      <c r="H68" s="253">
        <f>IF(H$5=0,0,H$5/WWP_fec!H$5)</f>
        <v>0.38228176022408167</v>
      </c>
      <c r="I68" s="253">
        <f>IF(I$5=0,0,I$5/WWP_fec!I$5)</f>
        <v>0.3799030955006667</v>
      </c>
      <c r="J68" s="253">
        <f>IF(J$5=0,0,J$5/WWP_fec!J$5)</f>
        <v>0.37747879059414152</v>
      </c>
      <c r="K68" s="253">
        <f>IF(K$5=0,0,K$5/WWP_fec!K$5)</f>
        <v>0.37430782661844914</v>
      </c>
      <c r="L68" s="253">
        <f>IF(L$5=0,0,L$5/WWP_fec!L$5)</f>
        <v>0.37268079187088626</v>
      </c>
      <c r="M68" s="253">
        <f>IF(M$5=0,0,M$5/WWP_fec!M$5)</f>
        <v>0.37348856289659493</v>
      </c>
      <c r="N68" s="253">
        <f>IF(N$5=0,0,N$5/WWP_fec!N$5)</f>
        <v>0.3723907305608426</v>
      </c>
      <c r="O68" s="253">
        <f>IF(O$5=0,0,O$5/WWP_fec!O$5)</f>
        <v>0.37252273368080008</v>
      </c>
      <c r="P68" s="253">
        <f>IF(P$5=0,0,P$5/WWP_fec!P$5)</f>
        <v>0.36678469166493755</v>
      </c>
      <c r="Q68" s="253">
        <f>IF(Q$5=0,0,Q$5/WWP_fec!Q$5)</f>
        <v>0.36919152448162984</v>
      </c>
    </row>
    <row r="69" spans="1:17" x14ac:dyDescent="0.25">
      <c r="A69" s="132" t="s">
        <v>83</v>
      </c>
      <c r="B69" s="282">
        <f>IF(B$6=0,0,B$6/WWP_fec!B$6)</f>
        <v>0.44678844132122192</v>
      </c>
      <c r="C69" s="282">
        <f>IF(C$6=0,0,C$6/WWP_fec!C$6)</f>
        <v>0.4521554701218134</v>
      </c>
      <c r="D69" s="282">
        <f>IF(D$6=0,0,D$6/WWP_fec!D$6)</f>
        <v>0.4521554701218134</v>
      </c>
      <c r="E69" s="282">
        <f>IF(E$6=0,0,E$6/WWP_fec!E$6)</f>
        <v>0.45215547012181345</v>
      </c>
      <c r="F69" s="282">
        <f>IF(F$6=0,0,F$6/WWP_fec!F$6)</f>
        <v>0.45511202557967939</v>
      </c>
      <c r="G69" s="282">
        <f>IF(G$6=0,0,G$6/WWP_fec!G$6)</f>
        <v>0.45511202557967939</v>
      </c>
      <c r="H69" s="282">
        <f>IF(H$6=0,0,H$6/WWP_fec!H$6)</f>
        <v>0.45749869122866704</v>
      </c>
      <c r="I69" s="282">
        <f>IF(I$6=0,0,I$6/WWP_fec!I$6)</f>
        <v>0.45749869122866699</v>
      </c>
      <c r="J69" s="282">
        <f>IF(J$6=0,0,J$6/WWP_fec!J$6)</f>
        <v>0.45749869122866704</v>
      </c>
      <c r="K69" s="282">
        <f>IF(K$6=0,0,K$6/WWP_fec!K$6)</f>
        <v>0.45749869122866699</v>
      </c>
      <c r="L69" s="282">
        <f>IF(L$6=0,0,L$6/WWP_fec!L$6)</f>
        <v>0.45749869122866699</v>
      </c>
      <c r="M69" s="282">
        <f>IF(M$6=0,0,M$6/WWP_fec!M$6)</f>
        <v>0.45749869122866699</v>
      </c>
      <c r="N69" s="282">
        <f>IF(N$6=0,0,N$6/WWP_fec!N$6)</f>
        <v>0.45749869122866693</v>
      </c>
      <c r="O69" s="282">
        <f>IF(O$6=0,0,O$6/WWP_fec!O$6)</f>
        <v>0.45749869122866704</v>
      </c>
      <c r="P69" s="282">
        <f>IF(P$6=0,0,P$6/WWP_fec!P$6)</f>
        <v>0.45749869122866704</v>
      </c>
      <c r="Q69" s="282">
        <f>IF(Q$6=0,0,Q$6/WWP_fec!Q$6)</f>
        <v>0.45749869122866699</v>
      </c>
    </row>
    <row r="70" spans="1:17" x14ac:dyDescent="0.25">
      <c r="A70" s="76" t="s">
        <v>82</v>
      </c>
      <c r="B70" s="281">
        <f>IF(B$7=0,0,B$7/WWP_fec!B$7)</f>
        <v>0.1116316629185182</v>
      </c>
      <c r="C70" s="281">
        <f>IF(C$7=0,0,C$7/WWP_fec!C$7)</f>
        <v>0.1129726339341736</v>
      </c>
      <c r="D70" s="281">
        <f>IF(D$7=0,0,D$7/WWP_fec!D$7)</f>
        <v>0.11297263393417357</v>
      </c>
      <c r="E70" s="281">
        <f>IF(E$7=0,0,E$7/WWP_fec!E$7)</f>
        <v>0.11297263393417359</v>
      </c>
      <c r="F70" s="281">
        <f>IF(F$7=0,0,F$7/WWP_fec!F$7)</f>
        <v>0.11371133971021471</v>
      </c>
      <c r="G70" s="281">
        <f>IF(G$7=0,0,G$7/WWP_fec!G$7)</f>
        <v>0.11371133971021474</v>
      </c>
      <c r="H70" s="281">
        <f>IF(H$7=0,0,H$7/WWP_fec!H$7)</f>
        <v>0.11430765651384357</v>
      </c>
      <c r="I70" s="281">
        <f>IF(I$7=0,0,I$7/WWP_fec!I$7)</f>
        <v>0.11430765651384359</v>
      </c>
      <c r="J70" s="281">
        <f>IF(J$7=0,0,J$7/WWP_fec!J$7)</f>
        <v>0.11430765651384359</v>
      </c>
      <c r="K70" s="281">
        <f>IF(K$7=0,0,K$7/WWP_fec!K$7)</f>
        <v>0.11430765651384359</v>
      </c>
      <c r="L70" s="281">
        <f>IF(L$7=0,0,L$7/WWP_fec!L$7)</f>
        <v>0.11430765651384359</v>
      </c>
      <c r="M70" s="281">
        <f>IF(M$7=0,0,M$7/WWP_fec!M$7)</f>
        <v>0.11430765651384359</v>
      </c>
      <c r="N70" s="281">
        <f>IF(N$7=0,0,N$7/WWP_fec!N$7)</f>
        <v>0.11430765651384359</v>
      </c>
      <c r="O70" s="281">
        <f>IF(O$7=0,0,O$7/WWP_fec!O$7)</f>
        <v>0.11430765651384357</v>
      </c>
      <c r="P70" s="281">
        <f>IF(P$7=0,0,P$7/WWP_fec!P$7)</f>
        <v>0.11430765651384357</v>
      </c>
      <c r="Q70" s="281">
        <f>IF(Q$7=0,0,Q$7/WWP_fec!Q$7)</f>
        <v>0.1143076565138436</v>
      </c>
    </row>
    <row r="71" spans="1:17" x14ac:dyDescent="0.25">
      <c r="A71" s="76" t="s">
        <v>81</v>
      </c>
      <c r="B71" s="281">
        <f>IF(B$8=0,0,B$8/WWP_fec!B$8)</f>
        <v>0.60933469279080077</v>
      </c>
      <c r="C71" s="281">
        <f>IF(C$8=0,0,C$8/WWP_fec!C$8)</f>
        <v>0.61665430212477756</v>
      </c>
      <c r="D71" s="281">
        <f>IF(D$8=0,0,D$8/WWP_fec!D$8)</f>
        <v>0.61665430212477756</v>
      </c>
      <c r="E71" s="281">
        <f>IF(E$8=0,0,E$8/WWP_fec!E$8)</f>
        <v>0.61665430212477756</v>
      </c>
      <c r="F71" s="281">
        <f>IF(F$8=0,0,F$8/WWP_fec!F$8)</f>
        <v>0.6206864830073231</v>
      </c>
      <c r="G71" s="281">
        <f>IF(G$8=0,0,G$8/WWP_fec!G$8)</f>
        <v>0.62068648300732299</v>
      </c>
      <c r="H71" s="281">
        <f>IF(H$8=0,0,H$8/WWP_fec!H$8)</f>
        <v>0.62394144228003767</v>
      </c>
      <c r="I71" s="281">
        <f>IF(I$8=0,0,I$8/WWP_fec!I$8)</f>
        <v>0.62394144228003767</v>
      </c>
      <c r="J71" s="281">
        <f>IF(J$8=0,0,J$8/WWP_fec!J$8)</f>
        <v>0.62394144228003778</v>
      </c>
      <c r="K71" s="281">
        <f>IF(K$8=0,0,K$8/WWP_fec!K$8)</f>
        <v>0.62394144228003778</v>
      </c>
      <c r="L71" s="281">
        <f>IF(L$8=0,0,L$8/WWP_fec!L$8)</f>
        <v>0.62394144228003767</v>
      </c>
      <c r="M71" s="281">
        <f>IF(M$8=0,0,M$8/WWP_fec!M$8)</f>
        <v>0.62394144228003767</v>
      </c>
      <c r="N71" s="281">
        <f>IF(N$8=0,0,N$8/WWP_fec!N$8)</f>
        <v>0.62394144228003778</v>
      </c>
      <c r="O71" s="281">
        <f>IF(O$8=0,0,O$8/WWP_fec!O$8)</f>
        <v>0.62394144228003767</v>
      </c>
      <c r="P71" s="281">
        <f>IF(P$8=0,0,P$8/WWP_fec!P$8)</f>
        <v>0.62394144228003767</v>
      </c>
      <c r="Q71" s="281">
        <f>IF(Q$8=0,0,Q$8/WWP_fec!Q$8)</f>
        <v>0.62394144228003767</v>
      </c>
    </row>
    <row r="72" spans="1:17" x14ac:dyDescent="0.25">
      <c r="A72" s="76" t="s">
        <v>80</v>
      </c>
      <c r="B72" s="281">
        <f>IF(B$9=0,0,B$9/WWP_fec!B$9)</f>
        <v>0.4332475486745373</v>
      </c>
      <c r="C72" s="281">
        <f>IF(C$9=0,0,C$9/WWP_fec!C$9)</f>
        <v>0.43845191802806344</v>
      </c>
      <c r="D72" s="281">
        <f>IF(D$9=0,0,D$9/WWP_fec!D$9)</f>
        <v>0.43845191802806344</v>
      </c>
      <c r="E72" s="281">
        <f>IF(E$9=0,0,E$9/WWP_fec!E$9)</f>
        <v>0.43845191802806333</v>
      </c>
      <c r="F72" s="281">
        <f>IF(F$9=0,0,F$9/WWP_fec!F$9)</f>
        <v>0.44131886866101383</v>
      </c>
      <c r="G72" s="281">
        <f>IF(G$9=0,0,G$9/WWP_fec!G$9)</f>
        <v>0.44131886866101377</v>
      </c>
      <c r="H72" s="281">
        <f>IF(H$9=0,0,H$9/WWP_fec!H$9)</f>
        <v>0.44363320123164129</v>
      </c>
      <c r="I72" s="281">
        <f>IF(I$9=0,0,I$9/WWP_fec!I$9)</f>
        <v>0.44363320123164129</v>
      </c>
      <c r="J72" s="281">
        <f>IF(J$9=0,0,J$9/WWP_fec!J$9)</f>
        <v>0.44363320123164124</v>
      </c>
      <c r="K72" s="281">
        <f>IF(K$9=0,0,K$9/WWP_fec!K$9)</f>
        <v>0.44363320123164124</v>
      </c>
      <c r="L72" s="281">
        <f>IF(L$9=0,0,L$9/WWP_fec!L$9)</f>
        <v>0.44363320123164124</v>
      </c>
      <c r="M72" s="281">
        <f>IF(M$9=0,0,M$9/WWP_fec!M$9)</f>
        <v>0.44363320123164129</v>
      </c>
      <c r="N72" s="281">
        <f>IF(N$9=0,0,N$9/WWP_fec!N$9)</f>
        <v>0.44363320123164124</v>
      </c>
      <c r="O72" s="281">
        <f>IF(O$9=0,0,O$9/WWP_fec!O$9)</f>
        <v>0.44363320123164124</v>
      </c>
      <c r="P72" s="281">
        <f>IF(P$9=0,0,P$9/WWP_fec!P$9)</f>
        <v>0.44363320123164129</v>
      </c>
      <c r="Q72" s="281">
        <f>IF(Q$9=0,0,Q$9/WWP_fec!Q$9)</f>
        <v>0.44363320123164129</v>
      </c>
    </row>
    <row r="73" spans="1:17" x14ac:dyDescent="0.25">
      <c r="A73" s="129" t="s">
        <v>79</v>
      </c>
      <c r="B73" s="280">
        <f>IF(B$10=0,0,B$10/WWP_fec!B$10)</f>
        <v>0.68252425101757386</v>
      </c>
      <c r="C73" s="280">
        <f>IF(C$10=0,0,C$10/WWP_fec!C$10)</f>
        <v>0.69072304707747412</v>
      </c>
      <c r="D73" s="280">
        <f>IF(D$10=0,0,D$10/WWP_fec!D$10)</f>
        <v>0.69072304707747434</v>
      </c>
      <c r="E73" s="280">
        <f>IF(E$10=0,0,E$10/WWP_fec!E$10)</f>
        <v>0.70422011068835066</v>
      </c>
      <c r="F73" s="280">
        <f>IF(F$10=0,0,F$10/WWP_fec!F$10)</f>
        <v>0.69523954887753092</v>
      </c>
      <c r="G73" s="280">
        <f>IF(G$10=0,0,G$10/WWP_fec!G$10)</f>
        <v>0.69523954887753114</v>
      </c>
      <c r="H73" s="280">
        <f>IF(H$10=0,0,H$10/WWP_fec!H$10)</f>
        <v>0.69888547395940559</v>
      </c>
      <c r="I73" s="280">
        <f>IF(I$10=0,0,I$10/WWP_fec!I$10)</f>
        <v>0.69888547395940559</v>
      </c>
      <c r="J73" s="280">
        <f>IF(J$10=0,0,J$10/WWP_fec!J$10)</f>
        <v>0.69888547395940559</v>
      </c>
      <c r="K73" s="280">
        <f>IF(K$10=0,0,K$10/WWP_fec!K$10)</f>
        <v>0.69888547395940559</v>
      </c>
      <c r="L73" s="280">
        <f>IF(L$10=0,0,L$10/WWP_fec!L$10)</f>
        <v>0.69888547395940559</v>
      </c>
      <c r="M73" s="280">
        <f>IF(M$10=0,0,M$10/WWP_fec!M$10)</f>
        <v>0.69888547395940548</v>
      </c>
      <c r="N73" s="280">
        <f>IF(N$10=0,0,N$10/WWP_fec!N$10)</f>
        <v>0.69888547395940548</v>
      </c>
      <c r="O73" s="280">
        <f>IF(O$10=0,0,O$10/WWP_fec!O$10)</f>
        <v>0.69888547395940548</v>
      </c>
      <c r="P73" s="280">
        <f>IF(P$10=0,0,P$10/WWP_fec!P$10)</f>
        <v>0.6988854739594057</v>
      </c>
      <c r="Q73" s="280">
        <f>IF(Q$10=0,0,Q$10/WWP_fec!Q$10)</f>
        <v>0.69888547395940548</v>
      </c>
    </row>
    <row r="74" spans="1:17" x14ac:dyDescent="0.25">
      <c r="A74" s="127" t="s">
        <v>314</v>
      </c>
      <c r="B74" s="305">
        <f>IF(B$15=0,0,B$15/WWP_fec!B$15)</f>
        <v>0.34705890905188497</v>
      </c>
      <c r="C74" s="305">
        <f>IF(C$15=0,0,C$15/WWP_fec!C$15)</f>
        <v>0.3535999460144677</v>
      </c>
      <c r="D74" s="305">
        <f>IF(D$15=0,0,D$15/WWP_fec!D$15)</f>
        <v>0.35643353818814177</v>
      </c>
      <c r="E74" s="305">
        <f>IF(E$15=0,0,E$15/WWP_fec!E$15)</f>
        <v>0.35711974787668671</v>
      </c>
      <c r="F74" s="305">
        <f>IF(F$15=0,0,F$15/WWP_fec!F$15)</f>
        <v>0.37048080791092214</v>
      </c>
      <c r="G74" s="305">
        <f>IF(G$15=0,0,G$15/WWP_fec!G$15)</f>
        <v>0.36484638132496411</v>
      </c>
      <c r="H74" s="305">
        <f>IF(H$15=0,0,H$15/WWP_fec!H$15)</f>
        <v>0.35354336849724743</v>
      </c>
      <c r="I74" s="305">
        <f>IF(I$15=0,0,I$15/WWP_fec!I$15)</f>
        <v>0.3560332204675995</v>
      </c>
      <c r="J74" s="305">
        <f>IF(J$15=0,0,J$15/WWP_fec!J$15)</f>
        <v>0.35430973233318935</v>
      </c>
      <c r="K74" s="305">
        <f>IF(K$15=0,0,K$15/WWP_fec!K$15)</f>
        <v>0.35237393537962786</v>
      </c>
      <c r="L74" s="305">
        <f>IF(L$15=0,0,L$15/WWP_fec!L$15)</f>
        <v>0.35072182521554124</v>
      </c>
      <c r="M74" s="305">
        <f>IF(M$15=0,0,M$15/WWP_fec!M$15)</f>
        <v>0.35589524029137359</v>
      </c>
      <c r="N74" s="305">
        <f>IF(N$15=0,0,N$15/WWP_fec!N$15)</f>
        <v>0.35016256251669553</v>
      </c>
      <c r="O74" s="305">
        <f>IF(O$15=0,0,O$15/WWP_fec!O$15)</f>
        <v>0.35029489312143863</v>
      </c>
      <c r="P74" s="305">
        <f>IF(P$15=0,0,P$15/WWP_fec!P$15)</f>
        <v>0.35012241905202168</v>
      </c>
      <c r="Q74" s="305">
        <f>IF(Q$15=0,0,Q$15/WWP_fec!Q$15)</f>
        <v>0.35012218794615579</v>
      </c>
    </row>
    <row r="75" spans="1:17" x14ac:dyDescent="0.25">
      <c r="A75" s="127" t="s">
        <v>313</v>
      </c>
      <c r="B75" s="305">
        <f>IF(B$26=0,0,B$26/WWP_fec!B$26)</f>
        <v>0.41393635004760265</v>
      </c>
      <c r="C75" s="305">
        <f>IF(C$26=0,0,C$26/WWP_fec!C$26)</f>
        <v>0.41890874437756231</v>
      </c>
      <c r="D75" s="305">
        <f>IF(D$26=0,0,D$26/WWP_fec!D$26)</f>
        <v>0.41890874437756237</v>
      </c>
      <c r="E75" s="305">
        <f>IF(E$26=0,0,E$26/WWP_fec!E$26)</f>
        <v>0.41890874437756237</v>
      </c>
      <c r="F75" s="305">
        <f>IF(F$26=0,0,F$26/WWP_fec!F$26)</f>
        <v>0.42164790605176178</v>
      </c>
      <c r="G75" s="305">
        <f>IF(G$26=0,0,G$26/WWP_fec!G$26)</f>
        <v>0.42164790605176178</v>
      </c>
      <c r="H75" s="305">
        <f>IF(H$26=0,0,H$26/WWP_fec!H$26)</f>
        <v>0.4238590815795002</v>
      </c>
      <c r="I75" s="305">
        <f>IF(I$26=0,0,I$26/WWP_fec!I$26)</f>
        <v>0.42385908157950025</v>
      </c>
      <c r="J75" s="305">
        <f>IF(J$26=0,0,J$26/WWP_fec!J$26)</f>
        <v>0.42385908157950031</v>
      </c>
      <c r="K75" s="305">
        <f>IF(K$26=0,0,K$26/WWP_fec!K$26)</f>
        <v>0.42385908157950025</v>
      </c>
      <c r="L75" s="305">
        <f>IF(L$26=0,0,L$26/WWP_fec!L$26)</f>
        <v>0.42385908157950025</v>
      </c>
      <c r="M75" s="305">
        <f>IF(M$26=0,0,M$26/WWP_fec!M$26)</f>
        <v>0.42385908157950025</v>
      </c>
      <c r="N75" s="305">
        <f>IF(N$26=0,0,N$26/WWP_fec!N$26)</f>
        <v>0.42385908157950025</v>
      </c>
      <c r="O75" s="305">
        <f>IF(O$26=0,0,O$26/WWP_fec!O$26)</f>
        <v>0.42385908157950031</v>
      </c>
      <c r="P75" s="305">
        <f>IF(P$26=0,0,P$26/WWP_fec!P$26)</f>
        <v>0.42385908157950036</v>
      </c>
      <c r="Q75" s="305">
        <f>IF(Q$26=0,0,Q$26/WWP_fec!Q$26)</f>
        <v>0.42385908157950031</v>
      </c>
    </row>
    <row r="76" spans="1:17" x14ac:dyDescent="0.25">
      <c r="A76" s="127" t="s">
        <v>312</v>
      </c>
      <c r="B76" s="305">
        <f>IF(B$27=0,0,B$27/WWP_fec!B$27)</f>
        <v>0.28230855002580285</v>
      </c>
      <c r="C76" s="305">
        <f>IF(C$27=0,0,C$27/WWP_fec!C$27)</f>
        <v>0.28357664881209399</v>
      </c>
      <c r="D76" s="305">
        <f>IF(D$27=0,0,D$27/WWP_fec!D$27)</f>
        <v>0.28249412343967051</v>
      </c>
      <c r="E76" s="305">
        <f>IF(E$27=0,0,E$27/WWP_fec!E$27)</f>
        <v>0.25934298157695518</v>
      </c>
      <c r="F76" s="305">
        <f>IF(F$27=0,0,F$27/WWP_fec!F$27)</f>
        <v>0.28980927715468885</v>
      </c>
      <c r="G76" s="305">
        <f>IF(G$27=0,0,G$27/WWP_fec!G$27)</f>
        <v>0.27947618350348696</v>
      </c>
      <c r="H76" s="305">
        <f>IF(H$27=0,0,H$27/WWP_fec!H$27)</f>
        <v>0.27379130269548951</v>
      </c>
      <c r="I76" s="305">
        <f>IF(I$27=0,0,I$27/WWP_fec!I$27)</f>
        <v>0.28347250597781226</v>
      </c>
      <c r="J76" s="305">
        <f>IF(J$27=0,0,J$27/WWP_fec!J$27)</f>
        <v>0.2849388105932672</v>
      </c>
      <c r="K76" s="305">
        <f>IF(K$27=0,0,K$27/WWP_fec!K$27)</f>
        <v>0.28589585228755027</v>
      </c>
      <c r="L76" s="305">
        <f>IF(L$27=0,0,L$27/WWP_fec!L$27)</f>
        <v>0.28513750426730583</v>
      </c>
      <c r="M76" s="305">
        <f>IF(M$27=0,0,M$27/WWP_fec!M$27)</f>
        <v>0.29130685361918374</v>
      </c>
      <c r="N76" s="305">
        <f>IF(N$27=0,0,N$27/WWP_fec!N$27)</f>
        <v>0.28334158240303348</v>
      </c>
      <c r="O76" s="305">
        <f>IF(O$27=0,0,O$27/WWP_fec!O$27)</f>
        <v>0.28428807484218782</v>
      </c>
      <c r="P76" s="305">
        <f>IF(P$27=0,0,P$27/WWP_fec!P$27)</f>
        <v>0.28259669066347626</v>
      </c>
      <c r="Q76" s="305">
        <f>IF(Q$27=0,0,Q$27/WWP_fec!Q$27)</f>
        <v>0.27691618028480147</v>
      </c>
    </row>
    <row r="77" spans="1:17" x14ac:dyDescent="0.25">
      <c r="A77" s="72" t="s">
        <v>311</v>
      </c>
      <c r="B77" s="304">
        <f>IF(B$47=0,0,B$47/WWP_fec!B$47)</f>
        <v>0.48292574172220315</v>
      </c>
      <c r="C77" s="304">
        <f>IF(C$47=0,0,C$47/WWP_fec!C$47)</f>
        <v>0.48872686844048946</v>
      </c>
      <c r="D77" s="304">
        <f>IF(D$47=0,0,D$47/WWP_fec!D$47)</f>
        <v>0.48872686844048957</v>
      </c>
      <c r="E77" s="304">
        <f>IF(E$47=0,0,E$47/WWP_fec!E$47)</f>
        <v>0.48872686844048946</v>
      </c>
      <c r="F77" s="304">
        <f>IF(F$47=0,0,F$47/WWP_fec!F$47)</f>
        <v>0.49192255706038868</v>
      </c>
      <c r="G77" s="304">
        <f>IF(G$47=0,0,G$47/WWP_fec!G$47)</f>
        <v>0.49192255706038868</v>
      </c>
      <c r="H77" s="304">
        <f>IF(H$47=0,0,H$47/WWP_fec!H$47)</f>
        <v>0.49450226184275031</v>
      </c>
      <c r="I77" s="304">
        <f>IF(I$47=0,0,I$47/WWP_fec!I$47)</f>
        <v>0.49450226184275031</v>
      </c>
      <c r="J77" s="304">
        <f>IF(J$47=0,0,J$47/WWP_fec!J$47)</f>
        <v>0.49450226184275031</v>
      </c>
      <c r="K77" s="304">
        <f>IF(K$47=0,0,K$47/WWP_fec!K$47)</f>
        <v>0.49450226184275031</v>
      </c>
      <c r="L77" s="304">
        <f>IF(L$47=0,0,L$47/WWP_fec!L$47)</f>
        <v>0.49450226184275031</v>
      </c>
      <c r="M77" s="304">
        <f>IF(M$47=0,0,M$47/WWP_fec!M$47)</f>
        <v>0.49450226184275031</v>
      </c>
      <c r="N77" s="304">
        <f>IF(N$47=0,0,N$47/WWP_fec!N$47)</f>
        <v>0.49450226184275031</v>
      </c>
      <c r="O77" s="304">
        <f>IF(O$47=0,0,O$47/WWP_fec!O$47)</f>
        <v>0.49450226184275031</v>
      </c>
      <c r="P77" s="304">
        <f>IF(P$47=0,0,P$47/WWP_fec!P$47)</f>
        <v>0.49450226184275031</v>
      </c>
      <c r="Q77" s="304">
        <f>IF(Q$47=0,0,Q$47/WWP_fec!Q$47)</f>
        <v>0.49450226184275037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330.56386437732874</v>
      </c>
      <c r="C5" s="96">
        <v>333.68302485136803</v>
      </c>
      <c r="D5" s="96">
        <v>380.07444206412003</v>
      </c>
      <c r="E5" s="96">
        <v>307.53243186152417</v>
      </c>
      <c r="F5" s="96">
        <v>720.16682726714407</v>
      </c>
      <c r="G5" s="96">
        <v>513.17493926151519</v>
      </c>
      <c r="H5" s="96">
        <v>255.38395895128807</v>
      </c>
      <c r="I5" s="96">
        <v>347.78799059526</v>
      </c>
      <c r="J5" s="96">
        <v>301.45968131198401</v>
      </c>
      <c r="K5" s="96">
        <v>205.95319586636401</v>
      </c>
      <c r="L5" s="96">
        <v>191.1097465374126</v>
      </c>
      <c r="M5" s="96">
        <v>281.26778458817665</v>
      </c>
      <c r="N5" s="96">
        <v>138.85386254575258</v>
      </c>
      <c r="O5" s="96">
        <v>175.06147437125156</v>
      </c>
      <c r="P5" s="96">
        <v>147.85670903013599</v>
      </c>
      <c r="Q5" s="96">
        <v>118.73451317654597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16.284789801297112</v>
      </c>
      <c r="C10" s="158">
        <v>16.99972923030705</v>
      </c>
      <c r="D10" s="158">
        <v>18.010651611130111</v>
      </c>
      <c r="E10" s="158">
        <v>16.223731549333031</v>
      </c>
      <c r="F10" s="158">
        <v>23.478916501567134</v>
      </c>
      <c r="G10" s="158">
        <v>21.430091030461195</v>
      </c>
      <c r="H10" s="158">
        <v>18.046090855480784</v>
      </c>
      <c r="I10" s="158">
        <v>19.863688716515085</v>
      </c>
      <c r="J10" s="158">
        <v>18.799816775827658</v>
      </c>
      <c r="K10" s="158">
        <v>14.161700136555606</v>
      </c>
      <c r="L10" s="158">
        <v>13.770061152220929</v>
      </c>
      <c r="M10" s="158">
        <v>14.907381273829532</v>
      </c>
      <c r="N10" s="158">
        <v>13.398127951732629</v>
      </c>
      <c r="O10" s="158">
        <v>13.695471461976879</v>
      </c>
      <c r="P10" s="158">
        <v>12.670195919735594</v>
      </c>
      <c r="Q10" s="158">
        <v>12.279669031301136</v>
      </c>
    </row>
    <row r="11" spans="1:17" x14ac:dyDescent="0.25">
      <c r="A11" s="92" t="s">
        <v>125</v>
      </c>
      <c r="B11" s="91">
        <v>7.6252949401334353</v>
      </c>
      <c r="C11" s="91">
        <v>7.9600627865134435</v>
      </c>
      <c r="D11" s="91">
        <v>8.4334235980078436</v>
      </c>
      <c r="E11" s="91">
        <v>6.1164495231444551</v>
      </c>
      <c r="F11" s="91">
        <v>10.993919195994469</v>
      </c>
      <c r="G11" s="91">
        <v>10.034563951704104</v>
      </c>
      <c r="H11" s="91">
        <v>8.4500178982061662</v>
      </c>
      <c r="I11" s="91">
        <v>9.3011016359795757</v>
      </c>
      <c r="J11" s="91">
        <v>8.802947381288023</v>
      </c>
      <c r="K11" s="91">
        <v>6.6311657511454687</v>
      </c>
      <c r="L11" s="91">
        <v>6.4477821888124538</v>
      </c>
      <c r="M11" s="91">
        <v>6.9803282931486157</v>
      </c>
      <c r="N11" s="91">
        <v>6.2736257897212502</v>
      </c>
      <c r="O11" s="91">
        <v>6.412855831484908</v>
      </c>
      <c r="P11" s="91">
        <v>5.9327742031747706</v>
      </c>
      <c r="Q11" s="91">
        <v>5.7499113757940865</v>
      </c>
    </row>
    <row r="12" spans="1:17" x14ac:dyDescent="0.25">
      <c r="A12" s="92" t="s">
        <v>26</v>
      </c>
      <c r="B12" s="91">
        <v>8.6594948611636777</v>
      </c>
      <c r="C12" s="91">
        <v>9.0396664437936067</v>
      </c>
      <c r="D12" s="91">
        <v>9.5772280131222676</v>
      </c>
      <c r="E12" s="91">
        <v>10.107282026188578</v>
      </c>
      <c r="F12" s="91">
        <v>12.484997305572666</v>
      </c>
      <c r="G12" s="91">
        <v>11.395527078757091</v>
      </c>
      <c r="H12" s="91">
        <v>9.5960729572746164</v>
      </c>
      <c r="I12" s="91">
        <v>10.562587080535508</v>
      </c>
      <c r="J12" s="91">
        <v>9.996869394539635</v>
      </c>
      <c r="K12" s="91">
        <v>7.530534385410137</v>
      </c>
      <c r="L12" s="91">
        <v>7.3222789634084764</v>
      </c>
      <c r="M12" s="91">
        <v>7.9270529806809176</v>
      </c>
      <c r="N12" s="91">
        <v>7.12450216201138</v>
      </c>
      <c r="O12" s="91">
        <v>7.2826156304919705</v>
      </c>
      <c r="P12" s="91">
        <v>6.7374217165608226</v>
      </c>
      <c r="Q12" s="91">
        <v>6.5297576555070505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129.64338727795024</v>
      </c>
      <c r="C15" s="206">
        <v>163.21423311839533</v>
      </c>
      <c r="D15" s="206">
        <v>219.54245887577176</v>
      </c>
      <c r="E15" s="206">
        <v>252.52752374844403</v>
      </c>
      <c r="F15" s="206">
        <v>477.65584766778767</v>
      </c>
      <c r="G15" s="206">
        <v>364.86902967051026</v>
      </c>
      <c r="H15" s="206">
        <v>156.60427383843395</v>
      </c>
      <c r="I15" s="206">
        <v>190.5993679202785</v>
      </c>
      <c r="J15" s="206">
        <v>140.24284996370196</v>
      </c>
      <c r="K15" s="206">
        <v>69.789261578054607</v>
      </c>
      <c r="L15" s="206">
        <v>54.042891591791523</v>
      </c>
      <c r="M15" s="206">
        <v>108.87921623444055</v>
      </c>
      <c r="N15" s="206">
        <v>9.4844047038104122</v>
      </c>
      <c r="O15" s="206">
        <v>39.719523497809305</v>
      </c>
      <c r="P15" s="206">
        <v>0.5637063750449377</v>
      </c>
      <c r="Q15" s="206">
        <v>0.50502162877569901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16.689817551738933</v>
      </c>
      <c r="C19" s="87">
        <v>22.966775858312499</v>
      </c>
      <c r="D19" s="87">
        <v>28.653214714698919</v>
      </c>
      <c r="E19" s="87">
        <v>50.69637599383551</v>
      </c>
      <c r="F19" s="87">
        <v>45.41798598905681</v>
      </c>
      <c r="G19" s="87">
        <v>87.62932918719973</v>
      </c>
      <c r="H19" s="87">
        <v>15.618945519521432</v>
      </c>
      <c r="I19" s="87">
        <v>15.858632741705199</v>
      </c>
      <c r="J19" s="87">
        <v>10.856246725023308</v>
      </c>
      <c r="K19" s="87">
        <v>5.5693052332718906</v>
      </c>
      <c r="L19" s="87">
        <v>1.3475839554382127</v>
      </c>
      <c r="M19" s="87">
        <v>7.6329243194291054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54.835774720637993</v>
      </c>
      <c r="C20" s="87">
        <v>49.053605924422385</v>
      </c>
      <c r="D20" s="87">
        <v>54.979369319025771</v>
      </c>
      <c r="E20" s="87">
        <v>57.702272099082727</v>
      </c>
      <c r="F20" s="87">
        <v>34.74347337768814</v>
      </c>
      <c r="G20" s="87">
        <v>34.633225229791151</v>
      </c>
      <c r="H20" s="87">
        <v>103.9191483854197</v>
      </c>
      <c r="I20" s="87">
        <v>92.444960047283402</v>
      </c>
      <c r="J20" s="87">
        <v>74.935350274564072</v>
      </c>
      <c r="K20" s="87">
        <v>43.351569098438659</v>
      </c>
      <c r="L20" s="87">
        <v>49.063980668548041</v>
      </c>
      <c r="M20" s="87">
        <v>37.519371289056281</v>
      </c>
      <c r="N20" s="87">
        <v>9.4844047038104122</v>
      </c>
      <c r="O20" s="87">
        <v>39.719523497809305</v>
      </c>
      <c r="P20" s="87">
        <v>0.5637063750449377</v>
      </c>
      <c r="Q20" s="87">
        <v>0.50502162877569901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58.117795005573328</v>
      </c>
      <c r="C22" s="87">
        <v>91.19385133566044</v>
      </c>
      <c r="D22" s="87">
        <v>135.90987484204706</v>
      </c>
      <c r="E22" s="87">
        <v>144.1288756555258</v>
      </c>
      <c r="F22" s="87">
        <v>397.4943883010427</v>
      </c>
      <c r="G22" s="87">
        <v>242.60647525351936</v>
      </c>
      <c r="H22" s="87">
        <v>37.066179933492826</v>
      </c>
      <c r="I22" s="87">
        <v>82.295775131289886</v>
      </c>
      <c r="J22" s="87">
        <v>54.45125296411458</v>
      </c>
      <c r="K22" s="87">
        <v>20.86838724634406</v>
      </c>
      <c r="L22" s="87">
        <v>3.6313269678052693</v>
      </c>
      <c r="M22" s="87">
        <v>63.726920625955167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184.63568729808139</v>
      </c>
      <c r="C27" s="204">
        <v>153.46906250266565</v>
      </c>
      <c r="D27" s="204">
        <v>142.52133157721821</v>
      </c>
      <c r="E27" s="204">
        <v>38.78117656374701</v>
      </c>
      <c r="F27" s="204">
        <v>219.03206309778932</v>
      </c>
      <c r="G27" s="204">
        <v>126.87581856054373</v>
      </c>
      <c r="H27" s="204">
        <v>80.733594257373312</v>
      </c>
      <c r="I27" s="204">
        <v>137.32493395846646</v>
      </c>
      <c r="J27" s="204">
        <v>142.41701457245438</v>
      </c>
      <c r="K27" s="204">
        <v>122.00223415175381</v>
      </c>
      <c r="L27" s="204">
        <v>123.29679379340014</v>
      </c>
      <c r="M27" s="204">
        <v>157.4811870799065</v>
      </c>
      <c r="N27" s="204">
        <v>115.97132989020952</v>
      </c>
      <c r="O27" s="204">
        <v>121.64647941146535</v>
      </c>
      <c r="P27" s="204">
        <v>134.62280673535545</v>
      </c>
      <c r="Q27" s="204">
        <v>105.94982251646913</v>
      </c>
    </row>
    <row r="28" spans="1:17" x14ac:dyDescent="0.25">
      <c r="A28" s="152" t="s">
        <v>318</v>
      </c>
      <c r="B28" s="264">
        <v>175.20707731423047</v>
      </c>
      <c r="C28" s="264">
        <v>141.59893645769145</v>
      </c>
      <c r="D28" s="264">
        <v>126.55460729534389</v>
      </c>
      <c r="E28" s="264">
        <v>20.415538472951077</v>
      </c>
      <c r="F28" s="264">
        <v>184.29345599467749</v>
      </c>
      <c r="G28" s="264">
        <v>100.33988912996116</v>
      </c>
      <c r="H28" s="264">
        <v>69.344192523669022</v>
      </c>
      <c r="I28" s="264">
        <v>123.46316174608256</v>
      </c>
      <c r="J28" s="264">
        <v>132.21753457509425</v>
      </c>
      <c r="K28" s="264">
        <v>116.92665149153166</v>
      </c>
      <c r="L28" s="264">
        <v>119.36640167763349</v>
      </c>
      <c r="M28" s="264">
        <v>149.56269862649265</v>
      </c>
      <c r="N28" s="264">
        <v>115.28155500265967</v>
      </c>
      <c r="O28" s="264">
        <v>118.75778679344286</v>
      </c>
      <c r="P28" s="264">
        <v>134.58333210714432</v>
      </c>
      <c r="Q28" s="264">
        <v>105.91498387961954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20.318264866624084</v>
      </c>
      <c r="C30" s="208">
        <v>17.472593747376003</v>
      </c>
      <c r="D30" s="208">
        <v>17.432860010544001</v>
      </c>
      <c r="E30" s="208">
        <v>17.433863921448001</v>
      </c>
      <c r="F30" s="208">
        <v>17.432410892508003</v>
      </c>
      <c r="G30" s="208">
        <v>17.415653328265339</v>
      </c>
      <c r="H30" s="208">
        <v>17.423587044036005</v>
      </c>
      <c r="I30" s="208">
        <v>17.421420709980005</v>
      </c>
      <c r="J30" s="208">
        <v>14.523262023672004</v>
      </c>
      <c r="K30" s="208">
        <v>11.657254905</v>
      </c>
      <c r="L30" s="208">
        <v>11.610408499064546</v>
      </c>
      <c r="M30" s="208">
        <v>8.7078052403539044</v>
      </c>
      <c r="N30" s="208">
        <v>8.7082757720218069</v>
      </c>
      <c r="O30" s="208">
        <v>5.8052406938507337</v>
      </c>
      <c r="P30" s="208">
        <v>2.902773300765745</v>
      </c>
      <c r="Q30" s="208">
        <v>2.9026233874419942</v>
      </c>
    </row>
    <row r="31" spans="1:17" x14ac:dyDescent="0.25">
      <c r="A31" s="154" t="s">
        <v>125</v>
      </c>
      <c r="B31" s="208">
        <v>31.675123953524764</v>
      </c>
      <c r="C31" s="208">
        <v>21.51219872283643</v>
      </c>
      <c r="D31" s="208">
        <v>14.817163000064232</v>
      </c>
      <c r="E31" s="208">
        <v>0</v>
      </c>
      <c r="F31" s="208">
        <v>10.090477407779145</v>
      </c>
      <c r="G31" s="208">
        <v>19.933107335890739</v>
      </c>
      <c r="H31" s="208">
        <v>12.963520260213745</v>
      </c>
      <c r="I31" s="208">
        <v>11.840953303235581</v>
      </c>
      <c r="J31" s="208">
        <v>14.617776276971343</v>
      </c>
      <c r="K31" s="208">
        <v>19.154663446905055</v>
      </c>
      <c r="L31" s="208">
        <v>27.08198721423603</v>
      </c>
      <c r="M31" s="208">
        <v>10.248050173731489</v>
      </c>
      <c r="N31" s="208">
        <v>15.958044447888076</v>
      </c>
      <c r="O31" s="208">
        <v>31.748643010979492</v>
      </c>
      <c r="P31" s="208">
        <v>32.229431811983709</v>
      </c>
      <c r="Q31" s="208">
        <v>41.969663176383769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14.595349155490652</v>
      </c>
      <c r="O32" s="208">
        <v>3.831808044441348</v>
      </c>
      <c r="P32" s="208">
        <v>24.165968548030385</v>
      </c>
      <c r="Q32" s="208">
        <v>18.036160985790303</v>
      </c>
    </row>
    <row r="33" spans="1:17" x14ac:dyDescent="0.25">
      <c r="A33" s="154" t="s">
        <v>26</v>
      </c>
      <c r="B33" s="208">
        <v>123.21368849408162</v>
      </c>
      <c r="C33" s="208">
        <v>102.61414398747903</v>
      </c>
      <c r="D33" s="208">
        <v>94.304584284735654</v>
      </c>
      <c r="E33" s="208">
        <v>2.9816745515030751</v>
      </c>
      <c r="F33" s="208">
        <v>156.77056769439034</v>
      </c>
      <c r="G33" s="208">
        <v>62.99112846580509</v>
      </c>
      <c r="H33" s="208">
        <v>38.957085219419277</v>
      </c>
      <c r="I33" s="208">
        <v>94.200787732866985</v>
      </c>
      <c r="J33" s="208">
        <v>103.07649627445089</v>
      </c>
      <c r="K33" s="208">
        <v>86.114733139626608</v>
      </c>
      <c r="L33" s="208">
        <v>80.674005964332906</v>
      </c>
      <c r="M33" s="208">
        <v>130.60684321240726</v>
      </c>
      <c r="N33" s="208">
        <v>76.019885627259143</v>
      </c>
      <c r="O33" s="208">
        <v>77.372095044171289</v>
      </c>
      <c r="P33" s="208">
        <v>75.285158446364463</v>
      </c>
      <c r="Q33" s="208">
        <v>43.006536330003478</v>
      </c>
    </row>
    <row r="34" spans="1:17" x14ac:dyDescent="0.25">
      <c r="A34" s="152" t="s">
        <v>317</v>
      </c>
      <c r="B34" s="264">
        <v>9.4286099838509294</v>
      </c>
      <c r="C34" s="264">
        <v>11.87012604497421</v>
      </c>
      <c r="D34" s="264">
        <v>15.96672428187431</v>
      </c>
      <c r="E34" s="264">
        <v>18.365638090795933</v>
      </c>
      <c r="F34" s="264">
        <v>34.738607103111832</v>
      </c>
      <c r="G34" s="264">
        <v>26.53592943058257</v>
      </c>
      <c r="H34" s="264">
        <v>11.38940173370429</v>
      </c>
      <c r="I34" s="264">
        <v>13.86177221238389</v>
      </c>
      <c r="J34" s="264">
        <v>10.199479997360143</v>
      </c>
      <c r="K34" s="264">
        <v>5.0755826602221541</v>
      </c>
      <c r="L34" s="264">
        <v>3.9303921157666566</v>
      </c>
      <c r="M34" s="264">
        <v>7.9184884534138593</v>
      </c>
      <c r="N34" s="264">
        <v>0.68977488754984828</v>
      </c>
      <c r="O34" s="264">
        <v>2.8886926180224952</v>
      </c>
      <c r="P34" s="264">
        <v>3.9474628211128071E-2</v>
      </c>
      <c r="Q34" s="264">
        <v>3.4838636849579281E-2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1.2138049128537409</v>
      </c>
      <c r="C38" s="87">
        <v>1.6703109715136368</v>
      </c>
      <c r="D38" s="87">
        <v>2.0838701610690125</v>
      </c>
      <c r="E38" s="87">
        <v>3.6870091631880375</v>
      </c>
      <c r="F38" s="87">
        <v>3.3031262537495865</v>
      </c>
      <c r="G38" s="87">
        <v>6.3730421227054368</v>
      </c>
      <c r="H38" s="87">
        <v>1.1359233105106499</v>
      </c>
      <c r="I38" s="87">
        <v>1.153355108487651</v>
      </c>
      <c r="J38" s="87">
        <v>0.78954521636533148</v>
      </c>
      <c r="K38" s="87">
        <v>0.40504038060159209</v>
      </c>
      <c r="L38" s="87">
        <v>9.8006105850051844E-2</v>
      </c>
      <c r="M38" s="87">
        <v>0.55512176868575314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3.9880563433191276</v>
      </c>
      <c r="C39" s="87">
        <v>3.5675349763216286</v>
      </c>
      <c r="D39" s="87">
        <v>3.9984995868382383</v>
      </c>
      <c r="E39" s="87">
        <v>4.1965288799332905</v>
      </c>
      <c r="F39" s="87">
        <v>2.526798063831865</v>
      </c>
      <c r="G39" s="87">
        <v>2.5187800167120842</v>
      </c>
      <c r="H39" s="87">
        <v>7.5577562462123424</v>
      </c>
      <c r="I39" s="87">
        <v>6.7232698216206117</v>
      </c>
      <c r="J39" s="87">
        <v>5.4498436563319332</v>
      </c>
      <c r="K39" s="87">
        <v>3.1528413889773574</v>
      </c>
      <c r="L39" s="87">
        <v>3.5682895031671307</v>
      </c>
      <c r="M39" s="87">
        <v>2.7286815482950026</v>
      </c>
      <c r="N39" s="87">
        <v>0.68977488754984828</v>
      </c>
      <c r="O39" s="87">
        <v>2.8886926180224952</v>
      </c>
      <c r="P39" s="87">
        <v>3.9474628211128071E-2</v>
      </c>
      <c r="Q39" s="87">
        <v>3.4838636849579281E-2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4.2267487276780606</v>
      </c>
      <c r="C41" s="87">
        <v>6.6322800971389437</v>
      </c>
      <c r="D41" s="87">
        <v>9.8843545339670591</v>
      </c>
      <c r="E41" s="87">
        <v>10.482100047674606</v>
      </c>
      <c r="F41" s="87">
        <v>28.908682785530381</v>
      </c>
      <c r="G41" s="87">
        <v>17.644107291165049</v>
      </c>
      <c r="H41" s="87">
        <v>2.6957221769812967</v>
      </c>
      <c r="I41" s="87">
        <v>5.9851472822756282</v>
      </c>
      <c r="J41" s="87">
        <v>3.9600911246628785</v>
      </c>
      <c r="K41" s="87">
        <v>1.5177008906432046</v>
      </c>
      <c r="L41" s="87">
        <v>0.26409650674947416</v>
      </c>
      <c r="M41" s="87">
        <v>4.6346851364331041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1.0000000000000002</v>
      </c>
      <c r="C51" s="77">
        <f t="shared" si="0"/>
        <v>1</v>
      </c>
      <c r="D51" s="77">
        <f t="shared" si="0"/>
        <v>1.0000000000000002</v>
      </c>
      <c r="E51" s="77">
        <f t="shared" si="0"/>
        <v>0.99999999999999967</v>
      </c>
      <c r="F51" s="77">
        <f t="shared" si="0"/>
        <v>1</v>
      </c>
      <c r="G51" s="77">
        <f t="shared" si="0"/>
        <v>1</v>
      </c>
      <c r="H51" s="77">
        <f t="shared" si="0"/>
        <v>0.99999999999999989</v>
      </c>
      <c r="I51" s="77">
        <f t="shared" si="0"/>
        <v>1</v>
      </c>
      <c r="J51" s="77">
        <f t="shared" si="0"/>
        <v>1</v>
      </c>
      <c r="K51" s="77">
        <f t="shared" si="0"/>
        <v>1</v>
      </c>
      <c r="L51" s="77">
        <f t="shared" si="0"/>
        <v>0.99999999999999989</v>
      </c>
      <c r="M51" s="77">
        <f t="shared" si="0"/>
        <v>0.99999999999999967</v>
      </c>
      <c r="N51" s="77">
        <f t="shared" si="0"/>
        <v>0.99999999999999989</v>
      </c>
      <c r="O51" s="77">
        <f t="shared" si="0"/>
        <v>0.99999999999999989</v>
      </c>
      <c r="P51" s="77">
        <f t="shared" si="0"/>
        <v>0.99999999999999989</v>
      </c>
      <c r="Q51" s="77">
        <f t="shared" si="0"/>
        <v>0.99999999999999989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4.9263672034970264E-2</v>
      </c>
      <c r="C56" s="201">
        <f t="shared" si="5"/>
        <v>5.0945741809548799E-2</v>
      </c>
      <c r="D56" s="201">
        <f t="shared" si="5"/>
        <v>4.7387168453941045E-2</v>
      </c>
      <c r="E56" s="201">
        <f t="shared" si="5"/>
        <v>5.2754538606316029E-2</v>
      </c>
      <c r="F56" s="201">
        <f t="shared" si="5"/>
        <v>3.2602052208741475E-2</v>
      </c>
      <c r="G56" s="201">
        <f t="shared" si="5"/>
        <v>4.1759815982635833E-2</v>
      </c>
      <c r="H56" s="201">
        <f t="shared" si="5"/>
        <v>7.0662585581277235E-2</v>
      </c>
      <c r="I56" s="201">
        <f t="shared" si="5"/>
        <v>5.7114360626763422E-2</v>
      </c>
      <c r="J56" s="201">
        <f t="shared" si="5"/>
        <v>6.2362624063055108E-2</v>
      </c>
      <c r="K56" s="201">
        <f t="shared" si="5"/>
        <v>6.8761740146749892E-2</v>
      </c>
      <c r="L56" s="201">
        <f t="shared" si="5"/>
        <v>7.205316003872797E-2</v>
      </c>
      <c r="M56" s="201">
        <f t="shared" si="5"/>
        <v>5.3000670857689752E-2</v>
      </c>
      <c r="N56" s="201">
        <f t="shared" si="5"/>
        <v>9.6490855249474414E-2</v>
      </c>
      <c r="O56" s="201">
        <f t="shared" si="5"/>
        <v>7.8232355297848083E-2</v>
      </c>
      <c r="P56" s="201">
        <f t="shared" si="5"/>
        <v>8.5692397746747959E-2</v>
      </c>
      <c r="Q56" s="201">
        <f t="shared" si="5"/>
        <v>0.10342122692702277</v>
      </c>
    </row>
    <row r="57" spans="1:17" x14ac:dyDescent="0.25">
      <c r="A57" s="127" t="s">
        <v>314</v>
      </c>
      <c r="B57" s="200">
        <f t="shared" ref="B57:Q57" si="6">IF(B$15=0,0,B$15/B$5)</f>
        <v>0.39218862449516323</v>
      </c>
      <c r="C57" s="200">
        <f t="shared" si="6"/>
        <v>0.48912956597386281</v>
      </c>
      <c r="D57" s="200">
        <f t="shared" si="6"/>
        <v>0.577630154986149</v>
      </c>
      <c r="E57" s="200">
        <f t="shared" si="6"/>
        <v>0.82114111419036362</v>
      </c>
      <c r="F57" s="200">
        <f t="shared" si="6"/>
        <v>0.66325721983109676</v>
      </c>
      <c r="G57" s="200">
        <f t="shared" si="6"/>
        <v>0.71100321109907538</v>
      </c>
      <c r="H57" s="200">
        <f t="shared" si="6"/>
        <v>0.61321108217413389</v>
      </c>
      <c r="I57" s="200">
        <f t="shared" si="6"/>
        <v>0.54803320722505755</v>
      </c>
      <c r="J57" s="200">
        <f t="shared" si="6"/>
        <v>0.46521262595830537</v>
      </c>
      <c r="K57" s="200">
        <f t="shared" si="6"/>
        <v>0.33885981367989293</v>
      </c>
      <c r="L57" s="200">
        <f t="shared" si="6"/>
        <v>0.28278459142434065</v>
      </c>
      <c r="M57" s="200">
        <f t="shared" si="6"/>
        <v>0.38710162414745802</v>
      </c>
      <c r="N57" s="200">
        <f t="shared" si="6"/>
        <v>6.8304939667668846E-2</v>
      </c>
      <c r="O57" s="200">
        <f t="shared" si="6"/>
        <v>0.22688900365123402</v>
      </c>
      <c r="P57" s="200">
        <f t="shared" si="6"/>
        <v>3.8125180706547693E-3</v>
      </c>
      <c r="Q57" s="200">
        <f t="shared" si="6"/>
        <v>4.2533684205601106E-3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0.55854770346986649</v>
      </c>
      <c r="C59" s="200">
        <f t="shared" si="8"/>
        <v>0.45992469221658838</v>
      </c>
      <c r="D59" s="200">
        <f t="shared" si="8"/>
        <v>0.37498267655991008</v>
      </c>
      <c r="E59" s="200">
        <f t="shared" si="8"/>
        <v>0.12610434720332006</v>
      </c>
      <c r="F59" s="200">
        <f t="shared" si="8"/>
        <v>0.30414072796016184</v>
      </c>
      <c r="G59" s="200">
        <f t="shared" si="8"/>
        <v>0.24723697291828881</v>
      </c>
      <c r="H59" s="200">
        <f t="shared" si="8"/>
        <v>0.31612633224458875</v>
      </c>
      <c r="I59" s="200">
        <f t="shared" si="8"/>
        <v>0.39485243214817911</v>
      </c>
      <c r="J59" s="200">
        <f t="shared" si="8"/>
        <v>0.47242474997863948</v>
      </c>
      <c r="K59" s="200">
        <f t="shared" si="8"/>
        <v>0.59237844617335722</v>
      </c>
      <c r="L59" s="200">
        <f t="shared" si="8"/>
        <v>0.64516224853693127</v>
      </c>
      <c r="M59" s="200">
        <f t="shared" si="8"/>
        <v>0.55989770499485203</v>
      </c>
      <c r="N59" s="200">
        <f t="shared" si="8"/>
        <v>0.83520420508285664</v>
      </c>
      <c r="O59" s="200">
        <f t="shared" si="8"/>
        <v>0.69487864105091779</v>
      </c>
      <c r="P59" s="200">
        <f t="shared" si="8"/>
        <v>0.91049508418259728</v>
      </c>
      <c r="Q59" s="200">
        <f t="shared" si="8"/>
        <v>0.89232540465241705</v>
      </c>
    </row>
    <row r="60" spans="1:17" x14ac:dyDescent="0.25">
      <c r="A60" s="142" t="s">
        <v>318</v>
      </c>
      <c r="B60" s="199">
        <f t="shared" ref="B60:Q60" si="9">IF(B$28=0,0,B$28/B$5)</f>
        <v>0.53002489441567291</v>
      </c>
      <c r="C60" s="199">
        <f t="shared" si="9"/>
        <v>0.42435163287303473</v>
      </c>
      <c r="D60" s="199">
        <f t="shared" si="9"/>
        <v>0.33297321074273556</v>
      </c>
      <c r="E60" s="199">
        <f t="shared" si="9"/>
        <v>6.6384993444020865E-2</v>
      </c>
      <c r="F60" s="199">
        <f t="shared" si="9"/>
        <v>0.25590383924517296</v>
      </c>
      <c r="G60" s="199">
        <f t="shared" si="9"/>
        <v>0.19552764847471968</v>
      </c>
      <c r="H60" s="199">
        <f t="shared" si="9"/>
        <v>0.2715291626319245</v>
      </c>
      <c r="I60" s="199">
        <f t="shared" si="9"/>
        <v>0.35499547162272038</v>
      </c>
      <c r="J60" s="199">
        <f t="shared" si="9"/>
        <v>0.43859110445439914</v>
      </c>
      <c r="K60" s="199">
        <f t="shared" si="9"/>
        <v>0.56773409608754677</v>
      </c>
      <c r="L60" s="199">
        <f t="shared" si="9"/>
        <v>0.62459609643334291</v>
      </c>
      <c r="M60" s="199">
        <f t="shared" si="9"/>
        <v>0.53174485960230955</v>
      </c>
      <c r="N60" s="199">
        <f t="shared" si="9"/>
        <v>0.83023657310702614</v>
      </c>
      <c r="O60" s="199">
        <f t="shared" si="9"/>
        <v>0.67837762260355527</v>
      </c>
      <c r="P60" s="199">
        <f t="shared" si="9"/>
        <v>0.91022810523744102</v>
      </c>
      <c r="Q60" s="199">
        <f t="shared" si="9"/>
        <v>0.89203198839190834</v>
      </c>
    </row>
    <row r="61" spans="1:17" x14ac:dyDescent="0.25">
      <c r="A61" s="142" t="s">
        <v>317</v>
      </c>
      <c r="B61" s="199">
        <f t="shared" ref="B61:Q61" si="10">IF(B$34=0,0,B$34/B$5)</f>
        <v>2.8522809054193698E-2</v>
      </c>
      <c r="C61" s="199">
        <f t="shared" si="10"/>
        <v>3.5573059343553676E-2</v>
      </c>
      <c r="D61" s="199">
        <f t="shared" si="10"/>
        <v>4.200946581717447E-2</v>
      </c>
      <c r="E61" s="199">
        <f t="shared" si="10"/>
        <v>5.9719353759299182E-2</v>
      </c>
      <c r="F61" s="199">
        <f t="shared" si="10"/>
        <v>4.8236888714988858E-2</v>
      </c>
      <c r="G61" s="199">
        <f t="shared" si="10"/>
        <v>5.1709324443569127E-2</v>
      </c>
      <c r="H61" s="199">
        <f t="shared" si="10"/>
        <v>4.4597169612664293E-2</v>
      </c>
      <c r="I61" s="199">
        <f t="shared" si="10"/>
        <v>3.9856960525458729E-2</v>
      </c>
      <c r="J61" s="199">
        <f t="shared" si="10"/>
        <v>3.383364552424039E-2</v>
      </c>
      <c r="K61" s="199">
        <f t="shared" si="10"/>
        <v>2.4644350085810399E-2</v>
      </c>
      <c r="L61" s="199">
        <f t="shared" si="10"/>
        <v>2.0566152103588413E-2</v>
      </c>
      <c r="M61" s="199">
        <f t="shared" si="10"/>
        <v>2.8152845392542408E-2</v>
      </c>
      <c r="N61" s="199">
        <f t="shared" si="10"/>
        <v>4.9676319758304626E-3</v>
      </c>
      <c r="O61" s="199">
        <f t="shared" si="10"/>
        <v>1.6501018447362476E-2</v>
      </c>
      <c r="P61" s="199">
        <f t="shared" si="10"/>
        <v>2.6697894515616738E-4</v>
      </c>
      <c r="Q61" s="199">
        <f t="shared" si="10"/>
        <v>2.9341626050866798E-4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0.55142141400098699</v>
      </c>
      <c r="C68" s="230">
        <f>IF(C$5=0,0,C$5/WWP_fec!C$5)</f>
        <v>0.53321519576563736</v>
      </c>
      <c r="D68" s="230">
        <f>IF(D$5=0,0,D$5/WWP_fec!D$5)</f>
        <v>0.57325737280141187</v>
      </c>
      <c r="E68" s="230">
        <f>IF(E$5=0,0,E$5/WWP_fec!E$5)</f>
        <v>0.43951869026770446</v>
      </c>
      <c r="F68" s="230">
        <f>IF(F$5=0,0,F$5/WWP_fec!F$5)</f>
        <v>0.83323109595906064</v>
      </c>
      <c r="G68" s="230">
        <f>IF(G$5=0,0,G$5/WWP_fec!G$5)</f>
        <v>0.65050678632539194</v>
      </c>
      <c r="H68" s="230">
        <f>IF(H$5=0,0,H$5/WWP_fec!H$5)</f>
        <v>0.38443319712888946</v>
      </c>
      <c r="I68" s="230">
        <f>IF(I$5=0,0,I$5/WWP_fec!I$5)</f>
        <v>0.47562545381405918</v>
      </c>
      <c r="J68" s="230">
        <f>IF(J$5=0,0,J$5/WWP_fec!J$5)</f>
        <v>0.43559815034302429</v>
      </c>
      <c r="K68" s="230">
        <f>IF(K$5=0,0,K$5/WWP_fec!K$5)</f>
        <v>0.39506044545162899</v>
      </c>
      <c r="L68" s="230">
        <f>IF(L$5=0,0,L$5/WWP_fec!L$5)</f>
        <v>0.37701391136493101</v>
      </c>
      <c r="M68" s="230">
        <f>IF(M$5=0,0,M$5/WWP_fec!M$5)</f>
        <v>0.51254150660364428</v>
      </c>
      <c r="N68" s="230">
        <f>IF(N$5=0,0,N$5/WWP_fec!N$5)</f>
        <v>0.28152972239876745</v>
      </c>
      <c r="O68" s="230">
        <f>IF(O$5=0,0,O$5/WWP_fec!O$5)</f>
        <v>0.34723540648854007</v>
      </c>
      <c r="P68" s="230">
        <f>IF(P$5=0,0,P$5/WWP_fec!P$5)</f>
        <v>0.31700646039438313</v>
      </c>
      <c r="Q68" s="230">
        <f>IF(Q$5=0,0,Q$5/WWP_fec!Q$5)</f>
        <v>0.26266410194081991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1.3251222</v>
      </c>
      <c r="C73" s="273">
        <f>IF(C$10=0,0,C$10/WWP_fec!C$10)</f>
        <v>1.3251222</v>
      </c>
      <c r="D73" s="273">
        <f>IF(D$10=0,0,D$10/WWP_fec!D$10)</f>
        <v>1.3251222</v>
      </c>
      <c r="E73" s="273">
        <f>IF(E$10=0,0,E$10/WWP_fec!E$10)</f>
        <v>1.1310523304168381</v>
      </c>
      <c r="F73" s="273">
        <f>IF(F$10=0,0,F$10/WWP_fec!F$10)</f>
        <v>1.3251222</v>
      </c>
      <c r="G73" s="273">
        <f>IF(G$10=0,0,G$10/WWP_fec!G$10)</f>
        <v>1.3251222000000002</v>
      </c>
      <c r="H73" s="273">
        <f>IF(H$10=0,0,H$10/WWP_fec!H$10)</f>
        <v>1.3251222000000002</v>
      </c>
      <c r="I73" s="273">
        <f>IF(I$10=0,0,I$10/WWP_fec!I$10)</f>
        <v>1.3251222000000002</v>
      </c>
      <c r="J73" s="273">
        <f>IF(J$10=0,0,J$10/WWP_fec!J$10)</f>
        <v>1.3251222000000002</v>
      </c>
      <c r="K73" s="273">
        <f>IF(K$10=0,0,K$10/WWP_fec!K$10)</f>
        <v>1.3251222000000002</v>
      </c>
      <c r="L73" s="273">
        <f>IF(L$10=0,0,L$10/WWP_fec!L$10)</f>
        <v>1.3251222000000002</v>
      </c>
      <c r="M73" s="273">
        <f>IF(M$10=0,0,M$10/WWP_fec!M$10)</f>
        <v>1.3251221999999998</v>
      </c>
      <c r="N73" s="273">
        <f>IF(N$10=0,0,N$10/WWP_fec!N$10)</f>
        <v>1.3251222</v>
      </c>
      <c r="O73" s="273">
        <f>IF(O$10=0,0,O$10/WWP_fec!O$10)</f>
        <v>1.3251222</v>
      </c>
      <c r="P73" s="273">
        <f>IF(P$10=0,0,P$10/WWP_fec!P$10)</f>
        <v>1.3251222000000005</v>
      </c>
      <c r="Q73" s="273">
        <f>IF(Q$10=0,0,Q$10/WWP_fec!Q$10)</f>
        <v>1.3251222</v>
      </c>
    </row>
    <row r="74" spans="1:17" x14ac:dyDescent="0.25">
      <c r="A74" s="127" t="s">
        <v>314</v>
      </c>
      <c r="B74" s="296">
        <f>IF(B$15=0,0,B$15/WWP_fec!B$15)</f>
        <v>0.35360000311317719</v>
      </c>
      <c r="C74" s="296">
        <f>IF(C$15=0,0,C$15/WWP_fec!C$15)</f>
        <v>0.4264420991632199</v>
      </c>
      <c r="D74" s="296">
        <f>IF(D$15=0,0,D$15/WWP_fec!D$15)</f>
        <v>0.54141856845883152</v>
      </c>
      <c r="E74" s="296">
        <f>IF(E$15=0,0,E$15/WWP_fec!E$15)</f>
        <v>0.59010430831028826</v>
      </c>
      <c r="F74" s="296">
        <f>IF(F$15=0,0,F$15/WWP_fec!F$15)</f>
        <v>0.90361013913292521</v>
      </c>
      <c r="G74" s="296">
        <f>IF(G$15=0,0,G$15/WWP_fec!G$15)</f>
        <v>0.7562354530511135</v>
      </c>
      <c r="H74" s="296">
        <f>IF(H$15=0,0,H$15/WWP_fec!H$15)</f>
        <v>0.38544686550604057</v>
      </c>
      <c r="I74" s="296">
        <f>IF(I$15=0,0,I$15/WWP_fec!I$15)</f>
        <v>0.42619230391024271</v>
      </c>
      <c r="J74" s="296">
        <f>IF(J$15=0,0,J$15/WWP_fec!J$15)</f>
        <v>0.33133793395477507</v>
      </c>
      <c r="K74" s="296">
        <f>IF(K$15=0,0,K$15/WWP_fec!K$15)</f>
        <v>0.21888563298209263</v>
      </c>
      <c r="L74" s="296">
        <f>IF(L$15=0,0,L$15/WWP_fec!L$15)</f>
        <v>0.17431981524112536</v>
      </c>
      <c r="M74" s="296">
        <f>IF(M$15=0,0,M$15/WWP_fec!M$15)</f>
        <v>0.32440510099833103</v>
      </c>
      <c r="N74" s="296">
        <f>IF(N$15=0,0,N$15/WWP_fec!N$15)</f>
        <v>3.1441988464810278E-2</v>
      </c>
      <c r="O74" s="296">
        <f>IF(O$15=0,0,O$15/WWP_fec!O$15)</f>
        <v>0.1288163799413195</v>
      </c>
      <c r="P74" s="296">
        <f>IF(P$15=0,0,P$15/WWP_fec!P$15)</f>
        <v>1.902748831084253E-3</v>
      </c>
      <c r="Q74" s="296">
        <f>IF(Q$15=0,0,Q$15/WWP_fec!Q$15)</f>
        <v>1.7326914729322643E-3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1.8765654765417252</v>
      </c>
      <c r="C76" s="296">
        <f>IF(C$27=0,0,C$27/WWP_fec!C$27)</f>
        <v>1.7616328046545571</v>
      </c>
      <c r="D76" s="296">
        <f>IF(D$27=0,0,D$27/WWP_fec!D$27)</f>
        <v>1.7061856734386924</v>
      </c>
      <c r="E76" s="296">
        <f>IF(E$27=0,0,E$27/WWP_fec!E$27)</f>
        <v>0.89305232517925381</v>
      </c>
      <c r="F76" s="296">
        <f>IF(F$27=0,0,F$27/WWP_fec!F$27)</f>
        <v>1.8568227042391821</v>
      </c>
      <c r="G76" s="296">
        <f>IF(G$27=0,0,G$27/WWP_fec!G$27)</f>
        <v>1.6113124351722574</v>
      </c>
      <c r="H76" s="296">
        <f>IF(H$27=0,0,H$27/WWP_fec!H$27)</f>
        <v>1.3375849215934237</v>
      </c>
      <c r="I76" s="296">
        <f>IF(I$27=0,0,I$27/WWP_fec!I$27)</f>
        <v>1.5957141956731316</v>
      </c>
      <c r="J76" s="296">
        <f>IF(J$27=0,0,J$27/WWP_fec!J$27)</f>
        <v>1.627777193324297</v>
      </c>
      <c r="K76" s="296">
        <f>IF(K$27=0,0,K$27/WWP_fec!K$27)</f>
        <v>1.6907279708704293</v>
      </c>
      <c r="L76" s="296">
        <f>IF(L$27=0,0,L$27/WWP_fec!L$27)</f>
        <v>1.7212196268283868</v>
      </c>
      <c r="M76" s="296">
        <f>IF(M$27=0,0,M$27/WWP_fec!M$27)</f>
        <v>1.7905812579838321</v>
      </c>
      <c r="N76" s="296">
        <f>IF(N$27=0,0,N$27/WWP_fec!N$27)</f>
        <v>1.6843388570794471</v>
      </c>
      <c r="O76" s="296">
        <f>IF(O$27=0,0,O$27/WWP_fec!O$27)</f>
        <v>1.7227646446882952</v>
      </c>
      <c r="P76" s="296">
        <f>IF(P$27=0,0,P$27/WWP_fec!P$27)</f>
        <v>1.8561180603946028</v>
      </c>
      <c r="Q76" s="296">
        <f>IF(Q$27=0,0,Q$27/WWP_fec!Q$27)</f>
        <v>1.7770083080919863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13489.25239962147</v>
      </c>
      <c r="C3" s="46">
        <v>13381.623106526895</v>
      </c>
      <c r="D3" s="46">
        <v>13195.791672884643</v>
      </c>
      <c r="E3" s="46">
        <v>12983.991846033936</v>
      </c>
      <c r="F3" s="46">
        <v>13276.342730227771</v>
      </c>
      <c r="G3" s="46">
        <v>13138.482795507221</v>
      </c>
      <c r="H3" s="46">
        <v>13064.936744326385</v>
      </c>
      <c r="I3" s="46">
        <v>12906.778604380532</v>
      </c>
      <c r="J3" s="46">
        <v>13113.951862578648</v>
      </c>
      <c r="K3" s="46">
        <v>11446.363922556273</v>
      </c>
      <c r="L3" s="46">
        <v>11122</v>
      </c>
      <c r="M3" s="46">
        <v>10758.841478665399</v>
      </c>
      <c r="N3" s="46">
        <v>10530.325050867503</v>
      </c>
      <c r="O3" s="46">
        <v>10461.97841147092</v>
      </c>
      <c r="P3" s="46">
        <v>10626.45011600928</v>
      </c>
      <c r="Q3" s="46">
        <v>10977.013219650344</v>
      </c>
    </row>
    <row r="5" spans="1:17" x14ac:dyDescent="0.25">
      <c r="A5" s="31" t="s">
        <v>257</v>
      </c>
      <c r="B5" s="46">
        <v>11573.830334864871</v>
      </c>
      <c r="C5" s="46">
        <v>12145.441403460112</v>
      </c>
      <c r="D5" s="46">
        <v>13645.796374290618</v>
      </c>
      <c r="E5" s="46">
        <v>12629.09390459311</v>
      </c>
      <c r="F5" s="46">
        <v>17489.016411278371</v>
      </c>
      <c r="G5" s="46">
        <v>24535.476687999137</v>
      </c>
      <c r="H5" s="46">
        <v>12959.865970044602</v>
      </c>
      <c r="I5" s="46">
        <v>22753.039752368695</v>
      </c>
      <c r="J5" s="46">
        <v>20676.905321368638</v>
      </c>
      <c r="K5" s="46">
        <v>20669.893372477687</v>
      </c>
      <c r="L5" s="46">
        <v>22740.50553180858</v>
      </c>
      <c r="M5" s="46">
        <v>15768.297758260116</v>
      </c>
      <c r="N5" s="46">
        <v>18526.946697430249</v>
      </c>
      <c r="O5" s="46">
        <v>18806.929453224195</v>
      </c>
      <c r="P5" s="46">
        <v>18362.374276176182</v>
      </c>
      <c r="Q5" s="46">
        <v>17749.260326929776</v>
      </c>
    </row>
    <row r="6" spans="1:17" x14ac:dyDescent="0.25">
      <c r="A6" s="294" t="s">
        <v>256</v>
      </c>
      <c r="B6" s="293">
        <v>14467.287918581091</v>
      </c>
      <c r="C6" s="293">
        <v>13239.103423367085</v>
      </c>
      <c r="D6" s="293">
        <v>14832.092870684412</v>
      </c>
      <c r="E6" s="293">
        <v>13718.282815177763</v>
      </c>
      <c r="F6" s="293">
        <v>18680.744532358072</v>
      </c>
      <c r="G6" s="293">
        <v>26000.443415518668</v>
      </c>
      <c r="H6" s="293">
        <v>13810.008321325382</v>
      </c>
      <c r="I6" s="293">
        <v>24290.334820139436</v>
      </c>
      <c r="J6" s="293">
        <v>21891.469293177724</v>
      </c>
      <c r="K6" s="293">
        <v>22250.526655044865</v>
      </c>
      <c r="L6" s="293">
        <v>28885.461877510013</v>
      </c>
      <c r="M6" s="293">
        <v>21716.315421552204</v>
      </c>
      <c r="N6" s="293">
        <v>19662.435053386853</v>
      </c>
      <c r="O6" s="293">
        <v>20451.9057332056</v>
      </c>
      <c r="P6" s="293">
        <v>19826.241111360741</v>
      </c>
      <c r="Q6" s="293">
        <v>21386.919972097017</v>
      </c>
    </row>
    <row r="7" spans="1:17" x14ac:dyDescent="0.25">
      <c r="A7" s="292" t="s">
        <v>255</v>
      </c>
      <c r="B7" s="291"/>
      <c r="C7" s="291">
        <v>0</v>
      </c>
      <c r="D7" s="291">
        <v>1924.8429500911132</v>
      </c>
      <c r="E7" s="291">
        <v>0</v>
      </c>
      <c r="F7" s="291">
        <v>4962.4617171803093</v>
      </c>
      <c r="G7" s="291">
        <v>7319.6988831605959</v>
      </c>
      <c r="H7" s="291">
        <v>1067.1667357281972</v>
      </c>
      <c r="I7" s="291">
        <v>10480.326498814055</v>
      </c>
      <c r="J7" s="291">
        <v>0</v>
      </c>
      <c r="K7" s="291">
        <v>2597.9979850493251</v>
      </c>
      <c r="L7" s="291">
        <v>6634.9352224651484</v>
      </c>
      <c r="M7" s="291">
        <v>0</v>
      </c>
      <c r="N7" s="291">
        <v>987.50509354416977</v>
      </c>
      <c r="O7" s="291">
        <v>789.47067981874716</v>
      </c>
      <c r="P7" s="291">
        <v>1021.380268390765</v>
      </c>
      <c r="Q7" s="291">
        <v>1560.678860736276</v>
      </c>
    </row>
    <row r="8" spans="1:17" x14ac:dyDescent="0.25">
      <c r="A8" s="290" t="s">
        <v>254</v>
      </c>
      <c r="B8" s="289"/>
      <c r="C8" s="289">
        <f>B6+C7-C6</f>
        <v>1228.1844952140054</v>
      </c>
      <c r="D8" s="289">
        <f t="shared" ref="D8:Q8" si="0">C6+D7-D6</f>
        <v>331.85350277378711</v>
      </c>
      <c r="E8" s="289">
        <f t="shared" si="0"/>
        <v>1113.8100555066485</v>
      </c>
      <c r="F8" s="289">
        <f t="shared" si="0"/>
        <v>0</v>
      </c>
      <c r="G8" s="289">
        <f t="shared" si="0"/>
        <v>0</v>
      </c>
      <c r="H8" s="289">
        <f t="shared" si="0"/>
        <v>13257.601829921485</v>
      </c>
      <c r="I8" s="289">
        <f t="shared" si="0"/>
        <v>0</v>
      </c>
      <c r="J8" s="289">
        <f t="shared" si="0"/>
        <v>2398.865526961712</v>
      </c>
      <c r="K8" s="289">
        <f t="shared" si="0"/>
        <v>2238.9406231821849</v>
      </c>
      <c r="L8" s="289">
        <f t="shared" si="0"/>
        <v>0</v>
      </c>
      <c r="M8" s="289">
        <f t="shared" si="0"/>
        <v>7169.1464559578089</v>
      </c>
      <c r="N8" s="289">
        <f t="shared" si="0"/>
        <v>3041.3854617095203</v>
      </c>
      <c r="O8" s="289">
        <f t="shared" si="0"/>
        <v>0</v>
      </c>
      <c r="P8" s="289">
        <f t="shared" si="0"/>
        <v>1647.044890235622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2893.4575837162192</v>
      </c>
      <c r="C9" s="287">
        <f t="shared" ref="C9:Q9" si="1">C6-C5</f>
        <v>1093.662019906973</v>
      </c>
      <c r="D9" s="287">
        <f t="shared" si="1"/>
        <v>1186.2964963937939</v>
      </c>
      <c r="E9" s="287">
        <f t="shared" si="1"/>
        <v>1089.1889105846531</v>
      </c>
      <c r="F9" s="287">
        <f t="shared" si="1"/>
        <v>1191.7281210797009</v>
      </c>
      <c r="G9" s="287">
        <f t="shared" si="1"/>
        <v>1464.9667275195316</v>
      </c>
      <c r="H9" s="287">
        <f t="shared" si="1"/>
        <v>850.14235128077962</v>
      </c>
      <c r="I9" s="287">
        <f t="shared" si="1"/>
        <v>1537.2950677707413</v>
      </c>
      <c r="J9" s="287">
        <f t="shared" si="1"/>
        <v>1214.5639718090861</v>
      </c>
      <c r="K9" s="287">
        <f t="shared" si="1"/>
        <v>1580.633282567178</v>
      </c>
      <c r="L9" s="287">
        <f t="shared" si="1"/>
        <v>6144.9563457014337</v>
      </c>
      <c r="M9" s="287">
        <f t="shared" si="1"/>
        <v>5948.0176632920884</v>
      </c>
      <c r="N9" s="287">
        <f t="shared" si="1"/>
        <v>1135.4883559566042</v>
      </c>
      <c r="O9" s="287">
        <f t="shared" si="1"/>
        <v>1644.9762799814052</v>
      </c>
      <c r="P9" s="287">
        <f t="shared" si="1"/>
        <v>1463.866835184559</v>
      </c>
      <c r="Q9" s="287">
        <f t="shared" si="1"/>
        <v>3637.6596451672413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1689.4191801101865</v>
      </c>
      <c r="C12" s="38">
        <v>1890.1052999999999</v>
      </c>
      <c r="D12" s="38">
        <v>2143.7008500000002</v>
      </c>
      <c r="E12" s="38">
        <v>2011.0712399999998</v>
      </c>
      <c r="F12" s="38">
        <v>2685.1770699999997</v>
      </c>
      <c r="G12" s="38">
        <v>3756.6715043608992</v>
      </c>
      <c r="H12" s="38">
        <v>1911.95228</v>
      </c>
      <c r="I12" s="38">
        <v>3391.0173700000014</v>
      </c>
      <c r="J12" s="38">
        <v>3041.5652199999986</v>
      </c>
      <c r="K12" s="38">
        <v>3071.74325</v>
      </c>
      <c r="L12" s="38">
        <v>3345.2293187689102</v>
      </c>
      <c r="M12" s="38">
        <v>2288.5688009094147</v>
      </c>
      <c r="N12" s="38">
        <v>2845.529665262759</v>
      </c>
      <c r="O12" s="38">
        <v>2910.3848888043135</v>
      </c>
      <c r="P12" s="38">
        <v>2828.3856918521897</v>
      </c>
      <c r="Q12" s="38">
        <v>2589.9496265918397</v>
      </c>
    </row>
    <row r="13" spans="1:17" x14ac:dyDescent="0.25">
      <c r="A13" s="55" t="s">
        <v>33</v>
      </c>
      <c r="B13" s="54">
        <v>0</v>
      </c>
      <c r="C13" s="54">
        <v>62.405470000000001</v>
      </c>
      <c r="D13" s="54">
        <v>62.392000000000003</v>
      </c>
      <c r="E13" s="54">
        <v>62.394910000000003</v>
      </c>
      <c r="F13" s="54">
        <v>57.812759999999997</v>
      </c>
      <c r="G13" s="54">
        <v>57.823800362263498</v>
      </c>
      <c r="H13" s="54">
        <v>59.092819999999833</v>
      </c>
      <c r="I13" s="54">
        <v>35.399700000001836</v>
      </c>
      <c r="J13" s="54">
        <v>23.644329999998888</v>
      </c>
      <c r="K13" s="54">
        <v>60.3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525.5555350091613</v>
      </c>
      <c r="C14" s="51">
        <v>561.53476000000001</v>
      </c>
      <c r="D14" s="51">
        <v>569.60928999999987</v>
      </c>
      <c r="E14" s="51">
        <v>684.85925999999995</v>
      </c>
      <c r="F14" s="51">
        <v>612.03625999999997</v>
      </c>
      <c r="G14" s="51">
        <v>583.01591422031925</v>
      </c>
      <c r="H14" s="51">
        <v>457.06268</v>
      </c>
      <c r="I14" s="51">
        <v>486.13761999999997</v>
      </c>
      <c r="J14" s="51">
        <v>400.64945</v>
      </c>
      <c r="K14" s="51">
        <v>344.45582999999999</v>
      </c>
      <c r="L14" s="51">
        <v>369.46383819509145</v>
      </c>
      <c r="M14" s="51">
        <v>275.7677994124524</v>
      </c>
      <c r="N14" s="51">
        <v>343.54811444153233</v>
      </c>
      <c r="O14" s="51">
        <v>370.83430925980502</v>
      </c>
      <c r="P14" s="51">
        <v>425.83461645328305</v>
      </c>
      <c r="Q14" s="51">
        <v>578.45228737732407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12.085640953095218</v>
      </c>
      <c r="C16" s="51">
        <v>13.196719999999999</v>
      </c>
      <c r="D16" s="51">
        <v>13.1928</v>
      </c>
      <c r="E16" s="51">
        <v>13.20041</v>
      </c>
      <c r="F16" s="51">
        <v>13.19262</v>
      </c>
      <c r="G16" s="51">
        <v>14.282693335313958</v>
      </c>
      <c r="H16" s="51">
        <v>13.186029999999999</v>
      </c>
      <c r="I16" s="51">
        <v>13.195969999999999</v>
      </c>
      <c r="J16" s="51">
        <v>12.09355</v>
      </c>
      <c r="K16" s="51">
        <v>10.98883</v>
      </c>
      <c r="L16" s="51">
        <v>10.986421195252285</v>
      </c>
      <c r="M16" s="51">
        <v>7.6904939853071781</v>
      </c>
      <c r="N16" s="51">
        <v>6.5921876753034017</v>
      </c>
      <c r="O16" s="51">
        <v>3.2961370741632354</v>
      </c>
      <c r="P16" s="51">
        <v>7.6909619214407323</v>
      </c>
      <c r="Q16" s="51">
        <v>17.57919963348391</v>
      </c>
    </row>
    <row r="17" spans="1:17" x14ac:dyDescent="0.25">
      <c r="A17" s="53" t="s">
        <v>76</v>
      </c>
      <c r="B17" s="51">
        <v>303.28323341692345</v>
      </c>
      <c r="C17" s="51">
        <v>338.12183000000005</v>
      </c>
      <c r="D17" s="51">
        <v>330.96177999999998</v>
      </c>
      <c r="E17" s="51">
        <v>368.84172000000001</v>
      </c>
      <c r="F17" s="51">
        <v>421.13940000000002</v>
      </c>
      <c r="G17" s="51">
        <v>470.32966864450725</v>
      </c>
      <c r="H17" s="51">
        <v>220.30793</v>
      </c>
      <c r="I17" s="51">
        <v>268.45434999999998</v>
      </c>
      <c r="J17" s="51">
        <v>193.63350000000003</v>
      </c>
      <c r="K17" s="51">
        <v>184.44278</v>
      </c>
      <c r="L17" s="51">
        <v>215.17139564722257</v>
      </c>
      <c r="M17" s="51">
        <v>163.94108409370381</v>
      </c>
      <c r="N17" s="51">
        <v>271.53494644037789</v>
      </c>
      <c r="O17" s="51">
        <v>347.35545686656229</v>
      </c>
      <c r="P17" s="51">
        <v>389.36249774611326</v>
      </c>
      <c r="Q17" s="51">
        <v>508.20750792779472</v>
      </c>
    </row>
    <row r="18" spans="1:17" x14ac:dyDescent="0.25">
      <c r="A18" s="53" t="s">
        <v>29</v>
      </c>
      <c r="B18" s="51">
        <v>210.1866606391427</v>
      </c>
      <c r="C18" s="51">
        <v>210.21620999999999</v>
      </c>
      <c r="D18" s="51">
        <v>225.45470999999998</v>
      </c>
      <c r="E18" s="51">
        <v>302.81713000000002</v>
      </c>
      <c r="F18" s="51">
        <v>177.70424</v>
      </c>
      <c r="G18" s="51">
        <v>98.403552240497987</v>
      </c>
      <c r="H18" s="51">
        <v>223.56871999999998</v>
      </c>
      <c r="I18" s="51">
        <v>204.4873</v>
      </c>
      <c r="J18" s="51">
        <v>194.92239999999998</v>
      </c>
      <c r="K18" s="51">
        <v>149.02421999999999</v>
      </c>
      <c r="L18" s="51">
        <v>143.3060213526166</v>
      </c>
      <c r="M18" s="51">
        <v>104.13622133344144</v>
      </c>
      <c r="N18" s="51">
        <v>61.140950194616025</v>
      </c>
      <c r="O18" s="51">
        <v>19.107908036346714</v>
      </c>
      <c r="P18" s="51">
        <v>27.706348527505881</v>
      </c>
      <c r="Q18" s="51">
        <v>51.590772692625272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4.2800301312349767</v>
      </c>
      <c r="O19" s="51">
        <v>1.0748072827327633</v>
      </c>
      <c r="P19" s="51">
        <v>1.0748082582231291</v>
      </c>
      <c r="Q19" s="51">
        <v>1.0748071234202143</v>
      </c>
    </row>
    <row r="20" spans="1:17" x14ac:dyDescent="0.25">
      <c r="A20" s="52" t="s">
        <v>27</v>
      </c>
      <c r="B20" s="51">
        <v>107.26563553221148</v>
      </c>
      <c r="C20" s="51">
        <v>364.12673000000001</v>
      </c>
      <c r="D20" s="51">
        <v>642.25993000000005</v>
      </c>
      <c r="E20" s="51">
        <v>465.43989999999997</v>
      </c>
      <c r="F20" s="51">
        <v>973.85148000000004</v>
      </c>
      <c r="G20" s="51">
        <v>1994.9385935986863</v>
      </c>
      <c r="H20" s="51">
        <v>409.08323000000001</v>
      </c>
      <c r="I20" s="51">
        <v>1760.35897</v>
      </c>
      <c r="J20" s="51">
        <v>1439.84097</v>
      </c>
      <c r="K20" s="51">
        <v>1752.6485499999999</v>
      </c>
      <c r="L20" s="51">
        <v>2087.0991795751006</v>
      </c>
      <c r="M20" s="51">
        <v>1127.3986123980953</v>
      </c>
      <c r="N20" s="51">
        <v>1626.8182788759982</v>
      </c>
      <c r="O20" s="51">
        <v>1733.9710519769781</v>
      </c>
      <c r="P20" s="51">
        <v>1680.0773456986685</v>
      </c>
      <c r="Q20" s="51">
        <v>1040.0543305853871</v>
      </c>
    </row>
    <row r="21" spans="1:17" x14ac:dyDescent="0.25">
      <c r="A21" s="53" t="s">
        <v>66</v>
      </c>
      <c r="B21" s="51">
        <v>107.26563553221148</v>
      </c>
      <c r="C21" s="51">
        <v>364.12673000000001</v>
      </c>
      <c r="D21" s="51">
        <v>642.25993000000005</v>
      </c>
      <c r="E21" s="51">
        <v>465.43989999999997</v>
      </c>
      <c r="F21" s="51">
        <v>973.85148000000004</v>
      </c>
      <c r="G21" s="51">
        <v>1994.9385935986863</v>
      </c>
      <c r="H21" s="51">
        <v>409.08323000000001</v>
      </c>
      <c r="I21" s="51">
        <v>1760.35897</v>
      </c>
      <c r="J21" s="51">
        <v>1439.84097</v>
      </c>
      <c r="K21" s="51">
        <v>1752.6485499999999</v>
      </c>
      <c r="L21" s="51">
        <v>2087.0991795751006</v>
      </c>
      <c r="M21" s="51">
        <v>1127.3986123980953</v>
      </c>
      <c r="N21" s="51">
        <v>1626.8182788759982</v>
      </c>
      <c r="O21" s="51">
        <v>1733.9710519769781</v>
      </c>
      <c r="P21" s="51">
        <v>1680.0773456986685</v>
      </c>
      <c r="Q21" s="51">
        <v>1040.0543305853871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103.70831778098561</v>
      </c>
      <c r="C23" s="51">
        <v>104.80713</v>
      </c>
      <c r="D23" s="51">
        <v>105.66082999999999</v>
      </c>
      <c r="E23" s="51">
        <v>106.14326</v>
      </c>
      <c r="F23" s="51">
        <v>113.85234000000001</v>
      </c>
      <c r="G23" s="51">
        <v>114.1919257301241</v>
      </c>
      <c r="H23" s="51">
        <v>94.901800000000009</v>
      </c>
      <c r="I23" s="51">
        <v>95.20895999999999</v>
      </c>
      <c r="J23" s="51">
        <v>95.695780000000013</v>
      </c>
      <c r="K23" s="51">
        <v>71.600650000000002</v>
      </c>
      <c r="L23" s="51">
        <v>71.892786900931583</v>
      </c>
      <c r="M23" s="51">
        <v>72.084316259428832</v>
      </c>
      <c r="N23" s="51">
        <v>72.752395251357811</v>
      </c>
      <c r="O23" s="51">
        <v>77.982599411666527</v>
      </c>
      <c r="P23" s="51">
        <v>80.090523393509457</v>
      </c>
      <c r="Q23" s="51">
        <v>84.340698218938158</v>
      </c>
    </row>
    <row r="24" spans="1:17" x14ac:dyDescent="0.25">
      <c r="A24" s="53" t="s">
        <v>23</v>
      </c>
      <c r="B24" s="51">
        <v>103.68443330273264</v>
      </c>
      <c r="C24" s="51">
        <v>104.70684</v>
      </c>
      <c r="D24" s="51">
        <v>105.39485999999999</v>
      </c>
      <c r="E24" s="51">
        <v>105.89328</v>
      </c>
      <c r="F24" s="51">
        <v>113.51341000000001</v>
      </c>
      <c r="G24" s="51">
        <v>113.71424717480222</v>
      </c>
      <c r="H24" s="51">
        <v>94.301870000000008</v>
      </c>
      <c r="I24" s="51">
        <v>95.20895999999999</v>
      </c>
      <c r="J24" s="51">
        <v>95.587550000000007</v>
      </c>
      <c r="K24" s="51">
        <v>69.206360000000004</v>
      </c>
      <c r="L24" s="51">
        <v>69.50431287800356</v>
      </c>
      <c r="M24" s="51">
        <v>69.64806104138232</v>
      </c>
      <c r="N24" s="51">
        <v>70.292242271559076</v>
      </c>
      <c r="O24" s="51">
        <v>71.939818384591376</v>
      </c>
      <c r="P24" s="51">
        <v>72.274198721090031</v>
      </c>
      <c r="Q24" s="51">
        <v>73.564382329675269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2.2915999999999999</v>
      </c>
      <c r="L25" s="51">
        <v>2.2929349971336408</v>
      </c>
      <c r="M25" s="51">
        <v>2.2929458952524349</v>
      </c>
      <c r="N25" s="51">
        <v>2.2929579997970686</v>
      </c>
      <c r="O25" s="51">
        <v>2.2928834227992088</v>
      </c>
      <c r="P25" s="51">
        <v>2.29294365787139</v>
      </c>
      <c r="Q25" s="51">
        <v>2.5795334231742455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3.5110535391570097</v>
      </c>
      <c r="P26" s="51">
        <v>5.2606476861994418</v>
      </c>
      <c r="Q26" s="51">
        <v>7.9101670855597295</v>
      </c>
    </row>
    <row r="27" spans="1:17" x14ac:dyDescent="0.25">
      <c r="A27" s="53" t="s">
        <v>72</v>
      </c>
      <c r="B27" s="51">
        <v>2.3884478252964456E-2</v>
      </c>
      <c r="C27" s="51">
        <v>0.10029</v>
      </c>
      <c r="D27" s="51">
        <v>0.26596999999999998</v>
      </c>
      <c r="E27" s="51">
        <v>0.24998000000000001</v>
      </c>
      <c r="F27" s="51">
        <v>0.33893000000000001</v>
      </c>
      <c r="G27" s="51">
        <v>0.47767855532187686</v>
      </c>
      <c r="H27" s="51">
        <v>0.59992999999999996</v>
      </c>
      <c r="I27" s="51">
        <v>0</v>
      </c>
      <c r="J27" s="51">
        <v>0.10823000000000001</v>
      </c>
      <c r="K27" s="51">
        <v>0.10269</v>
      </c>
      <c r="L27" s="51">
        <v>9.5539025794378146E-2</v>
      </c>
      <c r="M27" s="51">
        <v>0.11942473313132883</v>
      </c>
      <c r="N27" s="51">
        <v>0.14331022615891828</v>
      </c>
      <c r="O27" s="51">
        <v>0.21495918128926031</v>
      </c>
      <c r="P27" s="51">
        <v>0.23884854340758185</v>
      </c>
      <c r="Q27" s="51">
        <v>0.26273079470305832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2.3884589662749998E-2</v>
      </c>
      <c r="N28" s="51">
        <v>2.3884753842754375E-2</v>
      </c>
      <c r="O28" s="51">
        <v>2.3884883829679227E-2</v>
      </c>
      <c r="P28" s="51">
        <v>2.3884784940997984E-2</v>
      </c>
      <c r="Q28" s="51">
        <v>2.388458582585366E-2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952.88969178782793</v>
      </c>
      <c r="C30" s="62">
        <v>797.23120999999992</v>
      </c>
      <c r="D30" s="62">
        <v>763.77880000000005</v>
      </c>
      <c r="E30" s="62">
        <v>692.23390999999992</v>
      </c>
      <c r="F30" s="62">
        <v>927.62423000000001</v>
      </c>
      <c r="G30" s="62">
        <v>1006.7012704495058</v>
      </c>
      <c r="H30" s="62">
        <v>891.81175000000007</v>
      </c>
      <c r="I30" s="62">
        <v>1013.91212</v>
      </c>
      <c r="J30" s="62">
        <v>1081.73469</v>
      </c>
      <c r="K30" s="62">
        <v>842.73821999999996</v>
      </c>
      <c r="L30" s="62">
        <v>816.77351409778635</v>
      </c>
      <c r="M30" s="62">
        <v>813.31807283943783</v>
      </c>
      <c r="N30" s="62">
        <v>802.4108766938707</v>
      </c>
      <c r="O30" s="62">
        <v>727.59692815586345</v>
      </c>
      <c r="P30" s="62">
        <v>642.3832063067282</v>
      </c>
      <c r="Q30" s="62">
        <v>887.10231041019006</v>
      </c>
    </row>
    <row r="32" spans="1:17" x14ac:dyDescent="0.25">
      <c r="A32" s="31" t="s">
        <v>63</v>
      </c>
      <c r="B32" s="70">
        <v>1905.9126352987792</v>
      </c>
      <c r="C32" s="70">
        <v>2867.5117835838728</v>
      </c>
      <c r="D32" s="70">
        <v>3547.8940438805403</v>
      </c>
      <c r="E32" s="70">
        <v>3500.8305037539485</v>
      </c>
      <c r="F32" s="70">
        <v>4433.6263949786162</v>
      </c>
      <c r="G32" s="70">
        <v>6730.5023960826602</v>
      </c>
      <c r="H32" s="70">
        <v>2642.3966177417878</v>
      </c>
      <c r="I32" s="70">
        <v>5808.1120273694596</v>
      </c>
      <c r="J32" s="70">
        <v>4741.7569342056686</v>
      </c>
      <c r="K32" s="70">
        <v>5404.5254817720725</v>
      </c>
      <c r="L32" s="70">
        <v>6063.139273754814</v>
      </c>
      <c r="M32" s="70">
        <v>3514.4212805745406</v>
      </c>
      <c r="N32" s="70">
        <v>4891.4437845190732</v>
      </c>
      <c r="O32" s="70">
        <v>5224.1315261282507</v>
      </c>
      <c r="P32" s="70">
        <v>5267.3442264934429</v>
      </c>
      <c r="Q32" s="70">
        <v>4236.2913974623743</v>
      </c>
    </row>
    <row r="34" spans="1:17" x14ac:dyDescent="0.25">
      <c r="A34" s="184" t="s">
        <v>252</v>
      </c>
      <c r="B34" s="190">
        <f t="shared" ref="B34:Q34" si="2">IF(B$12=0,"",B$12/B$3*1000)</f>
        <v>125.24186886425184</v>
      </c>
      <c r="C34" s="190">
        <f t="shared" si="2"/>
        <v>141.24634096727027</v>
      </c>
      <c r="D34" s="190">
        <f t="shared" si="2"/>
        <v>162.45337173706534</v>
      </c>
      <c r="E34" s="190">
        <f t="shared" si="2"/>
        <v>154.88851686350199</v>
      </c>
      <c r="F34" s="190">
        <f t="shared" si="2"/>
        <v>202.25276829336062</v>
      </c>
      <c r="G34" s="190">
        <f t="shared" si="2"/>
        <v>285.92886734574211</v>
      </c>
      <c r="H34" s="190">
        <f t="shared" si="2"/>
        <v>146.34225311732101</v>
      </c>
      <c r="I34" s="190">
        <f t="shared" si="2"/>
        <v>262.73150519906631</v>
      </c>
      <c r="J34" s="190">
        <f t="shared" si="2"/>
        <v>231.93353551031899</v>
      </c>
      <c r="K34" s="190">
        <f t="shared" si="2"/>
        <v>268.35974033175762</v>
      </c>
      <c r="L34" s="190">
        <f t="shared" si="2"/>
        <v>300.77587832844006</v>
      </c>
      <c r="M34" s="190">
        <f t="shared" si="2"/>
        <v>212.71517062944071</v>
      </c>
      <c r="N34" s="190">
        <f t="shared" si="2"/>
        <v>270.22239593908267</v>
      </c>
      <c r="O34" s="190">
        <f t="shared" si="2"/>
        <v>278.18685666692392</v>
      </c>
      <c r="P34" s="190">
        <f t="shared" si="2"/>
        <v>266.16467973543536</v>
      </c>
      <c r="Q34" s="190">
        <f t="shared" si="2"/>
        <v>235.94301790176206</v>
      </c>
    </row>
    <row r="35" spans="1:17" x14ac:dyDescent="0.25">
      <c r="A35" s="286" t="s">
        <v>251</v>
      </c>
      <c r="B35" s="285">
        <f t="shared" ref="B35:Q35" si="3">IF(B$12=0,"",B$12/B$5*1000)</f>
        <v>145.96889113027689</v>
      </c>
      <c r="C35" s="285">
        <f t="shared" si="3"/>
        <v>155.62261075678387</v>
      </c>
      <c r="D35" s="285">
        <f t="shared" si="3"/>
        <v>157.09606029581701</v>
      </c>
      <c r="E35" s="285">
        <f t="shared" si="3"/>
        <v>159.24113441492329</v>
      </c>
      <c r="F35" s="285">
        <f t="shared" si="3"/>
        <v>153.53505347895805</v>
      </c>
      <c r="G35" s="285">
        <f t="shared" si="3"/>
        <v>153.11182057442451</v>
      </c>
      <c r="H35" s="285">
        <f t="shared" si="3"/>
        <v>147.52870781374443</v>
      </c>
      <c r="I35" s="285">
        <f t="shared" si="3"/>
        <v>149.03579508083007</v>
      </c>
      <c r="J35" s="285">
        <f t="shared" si="3"/>
        <v>147.09963472419054</v>
      </c>
      <c r="K35" s="285">
        <f t="shared" si="3"/>
        <v>148.60953535880734</v>
      </c>
      <c r="L35" s="285">
        <f t="shared" si="3"/>
        <v>147.10443943692135</v>
      </c>
      <c r="M35" s="285">
        <f t="shared" si="3"/>
        <v>145.1373405040226</v>
      </c>
      <c r="N35" s="285">
        <f t="shared" si="3"/>
        <v>153.58870037972548</v>
      </c>
      <c r="O35" s="285">
        <f t="shared" si="3"/>
        <v>154.75066762189439</v>
      </c>
      <c r="P35" s="285">
        <f t="shared" si="3"/>
        <v>154.03158923308791</v>
      </c>
      <c r="Q35" s="285">
        <f t="shared" si="3"/>
        <v>145.91873570428626</v>
      </c>
    </row>
    <row r="36" spans="1:17" x14ac:dyDescent="0.25">
      <c r="A36" s="286" t="s">
        <v>250</v>
      </c>
      <c r="B36" s="285">
        <f>IF(OIS_ued!B$5=0,"",OIS_ued!B$5/B$5*1000)</f>
        <v>48.374702318002441</v>
      </c>
      <c r="C36" s="285">
        <f>IF(OIS_ued!C$5=0,"",OIS_ued!C$5/C$5*1000)</f>
        <v>48.374702318002441</v>
      </c>
      <c r="D36" s="285">
        <f>IF(OIS_ued!D$5=0,"",OIS_ued!D$5/D$5*1000)</f>
        <v>48.374702318002448</v>
      </c>
      <c r="E36" s="285">
        <f>IF(OIS_ued!E$5=0,"",OIS_ued!E$5/E$5*1000)</f>
        <v>48.374702318002456</v>
      </c>
      <c r="F36" s="285">
        <f>IF(OIS_ued!F$5=0,"",OIS_ued!F$5/F$5*1000)</f>
        <v>48.374702318002441</v>
      </c>
      <c r="G36" s="285">
        <f>IF(OIS_ued!G$5=0,"",OIS_ued!G$5/G$5*1000)</f>
        <v>48.374702318002448</v>
      </c>
      <c r="H36" s="285">
        <f>IF(OIS_ued!H$5=0,"",OIS_ued!H$5/H$5*1000)</f>
        <v>48.374702318002441</v>
      </c>
      <c r="I36" s="285">
        <f>IF(OIS_ued!I$5=0,"",OIS_ued!I$5/I$5*1000)</f>
        <v>48.374702318002448</v>
      </c>
      <c r="J36" s="285">
        <f>IF(OIS_ued!J$5=0,"",OIS_ued!J$5/J$5*1000)</f>
        <v>48.374702318002448</v>
      </c>
      <c r="K36" s="285">
        <f>IF(OIS_ued!K$5=0,"",OIS_ued!K$5/K$5*1000)</f>
        <v>48.374702318002448</v>
      </c>
      <c r="L36" s="285">
        <f>IF(OIS_ued!L$5=0,"",OIS_ued!L$5/L$5*1000)</f>
        <v>48.374702318002448</v>
      </c>
      <c r="M36" s="285">
        <f>IF(OIS_ued!M$5=0,"",OIS_ued!M$5/M$5*1000)</f>
        <v>48.374702318002448</v>
      </c>
      <c r="N36" s="285">
        <f>IF(OIS_ued!N$5=0,"",OIS_ued!N$5/N$5*1000)</f>
        <v>48.374702318002441</v>
      </c>
      <c r="O36" s="285">
        <f>IF(OIS_ued!O$5=0,"",OIS_ued!O$5/O$5*1000)</f>
        <v>48.374702318002448</v>
      </c>
      <c r="P36" s="285">
        <f>IF(OIS_ued!P$5=0,"",OIS_ued!P$5/P$5*1000)</f>
        <v>48.374702318002448</v>
      </c>
      <c r="Q36" s="285">
        <f>IF(OIS_ued!Q$5=0,"",OIS_ued!Q$5/Q$5*1000)</f>
        <v>48.374702318002448</v>
      </c>
    </row>
    <row r="37" spans="1:17" x14ac:dyDescent="0.25">
      <c r="A37" s="284" t="s">
        <v>60</v>
      </c>
      <c r="B37" s="283">
        <f t="shared" ref="B37:Q37" si="4">IF(B$12=0,"",B$32/B$12)</f>
        <v>1.128146677708769</v>
      </c>
      <c r="C37" s="283">
        <f t="shared" si="4"/>
        <v>1.5171174767796656</v>
      </c>
      <c r="D37" s="283">
        <f t="shared" si="4"/>
        <v>1.6550322512959492</v>
      </c>
      <c r="E37" s="283">
        <f t="shared" si="4"/>
        <v>1.7407789610446365</v>
      </c>
      <c r="F37" s="283">
        <f t="shared" si="4"/>
        <v>1.6511486130702795</v>
      </c>
      <c r="G37" s="283">
        <f t="shared" si="4"/>
        <v>1.7916132374815352</v>
      </c>
      <c r="H37" s="283">
        <f t="shared" si="4"/>
        <v>1.3820410924386606</v>
      </c>
      <c r="I37" s="283">
        <f t="shared" si="4"/>
        <v>1.7127933577554801</v>
      </c>
      <c r="J37" s="283">
        <f t="shared" si="4"/>
        <v>1.5589857823945235</v>
      </c>
      <c r="K37" s="283">
        <f t="shared" si="4"/>
        <v>1.7594326875373039</v>
      </c>
      <c r="L37" s="283">
        <f t="shared" si="4"/>
        <v>1.8124734348514355</v>
      </c>
      <c r="M37" s="283">
        <f t="shared" si="4"/>
        <v>1.5356415237234753</v>
      </c>
      <c r="N37" s="283">
        <f t="shared" si="4"/>
        <v>1.7189923704651986</v>
      </c>
      <c r="O37" s="283">
        <f t="shared" si="4"/>
        <v>1.794996787615436</v>
      </c>
      <c r="P37" s="283">
        <f t="shared" si="4"/>
        <v>1.8623146912626625</v>
      </c>
      <c r="Q37" s="283">
        <f t="shared" si="4"/>
        <v>1.6356655565679803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1689.4191801101865</v>
      </c>
      <c r="C5" s="96">
        <v>1890.1052999999995</v>
      </c>
      <c r="D5" s="96">
        <v>2143.7008499999997</v>
      </c>
      <c r="E5" s="96">
        <v>2011.0712399999998</v>
      </c>
      <c r="F5" s="96">
        <v>2685.1770700000002</v>
      </c>
      <c r="G5" s="96">
        <v>3756.6715043608992</v>
      </c>
      <c r="H5" s="96">
        <v>1911.95228</v>
      </c>
      <c r="I5" s="96">
        <v>3391.0173700000014</v>
      </c>
      <c r="J5" s="96">
        <v>3041.5652199999995</v>
      </c>
      <c r="K5" s="96">
        <v>3071.74325</v>
      </c>
      <c r="L5" s="96">
        <v>3345.2293187689097</v>
      </c>
      <c r="M5" s="96">
        <v>2288.5688009094147</v>
      </c>
      <c r="N5" s="96">
        <v>2845.5296652627594</v>
      </c>
      <c r="O5" s="96">
        <v>2910.3848888043135</v>
      </c>
      <c r="P5" s="96">
        <v>2828.3856918521888</v>
      </c>
      <c r="Q5" s="96">
        <v>2589.9496265918397</v>
      </c>
    </row>
    <row r="6" spans="1:17" x14ac:dyDescent="0.25">
      <c r="A6" s="132" t="s">
        <v>83</v>
      </c>
      <c r="B6" s="160">
        <v>24.891759641630028</v>
      </c>
      <c r="C6" s="160">
        <v>27.530121812328311</v>
      </c>
      <c r="D6" s="160">
        <v>30.825544590472969</v>
      </c>
      <c r="E6" s="160">
        <v>30.287084118399981</v>
      </c>
      <c r="F6" s="160">
        <v>37.644179709107192</v>
      </c>
      <c r="G6" s="160">
        <v>49.774969679715639</v>
      </c>
      <c r="H6" s="160">
        <v>31.008837657729259</v>
      </c>
      <c r="I6" s="160">
        <v>44.537982724160941</v>
      </c>
      <c r="J6" s="160">
        <v>41.901526536563267</v>
      </c>
      <c r="K6" s="160">
        <v>46.719225476930106</v>
      </c>
      <c r="L6" s="160">
        <v>44.999634776430028</v>
      </c>
      <c r="M6" s="160">
        <v>35.293495702087377</v>
      </c>
      <c r="N6" s="160">
        <v>57.167512811476279</v>
      </c>
      <c r="O6" s="160">
        <v>61.938448950954623</v>
      </c>
      <c r="P6" s="160">
        <v>61.060582740526684</v>
      </c>
      <c r="Q6" s="160">
        <v>49.557743278457224</v>
      </c>
    </row>
    <row r="7" spans="1:17" x14ac:dyDescent="0.25">
      <c r="A7" s="76" t="s">
        <v>82</v>
      </c>
      <c r="B7" s="159">
        <v>14.251622475663517</v>
      </c>
      <c r="C7" s="159">
        <v>16.198025806986447</v>
      </c>
      <c r="D7" s="159">
        <v>17.958759060963779</v>
      </c>
      <c r="E7" s="159">
        <v>17.964408840602303</v>
      </c>
      <c r="F7" s="159">
        <v>23.198810568241548</v>
      </c>
      <c r="G7" s="159">
        <v>30.238831356899929</v>
      </c>
      <c r="H7" s="159">
        <v>19.388263079737719</v>
      </c>
      <c r="I7" s="159">
        <v>27.848181165786798</v>
      </c>
      <c r="J7" s="159">
        <v>26.190893826672017</v>
      </c>
      <c r="K7" s="159">
        <v>30.021000766289028</v>
      </c>
      <c r="L7" s="159">
        <v>28.70807394137519</v>
      </c>
      <c r="M7" s="159">
        <v>21.909528617745423</v>
      </c>
      <c r="N7" s="159">
        <v>37.314344241507648</v>
      </c>
      <c r="O7" s="159">
        <v>39.883506158044483</v>
      </c>
      <c r="P7" s="159">
        <v>39.137693482594216</v>
      </c>
      <c r="Q7" s="159">
        <v>31.246959773714419</v>
      </c>
    </row>
    <row r="8" spans="1:17" x14ac:dyDescent="0.25">
      <c r="A8" s="76" t="s">
        <v>81</v>
      </c>
      <c r="B8" s="159">
        <v>54.603630798470633</v>
      </c>
      <c r="C8" s="159">
        <v>56.596618340898544</v>
      </c>
      <c r="D8" s="159">
        <v>64.884947682760981</v>
      </c>
      <c r="E8" s="159">
        <v>61.087772801285524</v>
      </c>
      <c r="F8" s="159">
        <v>68.196545771781445</v>
      </c>
      <c r="G8" s="159">
        <v>93.727312162765472</v>
      </c>
      <c r="H8" s="159">
        <v>54.08030810470126</v>
      </c>
      <c r="I8" s="159">
        <v>76.990104596732394</v>
      </c>
      <c r="J8" s="159">
        <v>72.665163167048206</v>
      </c>
      <c r="K8" s="159">
        <v>74.2699553745001</v>
      </c>
      <c r="L8" s="159">
        <v>72.929435473440591</v>
      </c>
      <c r="M8" s="159">
        <v>62.799583990486092</v>
      </c>
      <c r="N8" s="159">
        <v>86.825269821411069</v>
      </c>
      <c r="O8" s="159">
        <v>98.968938446810114</v>
      </c>
      <c r="P8" s="159">
        <v>99.171556853083359</v>
      </c>
      <c r="Q8" s="159">
        <v>84.661087064873485</v>
      </c>
    </row>
    <row r="9" spans="1:17" x14ac:dyDescent="0.25">
      <c r="A9" s="76" t="s">
        <v>80</v>
      </c>
      <c r="B9" s="159">
        <v>37.910760184827311</v>
      </c>
      <c r="C9" s="159">
        <v>39.218489322846558</v>
      </c>
      <c r="D9" s="159">
        <v>44.457712335224286</v>
      </c>
      <c r="E9" s="159">
        <v>43.424446446945453</v>
      </c>
      <c r="F9" s="159">
        <v>46.339648422238916</v>
      </c>
      <c r="G9" s="159">
        <v>60.433924221069674</v>
      </c>
      <c r="H9" s="159">
        <v>41.326317967249068</v>
      </c>
      <c r="I9" s="159">
        <v>49.306785947583457</v>
      </c>
      <c r="J9" s="159">
        <v>48.75261951847817</v>
      </c>
      <c r="K9" s="159">
        <v>54.876029724772245</v>
      </c>
      <c r="L9" s="159">
        <v>47.967345405601016</v>
      </c>
      <c r="M9" s="159">
        <v>46.144201660264663</v>
      </c>
      <c r="N9" s="159">
        <v>78.217573982600314</v>
      </c>
      <c r="O9" s="159">
        <v>90.402242954628377</v>
      </c>
      <c r="P9" s="159">
        <v>90.739051866912718</v>
      </c>
      <c r="Q9" s="159">
        <v>71.879797047265129</v>
      </c>
    </row>
    <row r="10" spans="1:17" x14ac:dyDescent="0.25">
      <c r="A10" s="129" t="s">
        <v>79</v>
      </c>
      <c r="B10" s="158">
        <v>25.476334202661469</v>
      </c>
      <c r="C10" s="158">
        <v>28.872709204241357</v>
      </c>
      <c r="D10" s="158">
        <v>31.88210320475482</v>
      </c>
      <c r="E10" s="158">
        <v>32.332651338170592</v>
      </c>
      <c r="F10" s="158">
        <v>40.939090223554828</v>
      </c>
      <c r="G10" s="158">
        <v>52.415011271887423</v>
      </c>
      <c r="H10" s="158">
        <v>35.573567499311316</v>
      </c>
      <c r="I10" s="158">
        <v>48.206516476164097</v>
      </c>
      <c r="J10" s="158">
        <v>46.003207615562332</v>
      </c>
      <c r="K10" s="158">
        <v>54.213718713069689</v>
      </c>
      <c r="L10" s="158">
        <v>50.108089785273478</v>
      </c>
      <c r="M10" s="158">
        <v>39.6982894592349</v>
      </c>
      <c r="N10" s="158">
        <v>71.483633698247147</v>
      </c>
      <c r="O10" s="158">
        <v>77.231329709484854</v>
      </c>
      <c r="P10" s="158">
        <v>75.990832682225189</v>
      </c>
      <c r="Q10" s="158">
        <v>59.414337848396613</v>
      </c>
    </row>
    <row r="11" spans="1:17" x14ac:dyDescent="0.25">
      <c r="A11" s="92" t="s">
        <v>125</v>
      </c>
      <c r="B11" s="91">
        <v>5.0904899448817007</v>
      </c>
      <c r="C11" s="91">
        <v>5.7544838408482715</v>
      </c>
      <c r="D11" s="91">
        <v>6.3232266409509643</v>
      </c>
      <c r="E11" s="91">
        <v>6.4165342676341179</v>
      </c>
      <c r="F11" s="91">
        <v>8.1200320447109657</v>
      </c>
      <c r="G11" s="91">
        <v>10.38746654331311</v>
      </c>
      <c r="H11" s="91">
        <v>6.9947274998622646</v>
      </c>
      <c r="I11" s="91">
        <v>9.6413032952328201</v>
      </c>
      <c r="J11" s="91">
        <v>9.1789955231124676</v>
      </c>
      <c r="K11" s="91">
        <v>10.822205742613937</v>
      </c>
      <c r="L11" s="91">
        <v>10.002510151895819</v>
      </c>
      <c r="M11" s="91">
        <v>7.9109960272881654</v>
      </c>
      <c r="N11" s="91">
        <v>14.263287743649098</v>
      </c>
      <c r="O11" s="91">
        <v>15.398497128873183</v>
      </c>
      <c r="P11" s="91">
        <v>15.145619870775324</v>
      </c>
      <c r="Q11" s="91">
        <v>11.825544493573538</v>
      </c>
    </row>
    <row r="12" spans="1:17" x14ac:dyDescent="0.25">
      <c r="A12" s="92" t="s">
        <v>26</v>
      </c>
      <c r="B12" s="91">
        <v>4.7570502071190992</v>
      </c>
      <c r="C12" s="91">
        <v>13.879264945714793</v>
      </c>
      <c r="D12" s="91">
        <v>9.662105973916761</v>
      </c>
      <c r="E12" s="91">
        <v>15.757071933410861</v>
      </c>
      <c r="F12" s="91">
        <v>19.145115963888706</v>
      </c>
      <c r="G12" s="91">
        <v>23.578228044407457</v>
      </c>
      <c r="H12" s="91">
        <v>17.770233158872081</v>
      </c>
      <c r="I12" s="91">
        <v>21.863958036784702</v>
      </c>
      <c r="J12" s="91">
        <v>21.492675338800257</v>
      </c>
      <c r="K12" s="91">
        <v>26.772084886853023</v>
      </c>
      <c r="L12" s="91">
        <v>23.097671500501008</v>
      </c>
      <c r="M12" s="91">
        <v>19.71569303720576</v>
      </c>
      <c r="N12" s="91">
        <v>39.166479913308528</v>
      </c>
      <c r="O12" s="91">
        <v>43.042064915498429</v>
      </c>
      <c r="P12" s="91">
        <v>42.525836049310399</v>
      </c>
      <c r="Q12" s="91">
        <v>32.110900575338796</v>
      </c>
    </row>
    <row r="13" spans="1:17" x14ac:dyDescent="0.25">
      <c r="A13" s="92" t="s">
        <v>126</v>
      </c>
      <c r="B13" s="91">
        <v>2.3884478252964456E-2</v>
      </c>
      <c r="C13" s="91">
        <v>0.10029</v>
      </c>
      <c r="D13" s="91">
        <v>0.26596999999999998</v>
      </c>
      <c r="E13" s="91">
        <v>0.24998000000000001</v>
      </c>
      <c r="F13" s="91">
        <v>0.33893000000000001</v>
      </c>
      <c r="G13" s="91">
        <v>0.47767855532187686</v>
      </c>
      <c r="H13" s="91">
        <v>0.59992999999999996</v>
      </c>
      <c r="I13" s="91">
        <v>0</v>
      </c>
      <c r="J13" s="91">
        <v>0.10823000000000001</v>
      </c>
      <c r="K13" s="91">
        <v>0.10269</v>
      </c>
      <c r="L13" s="91">
        <v>9.5539025794378146E-2</v>
      </c>
      <c r="M13" s="91">
        <v>0.14330932279407882</v>
      </c>
      <c r="N13" s="91">
        <v>0.16719498000167266</v>
      </c>
      <c r="O13" s="91">
        <v>0.23884406511893952</v>
      </c>
      <c r="P13" s="91">
        <v>0.26273332834857982</v>
      </c>
      <c r="Q13" s="91">
        <v>0.286615380528912</v>
      </c>
    </row>
    <row r="14" spans="1:17" x14ac:dyDescent="0.25">
      <c r="A14" s="92" t="s">
        <v>21</v>
      </c>
      <c r="B14" s="157">
        <v>15.604909572407703</v>
      </c>
      <c r="C14" s="157">
        <v>9.1386704176782914</v>
      </c>
      <c r="D14" s="157">
        <v>15.630800589887093</v>
      </c>
      <c r="E14" s="157">
        <v>9.9090651371256087</v>
      </c>
      <c r="F14" s="157">
        <v>13.335012214955151</v>
      </c>
      <c r="G14" s="157">
        <v>17.97163812884498</v>
      </c>
      <c r="H14" s="157">
        <v>10.20867684057697</v>
      </c>
      <c r="I14" s="157">
        <v>16.701255144146579</v>
      </c>
      <c r="J14" s="157">
        <v>15.223306753649609</v>
      </c>
      <c r="K14" s="157">
        <v>16.516738083602725</v>
      </c>
      <c r="L14" s="157">
        <v>16.91236910708227</v>
      </c>
      <c r="M14" s="157">
        <v>11.928291071946902</v>
      </c>
      <c r="N14" s="157">
        <v>17.886671061287853</v>
      </c>
      <c r="O14" s="157">
        <v>18.551923599994304</v>
      </c>
      <c r="P14" s="157">
        <v>18.056643433790889</v>
      </c>
      <c r="Q14" s="157">
        <v>15.191277398955361</v>
      </c>
    </row>
    <row r="15" spans="1:17" x14ac:dyDescent="0.25">
      <c r="A15" s="156" t="s">
        <v>324</v>
      </c>
      <c r="B15" s="204">
        <v>102.37357776796792</v>
      </c>
      <c r="C15" s="204">
        <v>236.58301928959588</v>
      </c>
      <c r="D15" s="204">
        <v>395.16503463410601</v>
      </c>
      <c r="E15" s="204">
        <v>368.7863730901355</v>
      </c>
      <c r="F15" s="204">
        <v>535.83839337426593</v>
      </c>
      <c r="G15" s="204">
        <v>1008.6031597257074</v>
      </c>
      <c r="H15" s="204">
        <v>154.5246885570028</v>
      </c>
      <c r="I15" s="204">
        <v>894.66446907213492</v>
      </c>
      <c r="J15" s="204">
        <v>634.85897683173164</v>
      </c>
      <c r="K15" s="204">
        <v>765.68662146506779</v>
      </c>
      <c r="L15" s="204">
        <v>1046.0202322423947</v>
      </c>
      <c r="M15" s="204">
        <v>413.15021005126437</v>
      </c>
      <c r="N15" s="204">
        <v>334.0455605249399</v>
      </c>
      <c r="O15" s="204">
        <v>347.88127959894598</v>
      </c>
      <c r="P15" s="204">
        <v>352.67173061364338</v>
      </c>
      <c r="Q15" s="204">
        <v>172.5782401321743</v>
      </c>
    </row>
    <row r="16" spans="1:17" x14ac:dyDescent="0.25">
      <c r="A16" s="88" t="s">
        <v>33</v>
      </c>
      <c r="B16" s="87">
        <v>0</v>
      </c>
      <c r="C16" s="87">
        <v>43.094740654834716</v>
      </c>
      <c r="D16" s="87">
        <v>54.858967520147473</v>
      </c>
      <c r="E16" s="87">
        <v>55.046713979992283</v>
      </c>
      <c r="F16" s="87">
        <v>50.864743461140662</v>
      </c>
      <c r="G16" s="87">
        <v>52.319206807266426</v>
      </c>
      <c r="H16" s="87">
        <v>23.481193781982341</v>
      </c>
      <c r="I16" s="87">
        <v>31.877632296727977</v>
      </c>
      <c r="J16" s="87">
        <v>20.840797858685121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2.7388023598912867</v>
      </c>
      <c r="C19" s="87">
        <v>4.7290373975581348</v>
      </c>
      <c r="D19" s="87">
        <v>26.777786823151953</v>
      </c>
      <c r="E19" s="87">
        <v>10.859873773424532</v>
      </c>
      <c r="F19" s="87">
        <v>47.90077979261229</v>
      </c>
      <c r="G19" s="87">
        <v>72.245920404106911</v>
      </c>
      <c r="H19" s="87">
        <v>2.0132786289200175</v>
      </c>
      <c r="I19" s="87">
        <v>52.751536368698922</v>
      </c>
      <c r="J19" s="87">
        <v>19.955279568671063</v>
      </c>
      <c r="K19" s="87">
        <v>25.476219434992096</v>
      </c>
      <c r="L19" s="87">
        <v>40.121496628177567</v>
      </c>
      <c r="M19" s="87">
        <v>19.144229369703236</v>
      </c>
      <c r="N19" s="87">
        <v>34.903624768304695</v>
      </c>
      <c r="O19" s="87">
        <v>15.544748746272743</v>
      </c>
      <c r="P19" s="87">
        <v>12.088060257540032</v>
      </c>
      <c r="Q19" s="87">
        <v>6.628199968333961</v>
      </c>
    </row>
    <row r="20" spans="1:17" x14ac:dyDescent="0.25">
      <c r="A20" s="88" t="s">
        <v>29</v>
      </c>
      <c r="B20" s="87">
        <v>24.94526120023637</v>
      </c>
      <c r="C20" s="87">
        <v>90.823243905821897</v>
      </c>
      <c r="D20" s="87">
        <v>118.42695440143072</v>
      </c>
      <c r="E20" s="87">
        <v>183.76540247043206</v>
      </c>
      <c r="F20" s="87">
        <v>108.40962426817798</v>
      </c>
      <c r="G20" s="87">
        <v>55.323841810147073</v>
      </c>
      <c r="H20" s="87">
        <v>49.153407437997188</v>
      </c>
      <c r="I20" s="87">
        <v>99.799924068907615</v>
      </c>
      <c r="J20" s="87">
        <v>95.198535096739249</v>
      </c>
      <c r="K20" s="87">
        <v>72.567390580510533</v>
      </c>
      <c r="L20" s="87">
        <v>74.265646714873824</v>
      </c>
      <c r="M20" s="87">
        <v>47.724343936089035</v>
      </c>
      <c r="N20" s="87">
        <v>27.203145727965406</v>
      </c>
      <c r="O20" s="87">
        <v>1.6856266052906219</v>
      </c>
      <c r="P20" s="87">
        <v>3.4060030817504887</v>
      </c>
      <c r="Q20" s="87">
        <v>2.2032279215297872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3.6934246786314318</v>
      </c>
      <c r="O21" s="87">
        <v>0.94818418062133147</v>
      </c>
      <c r="P21" s="87">
        <v>0.95794449909729507</v>
      </c>
      <c r="Q21" s="87">
        <v>0.82620997782625927</v>
      </c>
    </row>
    <row r="22" spans="1:17" x14ac:dyDescent="0.25">
      <c r="A22" s="88" t="s">
        <v>26</v>
      </c>
      <c r="B22" s="87">
        <v>3.2893329023876899E-2</v>
      </c>
      <c r="C22" s="87">
        <v>10.150738664737052</v>
      </c>
      <c r="D22" s="87">
        <v>101.91236185814662</v>
      </c>
      <c r="E22" s="87">
        <v>25.12676745231979</v>
      </c>
      <c r="F22" s="87">
        <v>228.22646395573489</v>
      </c>
      <c r="G22" s="87">
        <v>725.36808941555421</v>
      </c>
      <c r="H22" s="87">
        <v>6.0572326177443738</v>
      </c>
      <c r="I22" s="87">
        <v>623.9320131334589</v>
      </c>
      <c r="J22" s="87">
        <v>413.85179413150212</v>
      </c>
      <c r="K22" s="87">
        <v>603.78836425481586</v>
      </c>
      <c r="L22" s="87">
        <v>866.92512660372756</v>
      </c>
      <c r="M22" s="87">
        <v>283.57667620234025</v>
      </c>
      <c r="N22" s="87">
        <v>205.73433162196255</v>
      </c>
      <c r="O22" s="87">
        <v>264.5723008324847</v>
      </c>
      <c r="P22" s="87">
        <v>270.26389803737385</v>
      </c>
      <c r="Q22" s="87">
        <v>103.06217306202058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74.656620878816383</v>
      </c>
      <c r="C24" s="87">
        <v>87.785258666644111</v>
      </c>
      <c r="D24" s="87">
        <v>93.188964031229219</v>
      </c>
      <c r="E24" s="87">
        <v>93.987615413966864</v>
      </c>
      <c r="F24" s="87">
        <v>100.43678189660017</v>
      </c>
      <c r="G24" s="87">
        <v>103.34610128863284</v>
      </c>
      <c r="H24" s="87">
        <v>73.819576090358879</v>
      </c>
      <c r="I24" s="87">
        <v>86.303363204341466</v>
      </c>
      <c r="J24" s="87">
        <v>85.012570176134105</v>
      </c>
      <c r="K24" s="87">
        <v>63.854647194749319</v>
      </c>
      <c r="L24" s="87">
        <v>64.707962295615829</v>
      </c>
      <c r="M24" s="87">
        <v>62.704960543131833</v>
      </c>
      <c r="N24" s="87">
        <v>62.511033728075809</v>
      </c>
      <c r="O24" s="87">
        <v>65.130419234276587</v>
      </c>
      <c r="P24" s="87">
        <v>65.95582473788167</v>
      </c>
      <c r="Q24" s="87">
        <v>59.858429202463704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458.8132077899873</v>
      </c>
      <c r="C26" s="204">
        <v>651.65299344691471</v>
      </c>
      <c r="D26" s="204">
        <v>779.2314261160974</v>
      </c>
      <c r="E26" s="204">
        <v>729.22323789877908</v>
      </c>
      <c r="F26" s="204">
        <v>948.22684489385392</v>
      </c>
      <c r="G26" s="204">
        <v>1386.8326803854457</v>
      </c>
      <c r="H26" s="204">
        <v>704.13544446293679</v>
      </c>
      <c r="I26" s="204">
        <v>1251.5402874582828</v>
      </c>
      <c r="J26" s="204">
        <v>1110.4261755643183</v>
      </c>
      <c r="K26" s="204">
        <v>1254.4052170638427</v>
      </c>
      <c r="L26" s="204">
        <v>1254.9405726956363</v>
      </c>
      <c r="M26" s="204">
        <v>900.36369443446154</v>
      </c>
      <c r="N26" s="204">
        <v>1497.1861220508258</v>
      </c>
      <c r="O26" s="204">
        <v>1519.6672788721864</v>
      </c>
      <c r="P26" s="204">
        <v>1483.9514054216077</v>
      </c>
      <c r="Q26" s="204">
        <v>1104.163557140547</v>
      </c>
    </row>
    <row r="27" spans="1:17" x14ac:dyDescent="0.25">
      <c r="A27" s="152" t="s">
        <v>332</v>
      </c>
      <c r="B27" s="151">
        <v>422.73139642518652</v>
      </c>
      <c r="C27" s="151">
        <v>609.6696687512158</v>
      </c>
      <c r="D27" s="151">
        <v>731.37091563936769</v>
      </c>
      <c r="E27" s="151">
        <v>685.8958225288618</v>
      </c>
      <c r="F27" s="151">
        <v>883.53117850595731</v>
      </c>
      <c r="G27" s="151">
        <v>1292.656557550561</v>
      </c>
      <c r="H27" s="151">
        <v>664.26403794812677</v>
      </c>
      <c r="I27" s="151">
        <v>1163.9563897978337</v>
      </c>
      <c r="J27" s="151">
        <v>1035.0392452840085</v>
      </c>
      <c r="K27" s="151">
        <v>1183.3781696216342</v>
      </c>
      <c r="L27" s="151">
        <v>1168.8631182509555</v>
      </c>
      <c r="M27" s="151">
        <v>850.08172782313841</v>
      </c>
      <c r="N27" s="151">
        <v>1451.7909172705238</v>
      </c>
      <c r="O27" s="151">
        <v>1479.9244708871393</v>
      </c>
      <c r="P27" s="151">
        <v>1447.1268778199349</v>
      </c>
      <c r="Q27" s="151">
        <v>1061.6980287994347</v>
      </c>
    </row>
    <row r="28" spans="1:17" x14ac:dyDescent="0.25">
      <c r="A28" s="154" t="s">
        <v>33</v>
      </c>
      <c r="B28" s="83">
        <v>0</v>
      </c>
      <c r="C28" s="83">
        <v>9.6741191047270618</v>
      </c>
      <c r="D28" s="83">
        <v>0</v>
      </c>
      <c r="E28" s="83">
        <v>0</v>
      </c>
      <c r="F28" s="83">
        <v>0</v>
      </c>
      <c r="G28" s="83">
        <v>0</v>
      </c>
      <c r="H28" s="83">
        <v>26.126359052999391</v>
      </c>
      <c r="I28" s="83">
        <v>0</v>
      </c>
      <c r="J28" s="83">
        <v>0</v>
      </c>
      <c r="K28" s="83">
        <v>60.3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12.085640953095218</v>
      </c>
      <c r="C29" s="83">
        <v>13.196719999999999</v>
      </c>
      <c r="D29" s="83">
        <v>13.1928</v>
      </c>
      <c r="E29" s="83">
        <v>13.20041</v>
      </c>
      <c r="F29" s="83">
        <v>13.19262</v>
      </c>
      <c r="G29" s="83">
        <v>14.282693335313958</v>
      </c>
      <c r="H29" s="83">
        <v>13.186029999999999</v>
      </c>
      <c r="I29" s="83">
        <v>13.195969999999999</v>
      </c>
      <c r="J29" s="83">
        <v>12.09355</v>
      </c>
      <c r="K29" s="83">
        <v>10.98883</v>
      </c>
      <c r="L29" s="83">
        <v>10.986421195252285</v>
      </c>
      <c r="M29" s="83">
        <v>7.6904939853071781</v>
      </c>
      <c r="N29" s="83">
        <v>6.5921876753034017</v>
      </c>
      <c r="O29" s="83">
        <v>3.2961370741632354</v>
      </c>
      <c r="P29" s="83">
        <v>7.6909619214407323</v>
      </c>
      <c r="Q29" s="83">
        <v>17.57919963348391</v>
      </c>
    </row>
    <row r="30" spans="1:17" x14ac:dyDescent="0.25">
      <c r="A30" s="154" t="s">
        <v>125</v>
      </c>
      <c r="B30" s="83">
        <v>155.70390656709532</v>
      </c>
      <c r="C30" s="83">
        <v>183.18905512578655</v>
      </c>
      <c r="D30" s="83">
        <v>156.1696947629726</v>
      </c>
      <c r="E30" s="83">
        <v>194.26748704148645</v>
      </c>
      <c r="F30" s="83">
        <v>184.10184604571612</v>
      </c>
      <c r="G30" s="83">
        <v>171.44245460181236</v>
      </c>
      <c r="H30" s="83">
        <v>117.58848322229343</v>
      </c>
      <c r="I30" s="83">
        <v>105.57063835869644</v>
      </c>
      <c r="J30" s="83">
        <v>70.573648423496479</v>
      </c>
      <c r="K30" s="83">
        <v>61.767993501882671</v>
      </c>
      <c r="L30" s="83">
        <v>72.752182354910701</v>
      </c>
      <c r="M30" s="83">
        <v>61.079872848968073</v>
      </c>
      <c r="N30" s="83">
        <v>109.87165560829207</v>
      </c>
      <c r="O30" s="83">
        <v>109.68749458526672</v>
      </c>
      <c r="P30" s="83">
        <v>119.77126714674917</v>
      </c>
      <c r="Q30" s="83">
        <v>165.32193255564823</v>
      </c>
    </row>
    <row r="31" spans="1:17" x14ac:dyDescent="0.25">
      <c r="A31" s="154" t="s">
        <v>29</v>
      </c>
      <c r="B31" s="83">
        <v>160.43610864828068</v>
      </c>
      <c r="C31" s="83">
        <v>99.382617239661428</v>
      </c>
      <c r="D31" s="83">
        <v>90.765799999999999</v>
      </c>
      <c r="E31" s="83">
        <v>94.520849999999996</v>
      </c>
      <c r="F31" s="83">
        <v>54.486090000000004</v>
      </c>
      <c r="G31" s="83">
        <v>37.258994069193903</v>
      </c>
      <c r="H31" s="83">
        <v>154.84097607784</v>
      </c>
      <c r="I31" s="83">
        <v>93.660769999999999</v>
      </c>
      <c r="J31" s="83">
        <v>86.917630000000003</v>
      </c>
      <c r="K31" s="83">
        <v>68.774419999999992</v>
      </c>
      <c r="L31" s="83">
        <v>62.097999642642847</v>
      </c>
      <c r="M31" s="83">
        <v>49.678420672744011</v>
      </c>
      <c r="N31" s="83">
        <v>29.617284894580653</v>
      </c>
      <c r="O31" s="83">
        <v>17.1971782558232</v>
      </c>
      <c r="P31" s="83">
        <v>23.884832517707238</v>
      </c>
      <c r="Q31" s="83">
        <v>48.724618654146092</v>
      </c>
    </row>
    <row r="32" spans="1:17" x14ac:dyDescent="0.25">
      <c r="A32" s="154" t="s">
        <v>26</v>
      </c>
      <c r="B32" s="83">
        <v>94.505740256715313</v>
      </c>
      <c r="C32" s="83">
        <v>304.22715728104083</v>
      </c>
      <c r="D32" s="83">
        <v>471.24262087639505</v>
      </c>
      <c r="E32" s="83">
        <v>383.90707548737527</v>
      </c>
      <c r="F32" s="83">
        <v>631.75062246024117</v>
      </c>
      <c r="G32" s="83">
        <v>1069.6724155442407</v>
      </c>
      <c r="H32" s="83">
        <v>352.5221895949939</v>
      </c>
      <c r="I32" s="83">
        <v>951.52901143913732</v>
      </c>
      <c r="J32" s="83">
        <v>865.45441686051197</v>
      </c>
      <c r="K32" s="83">
        <v>981.54692611975167</v>
      </c>
      <c r="L32" s="83">
        <v>1023.0265150581497</v>
      </c>
      <c r="M32" s="83">
        <v>731.63294031611917</v>
      </c>
      <c r="N32" s="83">
        <v>1305.7097890923476</v>
      </c>
      <c r="O32" s="83">
        <v>1349.7436609718861</v>
      </c>
      <c r="P32" s="83">
        <v>1295.7798162340378</v>
      </c>
      <c r="Q32" s="83">
        <v>830.07227795615654</v>
      </c>
    </row>
    <row r="33" spans="1:17" x14ac:dyDescent="0.25">
      <c r="A33" s="152" t="s">
        <v>331</v>
      </c>
      <c r="B33" s="151">
        <v>36.081811364800792</v>
      </c>
      <c r="C33" s="151">
        <v>41.983324695698919</v>
      </c>
      <c r="D33" s="151">
        <v>47.860510476729715</v>
      </c>
      <c r="E33" s="151">
        <v>43.327415369917304</v>
      </c>
      <c r="F33" s="151">
        <v>64.695666387896622</v>
      </c>
      <c r="G33" s="151">
        <v>94.176122834884566</v>
      </c>
      <c r="H33" s="151">
        <v>39.871406514809991</v>
      </c>
      <c r="I33" s="151">
        <v>87.583897660449168</v>
      </c>
      <c r="J33" s="151">
        <v>75.386930280309784</v>
      </c>
      <c r="K33" s="151">
        <v>71.027047442208513</v>
      </c>
      <c r="L33" s="151">
        <v>86.077454444680825</v>
      </c>
      <c r="M33" s="151">
        <v>50.281966611323085</v>
      </c>
      <c r="N33" s="151">
        <v>45.395204780302137</v>
      </c>
      <c r="O33" s="151">
        <v>39.742807985047165</v>
      </c>
      <c r="P33" s="151">
        <v>36.824527601672806</v>
      </c>
      <c r="Q33" s="151">
        <v>42.465528341112382</v>
      </c>
    </row>
    <row r="34" spans="1:17" x14ac:dyDescent="0.25">
      <c r="A34" s="156" t="s">
        <v>322</v>
      </c>
      <c r="B34" s="204">
        <v>74.740894969944492</v>
      </c>
      <c r="C34" s="204">
        <v>86.965458298233472</v>
      </c>
      <c r="D34" s="204">
        <v>99.139628844654425</v>
      </c>
      <c r="E34" s="204">
        <v>89.74964612340014</v>
      </c>
      <c r="F34" s="204">
        <v>134.01245180350014</v>
      </c>
      <c r="G34" s="204">
        <v>195.07911158654662</v>
      </c>
      <c r="H34" s="204">
        <v>82.590770637820668</v>
      </c>
      <c r="I34" s="204">
        <v>181.42378801093042</v>
      </c>
      <c r="J34" s="204">
        <v>156.15864129492743</v>
      </c>
      <c r="K34" s="204">
        <v>147.12745541600336</v>
      </c>
      <c r="L34" s="204">
        <v>178.30329849255313</v>
      </c>
      <c r="M34" s="204">
        <v>104.1555022663121</v>
      </c>
      <c r="N34" s="204">
        <v>94.032924187768714</v>
      </c>
      <c r="O34" s="204">
        <v>82.324387969026276</v>
      </c>
      <c r="P34" s="204">
        <v>76.279378603465076</v>
      </c>
      <c r="Q34" s="204">
        <v>87.964308706589918</v>
      </c>
    </row>
    <row r="35" spans="1:17" x14ac:dyDescent="0.25">
      <c r="A35" s="152" t="s">
        <v>330</v>
      </c>
      <c r="B35" s="151">
        <v>33.633402736475013</v>
      </c>
      <c r="C35" s="151">
        <v>39.134456234205061</v>
      </c>
      <c r="D35" s="151">
        <v>44.612832980094495</v>
      </c>
      <c r="E35" s="151">
        <v>40.387340755530062</v>
      </c>
      <c r="F35" s="151">
        <v>60.305603311575069</v>
      </c>
      <c r="G35" s="151">
        <v>87.785600213945969</v>
      </c>
      <c r="H35" s="151">
        <v>37.165846787019305</v>
      </c>
      <c r="I35" s="151">
        <v>81.640704604918682</v>
      </c>
      <c r="J35" s="151">
        <v>70.271388582717336</v>
      </c>
      <c r="K35" s="151">
        <v>66.207354937201501</v>
      </c>
      <c r="L35" s="151">
        <v>80.236484321648916</v>
      </c>
      <c r="M35" s="151">
        <v>46.869976019840443</v>
      </c>
      <c r="N35" s="151">
        <v>42.314815884495921</v>
      </c>
      <c r="O35" s="151">
        <v>37.045974586061817</v>
      </c>
      <c r="P35" s="151">
        <v>34.325720371559278</v>
      </c>
      <c r="Q35" s="151">
        <v>39.583938917965448</v>
      </c>
    </row>
    <row r="36" spans="1:17" x14ac:dyDescent="0.25">
      <c r="A36" s="154" t="s">
        <v>33</v>
      </c>
      <c r="B36" s="83">
        <v>0</v>
      </c>
      <c r="C36" s="83">
        <v>0.90176610226205833</v>
      </c>
      <c r="D36" s="83">
        <v>0</v>
      </c>
      <c r="E36" s="83">
        <v>0</v>
      </c>
      <c r="F36" s="83">
        <v>0</v>
      </c>
      <c r="G36" s="83">
        <v>0</v>
      </c>
      <c r="H36" s="83">
        <v>2.4353498974403003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125</v>
      </c>
      <c r="B38" s="83">
        <v>18.895373512674169</v>
      </c>
      <c r="C38" s="83">
        <v>11.815547830449351</v>
      </c>
      <c r="D38" s="83">
        <v>9.42004760309195</v>
      </c>
      <c r="E38" s="83">
        <v>12.376978609141524</v>
      </c>
      <c r="F38" s="83">
        <v>10.614935774337866</v>
      </c>
      <c r="G38" s="83">
        <v>7.963559163815197</v>
      </c>
      <c r="H38" s="83">
        <v>7.5427216441687488</v>
      </c>
      <c r="I38" s="83">
        <v>6.3111448939725703</v>
      </c>
      <c r="J38" s="83">
        <v>3.0555467459850889</v>
      </c>
      <c r="K38" s="83">
        <v>2.5152379615851554</v>
      </c>
      <c r="L38" s="83">
        <v>3.3792733400505175</v>
      </c>
      <c r="M38" s="83">
        <v>2.8884402054578016</v>
      </c>
      <c r="N38" s="83">
        <v>6.217327115584796</v>
      </c>
      <c r="O38" s="83">
        <v>1.9880887051188616</v>
      </c>
      <c r="P38" s="83">
        <v>1.3866039177474958</v>
      </c>
      <c r="Q38" s="83">
        <v>2.3054133037257438</v>
      </c>
    </row>
    <row r="39" spans="1:17" x14ac:dyDescent="0.25">
      <c r="A39" s="154" t="s">
        <v>29</v>
      </c>
      <c r="B39" s="83">
        <v>14.513465216104889</v>
      </c>
      <c r="C39" s="83">
        <v>1.6014463391255838</v>
      </c>
      <c r="D39" s="83">
        <v>0</v>
      </c>
      <c r="E39" s="83">
        <v>0</v>
      </c>
      <c r="F39" s="83">
        <v>0</v>
      </c>
      <c r="G39" s="83">
        <v>0</v>
      </c>
      <c r="H39" s="83">
        <v>4.8166772665415145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0.22456400769595333</v>
      </c>
      <c r="C40" s="83">
        <v>24.815695962368068</v>
      </c>
      <c r="D40" s="83">
        <v>35.192785377002544</v>
      </c>
      <c r="E40" s="83">
        <v>28.010362146388537</v>
      </c>
      <c r="F40" s="83">
        <v>49.690667537237204</v>
      </c>
      <c r="G40" s="83">
        <v>79.822041050130778</v>
      </c>
      <c r="H40" s="83">
        <v>22.371097978868743</v>
      </c>
      <c r="I40" s="83">
        <v>75.329559710946114</v>
      </c>
      <c r="J40" s="83">
        <v>67.215841836732253</v>
      </c>
      <c r="K40" s="83">
        <v>63.692116975616344</v>
      </c>
      <c r="L40" s="83">
        <v>76.857210981598399</v>
      </c>
      <c r="M40" s="83">
        <v>43.981535814382639</v>
      </c>
      <c r="N40" s="83">
        <v>36.097488768911127</v>
      </c>
      <c r="O40" s="83">
        <v>35.057885880942955</v>
      </c>
      <c r="P40" s="83">
        <v>32.939116453811785</v>
      </c>
      <c r="Q40" s="83">
        <v>37.278525614239705</v>
      </c>
    </row>
    <row r="41" spans="1:17" x14ac:dyDescent="0.25">
      <c r="A41" s="152" t="s">
        <v>329</v>
      </c>
      <c r="B41" s="151">
        <v>37.370447484972253</v>
      </c>
      <c r="C41" s="151">
        <v>43.482729149116736</v>
      </c>
      <c r="D41" s="151">
        <v>49.569814422327205</v>
      </c>
      <c r="E41" s="151">
        <v>44.87482306170007</v>
      </c>
      <c r="F41" s="151">
        <v>67.006225901750071</v>
      </c>
      <c r="G41" s="151">
        <v>97.539555793273294</v>
      </c>
      <c r="H41" s="151">
        <v>41.295385318910341</v>
      </c>
      <c r="I41" s="151">
        <v>90.711894005465197</v>
      </c>
      <c r="J41" s="151">
        <v>78.079320647463703</v>
      </c>
      <c r="K41" s="151">
        <v>73.563727708001679</v>
      </c>
      <c r="L41" s="151">
        <v>89.151649246276577</v>
      </c>
      <c r="M41" s="151">
        <v>52.077751133156049</v>
      </c>
      <c r="N41" s="151">
        <v>47.01646209388435</v>
      </c>
      <c r="O41" s="151">
        <v>41.162193984513145</v>
      </c>
      <c r="P41" s="151">
        <v>38.139689301732545</v>
      </c>
      <c r="Q41" s="151">
        <v>43.982154353294973</v>
      </c>
    </row>
    <row r="42" spans="1:17" x14ac:dyDescent="0.25">
      <c r="A42" s="150" t="s">
        <v>33</v>
      </c>
      <c r="B42" s="87">
        <v>0</v>
      </c>
      <c r="C42" s="87">
        <v>8.0672127390799009</v>
      </c>
      <c r="D42" s="87">
        <v>6.9572592966790934</v>
      </c>
      <c r="E42" s="87">
        <v>6.7865504643383421</v>
      </c>
      <c r="F42" s="87">
        <v>6.4169579499019358</v>
      </c>
      <c r="G42" s="87">
        <v>5.0838602896469709</v>
      </c>
      <c r="H42" s="87">
        <v>6.5110700878903227</v>
      </c>
      <c r="I42" s="87">
        <v>3.252865076272033</v>
      </c>
      <c r="J42" s="87">
        <v>2.5892494298757751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1.0435984001665435</v>
      </c>
      <c r="C45" s="87">
        <v>0.88526233497326445</v>
      </c>
      <c r="D45" s="87">
        <v>3.3959809077967864</v>
      </c>
      <c r="E45" s="87">
        <v>1.3388824885437851</v>
      </c>
      <c r="F45" s="87">
        <v>6.0430323399061994</v>
      </c>
      <c r="G45" s="87">
        <v>7.0201401788152422</v>
      </c>
      <c r="H45" s="87">
        <v>0.55825944715845299</v>
      </c>
      <c r="I45" s="87">
        <v>5.3828850516933677</v>
      </c>
      <c r="J45" s="87">
        <v>2.4792331174912681</v>
      </c>
      <c r="K45" s="87">
        <v>2.4909170903144071</v>
      </c>
      <c r="L45" s="87">
        <v>3.4639018358002662</v>
      </c>
      <c r="M45" s="87">
        <v>2.4946196860327667</v>
      </c>
      <c r="N45" s="87">
        <v>5.119832227262207</v>
      </c>
      <c r="O45" s="87">
        <v>1.9172215429517114</v>
      </c>
      <c r="P45" s="87">
        <v>1.3619603683288783</v>
      </c>
      <c r="Q45" s="87">
        <v>1.841915295763582</v>
      </c>
    </row>
    <row r="46" spans="1:17" x14ac:dyDescent="0.25">
      <c r="A46" s="150" t="s">
        <v>29</v>
      </c>
      <c r="B46" s="87">
        <v>9.5051892248758563</v>
      </c>
      <c r="C46" s="87">
        <v>17.001852641603222</v>
      </c>
      <c r="D46" s="87">
        <v>15.019003578296473</v>
      </c>
      <c r="E46" s="87">
        <v>22.655905998645551</v>
      </c>
      <c r="F46" s="87">
        <v>13.676663892447086</v>
      </c>
      <c r="G46" s="87">
        <v>5.3758208431067898</v>
      </c>
      <c r="H46" s="87">
        <v>13.629685264682081</v>
      </c>
      <c r="I46" s="87">
        <v>10.183808025531178</v>
      </c>
      <c r="J46" s="87">
        <v>11.8274144011007</v>
      </c>
      <c r="K46" s="87">
        <v>7.0952188906112887</v>
      </c>
      <c r="L46" s="87">
        <v>6.4117476069394179</v>
      </c>
      <c r="M46" s="87">
        <v>6.2187976118994701</v>
      </c>
      <c r="N46" s="87">
        <v>3.9902887767525197</v>
      </c>
      <c r="O46" s="87">
        <v>0.20789783699853173</v>
      </c>
      <c r="P46" s="87">
        <v>0.38375397813364415</v>
      </c>
      <c r="Q46" s="87">
        <v>0.61225660482587452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0.54176936705422951</v>
      </c>
      <c r="O47" s="87">
        <v>0.11694490322393387</v>
      </c>
      <c r="P47" s="87">
        <v>0.10793149728182136</v>
      </c>
      <c r="Q47" s="87">
        <v>0.2295960898797676</v>
      </c>
    </row>
    <row r="48" spans="1:17" x14ac:dyDescent="0.25">
      <c r="A48" s="150" t="s">
        <v>26</v>
      </c>
      <c r="B48" s="87">
        <v>1.2533735930778243E-2</v>
      </c>
      <c r="C48" s="87">
        <v>1.9001893739915283</v>
      </c>
      <c r="D48" s="87">
        <v>12.924609394511776</v>
      </c>
      <c r="E48" s="87">
        <v>3.0978066262564274</v>
      </c>
      <c r="F48" s="87">
        <v>28.792431114444039</v>
      </c>
      <c r="G48" s="87">
        <v>70.484058344796267</v>
      </c>
      <c r="H48" s="87">
        <v>1.6796022586829247</v>
      </c>
      <c r="I48" s="87">
        <v>63.667421613940036</v>
      </c>
      <c r="J48" s="87">
        <v>51.416722587782218</v>
      </c>
      <c r="K48" s="87">
        <v>59.03492703432854</v>
      </c>
      <c r="L48" s="87">
        <v>74.846249265662863</v>
      </c>
      <c r="M48" s="87">
        <v>36.951916177603941</v>
      </c>
      <c r="N48" s="87">
        <v>30.178105233611099</v>
      </c>
      <c r="O48" s="87">
        <v>32.631194180347592</v>
      </c>
      <c r="P48" s="87">
        <v>30.450602518082388</v>
      </c>
      <c r="Q48" s="87">
        <v>28.640022009668563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26.809126123999075</v>
      </c>
      <c r="C50" s="87">
        <v>15.628212059468819</v>
      </c>
      <c r="D50" s="87">
        <v>11.272961245043076</v>
      </c>
      <c r="E50" s="87">
        <v>10.99567748391596</v>
      </c>
      <c r="F50" s="87">
        <v>12.077140605050813</v>
      </c>
      <c r="G50" s="87">
        <v>9.5756761369080294</v>
      </c>
      <c r="H50" s="87">
        <v>18.916768260496561</v>
      </c>
      <c r="I50" s="87">
        <v>8.2249142380285729</v>
      </c>
      <c r="J50" s="87">
        <v>9.7667011112137381</v>
      </c>
      <c r="K50" s="87">
        <v>4.942664692747444</v>
      </c>
      <c r="L50" s="87">
        <v>4.4297505378740292</v>
      </c>
      <c r="M50" s="87">
        <v>6.4124176576198701</v>
      </c>
      <c r="N50" s="87">
        <v>7.1864664892042978</v>
      </c>
      <c r="O50" s="87">
        <v>6.2889355209913722</v>
      </c>
      <c r="P50" s="87">
        <v>5.8354409399058174</v>
      </c>
      <c r="Q50" s="87">
        <v>12.658364353157182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3.7370447484972251</v>
      </c>
      <c r="C52" s="151">
        <v>4.3482729149116741</v>
      </c>
      <c r="D52" s="151">
        <v>4.9569814422327205</v>
      </c>
      <c r="E52" s="151">
        <v>4.4874823061700067</v>
      </c>
      <c r="F52" s="151">
        <v>6.7006225901750076</v>
      </c>
      <c r="G52" s="151">
        <v>9.7539555793273305</v>
      </c>
      <c r="H52" s="151">
        <v>4.1295385318910345</v>
      </c>
      <c r="I52" s="151">
        <v>9.0711894005465208</v>
      </c>
      <c r="J52" s="151">
        <v>7.807932064746371</v>
      </c>
      <c r="K52" s="151">
        <v>7.356372770800168</v>
      </c>
      <c r="L52" s="151">
        <v>8.915164924627657</v>
      </c>
      <c r="M52" s="151">
        <v>5.2077751133156047</v>
      </c>
      <c r="N52" s="151">
        <v>4.7016462093884357</v>
      </c>
      <c r="O52" s="151">
        <v>4.1162193984513138</v>
      </c>
      <c r="P52" s="151">
        <v>3.8139689301732544</v>
      </c>
      <c r="Q52" s="151">
        <v>4.3982154353294964</v>
      </c>
    </row>
    <row r="53" spans="1:17" x14ac:dyDescent="0.25">
      <c r="A53" s="156" t="s">
        <v>321</v>
      </c>
      <c r="B53" s="204">
        <v>38.659083605143707</v>
      </c>
      <c r="C53" s="204">
        <v>44.982133602534553</v>
      </c>
      <c r="D53" s="204">
        <v>51.279118367924696</v>
      </c>
      <c r="E53" s="204">
        <v>46.422230753482822</v>
      </c>
      <c r="F53" s="204">
        <v>69.316785415603533</v>
      </c>
      <c r="G53" s="204">
        <v>100.90298875166204</v>
      </c>
      <c r="H53" s="204">
        <v>42.719364123010699</v>
      </c>
      <c r="I53" s="204">
        <v>93.839890350481227</v>
      </c>
      <c r="J53" s="204">
        <v>80.771711014617622</v>
      </c>
      <c r="K53" s="204">
        <v>76.10040797379483</v>
      </c>
      <c r="L53" s="204">
        <v>92.2258440478723</v>
      </c>
      <c r="M53" s="204">
        <v>53.873535654989013</v>
      </c>
      <c r="N53" s="204">
        <v>48.637719407466577</v>
      </c>
      <c r="O53" s="204">
        <v>42.581579983979104</v>
      </c>
      <c r="P53" s="204">
        <v>39.454851001792285</v>
      </c>
      <c r="Q53" s="204">
        <v>45.498780365477543</v>
      </c>
    </row>
    <row r="54" spans="1:17" x14ac:dyDescent="0.25">
      <c r="A54" s="152" t="s">
        <v>327</v>
      </c>
      <c r="B54" s="151">
        <v>7.7318167210287418</v>
      </c>
      <c r="C54" s="151">
        <v>8.9964267205069106</v>
      </c>
      <c r="D54" s="151">
        <v>10.255823673584938</v>
      </c>
      <c r="E54" s="151">
        <v>9.2844461506965654</v>
      </c>
      <c r="F54" s="151">
        <v>13.863357083120706</v>
      </c>
      <c r="G54" s="151">
        <v>20.180597750332407</v>
      </c>
      <c r="H54" s="151">
        <v>8.5438728246021398</v>
      </c>
      <c r="I54" s="151">
        <v>18.767978070096248</v>
      </c>
      <c r="J54" s="151">
        <v>16.154342202923527</v>
      </c>
      <c r="K54" s="151">
        <v>15.220081594758968</v>
      </c>
      <c r="L54" s="151">
        <v>18.445168809574461</v>
      </c>
      <c r="M54" s="151">
        <v>10.774707130997804</v>
      </c>
      <c r="N54" s="151">
        <v>9.7275438814933146</v>
      </c>
      <c r="O54" s="151">
        <v>8.5163159967958215</v>
      </c>
      <c r="P54" s="151">
        <v>7.8909702003584572</v>
      </c>
      <c r="Q54" s="151">
        <v>9.0997560730955094</v>
      </c>
    </row>
    <row r="55" spans="1:17" x14ac:dyDescent="0.25">
      <c r="A55" s="152" t="s">
        <v>326</v>
      </c>
      <c r="B55" s="151">
        <v>3.0927266884114961</v>
      </c>
      <c r="C55" s="151">
        <v>3.5985706882027646</v>
      </c>
      <c r="D55" s="151">
        <v>4.1023294694339754</v>
      </c>
      <c r="E55" s="151">
        <v>3.7137784602786259</v>
      </c>
      <c r="F55" s="151">
        <v>5.5453428332482826</v>
      </c>
      <c r="G55" s="151">
        <v>8.072239100132963</v>
      </c>
      <c r="H55" s="151">
        <v>3.4175491298408565</v>
      </c>
      <c r="I55" s="151">
        <v>7.5071912280384998</v>
      </c>
      <c r="J55" s="151">
        <v>6.4617368811694096</v>
      </c>
      <c r="K55" s="151">
        <v>6.088032637903587</v>
      </c>
      <c r="L55" s="151">
        <v>7.3780675238297846</v>
      </c>
      <c r="M55" s="151">
        <v>4.3098828523991211</v>
      </c>
      <c r="N55" s="151">
        <v>3.8910175525973263</v>
      </c>
      <c r="O55" s="151">
        <v>3.4065263987183285</v>
      </c>
      <c r="P55" s="151">
        <v>3.1563880801433832</v>
      </c>
      <c r="Q55" s="151">
        <v>3.6399024292382043</v>
      </c>
    </row>
    <row r="56" spans="1:17" x14ac:dyDescent="0.25">
      <c r="A56" s="150" t="s">
        <v>33</v>
      </c>
      <c r="B56" s="87">
        <v>0</v>
      </c>
      <c r="C56" s="87">
        <v>0.66763139909626767</v>
      </c>
      <c r="D56" s="87">
        <v>0.57577318317344217</v>
      </c>
      <c r="E56" s="87">
        <v>0.56164555566938001</v>
      </c>
      <c r="F56" s="87">
        <v>0.53105858895740166</v>
      </c>
      <c r="G56" s="87">
        <v>0.42073326535009414</v>
      </c>
      <c r="H56" s="87">
        <v>0.53884717968747509</v>
      </c>
      <c r="I56" s="87">
        <v>0.26920262700182346</v>
      </c>
      <c r="J56" s="87">
        <v>0.21428271143799518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8.6366764151713932E-2</v>
      </c>
      <c r="C59" s="87">
        <v>7.3263089790890856E-2</v>
      </c>
      <c r="D59" s="87">
        <v>0.28104669581766506</v>
      </c>
      <c r="E59" s="87">
        <v>0.1108040680174167</v>
      </c>
      <c r="F59" s="87">
        <v>0.50011302123361656</v>
      </c>
      <c r="G59" s="87">
        <v>0.58097711824677867</v>
      </c>
      <c r="H59" s="87">
        <v>4.6200781833803016E-2</v>
      </c>
      <c r="I59" s="87">
        <v>0.44548014220910637</v>
      </c>
      <c r="J59" s="87">
        <v>0.20517791317169115</v>
      </c>
      <c r="K59" s="87">
        <v>0.20614486264670953</v>
      </c>
      <c r="L59" s="87">
        <v>0.28666773813519442</v>
      </c>
      <c r="M59" s="87">
        <v>0.20645128436133239</v>
      </c>
      <c r="N59" s="87">
        <v>0.42371025329066542</v>
      </c>
      <c r="O59" s="87">
        <v>0.15866661045117611</v>
      </c>
      <c r="P59" s="87">
        <v>0.11271396151687268</v>
      </c>
      <c r="Q59" s="87">
        <v>0.1524343693045723</v>
      </c>
    </row>
    <row r="60" spans="1:17" x14ac:dyDescent="0.25">
      <c r="A60" s="150" t="s">
        <v>29</v>
      </c>
      <c r="B60" s="87">
        <v>0.78663634964489837</v>
      </c>
      <c r="C60" s="87">
        <v>1.407049873787853</v>
      </c>
      <c r="D60" s="87">
        <v>1.2429520202728115</v>
      </c>
      <c r="E60" s="87">
        <v>1.8749715309223904</v>
      </c>
      <c r="F60" s="87">
        <v>1.1318618393749313</v>
      </c>
      <c r="G60" s="87">
        <v>0.4448955180502171</v>
      </c>
      <c r="H60" s="87">
        <v>1.1279739529392068</v>
      </c>
      <c r="I60" s="87">
        <v>0.84279790556120115</v>
      </c>
      <c r="J60" s="87">
        <v>0.97882050216005811</v>
      </c>
      <c r="K60" s="87">
        <v>0.58719052887817558</v>
      </c>
      <c r="L60" s="87">
        <v>0.53062738816050348</v>
      </c>
      <c r="M60" s="87">
        <v>0.51465911270892162</v>
      </c>
      <c r="N60" s="87">
        <v>0.33023079531744992</v>
      </c>
      <c r="O60" s="87">
        <v>1.7205338234361246E-2</v>
      </c>
      <c r="P60" s="87">
        <v>3.1758949914508477E-2</v>
      </c>
      <c r="Q60" s="87">
        <v>5.0669512123520652E-2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4.4836085549315549E-2</v>
      </c>
      <c r="O61" s="87">
        <v>9.6781988874979751E-3</v>
      </c>
      <c r="P61" s="87">
        <v>8.932261844012801E-3</v>
      </c>
      <c r="Q61" s="87">
        <v>1.9001055714187663E-2</v>
      </c>
    </row>
    <row r="62" spans="1:17" x14ac:dyDescent="0.25">
      <c r="A62" s="150" t="s">
        <v>26</v>
      </c>
      <c r="B62" s="87">
        <v>1.0372746977195786E-3</v>
      </c>
      <c r="C62" s="87">
        <v>0.15725705164067821</v>
      </c>
      <c r="D62" s="87">
        <v>1.0696228464423538</v>
      </c>
      <c r="E62" s="87">
        <v>0.25637020355225609</v>
      </c>
      <c r="F62" s="87">
        <v>2.3828218853333003</v>
      </c>
      <c r="G62" s="87">
        <v>5.8331634492245197</v>
      </c>
      <c r="H62" s="87">
        <v>0.13900156623582827</v>
      </c>
      <c r="I62" s="87">
        <v>5.2690279956364181</v>
      </c>
      <c r="J62" s="87">
        <v>4.2551770417474941</v>
      </c>
      <c r="K62" s="87">
        <v>4.8856491338754653</v>
      </c>
      <c r="L62" s="87">
        <v>6.1941723530203738</v>
      </c>
      <c r="M62" s="87">
        <v>3.058089614698257</v>
      </c>
      <c r="N62" s="87">
        <v>2.497498364160919</v>
      </c>
      <c r="O62" s="87">
        <v>2.7005126218218694</v>
      </c>
      <c r="P62" s="87">
        <v>2.5200498635654389</v>
      </c>
      <c r="Q62" s="87">
        <v>2.3702087180415363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2.2186862999171644</v>
      </c>
      <c r="C64" s="87">
        <v>1.2933692738870746</v>
      </c>
      <c r="D64" s="87">
        <v>0.93293472372770281</v>
      </c>
      <c r="E64" s="87">
        <v>0.90998710211718292</v>
      </c>
      <c r="F64" s="87">
        <v>0.99948749834903294</v>
      </c>
      <c r="G64" s="87">
        <v>0.79246974926135427</v>
      </c>
      <c r="H64" s="87">
        <v>1.5655256491445431</v>
      </c>
      <c r="I64" s="87">
        <v>0.680682557629951</v>
      </c>
      <c r="J64" s="87">
        <v>0.80827871265217155</v>
      </c>
      <c r="K64" s="87">
        <v>0.40904811250323675</v>
      </c>
      <c r="L64" s="87">
        <v>0.36660004451371275</v>
      </c>
      <c r="M64" s="87">
        <v>0.53068284063060989</v>
      </c>
      <c r="N64" s="87">
        <v>0.59474205427897642</v>
      </c>
      <c r="O64" s="87">
        <v>0.52046362932342394</v>
      </c>
      <c r="P64" s="87">
        <v>0.48293304330255044</v>
      </c>
      <c r="Q64" s="87">
        <v>1.0475887740543874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27.834540195703468</v>
      </c>
      <c r="C66" s="151">
        <v>32.38713619382488</v>
      </c>
      <c r="D66" s="151">
        <v>36.920965224905778</v>
      </c>
      <c r="E66" s="151">
        <v>33.424006142507629</v>
      </c>
      <c r="F66" s="151">
        <v>49.908085499234538</v>
      </c>
      <c r="G66" s="151">
        <v>72.650151901196665</v>
      </c>
      <c r="H66" s="151">
        <v>30.757942168567702</v>
      </c>
      <c r="I66" s="151">
        <v>67.564721052346485</v>
      </c>
      <c r="J66" s="151">
        <v>58.155631930524684</v>
      </c>
      <c r="K66" s="151">
        <v>54.792293741132276</v>
      </c>
      <c r="L66" s="151">
        <v>66.402607714468061</v>
      </c>
      <c r="M66" s="151">
        <v>38.788945671592089</v>
      </c>
      <c r="N66" s="151">
        <v>35.019157973375933</v>
      </c>
      <c r="O66" s="151">
        <v>30.658737588464955</v>
      </c>
      <c r="P66" s="151">
        <v>28.407492721290446</v>
      </c>
      <c r="Q66" s="151">
        <v>32.759121863143832</v>
      </c>
    </row>
    <row r="67" spans="1:17" x14ac:dyDescent="0.25">
      <c r="A67" s="156" t="s">
        <v>333</v>
      </c>
      <c r="B67" s="204">
        <v>119.72469586806274</v>
      </c>
      <c r="C67" s="204">
        <v>131.67518038059356</v>
      </c>
      <c r="D67" s="204">
        <v>128.5939965662181</v>
      </c>
      <c r="E67" s="204">
        <v>143.47115975175214</v>
      </c>
      <c r="F67" s="204">
        <v>163.85866098148296</v>
      </c>
      <c r="G67" s="204">
        <v>200.68915063439766</v>
      </c>
      <c r="H67" s="204">
        <v>85.564258775763278</v>
      </c>
      <c r="I67" s="204">
        <v>88.351361889496786</v>
      </c>
      <c r="J67" s="204">
        <v>88.185618708071942</v>
      </c>
      <c r="K67" s="204">
        <v>81.164061405965015</v>
      </c>
      <c r="L67" s="204">
        <v>85.165363598252497</v>
      </c>
      <c r="M67" s="204">
        <v>70.216474671892428</v>
      </c>
      <c r="N67" s="204">
        <v>100.73550872399439</v>
      </c>
      <c r="O67" s="204">
        <v>206.17179308678493</v>
      </c>
      <c r="P67" s="204">
        <v>244.75691990965493</v>
      </c>
      <c r="Q67" s="204">
        <v>328.04223502700484</v>
      </c>
    </row>
    <row r="68" spans="1:17" x14ac:dyDescent="0.25">
      <c r="A68" s="72" t="s">
        <v>319</v>
      </c>
      <c r="B68" s="306">
        <v>737.9736128058272</v>
      </c>
      <c r="C68" s="306">
        <v>569.83055049482641</v>
      </c>
      <c r="D68" s="306">
        <v>500.2825785968227</v>
      </c>
      <c r="E68" s="306">
        <v>448.32222883704623</v>
      </c>
      <c r="F68" s="306">
        <v>617.60565883636957</v>
      </c>
      <c r="G68" s="306">
        <v>577.97436458480161</v>
      </c>
      <c r="H68" s="306">
        <v>661.04045913473703</v>
      </c>
      <c r="I68" s="306">
        <v>634.30800230824775</v>
      </c>
      <c r="J68" s="306">
        <v>735.65068592200782</v>
      </c>
      <c r="K68" s="306">
        <v>487.15955661976483</v>
      </c>
      <c r="L68" s="306">
        <v>443.86142831008067</v>
      </c>
      <c r="M68" s="306">
        <v>540.96428440067666</v>
      </c>
      <c r="N68" s="306">
        <v>439.88349581252112</v>
      </c>
      <c r="O68" s="306">
        <v>343.3341030734681</v>
      </c>
      <c r="P68" s="306">
        <v>265.17168867668374</v>
      </c>
      <c r="Q68" s="306">
        <v>554.94258020733878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0.99999999999999978</v>
      </c>
      <c r="C72" s="77">
        <f t="shared" si="0"/>
        <v>1</v>
      </c>
      <c r="D72" s="77">
        <f t="shared" si="0"/>
        <v>1.0000000000000002</v>
      </c>
      <c r="E72" s="77">
        <f t="shared" si="0"/>
        <v>1</v>
      </c>
      <c r="F72" s="77">
        <f t="shared" si="0"/>
        <v>0.99999999999999978</v>
      </c>
      <c r="G72" s="77">
        <f t="shared" si="0"/>
        <v>0.99999999999999989</v>
      </c>
      <c r="H72" s="77">
        <f t="shared" si="0"/>
        <v>1</v>
      </c>
      <c r="I72" s="77">
        <f t="shared" si="0"/>
        <v>1.0000000000000002</v>
      </c>
      <c r="J72" s="77">
        <f t="shared" si="0"/>
        <v>0.99999999999999978</v>
      </c>
      <c r="K72" s="77">
        <f t="shared" si="0"/>
        <v>0.99999999999999989</v>
      </c>
      <c r="L72" s="77">
        <f t="shared" si="0"/>
        <v>1</v>
      </c>
      <c r="M72" s="77">
        <f t="shared" si="0"/>
        <v>0.99999999999999978</v>
      </c>
      <c r="N72" s="77">
        <f t="shared" si="0"/>
        <v>0.99999999999999989</v>
      </c>
      <c r="O72" s="77">
        <f t="shared" si="0"/>
        <v>1</v>
      </c>
      <c r="P72" s="77">
        <f t="shared" si="0"/>
        <v>1.0000000000000002</v>
      </c>
      <c r="Q72" s="77">
        <f t="shared" si="0"/>
        <v>0.99999999999999978</v>
      </c>
    </row>
    <row r="73" spans="1:17" x14ac:dyDescent="0.25">
      <c r="A73" s="132" t="s">
        <v>83</v>
      </c>
      <c r="B73" s="203">
        <f t="shared" ref="B73:Q73" si="1">IF(B$6=0,0,B$6/B$5)</f>
        <v>1.4733915617085955E-2</v>
      </c>
      <c r="C73" s="203">
        <f t="shared" si="1"/>
        <v>1.4565390516776138E-2</v>
      </c>
      <c r="D73" s="203">
        <f t="shared" si="1"/>
        <v>1.4379592465279367E-2</v>
      </c>
      <c r="E73" s="203">
        <f t="shared" si="1"/>
        <v>1.5060174655175311E-2</v>
      </c>
      <c r="F73" s="203">
        <f t="shared" si="1"/>
        <v>1.4019254122822965E-2</v>
      </c>
      <c r="G73" s="203">
        <f t="shared" si="1"/>
        <v>1.3249753038543508E-2</v>
      </c>
      <c r="H73" s="203">
        <f t="shared" si="1"/>
        <v>1.6218416109072167E-2</v>
      </c>
      <c r="I73" s="203">
        <f t="shared" si="1"/>
        <v>1.3134106335810638E-2</v>
      </c>
      <c r="J73" s="203">
        <f t="shared" si="1"/>
        <v>1.377630381260188E-2</v>
      </c>
      <c r="K73" s="203">
        <f t="shared" si="1"/>
        <v>1.5209352369189745E-2</v>
      </c>
      <c r="L73" s="203">
        <f t="shared" si="1"/>
        <v>1.34518834101904E-2</v>
      </c>
      <c r="M73" s="203">
        <f t="shared" si="1"/>
        <v>1.5421645042116587E-2</v>
      </c>
      <c r="N73" s="203">
        <f t="shared" si="1"/>
        <v>2.0090288816650717E-2</v>
      </c>
      <c r="O73" s="203">
        <f t="shared" si="1"/>
        <v>2.1281875531040526E-2</v>
      </c>
      <c r="P73" s="203">
        <f t="shared" si="1"/>
        <v>2.1588492303728463E-2</v>
      </c>
      <c r="Q73" s="203">
        <f t="shared" si="1"/>
        <v>1.9134635967291432E-2</v>
      </c>
    </row>
    <row r="74" spans="1:17" x14ac:dyDescent="0.25">
      <c r="A74" s="76" t="s">
        <v>82</v>
      </c>
      <c r="B74" s="202">
        <f t="shared" ref="B74:Q74" si="2">IF(B$7=0,0,B$7/B$5)</f>
        <v>8.4358119307808514E-3</v>
      </c>
      <c r="C74" s="202">
        <f t="shared" si="2"/>
        <v>8.5699065586380043E-3</v>
      </c>
      <c r="D74" s="202">
        <f t="shared" si="2"/>
        <v>8.3774557727883444E-3</v>
      </c>
      <c r="E74" s="202">
        <f t="shared" si="2"/>
        <v>8.9327560771056049E-3</v>
      </c>
      <c r="F74" s="202">
        <f t="shared" si="2"/>
        <v>8.6395831498149757E-3</v>
      </c>
      <c r="G74" s="202">
        <f t="shared" si="2"/>
        <v>8.0493679902002204E-3</v>
      </c>
      <c r="H74" s="202">
        <f t="shared" si="2"/>
        <v>1.014055804768188E-2</v>
      </c>
      <c r="I74" s="202">
        <f t="shared" si="2"/>
        <v>8.2123381060082226E-3</v>
      </c>
      <c r="J74" s="202">
        <f t="shared" si="2"/>
        <v>8.6109920163645291E-3</v>
      </c>
      <c r="K74" s="202">
        <f t="shared" si="2"/>
        <v>9.773278012831647E-3</v>
      </c>
      <c r="L74" s="202">
        <f t="shared" si="2"/>
        <v>8.5817955080999212E-3</v>
      </c>
      <c r="M74" s="202">
        <f t="shared" si="2"/>
        <v>9.5734629472529614E-3</v>
      </c>
      <c r="N74" s="202">
        <f t="shared" si="2"/>
        <v>1.3113321114528603E-2</v>
      </c>
      <c r="O74" s="202">
        <f t="shared" si="2"/>
        <v>1.3703859689303844E-2</v>
      </c>
      <c r="P74" s="202">
        <f t="shared" si="2"/>
        <v>1.3837466932228969E-2</v>
      </c>
      <c r="Q74" s="202">
        <f t="shared" si="2"/>
        <v>1.2064697881723995E-2</v>
      </c>
    </row>
    <row r="75" spans="1:17" x14ac:dyDescent="0.25">
      <c r="A75" s="76" t="s">
        <v>81</v>
      </c>
      <c r="B75" s="202">
        <f t="shared" ref="B75:Q75" si="3">IF(B$8=0,0,B$8/B$5)</f>
        <v>3.2320948786025559E-2</v>
      </c>
      <c r="C75" s="202">
        <f t="shared" si="3"/>
        <v>2.994363242137809E-2</v>
      </c>
      <c r="D75" s="202">
        <f t="shared" si="3"/>
        <v>3.0267724940614259E-2</v>
      </c>
      <c r="E75" s="202">
        <f t="shared" si="3"/>
        <v>3.0375737858637734E-2</v>
      </c>
      <c r="F75" s="202">
        <f t="shared" si="3"/>
        <v>2.5397411043652864E-2</v>
      </c>
      <c r="G75" s="202">
        <f t="shared" si="3"/>
        <v>2.4949562945272948E-2</v>
      </c>
      <c r="H75" s="202">
        <f t="shared" si="3"/>
        <v>2.8285385922237172E-2</v>
      </c>
      <c r="I75" s="202">
        <f t="shared" si="3"/>
        <v>2.2704131591261167E-2</v>
      </c>
      <c r="J75" s="202">
        <f t="shared" si="3"/>
        <v>2.3890713468589772E-2</v>
      </c>
      <c r="K75" s="202">
        <f t="shared" si="3"/>
        <v>2.4178438537954011E-2</v>
      </c>
      <c r="L75" s="202">
        <f t="shared" si="3"/>
        <v>2.1801027231304917E-2</v>
      </c>
      <c r="M75" s="202">
        <f t="shared" si="3"/>
        <v>2.7440548855481754E-2</v>
      </c>
      <c r="N75" s="202">
        <f t="shared" si="3"/>
        <v>3.0512867562529356E-2</v>
      </c>
      <c r="O75" s="202">
        <f t="shared" si="3"/>
        <v>3.4005446780432526E-2</v>
      </c>
      <c r="P75" s="202">
        <f t="shared" si="3"/>
        <v>3.5062953803920618E-2</v>
      </c>
      <c r="Q75" s="202">
        <f t="shared" si="3"/>
        <v>3.2688314164735513E-2</v>
      </c>
    </row>
    <row r="76" spans="1:17" x14ac:dyDescent="0.25">
      <c r="A76" s="76" t="s">
        <v>80</v>
      </c>
      <c r="B76" s="202">
        <f t="shared" ref="B76:Q76" si="4">IF(B$9=0,0,B$9/B$5)</f>
        <v>2.2440114704010115E-2</v>
      </c>
      <c r="C76" s="202">
        <f t="shared" si="4"/>
        <v>2.0749367415057018E-2</v>
      </c>
      <c r="D76" s="202">
        <f t="shared" si="4"/>
        <v>2.0738766948394077E-2</v>
      </c>
      <c r="E76" s="202">
        <f t="shared" si="4"/>
        <v>2.1592694273200118E-2</v>
      </c>
      <c r="F76" s="202">
        <f t="shared" si="4"/>
        <v>1.7257576395972616E-2</v>
      </c>
      <c r="G76" s="202">
        <f t="shared" si="4"/>
        <v>1.6087093095820456E-2</v>
      </c>
      <c r="H76" s="202">
        <f t="shared" si="4"/>
        <v>2.1614722500944986E-2</v>
      </c>
      <c r="I76" s="202">
        <f t="shared" si="4"/>
        <v>1.4540410905528165E-2</v>
      </c>
      <c r="J76" s="202">
        <f t="shared" si="4"/>
        <v>1.6028793069404634E-2</v>
      </c>
      <c r="K76" s="202">
        <f t="shared" si="4"/>
        <v>1.7864784019553798E-2</v>
      </c>
      <c r="L76" s="202">
        <f t="shared" si="4"/>
        <v>1.4339030552097893E-2</v>
      </c>
      <c r="M76" s="202">
        <f t="shared" si="4"/>
        <v>2.0162907770973817E-2</v>
      </c>
      <c r="N76" s="202">
        <f t="shared" si="4"/>
        <v>2.7487878596893004E-2</v>
      </c>
      <c r="O76" s="202">
        <f t="shared" si="4"/>
        <v>3.1061954486634492E-2</v>
      </c>
      <c r="P76" s="202">
        <f t="shared" si="4"/>
        <v>3.2081569401339882E-2</v>
      </c>
      <c r="Q76" s="202">
        <f t="shared" si="4"/>
        <v>2.7753357173148197E-2</v>
      </c>
    </row>
    <row r="77" spans="1:17" x14ac:dyDescent="0.25">
      <c r="A77" s="129" t="s">
        <v>79</v>
      </c>
      <c r="B77" s="201">
        <f t="shared" ref="B77:Q77" si="5">IF(B$10=0,0,B$10/B$5)</f>
        <v>1.5079936644853211E-2</v>
      </c>
      <c r="C77" s="201">
        <f t="shared" si="5"/>
        <v>1.5275714640999824E-2</v>
      </c>
      <c r="D77" s="201">
        <f t="shared" si="5"/>
        <v>1.4872459095565888E-2</v>
      </c>
      <c r="E77" s="201">
        <f t="shared" si="5"/>
        <v>1.607732769236489E-2</v>
      </c>
      <c r="F77" s="201">
        <f t="shared" si="5"/>
        <v>1.5246327953915837E-2</v>
      </c>
      <c r="G77" s="201">
        <f t="shared" si="5"/>
        <v>1.395251387060112E-2</v>
      </c>
      <c r="H77" s="201">
        <f t="shared" si="5"/>
        <v>1.8605886700954335E-2</v>
      </c>
      <c r="I77" s="201">
        <f t="shared" si="5"/>
        <v>1.4215945014803649E-2</v>
      </c>
      <c r="J77" s="201">
        <f t="shared" si="5"/>
        <v>1.5124846678632897E-2</v>
      </c>
      <c r="K77" s="201">
        <f t="shared" si="5"/>
        <v>1.7649169966620644E-2</v>
      </c>
      <c r="L77" s="201">
        <f t="shared" si="5"/>
        <v>1.4978970052705966E-2</v>
      </c>
      <c r="M77" s="201">
        <f t="shared" si="5"/>
        <v>1.7346338656482552E-2</v>
      </c>
      <c r="N77" s="201">
        <f t="shared" si="5"/>
        <v>2.5121380588961902E-2</v>
      </c>
      <c r="O77" s="201">
        <f t="shared" si="5"/>
        <v>2.6536466020896002E-2</v>
      </c>
      <c r="P77" s="201">
        <f t="shared" si="5"/>
        <v>2.6867210119586642E-2</v>
      </c>
      <c r="Q77" s="201">
        <f t="shared" si="5"/>
        <v>2.2940344954346076E-2</v>
      </c>
    </row>
    <row r="78" spans="1:17" x14ac:dyDescent="0.25">
      <c r="A78" s="127" t="s">
        <v>324</v>
      </c>
      <c r="B78" s="200">
        <f t="shared" ref="B78:Q78" si="6">IF(B$15=0,0,B$15/B$5)</f>
        <v>6.0596907489407666E-2</v>
      </c>
      <c r="C78" s="200">
        <f t="shared" si="6"/>
        <v>0.12516922696825195</v>
      </c>
      <c r="D78" s="200">
        <f t="shared" si="6"/>
        <v>0.18433777018566097</v>
      </c>
      <c r="E78" s="200">
        <f t="shared" si="6"/>
        <v>0.18337807520440477</v>
      </c>
      <c r="F78" s="200">
        <f t="shared" si="6"/>
        <v>0.1995542116610827</v>
      </c>
      <c r="G78" s="200">
        <f t="shared" si="6"/>
        <v>0.26848319278246163</v>
      </c>
      <c r="H78" s="200">
        <f t="shared" si="6"/>
        <v>8.0820368883371296E-2</v>
      </c>
      <c r="I78" s="200">
        <f t="shared" si="6"/>
        <v>0.26383364384598673</v>
      </c>
      <c r="J78" s="200">
        <f t="shared" si="6"/>
        <v>0.20872772106189844</v>
      </c>
      <c r="K78" s="200">
        <f t="shared" si="6"/>
        <v>0.249267780262907</v>
      </c>
      <c r="L78" s="200">
        <f t="shared" si="6"/>
        <v>0.31269014245855781</v>
      </c>
      <c r="M78" s="200">
        <f t="shared" si="6"/>
        <v>0.18052776472662294</v>
      </c>
      <c r="N78" s="200">
        <f t="shared" si="6"/>
        <v>0.11739310420933312</v>
      </c>
      <c r="O78" s="200">
        <f t="shared" si="6"/>
        <v>0.11953102180305356</v>
      </c>
      <c r="P78" s="200">
        <f t="shared" si="6"/>
        <v>0.12469011267791195</v>
      </c>
      <c r="Q78" s="200">
        <f t="shared" si="6"/>
        <v>6.6633821121560979E-2</v>
      </c>
    </row>
    <row r="79" spans="1:17" x14ac:dyDescent="0.25">
      <c r="A79" s="127" t="s">
        <v>323</v>
      </c>
      <c r="B79" s="200">
        <f t="shared" ref="B79:Q79" si="7">IF(B$26=0,0,B$26/B$5)</f>
        <v>0.27158044207836141</v>
      </c>
      <c r="C79" s="200">
        <f t="shared" si="7"/>
        <v>0.3447707349674724</v>
      </c>
      <c r="D79" s="200">
        <f t="shared" si="7"/>
        <v>0.36349821203648702</v>
      </c>
      <c r="E79" s="200">
        <f t="shared" si="7"/>
        <v>0.36260437889747715</v>
      </c>
      <c r="F79" s="200">
        <f t="shared" si="7"/>
        <v>0.35313382327291132</v>
      </c>
      <c r="G79" s="200">
        <f t="shared" si="7"/>
        <v>0.36916527803284188</v>
      </c>
      <c r="H79" s="200">
        <f t="shared" si="7"/>
        <v>0.36828086758678769</v>
      </c>
      <c r="I79" s="200">
        <f t="shared" si="7"/>
        <v>0.36907516267257645</v>
      </c>
      <c r="J79" s="200">
        <f t="shared" si="7"/>
        <v>0.36508379575839522</v>
      </c>
      <c r="K79" s="200">
        <f t="shared" si="7"/>
        <v>0.40836916205931034</v>
      </c>
      <c r="L79" s="200">
        <f t="shared" si="7"/>
        <v>0.37514336181815833</v>
      </c>
      <c r="M79" s="200">
        <f t="shared" si="7"/>
        <v>0.39341779634358454</v>
      </c>
      <c r="N79" s="200">
        <f t="shared" si="7"/>
        <v>0.52615375630342409</v>
      </c>
      <c r="O79" s="200">
        <f t="shared" si="7"/>
        <v>0.52215337040748522</v>
      </c>
      <c r="P79" s="200">
        <f t="shared" si="7"/>
        <v>0.52466373652520892</v>
      </c>
      <c r="Q79" s="200">
        <f t="shared" si="7"/>
        <v>0.42632626743151575</v>
      </c>
    </row>
    <row r="80" spans="1:17" x14ac:dyDescent="0.25">
      <c r="A80" s="142" t="s">
        <v>332</v>
      </c>
      <c r="B80" s="199">
        <f t="shared" ref="B80:Q80" si="8">IF(B$27=0,0,B$27/B$5)</f>
        <v>0.25022291767613014</v>
      </c>
      <c r="C80" s="199">
        <f t="shared" si="8"/>
        <v>0.32255857319230624</v>
      </c>
      <c r="D80" s="199">
        <f t="shared" si="8"/>
        <v>0.3411720976083803</v>
      </c>
      <c r="E80" s="199">
        <f t="shared" si="8"/>
        <v>0.34105993307768745</v>
      </c>
      <c r="F80" s="199">
        <f t="shared" si="8"/>
        <v>0.3290401919401007</v>
      </c>
      <c r="G80" s="199">
        <f t="shared" si="8"/>
        <v>0.34409624478743805</v>
      </c>
      <c r="H80" s="199">
        <f t="shared" si="8"/>
        <v>0.34742710103001462</v>
      </c>
      <c r="I80" s="199">
        <f t="shared" si="8"/>
        <v>0.34324695594167165</v>
      </c>
      <c r="J80" s="199">
        <f t="shared" si="8"/>
        <v>0.34029822490014161</v>
      </c>
      <c r="K80" s="199">
        <f t="shared" si="8"/>
        <v>0.38524644584850448</v>
      </c>
      <c r="L80" s="199">
        <f t="shared" si="8"/>
        <v>0.34941195561478372</v>
      </c>
      <c r="M80" s="199">
        <f t="shared" si="8"/>
        <v>0.37144687434580914</v>
      </c>
      <c r="N80" s="199">
        <f t="shared" si="8"/>
        <v>0.51020059112139449</v>
      </c>
      <c r="O80" s="199">
        <f t="shared" si="8"/>
        <v>0.50849785421169613</v>
      </c>
      <c r="P80" s="199">
        <f t="shared" si="8"/>
        <v>0.51164410921350456</v>
      </c>
      <c r="Q80" s="199">
        <f t="shared" si="8"/>
        <v>0.40992999164873406</v>
      </c>
    </row>
    <row r="81" spans="1:17" x14ac:dyDescent="0.25">
      <c r="A81" s="142" t="s">
        <v>331</v>
      </c>
      <c r="B81" s="199">
        <f t="shared" ref="B81:Q81" si="9">IF(B$33=0,0,B$33/B$5)</f>
        <v>2.1357524402231234E-2</v>
      </c>
      <c r="C81" s="199">
        <f t="shared" si="9"/>
        <v>2.2212161775166141E-2</v>
      </c>
      <c r="D81" s="199">
        <f t="shared" si="9"/>
        <v>2.2326114428106759E-2</v>
      </c>
      <c r="E81" s="199">
        <f t="shared" si="9"/>
        <v>2.1544445819789711E-2</v>
      </c>
      <c r="F81" s="199">
        <f t="shared" si="9"/>
        <v>2.409363133281062E-2</v>
      </c>
      <c r="G81" s="199">
        <f t="shared" si="9"/>
        <v>2.506903324540382E-2</v>
      </c>
      <c r="H81" s="199">
        <f t="shared" si="9"/>
        <v>2.0853766556773054E-2</v>
      </c>
      <c r="I81" s="199">
        <f t="shared" si="9"/>
        <v>2.5828206730904812E-2</v>
      </c>
      <c r="J81" s="199">
        <f t="shared" si="9"/>
        <v>2.4785570858253631E-2</v>
      </c>
      <c r="K81" s="199">
        <f t="shared" si="9"/>
        <v>2.3122716210805871E-2</v>
      </c>
      <c r="L81" s="199">
        <f t="shared" si="9"/>
        <v>2.5731406203374576E-2</v>
      </c>
      <c r="M81" s="199">
        <f t="shared" si="9"/>
        <v>2.1970921997775381E-2</v>
      </c>
      <c r="N81" s="199">
        <f t="shared" si="9"/>
        <v>1.5953165182029581E-2</v>
      </c>
      <c r="O81" s="199">
        <f t="shared" si="9"/>
        <v>1.3655516195789101E-2</v>
      </c>
      <c r="P81" s="199">
        <f t="shared" si="9"/>
        <v>1.3019627311704437E-2</v>
      </c>
      <c r="Q81" s="199">
        <f t="shared" si="9"/>
        <v>1.6396275782781737E-2</v>
      </c>
    </row>
    <row r="82" spans="1:17" x14ac:dyDescent="0.25">
      <c r="A82" s="127" t="s">
        <v>322</v>
      </c>
      <c r="B82" s="200">
        <f t="shared" ref="B82:Q82" si="10">IF(B$34=0,0,B$34/B$5)</f>
        <v>4.4240586261764692E-2</v>
      </c>
      <c r="C82" s="200">
        <f t="shared" si="10"/>
        <v>4.6010906534272721E-2</v>
      </c>
      <c r="D82" s="200">
        <f t="shared" si="10"/>
        <v>4.6246951315364007E-2</v>
      </c>
      <c r="E82" s="200">
        <f t="shared" si="10"/>
        <v>4.4627780626707261E-2</v>
      </c>
      <c r="F82" s="200">
        <f t="shared" si="10"/>
        <v>4.9908236332250569E-2</v>
      </c>
      <c r="G82" s="200">
        <f t="shared" si="10"/>
        <v>5.1928711722622201E-2</v>
      </c>
      <c r="H82" s="200">
        <f t="shared" si="10"/>
        <v>4.3197087867601312E-2</v>
      </c>
      <c r="I82" s="200">
        <f t="shared" si="10"/>
        <v>5.3501285371159966E-2</v>
      </c>
      <c r="J82" s="200">
        <f t="shared" si="10"/>
        <v>5.1341539634953963E-2</v>
      </c>
      <c r="K82" s="200">
        <f t="shared" si="10"/>
        <v>4.7897055008097877E-2</v>
      </c>
      <c r="L82" s="200">
        <f t="shared" si="10"/>
        <v>5.3300769992704472E-2</v>
      </c>
      <c r="M82" s="200">
        <f t="shared" si="10"/>
        <v>4.5511195566820428E-2</v>
      </c>
      <c r="N82" s="200">
        <f t="shared" si="10"/>
        <v>3.3045842162775556E-2</v>
      </c>
      <c r="O82" s="200">
        <f t="shared" si="10"/>
        <v>2.8286426405563139E-2</v>
      </c>
      <c r="P82" s="200">
        <f t="shared" si="10"/>
        <v>2.6969228002816325E-2</v>
      </c>
      <c r="Q82" s="200">
        <f t="shared" si="10"/>
        <v>3.3963714121476446E-2</v>
      </c>
    </row>
    <row r="83" spans="1:17" x14ac:dyDescent="0.25">
      <c r="A83" s="142" t="s">
        <v>330</v>
      </c>
      <c r="B83" s="199">
        <f t="shared" ref="B83:Q83" si="11">IF(B$35=0,0,B$35/B$5)</f>
        <v>1.9908263817794109E-2</v>
      </c>
      <c r="C83" s="199">
        <f t="shared" si="11"/>
        <v>2.0704907940422724E-2</v>
      </c>
      <c r="D83" s="199">
        <f t="shared" si="11"/>
        <v>2.0811128091913805E-2</v>
      </c>
      <c r="E83" s="199">
        <f t="shared" si="11"/>
        <v>2.0082501282018269E-2</v>
      </c>
      <c r="F83" s="199">
        <f t="shared" si="11"/>
        <v>2.2458706349512757E-2</v>
      </c>
      <c r="G83" s="199">
        <f t="shared" si="11"/>
        <v>2.336792027517999E-2</v>
      </c>
      <c r="H83" s="199">
        <f t="shared" si="11"/>
        <v>1.9438689540420592E-2</v>
      </c>
      <c r="I83" s="199">
        <f t="shared" si="11"/>
        <v>2.4075578417021983E-2</v>
      </c>
      <c r="J83" s="199">
        <f t="shared" si="11"/>
        <v>2.310369283572928E-2</v>
      </c>
      <c r="K83" s="199">
        <f t="shared" si="11"/>
        <v>2.1553674753644041E-2</v>
      </c>
      <c r="L83" s="199">
        <f t="shared" si="11"/>
        <v>2.3985346496717016E-2</v>
      </c>
      <c r="M83" s="199">
        <f t="shared" si="11"/>
        <v>2.0480038005069194E-2</v>
      </c>
      <c r="N83" s="199">
        <f t="shared" si="11"/>
        <v>1.4870628973249001E-2</v>
      </c>
      <c r="O83" s="199">
        <f t="shared" si="11"/>
        <v>1.272889188250341E-2</v>
      </c>
      <c r="P83" s="199">
        <f t="shared" si="11"/>
        <v>1.2136152601267344E-2</v>
      </c>
      <c r="Q83" s="199">
        <f t="shared" si="11"/>
        <v>1.5283671354664395E-2</v>
      </c>
    </row>
    <row r="84" spans="1:17" x14ac:dyDescent="0.25">
      <c r="A84" s="142" t="s">
        <v>329</v>
      </c>
      <c r="B84" s="199">
        <f t="shared" ref="B84:Q84" si="12">IF(B$41=0,0,B$41/B$5)</f>
        <v>2.2120293130882353E-2</v>
      </c>
      <c r="C84" s="199">
        <f t="shared" si="12"/>
        <v>2.300545326713636E-2</v>
      </c>
      <c r="D84" s="199">
        <f t="shared" si="12"/>
        <v>2.3123475657682E-2</v>
      </c>
      <c r="E84" s="199">
        <f t="shared" si="12"/>
        <v>2.2313890313353631E-2</v>
      </c>
      <c r="F84" s="199">
        <f t="shared" si="12"/>
        <v>2.4954118166125284E-2</v>
      </c>
      <c r="G84" s="199">
        <f t="shared" si="12"/>
        <v>2.5964355861311097E-2</v>
      </c>
      <c r="H84" s="199">
        <f t="shared" si="12"/>
        <v>2.159854393380066E-2</v>
      </c>
      <c r="I84" s="199">
        <f t="shared" si="12"/>
        <v>2.675064268557998E-2</v>
      </c>
      <c r="J84" s="199">
        <f t="shared" si="12"/>
        <v>2.5670769817476975E-2</v>
      </c>
      <c r="K84" s="199">
        <f t="shared" si="12"/>
        <v>2.3948527504048939E-2</v>
      </c>
      <c r="L84" s="199">
        <f t="shared" si="12"/>
        <v>2.6650384996352239E-2</v>
      </c>
      <c r="M84" s="199">
        <f t="shared" si="12"/>
        <v>2.2755597783410214E-2</v>
      </c>
      <c r="N84" s="199">
        <f t="shared" si="12"/>
        <v>1.6522921081387778E-2</v>
      </c>
      <c r="O84" s="199">
        <f t="shared" si="12"/>
        <v>1.4143213202781573E-2</v>
      </c>
      <c r="P84" s="199">
        <f t="shared" si="12"/>
        <v>1.3484614001408166E-2</v>
      </c>
      <c r="Q84" s="199">
        <f t="shared" si="12"/>
        <v>1.698185706073823E-2</v>
      </c>
    </row>
    <row r="85" spans="1:17" x14ac:dyDescent="0.25">
      <c r="A85" s="142" t="s">
        <v>328</v>
      </c>
      <c r="B85" s="199">
        <f t="shared" ref="B85:Q85" si="13">IF(B$52=0,0,B$52/B$5)</f>
        <v>2.2120293130882349E-3</v>
      </c>
      <c r="C85" s="199">
        <f t="shared" si="13"/>
        <v>2.3005453267136364E-3</v>
      </c>
      <c r="D85" s="199">
        <f t="shared" si="13"/>
        <v>2.3123475657681998E-3</v>
      </c>
      <c r="E85" s="199">
        <f t="shared" si="13"/>
        <v>2.231389031335363E-3</v>
      </c>
      <c r="F85" s="199">
        <f t="shared" si="13"/>
        <v>2.4954118166125288E-3</v>
      </c>
      <c r="G85" s="199">
        <f t="shared" si="13"/>
        <v>2.59643558613111E-3</v>
      </c>
      <c r="H85" s="199">
        <f t="shared" si="13"/>
        <v>2.159854393380066E-3</v>
      </c>
      <c r="I85" s="199">
        <f t="shared" si="13"/>
        <v>2.6750642685579983E-3</v>
      </c>
      <c r="J85" s="199">
        <f t="shared" si="13"/>
        <v>2.5670769817476976E-3</v>
      </c>
      <c r="K85" s="199">
        <f t="shared" si="13"/>
        <v>2.3948527504048939E-3</v>
      </c>
      <c r="L85" s="199">
        <f t="shared" si="13"/>
        <v>2.6650384996352236E-3</v>
      </c>
      <c r="M85" s="199">
        <f t="shared" si="13"/>
        <v>2.2755597783410213E-3</v>
      </c>
      <c r="N85" s="199">
        <f t="shared" si="13"/>
        <v>1.652292108138778E-3</v>
      </c>
      <c r="O85" s="199">
        <f t="shared" si="13"/>
        <v>1.4143213202781569E-3</v>
      </c>
      <c r="P85" s="199">
        <f t="shared" si="13"/>
        <v>1.3484614001408165E-3</v>
      </c>
      <c r="Q85" s="199">
        <f t="shared" si="13"/>
        <v>1.6981857060738225E-3</v>
      </c>
    </row>
    <row r="86" spans="1:17" x14ac:dyDescent="0.25">
      <c r="A86" s="127" t="s">
        <v>321</v>
      </c>
      <c r="B86" s="200">
        <f t="shared" ref="B86:Q86" si="14">IF(B$53=0,0,B$53/B$5)</f>
        <v>2.2883061859533465E-2</v>
      </c>
      <c r="C86" s="200">
        <f t="shared" si="14"/>
        <v>2.3798744759106576E-2</v>
      </c>
      <c r="D86" s="200">
        <f t="shared" si="14"/>
        <v>2.3920836887257241E-2</v>
      </c>
      <c r="E86" s="200">
        <f t="shared" si="14"/>
        <v>2.3083334806917544E-2</v>
      </c>
      <c r="F86" s="200">
        <f t="shared" si="14"/>
        <v>2.5814604999439956E-2</v>
      </c>
      <c r="G86" s="200">
        <f t="shared" si="14"/>
        <v>2.6859678477218381E-2</v>
      </c>
      <c r="H86" s="200">
        <f t="shared" si="14"/>
        <v>2.2343321310828269E-2</v>
      </c>
      <c r="I86" s="200">
        <f t="shared" si="14"/>
        <v>2.7673078640255148E-2</v>
      </c>
      <c r="J86" s="200">
        <f t="shared" si="14"/>
        <v>2.6555968776700318E-2</v>
      </c>
      <c r="K86" s="200">
        <f t="shared" si="14"/>
        <v>2.4774338797292003E-2</v>
      </c>
      <c r="L86" s="200">
        <f t="shared" si="14"/>
        <v>2.7569363789329896E-2</v>
      </c>
      <c r="M86" s="200">
        <f t="shared" si="14"/>
        <v>2.3540273569045048E-2</v>
      </c>
      <c r="N86" s="200">
        <f t="shared" si="14"/>
        <v>1.7092676980745979E-2</v>
      </c>
      <c r="O86" s="200">
        <f t="shared" si="14"/>
        <v>1.4630910209774037E-2</v>
      </c>
      <c r="P86" s="200">
        <f t="shared" si="14"/>
        <v>1.3949600691111895E-2</v>
      </c>
      <c r="Q86" s="200">
        <f t="shared" si="14"/>
        <v>1.7567438338694716E-2</v>
      </c>
    </row>
    <row r="87" spans="1:17" x14ac:dyDescent="0.25">
      <c r="A87" s="142" t="s">
        <v>327</v>
      </c>
      <c r="B87" s="199">
        <f t="shared" ref="B87:Q87" si="15">IF(B$54=0,0,B$54/B$5)</f>
        <v>4.5766123719066937E-3</v>
      </c>
      <c r="C87" s="199">
        <f t="shared" si="15"/>
        <v>4.7597489518213156E-3</v>
      </c>
      <c r="D87" s="199">
        <f t="shared" si="15"/>
        <v>4.7841673774514483E-3</v>
      </c>
      <c r="E87" s="199">
        <f t="shared" si="15"/>
        <v>4.6166669613835094E-3</v>
      </c>
      <c r="F87" s="199">
        <f t="shared" si="15"/>
        <v>5.1629209998879906E-3</v>
      </c>
      <c r="G87" s="199">
        <f t="shared" si="15"/>
        <v>5.3719356954436753E-3</v>
      </c>
      <c r="H87" s="199">
        <f t="shared" si="15"/>
        <v>4.4686642621656544E-3</v>
      </c>
      <c r="I87" s="199">
        <f t="shared" si="15"/>
        <v>5.5346157280510306E-3</v>
      </c>
      <c r="J87" s="199">
        <f t="shared" si="15"/>
        <v>5.3111937553400644E-3</v>
      </c>
      <c r="K87" s="199">
        <f t="shared" si="15"/>
        <v>4.9548677594584015E-3</v>
      </c>
      <c r="L87" s="199">
        <f t="shared" si="15"/>
        <v>5.5138727578659796E-3</v>
      </c>
      <c r="M87" s="199">
        <f t="shared" si="15"/>
        <v>4.7080547138090099E-3</v>
      </c>
      <c r="N87" s="199">
        <f t="shared" si="15"/>
        <v>3.4185353961491954E-3</v>
      </c>
      <c r="O87" s="199">
        <f t="shared" si="15"/>
        <v>2.9261820419548075E-3</v>
      </c>
      <c r="P87" s="199">
        <f t="shared" si="15"/>
        <v>2.7899201382223788E-3</v>
      </c>
      <c r="Q87" s="199">
        <f t="shared" si="15"/>
        <v>3.5134876677389432E-3</v>
      </c>
    </row>
    <row r="88" spans="1:17" x14ac:dyDescent="0.25">
      <c r="A88" s="142" t="s">
        <v>326</v>
      </c>
      <c r="B88" s="199">
        <f t="shared" ref="B88:Q88" si="16">IF(B$55=0,0,B$55/B$5)</f>
        <v>1.8306449487626769E-3</v>
      </c>
      <c r="C88" s="199">
        <f t="shared" si="16"/>
        <v>1.9038995807285264E-3</v>
      </c>
      <c r="D88" s="199">
        <f t="shared" si="16"/>
        <v>1.9136669509805791E-3</v>
      </c>
      <c r="E88" s="199">
        <f t="shared" si="16"/>
        <v>1.8466667845534036E-3</v>
      </c>
      <c r="F88" s="199">
        <f t="shared" si="16"/>
        <v>2.0651683999551962E-3</v>
      </c>
      <c r="G88" s="199">
        <f t="shared" si="16"/>
        <v>2.1487742781774702E-3</v>
      </c>
      <c r="H88" s="199">
        <f t="shared" si="16"/>
        <v>1.7874657048662619E-3</v>
      </c>
      <c r="I88" s="199">
        <f t="shared" si="16"/>
        <v>2.2138462912204122E-3</v>
      </c>
      <c r="J88" s="199">
        <f t="shared" si="16"/>
        <v>2.1244775021360255E-3</v>
      </c>
      <c r="K88" s="199">
        <f t="shared" si="16"/>
        <v>1.9819471037833603E-3</v>
      </c>
      <c r="L88" s="199">
        <f t="shared" si="16"/>
        <v>2.2055491031463918E-3</v>
      </c>
      <c r="M88" s="199">
        <f t="shared" si="16"/>
        <v>1.8832218855236039E-3</v>
      </c>
      <c r="N88" s="199">
        <f t="shared" si="16"/>
        <v>1.3674141584596783E-3</v>
      </c>
      <c r="O88" s="199">
        <f t="shared" si="16"/>
        <v>1.170472816781923E-3</v>
      </c>
      <c r="P88" s="199">
        <f t="shared" si="16"/>
        <v>1.1159680552889518E-3</v>
      </c>
      <c r="Q88" s="199">
        <f t="shared" si="16"/>
        <v>1.4053950670955774E-3</v>
      </c>
    </row>
    <row r="89" spans="1:17" x14ac:dyDescent="0.25">
      <c r="A89" s="142" t="s">
        <v>325</v>
      </c>
      <c r="B89" s="199">
        <f t="shared" ref="B89:Q89" si="17">IF(B$66=0,0,B$66/B$5)</f>
        <v>1.6475804538864096E-2</v>
      </c>
      <c r="C89" s="199">
        <f t="shared" si="17"/>
        <v>1.7135096226556738E-2</v>
      </c>
      <c r="D89" s="199">
        <f t="shared" si="17"/>
        <v>1.7223002558825213E-2</v>
      </c>
      <c r="E89" s="199">
        <f t="shared" si="17"/>
        <v>1.6620001060980633E-2</v>
      </c>
      <c r="F89" s="199">
        <f t="shared" si="17"/>
        <v>1.8586515599596766E-2</v>
      </c>
      <c r="G89" s="199">
        <f t="shared" si="17"/>
        <v>1.9338968503597231E-2</v>
      </c>
      <c r="H89" s="199">
        <f t="shared" si="17"/>
        <v>1.6087191343796353E-2</v>
      </c>
      <c r="I89" s="199">
        <f t="shared" si="17"/>
        <v>1.9924616620983708E-2</v>
      </c>
      <c r="J89" s="199">
        <f t="shared" si="17"/>
        <v>1.9120297519224227E-2</v>
      </c>
      <c r="K89" s="199">
        <f t="shared" si="17"/>
        <v>1.7837523934050241E-2</v>
      </c>
      <c r="L89" s="199">
        <f t="shared" si="17"/>
        <v>1.9849941928317526E-2</v>
      </c>
      <c r="M89" s="199">
        <f t="shared" si="17"/>
        <v>1.6948996969712433E-2</v>
      </c>
      <c r="N89" s="199">
        <f t="shared" si="17"/>
        <v>1.2306727426137103E-2</v>
      </c>
      <c r="O89" s="199">
        <f t="shared" si="17"/>
        <v>1.0534255351037306E-2</v>
      </c>
      <c r="P89" s="199">
        <f t="shared" si="17"/>
        <v>1.0043712497600565E-2</v>
      </c>
      <c r="Q89" s="199">
        <f t="shared" si="17"/>
        <v>1.2648555603860195E-2</v>
      </c>
    </row>
    <row r="90" spans="1:17" x14ac:dyDescent="0.25">
      <c r="A90" s="127" t="s">
        <v>320</v>
      </c>
      <c r="B90" s="200">
        <f t="shared" ref="B90:Q90" si="18">IF(B$67=0,0,B$67/B$5)</f>
        <v>7.0867371033549009E-2</v>
      </c>
      <c r="C90" s="200">
        <f t="shared" si="18"/>
        <v>6.9665526243746098E-2</v>
      </c>
      <c r="D90" s="200">
        <f t="shared" si="18"/>
        <v>5.9986913083613376E-2</v>
      </c>
      <c r="E90" s="200">
        <f t="shared" si="18"/>
        <v>7.1340665063537062E-2</v>
      </c>
      <c r="F90" s="200">
        <f t="shared" si="18"/>
        <v>6.1023409894336293E-2</v>
      </c>
      <c r="G90" s="200">
        <f t="shared" si="18"/>
        <v>5.3422065357971657E-2</v>
      </c>
      <c r="H90" s="200">
        <f t="shared" si="18"/>
        <v>4.4752298303053502E-2</v>
      </c>
      <c r="I90" s="200">
        <f t="shared" si="18"/>
        <v>2.6054529437428611E-2</v>
      </c>
      <c r="J90" s="200">
        <f t="shared" si="18"/>
        <v>2.8993499178712977E-2</v>
      </c>
      <c r="K90" s="200">
        <f t="shared" si="18"/>
        <v>2.6422801256571496E-2</v>
      </c>
      <c r="L90" s="200">
        <f t="shared" si="18"/>
        <v>2.5458751996587942E-2</v>
      </c>
      <c r="M90" s="200">
        <f t="shared" si="18"/>
        <v>3.0681391201343968E-2</v>
      </c>
      <c r="N90" s="200">
        <f t="shared" si="18"/>
        <v>3.5401320869621777E-2</v>
      </c>
      <c r="O90" s="200">
        <f t="shared" si="18"/>
        <v>7.0840043830590185E-2</v>
      </c>
      <c r="P90" s="200">
        <f t="shared" si="18"/>
        <v>8.6535906547234046E-2</v>
      </c>
      <c r="Q90" s="200">
        <f t="shared" si="18"/>
        <v>0.1266596970299694</v>
      </c>
    </row>
    <row r="91" spans="1:17" x14ac:dyDescent="0.25">
      <c r="A91" s="72" t="s">
        <v>319</v>
      </c>
      <c r="B91" s="71">
        <f t="shared" ref="B91:Q91" si="19">IF(B$68=0,0,B$68/B$5)</f>
        <v>0.43682090359462794</v>
      </c>
      <c r="C91" s="71">
        <f t="shared" si="19"/>
        <v>0.30148084897430139</v>
      </c>
      <c r="D91" s="71">
        <f t="shared" si="19"/>
        <v>0.23337331726897564</v>
      </c>
      <c r="E91" s="71">
        <f t="shared" si="19"/>
        <v>0.22292707484447258</v>
      </c>
      <c r="F91" s="71">
        <f t="shared" si="19"/>
        <v>0.23000556117379981</v>
      </c>
      <c r="G91" s="71">
        <f t="shared" si="19"/>
        <v>0.153852782686446</v>
      </c>
      <c r="H91" s="71">
        <f t="shared" si="19"/>
        <v>0.34574108676746734</v>
      </c>
      <c r="I91" s="71">
        <f t="shared" si="19"/>
        <v>0.18705536807918136</v>
      </c>
      <c r="J91" s="71">
        <f t="shared" si="19"/>
        <v>0.24186582654374511</v>
      </c>
      <c r="K91" s="71">
        <f t="shared" si="19"/>
        <v>0.15859383970967131</v>
      </c>
      <c r="L91" s="71">
        <f t="shared" si="19"/>
        <v>0.13268490319026252</v>
      </c>
      <c r="M91" s="71">
        <f t="shared" si="19"/>
        <v>0.23637667532027537</v>
      </c>
      <c r="N91" s="71">
        <f t="shared" si="19"/>
        <v>0.15458756279453575</v>
      </c>
      <c r="O91" s="71">
        <f t="shared" si="19"/>
        <v>0.11796862483522638</v>
      </c>
      <c r="P91" s="71">
        <f t="shared" si="19"/>
        <v>9.3753722994912386E-2</v>
      </c>
      <c r="Q91" s="71">
        <f t="shared" si="19"/>
        <v>0.2142677118155373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145.96889113027689</v>
      </c>
      <c r="C95" s="230">
        <f t="shared" si="20"/>
        <v>155.62261075678384</v>
      </c>
      <c r="D95" s="230">
        <f t="shared" si="20"/>
        <v>157.09606029581704</v>
      </c>
      <c r="E95" s="230">
        <f t="shared" si="20"/>
        <v>159.24113441492327</v>
      </c>
      <c r="F95" s="230">
        <f t="shared" si="20"/>
        <v>153.53505347895808</v>
      </c>
      <c r="G95" s="230">
        <f t="shared" si="20"/>
        <v>153.11182057442451</v>
      </c>
      <c r="H95" s="230">
        <f t="shared" si="20"/>
        <v>147.52870781374446</v>
      </c>
      <c r="I95" s="230">
        <f t="shared" si="20"/>
        <v>149.0357950808301</v>
      </c>
      <c r="J95" s="230">
        <f t="shared" si="20"/>
        <v>147.09963472419054</v>
      </c>
      <c r="K95" s="230">
        <f t="shared" si="20"/>
        <v>148.60953535880731</v>
      </c>
      <c r="L95" s="230">
        <f t="shared" si="20"/>
        <v>147.10443943692133</v>
      </c>
      <c r="M95" s="230">
        <f t="shared" si="20"/>
        <v>145.13734050402257</v>
      </c>
      <c r="N95" s="230">
        <f t="shared" si="20"/>
        <v>153.58870037972548</v>
      </c>
      <c r="O95" s="230">
        <f t="shared" si="20"/>
        <v>154.75066762189439</v>
      </c>
      <c r="P95" s="230">
        <f t="shared" si="20"/>
        <v>154.03158923308789</v>
      </c>
      <c r="Q95" s="230">
        <f t="shared" si="20"/>
        <v>145.91873570428623</v>
      </c>
    </row>
    <row r="96" spans="1:17" x14ac:dyDescent="0.25">
      <c r="A96" s="132" t="s">
        <v>83</v>
      </c>
      <c r="B96" s="275">
        <f>IF(B$6=0,0,B$6/OIS!B$5*1000)</f>
        <v>2.1506933246331066</v>
      </c>
      <c r="C96" s="275">
        <f>IF(C$6=0,0,C$6/OIS!C$5*1000)</f>
        <v>2.2667040989128036</v>
      </c>
      <c r="D96" s="275">
        <f>IF(D$6=0,0,D$6/OIS!D$5*1000)</f>
        <v>2.2589773249548029</v>
      </c>
      <c r="E96" s="275">
        <f>IF(E$6=0,0,E$6/OIS!E$5*1000)</f>
        <v>2.3981992965769927</v>
      </c>
      <c r="F96" s="275">
        <f>IF(F$6=0,0,F$6/OIS!F$5*1000)</f>
        <v>2.1524469314827273</v>
      </c>
      <c r="G96" s="275">
        <f>IF(G$6=0,0,G$6/OIS!G$5*1000)</f>
        <v>2.0286938098929101</v>
      </c>
      <c r="H96" s="275">
        <f>IF(H$6=0,0,H$6/OIS!H$5*1000)</f>
        <v>2.392681971357034</v>
      </c>
      <c r="I96" s="275">
        <f>IF(I$6=0,0,I$6/OIS!I$5*1000)</f>
        <v>1.9574519804337058</v>
      </c>
      <c r="J96" s="275">
        <f>IF(J$6=0,0,J$6/OIS!J$5*1000)</f>
        <v>2.0264892586832111</v>
      </c>
      <c r="K96" s="275">
        <f>IF(K$6=0,0,K$6/OIS!K$5*1000)</f>
        <v>2.2602547886936635</v>
      </c>
      <c r="L96" s="275">
        <f>IF(L$6=0,0,L$6/OIS!L$5*1000)</f>
        <v>1.9788317684268801</v>
      </c>
      <c r="M96" s="275">
        <f>IF(M$6=0,0,M$6/OIS!M$5*1000)</f>
        <v>2.238256547609847</v>
      </c>
      <c r="N96" s="275">
        <f>IF(N$6=0,0,N$6/OIS!N$5*1000)</f>
        <v>3.0856413496027173</v>
      </c>
      <c r="O96" s="275">
        <f>IF(O$6=0,0,O$6/OIS!O$5*1000)</f>
        <v>3.2933844466745801</v>
      </c>
      <c r="P96" s="275">
        <f>IF(P$6=0,0,P$6/OIS!P$5*1000)</f>
        <v>3.3253097786895816</v>
      </c>
      <c r="Q96" s="275">
        <f>IF(Q$6=0,0,Q$6/OIS!Q$5*1000)</f>
        <v>2.7921018885089284</v>
      </c>
    </row>
    <row r="97" spans="1:17" x14ac:dyDescent="0.25">
      <c r="A97" s="76" t="s">
        <v>82</v>
      </c>
      <c r="B97" s="274">
        <f>IF(B$7=0,0,B$7/OIS!B$5*1000)</f>
        <v>1.231366113319641</v>
      </c>
      <c r="C97" s="274">
        <f>IF(C$7=0,0,C$7/OIS!C$5*1000)</f>
        <v>1.3336712325969309</v>
      </c>
      <c r="D97" s="274">
        <f>IF(D$7=0,0,D$7/OIS!D$5*1000)</f>
        <v>1.316065297207498</v>
      </c>
      <c r="E97" s="274">
        <f>IF(E$7=0,0,E$7/OIS!E$5*1000)</f>
        <v>1.4224622111700966</v>
      </c>
      <c r="F97" s="274">
        <f>IF(F$7=0,0,F$7/OIS!F$5*1000)</f>
        <v>1.3264788609427474</v>
      </c>
      <c r="G97" s="274">
        <f>IF(G$7=0,0,G$7/OIS!G$5*1000)</f>
        <v>1.2324533874530521</v>
      </c>
      <c r="H97" s="274">
        <f>IF(H$7=0,0,H$7/OIS!H$5*1000)</f>
        <v>1.4960234252847751</v>
      </c>
      <c r="I97" s="274">
        <f>IF(I$7=0,0,I$7/OIS!I$5*1000)</f>
        <v>1.2239323391015335</v>
      </c>
      <c r="J97" s="274">
        <f>IF(J$7=0,0,J$7/OIS!J$5*1000)</f>
        <v>1.2666737802201435</v>
      </c>
      <c r="K97" s="274">
        <f>IF(K$7=0,0,K$7/OIS!K$5*1000)</f>
        <v>1.4524023044193588</v>
      </c>
      <c r="L97" s="274">
        <f>IF(L$7=0,0,L$7/OIS!L$5*1000)</f>
        <v>1.2624202175813284</v>
      </c>
      <c r="M97" s="274">
        <f>IF(M$7=0,0,M$7/OIS!M$5*1000)</f>
        <v>1.3894669515780969</v>
      </c>
      <c r="N97" s="274">
        <f>IF(N$7=0,0,N$7/OIS!N$5*1000)</f>
        <v>2.0140579476424616</v>
      </c>
      <c r="O97" s="274">
        <f>IF(O$7=0,0,O$7/OIS!O$5*1000)</f>
        <v>2.120681435916536</v>
      </c>
      <c r="P97" s="274">
        <f>IF(P$7=0,0,P$7/OIS!P$5*1000)</f>
        <v>2.1314070225315289</v>
      </c>
      <c r="Q97" s="274">
        <f>IF(Q$7=0,0,Q$7/OIS!Q$5*1000)</f>
        <v>1.7604654615553459</v>
      </c>
    </row>
    <row r="98" spans="1:17" x14ac:dyDescent="0.25">
      <c r="A98" s="76" t="s">
        <v>81</v>
      </c>
      <c r="B98" s="274">
        <f>IF(B$8=0,0,B$8/OIS!B$5*1000)</f>
        <v>4.7178530545746202</v>
      </c>
      <c r="C98" s="274">
        <f>IF(C$8=0,0,C$8/OIS!C$5*1000)</f>
        <v>4.6599062529563344</v>
      </c>
      <c r="D98" s="274">
        <f>IF(D$8=0,0,D$8/OIS!D$5*1000)</f>
        <v>4.7549403422879415</v>
      </c>
      <c r="E98" s="274">
        <f>IF(E$8=0,0,E$8/OIS!E$5*1000)</f>
        <v>4.8370669552998056</v>
      </c>
      <c r="F98" s="274">
        <f>IF(F$8=0,0,F$8/OIS!F$5*1000)</f>
        <v>3.8993928628143228</v>
      </c>
      <c r="G98" s="274">
        <f>IF(G$8=0,0,G$8/OIS!G$5*1000)</f>
        <v>3.8200730050869418</v>
      </c>
      <c r="H98" s="274">
        <f>IF(H$8=0,0,H$8/OIS!H$5*1000)</f>
        <v>4.1729064351207281</v>
      </c>
      <c r="I98" s="274">
        <f>IF(I$8=0,0,I$8/OIS!I$5*1000)</f>
        <v>3.3837283033233998</v>
      </c>
      <c r="J98" s="274">
        <f>IF(J$8=0,0,J$8/OIS!J$5*1000)</f>
        <v>3.5143152245298563</v>
      </c>
      <c r="K98" s="274">
        <f>IF(K$8=0,0,K$8/OIS!K$5*1000)</f>
        <v>3.5931465168268262</v>
      </c>
      <c r="L98" s="274">
        <f>IF(L$8=0,0,L$8/OIS!L$5*1000)</f>
        <v>3.2070278900101665</v>
      </c>
      <c r="M98" s="274">
        <f>IF(M$8=0,0,M$8/OIS!M$5*1000)</f>
        <v>3.9826482828553234</v>
      </c>
      <c r="N98" s="274">
        <f>IF(N$8=0,0,N$8/OIS!N$5*1000)</f>
        <v>4.6864316737875669</v>
      </c>
      <c r="O98" s="274">
        <f>IF(O$8=0,0,O$8/OIS!O$5*1000)</f>
        <v>5.262365592052733</v>
      </c>
      <c r="P98" s="274">
        <f>IF(P$8=0,0,P$8/OIS!P$5*1000)</f>
        <v>5.4008024976242366</v>
      </c>
      <c r="Q98" s="274">
        <f>IF(Q$8=0,0,Q$8/OIS!Q$5*1000)</f>
        <v>4.7698374752227188</v>
      </c>
    </row>
    <row r="99" spans="1:17" x14ac:dyDescent="0.25">
      <c r="A99" s="76" t="s">
        <v>80</v>
      </c>
      <c r="B99" s="274">
        <f>IF(B$9=0,0,B$9/OIS!B$5*1000)</f>
        <v>3.2755586601805784</v>
      </c>
      <c r="C99" s="274">
        <f>IF(C$9=0,0,C$9/OIS!C$5*1000)</f>
        <v>3.2290707286829123</v>
      </c>
      <c r="D99" s="274">
        <f>IF(D$9=0,0,D$9/OIS!D$5*1000)</f>
        <v>3.2579785829858126</v>
      </c>
      <c r="E99" s="274">
        <f>IF(E$9=0,0,E$9/OIS!E$5*1000)</f>
        <v>3.4384451311390043</v>
      </c>
      <c r="F99" s="274">
        <f>IF(F$9=0,0,F$9/OIS!F$5*1000)</f>
        <v>2.6496429148728606</v>
      </c>
      <c r="G99" s="274">
        <f>IF(G$9=0,0,G$9/OIS!G$5*1000)</f>
        <v>2.4631241116513256</v>
      </c>
      <c r="H99" s="274">
        <f>IF(H$9=0,0,H$9/OIS!H$5*1000)</f>
        <v>3.1887920803170804</v>
      </c>
      <c r="I99" s="274">
        <f>IF(I$9=0,0,I$9/OIS!I$5*1000)</f>
        <v>2.1670417001073625</v>
      </c>
      <c r="J99" s="274">
        <f>IF(J$9=0,0,J$9/OIS!J$5*1000)</f>
        <v>2.3578296055790591</v>
      </c>
      <c r="K99" s="274">
        <f>IF(K$9=0,0,K$9/OIS!K$5*1000)</f>
        <v>2.6548772524313362</v>
      </c>
      <c r="L99" s="274">
        <f>IF(L$9=0,0,L$9/OIS!L$5*1000)</f>
        <v>2.1093350514352491</v>
      </c>
      <c r="M99" s="274">
        <f>IF(M$9=0,0,M$9/OIS!M$5*1000)</f>
        <v>2.92639081070703</v>
      </c>
      <c r="N99" s="274">
        <f>IF(N$9=0,0,N$9/OIS!N$5*1000)</f>
        <v>4.2218275498924696</v>
      </c>
      <c r="O99" s="274">
        <f>IF(O$9=0,0,O$9/OIS!O$5*1000)</f>
        <v>4.8068581944475861</v>
      </c>
      <c r="P99" s="274">
        <f>IF(P$9=0,0,P$9/OIS!P$5*1000)</f>
        <v>4.9415751199799853</v>
      </c>
      <c r="Q99" s="274">
        <f>IF(Q$9=0,0,Q$9/OIS!Q$5*1000)</f>
        <v>4.0497347902552692</v>
      </c>
    </row>
    <row r="100" spans="1:17" x14ac:dyDescent="0.25">
      <c r="A100" s="129" t="s">
        <v>79</v>
      </c>
      <c r="B100" s="273">
        <f>IF(B$10=0,0,B$10/OIS!B$5*1000)</f>
        <v>2.2012016303640514</v>
      </c>
      <c r="C100" s="273">
        <f>IF(C$10=0,0,C$10/OIS!C$5*1000)</f>
        <v>2.3772465936080196</v>
      </c>
      <c r="D100" s="273">
        <f>IF(D$10=0,0,D$10/OIS!D$5*1000)</f>
        <v>2.3364047308240905</v>
      </c>
      <c r="E100" s="273">
        <f>IF(E$10=0,0,E$10/OIS!E$5*1000)</f>
        <v>2.5601719000926457</v>
      </c>
      <c r="F100" s="273">
        <f>IF(F$10=0,0,F$10/OIS!F$5*1000)</f>
        <v>2.3408457777622016</v>
      </c>
      <c r="G100" s="273">
        <f>IF(G$10=0,0,G$10/OIS!G$5*1000)</f>
        <v>2.1362948003176481</v>
      </c>
      <c r="H100" s="273">
        <f>IF(H$10=0,0,H$10/OIS!H$5*1000)</f>
        <v>2.7449024227207257</v>
      </c>
      <c r="I100" s="273">
        <f>IF(I$10=0,0,I$10/OIS!I$5*1000)</f>
        <v>2.1186846681066243</v>
      </c>
      <c r="J100" s="273">
        <f>IF(J$10=0,0,J$10/OIS!J$5*1000)</f>
        <v>2.2248594216862867</v>
      </c>
      <c r="K100" s="273">
        <f>IF(K$10=0,0,K$10/OIS!K$5*1000)</f>
        <v>2.6228349482081112</v>
      </c>
      <c r="L100" s="273">
        <f>IF(L$10=0,0,L$10/OIS!L$5*1000)</f>
        <v>2.2034729929457431</v>
      </c>
      <c r="M100" s="273">
        <f>IF(M$10=0,0,M$10/OIS!M$5*1000)</f>
        <v>2.5176014600839975</v>
      </c>
      <c r="N100" s="273">
        <f>IF(N$10=0,0,N$10/OIS!N$5*1000)</f>
        <v>3.858360196403122</v>
      </c>
      <c r="O100" s="273">
        <f>IF(O$10=0,0,O$10/OIS!O$5*1000)</f>
        <v>4.1065358330593718</v>
      </c>
      <c r="P100" s="273">
        <f>IF(P$10=0,0,P$10/OIS!P$5*1000)</f>
        <v>4.1383990729792313</v>
      </c>
      <c r="Q100" s="273">
        <f>IF(Q$10=0,0,Q$10/OIS!Q$5*1000)</f>
        <v>3.347426132358382</v>
      </c>
    </row>
    <row r="101" spans="1:17" x14ac:dyDescent="0.25">
      <c r="A101" s="127" t="s">
        <v>324</v>
      </c>
      <c r="B101" s="296">
        <f>IF(B$15=0,0,B$15/OIS!B$5*1000)</f>
        <v>8.8452633921528072</v>
      </c>
      <c r="C101" s="296">
        <f>IF(C$15=0,0,C$15/OIS!C$5*1000)</f>
        <v>19.479161887207805</v>
      </c>
      <c r="D101" s="296">
        <f>IF(D$15=0,0,D$15/OIS!D$5*1000)</f>
        <v>28.95873745988305</v>
      </c>
      <c r="E101" s="296">
        <f>IF(E$15=0,0,E$15/OIS!E$5*1000)</f>
        <v>29.201332722374527</v>
      </c>
      <c r="F101" s="296">
        <f>IF(F$15=0,0,F$15/OIS!F$5*1000)</f>
        <v>30.638566559335654</v>
      </c>
      <c r="G101" s="296">
        <f>IF(G$15=0,0,G$15/OIS!G$5*1000)</f>
        <v>41.107950440556891</v>
      </c>
      <c r="H101" s="296">
        <f>IF(H$15=0,0,H$15/OIS!H$5*1000)</f>
        <v>11.923324586393928</v>
      </c>
      <c r="I101" s="296">
        <f>IF(I$15=0,0,I$15/OIS!I$5*1000)</f>
        <v>39.320656879659182</v>
      </c>
      <c r="J101" s="296">
        <f>IF(J$15=0,0,J$15/OIS!J$5*1000)</f>
        <v>30.703771525018002</v>
      </c>
      <c r="K101" s="296">
        <f>IF(K$15=0,0,K$15/OIS!K$5*1000)</f>
        <v>37.043569004791891</v>
      </c>
      <c r="L101" s="296">
        <f>IF(L$15=0,0,L$15/OIS!L$5*1000)</f>
        <v>45.998108123817225</v>
      </c>
      <c r="M101" s="296">
        <f>IF(M$15=0,0,M$15/OIS!M$5*1000)</f>
        <v>26.201319659557949</v>
      </c>
      <c r="N101" s="296">
        <f>IF(N$15=0,0,N$15/OIS!N$5*1000)</f>
        <v>18.030254309053156</v>
      </c>
      <c r="O101" s="296">
        <f>IF(O$15=0,0,O$15/OIS!O$5*1000)</f>
        <v>18.497505425549754</v>
      </c>
      <c r="P101" s="296">
        <f>IF(P$15=0,0,P$15/OIS!P$5*1000)</f>
        <v>19.206216217431574</v>
      </c>
      <c r="Q101" s="296">
        <f>IF(Q$15=0,0,Q$15/OIS!Q$5*1000)</f>
        <v>9.7231229332037437</v>
      </c>
    </row>
    <row r="102" spans="1:17" x14ac:dyDescent="0.25">
      <c r="A102" s="127" t="s">
        <v>323</v>
      </c>
      <c r="B102" s="296">
        <f>IF(B$26=0,0,B$26/OIS!B$5*1000)</f>
        <v>39.6422959828488</v>
      </c>
      <c r="C102" s="296">
        <f>IF(C$26=0,0,C$26/OIS!C$5*1000)</f>
        <v>53.654121888173236</v>
      </c>
      <c r="D102" s="296">
        <f>IF(D$26=0,0,D$26/OIS!D$5*1000)</f>
        <v>57.104137035505637</v>
      </c>
      <c r="E102" s="296">
        <f>IF(E$26=0,0,E$26/OIS!E$5*1000)</f>
        <v>57.741532639452927</v>
      </c>
      <c r="F102" s="296">
        <f>IF(F$26=0,0,F$26/OIS!F$5*1000)</f>
        <v>54.21842044143537</v>
      </c>
      <c r="G102" s="296">
        <f>IF(G$26=0,0,G$26/OIS!G$5*1000)</f>
        <v>56.523567812472024</v>
      </c>
      <c r="H102" s="296">
        <f>IF(H$26=0,0,H$26/OIS!H$5*1000)</f>
        <v>54.33200050760351</v>
      </c>
      <c r="I102" s="296">
        <f>IF(I$26=0,0,I$26/OIS!I$5*1000)</f>
        <v>55.005410313494124</v>
      </c>
      <c r="J102" s="296">
        <f>IF(J$26=0,0,J$26/OIS!J$5*1000)</f>
        <v>53.703692999780941</v>
      </c>
      <c r="K102" s="296">
        <f>IF(K$26=0,0,K$26/OIS!K$5*1000)</f>
        <v>60.687551428499596</v>
      </c>
      <c r="L102" s="296">
        <f>IF(L$26=0,0,L$26/OIS!L$5*1000)</f>
        <v>55.185253948742329</v>
      </c>
      <c r="M102" s="296">
        <f>IF(M$26=0,0,M$26/OIS!M$5*1000)</f>
        <v>57.099612668261045</v>
      </c>
      <c r="N102" s="296">
        <f>IF(N$26=0,0,N$26/OIS!N$5*1000)</f>
        <v>80.811271630553705</v>
      </c>
      <c r="O102" s="296">
        <f>IF(O$26=0,0,O$26/OIS!O$5*1000)</f>
        <v>80.803582671580671</v>
      </c>
      <c r="P102" s="296">
        <f>IF(P$26=0,0,P$26/OIS!P$5*1000)</f>
        <v>80.814789149948027</v>
      </c>
      <c r="Q102" s="296">
        <f>IF(Q$26=0,0,Q$26/OIS!Q$5*1000)</f>
        <v>62.20898994113422</v>
      </c>
    </row>
    <row r="103" spans="1:17" x14ac:dyDescent="0.25">
      <c r="A103" s="127" t="s">
        <v>322</v>
      </c>
      <c r="B103" s="296">
        <f>IF(B$34=0,0,B$34/OIS!B$5*1000)</f>
        <v>6.4577493195831535</v>
      </c>
      <c r="C103" s="296">
        <f>IF(C$34=0,0,C$34/OIS!C$5*1000)</f>
        <v>7.1603373981498857</v>
      </c>
      <c r="D103" s="296">
        <f>IF(D$34=0,0,D$34/OIS!D$5*1000)</f>
        <v>7.2652138523361369</v>
      </c>
      <c r="E103" s="296">
        <f>IF(E$34=0,0,E$34/OIS!E$5*1000)</f>
        <v>7.1065784134172008</v>
      </c>
      <c r="F103" s="296">
        <f>IF(F$34=0,0,F$34/OIS!F$5*1000)</f>
        <v>7.6626637343125701</v>
      </c>
      <c r="G103" s="296">
        <f>IF(G$34=0,0,G$34/OIS!G$5*1000)</f>
        <v>7.9508995919351459</v>
      </c>
      <c r="H103" s="296">
        <f>IF(H$34=0,0,H$34/OIS!H$5*1000)</f>
        <v>6.3728105544239995</v>
      </c>
      <c r="I103" s="296">
        <f>IF(I$34=0,0,I$34/OIS!I$5*1000)</f>
        <v>7.9736066031372079</v>
      </c>
      <c r="J103" s="296">
        <f>IF(J$34=0,0,J$34/OIS!J$5*1000)</f>
        <v>7.5523217264792812</v>
      </c>
      <c r="K103" s="296">
        <f>IF(K$34=0,0,K$34/OIS!K$5*1000)</f>
        <v>7.1179590898086618</v>
      </c>
      <c r="L103" s="296">
        <f>IF(L$34=0,0,L$34/OIS!L$5*1000)</f>
        <v>7.8407798913330691</v>
      </c>
      <c r="M103" s="296">
        <f>IF(M$34=0,0,M$34/OIS!M$5*1000)</f>
        <v>6.6053738877267802</v>
      </c>
      <c r="N103" s="296">
        <f>IF(N$34=0,0,N$34/OIS!N$5*1000)</f>
        <v>5.0754679507342351</v>
      </c>
      <c r="O103" s="296">
        <f>IF(O$34=0,0,O$34/OIS!O$5*1000)</f>
        <v>4.3773433708984779</v>
      </c>
      <c r="P103" s="296">
        <f>IF(P$34=0,0,P$34/OIS!P$5*1000)</f>
        <v>4.1541130496632945</v>
      </c>
      <c r="Q103" s="296">
        <f>IF(Q$34=0,0,Q$34/OIS!Q$5*1000)</f>
        <v>4.9559422244276563</v>
      </c>
    </row>
    <row r="104" spans="1:17" x14ac:dyDescent="0.25">
      <c r="A104" s="127" t="s">
        <v>321</v>
      </c>
      <c r="B104" s="296">
        <f>IF(B$53=0,0,B$53/OIS!B$5*1000)</f>
        <v>3.3402151653016317</v>
      </c>
      <c r="C104" s="296">
        <f>IF(C$53=0,0,C$53/OIS!C$5*1000)</f>
        <v>3.7036227921464921</v>
      </c>
      <c r="D104" s="296">
        <f>IF(D$53=0,0,D$53/OIS!D$5*1000)</f>
        <v>3.757869233966967</v>
      </c>
      <c r="E104" s="296">
        <f>IF(E$53=0,0,E$53/OIS!E$5*1000)</f>
        <v>3.6758164207330339</v>
      </c>
      <c r="F104" s="296">
        <f>IF(F$53=0,0,F$53/OIS!F$5*1000)</f>
        <v>3.9634467591271916</v>
      </c>
      <c r="G104" s="296">
        <f>IF(G$53=0,0,G$53/OIS!G$5*1000)</f>
        <v>4.1125342716905919</v>
      </c>
      <c r="H104" s="296">
        <f>IF(H$53=0,0,H$53/OIS!H$5*1000)</f>
        <v>3.2962813212537934</v>
      </c>
      <c r="I104" s="296">
        <f>IF(I$53=0,0,I$53/OIS!I$5*1000)</f>
        <v>4.1242792774847619</v>
      </c>
      <c r="J104" s="296">
        <f>IF(J$53=0,0,J$53/OIS!J$5*1000)</f>
        <v>3.9063733067996278</v>
      </c>
      <c r="K104" s="296">
        <f>IF(K$53=0,0,K$53/OIS!K$5*1000)</f>
        <v>3.6817029774872383</v>
      </c>
      <c r="L104" s="296">
        <f>IF(L$53=0,0,L$53/OIS!L$5*1000)</f>
        <v>4.0555758058619311</v>
      </c>
      <c r="M104" s="296">
        <f>IF(M$53=0,0,M$53/OIS!M$5*1000)</f>
        <v>3.4165727005483344</v>
      </c>
      <c r="N104" s="296">
        <f>IF(N$53=0,0,N$53/OIS!N$5*1000)</f>
        <v>2.6252420434832251</v>
      </c>
      <c r="O104" s="296">
        <f>IF(O$53=0,0,O$53/OIS!O$5*1000)</f>
        <v>2.2641431228785232</v>
      </c>
      <c r="P104" s="296">
        <f>IF(P$53=0,0,P$53/OIS!P$5*1000)</f>
        <v>2.148679163618946</v>
      </c>
      <c r="Q104" s="296">
        <f>IF(Q$53=0,0,Q$53/OIS!Q$5*1000)</f>
        <v>2.5634183919453397</v>
      </c>
    </row>
    <row r="105" spans="1:17" x14ac:dyDescent="0.25">
      <c r="A105" s="127" t="s">
        <v>320</v>
      </c>
      <c r="B105" s="296">
        <f>IF(B$67=0,0,B$67/OIS!B$5*1000)</f>
        <v>10.344431567085051</v>
      </c>
      <c r="C105" s="296">
        <f>IF(C$67=0,0,C$67/OIS!C$5*1000)</f>
        <v>10.841531073797007</v>
      </c>
      <c r="D105" s="296">
        <f>IF(D$67=0,0,D$67/OIS!D$5*1000)</f>
        <v>9.4237077147432586</v>
      </c>
      <c r="E105" s="296">
        <f>IF(E$67=0,0,E$67/OIS!E$5*1000)</f>
        <v>11.360368434632727</v>
      </c>
      <c r="F105" s="296">
        <f>IF(F$67=0,0,F$67/OIS!F$5*1000)</f>
        <v>9.3692325015953042</v>
      </c>
      <c r="G105" s="296">
        <f>IF(G$67=0,0,G$67/OIS!G$5*1000)</f>
        <v>8.1795496858049344</v>
      </c>
      <c r="H105" s="296">
        <f>IF(H$67=0,0,H$67/OIS!H$5*1000)</f>
        <v>6.6022487403447121</v>
      </c>
      <c r="I105" s="296">
        <f>IF(I$67=0,0,I$67/OIS!I$5*1000)</f>
        <v>3.8830575101640652</v>
      </c>
      <c r="J105" s="296">
        <f>IF(J$67=0,0,J$67/OIS!J$5*1000)</f>
        <v>4.2649331385647988</v>
      </c>
      <c r="K105" s="296">
        <f>IF(K$67=0,0,K$67/OIS!K$5*1000)</f>
        <v>3.9266802176172004</v>
      </c>
      <c r="L105" s="296">
        <f>IF(L$67=0,0,L$67/OIS!L$5*1000)</f>
        <v>3.7450954412216708</v>
      </c>
      <c r="M105" s="296">
        <f>IF(M$67=0,0,M$67/OIS!M$5*1000)</f>
        <v>4.4530155219265817</v>
      </c>
      <c r="N105" s="296">
        <f>IF(N$67=0,0,N$67/OIS!N$5*1000)</f>
        <v>5.4372428640908623</v>
      </c>
      <c r="O105" s="296">
        <f>IF(O$67=0,0,O$67/OIS!O$5*1000)</f>
        <v>10.962544077148094</v>
      </c>
      <c r="P105" s="296">
        <f>IF(P$67=0,0,P$67/OIS!P$5*1000)</f>
        <v>13.329263211196432</v>
      </c>
      <c r="Q105" s="296">
        <f>IF(Q$67=0,0,Q$67/OIS!Q$5*1000)</f>
        <v>18.482022855301082</v>
      </c>
    </row>
    <row r="106" spans="1:17" x14ac:dyDescent="0.25">
      <c r="A106" s="72" t="s">
        <v>319</v>
      </c>
      <c r="B106" s="295">
        <f>IF(B$68=0,0,B$68/OIS!B$5*1000)</f>
        <v>63.762262920233432</v>
      </c>
      <c r="C106" s="295">
        <f>IF(C$68=0,0,C$68/OIS!C$5*1000)</f>
        <v>46.917236810552438</v>
      </c>
      <c r="D106" s="295">
        <f>IF(D$68=0,0,D$68/OIS!D$5*1000)</f>
        <v>36.662028721121828</v>
      </c>
      <c r="E106" s="295">
        <f>IF(E$68=0,0,E$68/OIS!E$5*1000)</f>
        <v>35.499160290034318</v>
      </c>
      <c r="F106" s="295">
        <f>IF(F$68=0,0,F$68/OIS!F$5*1000)</f>
        <v>35.313916135277118</v>
      </c>
      <c r="G106" s="295">
        <f>IF(G$68=0,0,G$68/OIS!G$5*1000)</f>
        <v>23.556679657563045</v>
      </c>
      <c r="H106" s="295">
        <f>IF(H$68=0,0,H$68/OIS!H$5*1000)</f>
        <v>51.006735768924159</v>
      </c>
      <c r="I106" s="295">
        <f>IF(I$68=0,0,I$68/OIS!I$5*1000)</f>
        <v>27.877945505818115</v>
      </c>
      <c r="J106" s="295">
        <f>IF(J$68=0,0,J$68/OIS!J$5*1000)</f>
        <v>35.578374736849348</v>
      </c>
      <c r="K106" s="295">
        <f>IF(K$68=0,0,K$68/OIS!K$5*1000)</f>
        <v>23.568556830023418</v>
      </c>
      <c r="L106" s="295">
        <f>IF(L$68=0,0,L$68/OIS!L$5*1000)</f>
        <v>19.518538305545743</v>
      </c>
      <c r="M106" s="295">
        <f>IF(M$68=0,0,M$68/OIS!M$5*1000)</f>
        <v>34.307082013167602</v>
      </c>
      <c r="N106" s="295">
        <f>IF(N$68=0,0,N$68/OIS!N$5*1000)</f>
        <v>23.742902864481955</v>
      </c>
      <c r="O106" s="295">
        <f>IF(O$68=0,0,O$68/OIS!O$5*1000)</f>
        <v>18.255723451688073</v>
      </c>
      <c r="P106" s="295">
        <f>IF(P$68=0,0,P$68/OIS!P$5*1000)</f>
        <v>14.441034949425049</v>
      </c>
      <c r="Q106" s="295">
        <f>IF(Q$68=0,0,Q$68/OIS!Q$5*1000)</f>
        <v>31.265673610373565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559.8805971281547</v>
      </c>
      <c r="C5" s="96">
        <v>587.53211241312476</v>
      </c>
      <c r="D5" s="96">
        <v>660.11133749838575</v>
      </c>
      <c r="E5" s="96">
        <v>610.92865818079099</v>
      </c>
      <c r="F5" s="96">
        <v>846.02596273025063</v>
      </c>
      <c r="G5" s="96">
        <v>1186.8963810122468</v>
      </c>
      <c r="H5" s="96">
        <v>626.92965838211762</v>
      </c>
      <c r="I5" s="96">
        <v>1100.6715248505118</v>
      </c>
      <c r="J5" s="96">
        <v>1000.2391397787287</v>
      </c>
      <c r="K5" s="96">
        <v>999.89993883845978</v>
      </c>
      <c r="L5" s="96">
        <v>1100.065185662128</v>
      </c>
      <c r="M5" s="96">
        <v>762.78671011745848</v>
      </c>
      <c r="N5" s="96">
        <v>896.23553134968677</v>
      </c>
      <c r="O5" s="96">
        <v>909.77961381539296</v>
      </c>
      <c r="P5" s="96">
        <v>888.27438946176858</v>
      </c>
      <c r="Q5" s="96">
        <v>858.6151846799587</v>
      </c>
    </row>
    <row r="6" spans="1:17" x14ac:dyDescent="0.25">
      <c r="A6" s="132" t="s">
        <v>83</v>
      </c>
      <c r="B6" s="160">
        <v>9.4712397786562654</v>
      </c>
      <c r="C6" s="160">
        <v>10.475128660012309</v>
      </c>
      <c r="D6" s="160">
        <v>11.803136246155649</v>
      </c>
      <c r="E6" s="160">
        <v>11.596959116133069</v>
      </c>
      <c r="F6" s="160">
        <v>14.651391982511957</v>
      </c>
      <c r="G6" s="160">
        <v>19.631434571606711</v>
      </c>
      <c r="H6" s="160">
        <v>12.336439446083105</v>
      </c>
      <c r="I6" s="160">
        <v>17.887524618792455</v>
      </c>
      <c r="J6" s="160">
        <v>16.8286604296778</v>
      </c>
      <c r="K6" s="160">
        <v>19.143415466205091</v>
      </c>
      <c r="L6" s="160">
        <v>18.438805343168035</v>
      </c>
      <c r="M6" s="160">
        <v>14.461670641637919</v>
      </c>
      <c r="N6" s="160">
        <v>23.701238858216996</v>
      </c>
      <c r="O6" s="160">
        <v>25.679234601918047</v>
      </c>
      <c r="P6" s="160">
        <v>25.680602644193701</v>
      </c>
      <c r="Q6" s="160">
        <v>20.842786884055272</v>
      </c>
    </row>
    <row r="7" spans="1:17" x14ac:dyDescent="0.25">
      <c r="A7" s="76" t="s">
        <v>82</v>
      </c>
      <c r="B7" s="159">
        <v>1.4197722083794895</v>
      </c>
      <c r="C7" s="159">
        <v>1.6136764014514358</v>
      </c>
      <c r="D7" s="159">
        <v>1.8003880212545667</v>
      </c>
      <c r="E7" s="159">
        <v>1.8009544187183</v>
      </c>
      <c r="F7" s="159">
        <v>2.364013197326547</v>
      </c>
      <c r="G7" s="159">
        <v>3.1225482954855743</v>
      </c>
      <c r="H7" s="159">
        <v>2.0195117135672835</v>
      </c>
      <c r="I7" s="159">
        <v>2.9283276355104388</v>
      </c>
      <c r="J7" s="159">
        <v>2.7540584332878648</v>
      </c>
      <c r="K7" s="159">
        <v>3.2207134327885347</v>
      </c>
      <c r="L7" s="159">
        <v>3.0798599984147983</v>
      </c>
      <c r="M7" s="159">
        <v>2.3504983619491826</v>
      </c>
      <c r="N7" s="159">
        <v>4.0504259012803452</v>
      </c>
      <c r="O7" s="159">
        <v>4.3293052486962429</v>
      </c>
      <c r="P7" s="159">
        <v>4.3096561648079836</v>
      </c>
      <c r="Q7" s="159">
        <v>3.4407661984522582</v>
      </c>
    </row>
    <row r="8" spans="1:17" x14ac:dyDescent="0.25">
      <c r="A8" s="76" t="s">
        <v>81</v>
      </c>
      <c r="B8" s="159">
        <v>29.829803243967248</v>
      </c>
      <c r="C8" s="159">
        <v>30.918566488992479</v>
      </c>
      <c r="D8" s="159">
        <v>35.670422679040335</v>
      </c>
      <c r="E8" s="159">
        <v>33.582930312232882</v>
      </c>
      <c r="F8" s="159">
        <v>38.108430416954683</v>
      </c>
      <c r="G8" s="159">
        <v>53.074367839163742</v>
      </c>
      <c r="H8" s="159">
        <v>30.89022954776495</v>
      </c>
      <c r="I8" s="159">
        <v>44.39481454292644</v>
      </c>
      <c r="J8" s="159">
        <v>41.900922974840462</v>
      </c>
      <c r="K8" s="159">
        <v>43.693273968623842</v>
      </c>
      <c r="L8" s="159">
        <v>42.904641432061219</v>
      </c>
      <c r="M8" s="159">
        <v>36.945214448775772</v>
      </c>
      <c r="N8" s="159">
        <v>51.682739439966696</v>
      </c>
      <c r="O8" s="159">
        <v>58.911257850594509</v>
      </c>
      <c r="P8" s="159">
        <v>59.88375595997217</v>
      </c>
      <c r="Q8" s="159">
        <v>51.121753433895122</v>
      </c>
    </row>
    <row r="9" spans="1:17" x14ac:dyDescent="0.25">
      <c r="A9" s="76" t="s">
        <v>80</v>
      </c>
      <c r="B9" s="159">
        <v>14.497568651088732</v>
      </c>
      <c r="C9" s="159">
        <v>14.997661312460655</v>
      </c>
      <c r="D9" s="159">
        <v>17.108629518570016</v>
      </c>
      <c r="E9" s="159">
        <v>16.71099854863969</v>
      </c>
      <c r="F9" s="159">
        <v>18.126553292686818</v>
      </c>
      <c r="G9" s="159">
        <v>23.95539170584432</v>
      </c>
      <c r="H9" s="159">
        <v>16.523897981973029</v>
      </c>
      <c r="I9" s="159">
        <v>19.902509698601442</v>
      </c>
      <c r="J9" s="159">
        <v>19.678822380153388</v>
      </c>
      <c r="K9" s="159">
        <v>22.598932312179166</v>
      </c>
      <c r="L9" s="159">
        <v>19.753812319384132</v>
      </c>
      <c r="M9" s="159">
        <v>19.003009057871392</v>
      </c>
      <c r="N9" s="159">
        <v>32.591739399503169</v>
      </c>
      <c r="O9" s="159">
        <v>37.668853602685829</v>
      </c>
      <c r="P9" s="159">
        <v>38.354820225423325</v>
      </c>
      <c r="Q9" s="159">
        <v>30.383133136892116</v>
      </c>
    </row>
    <row r="10" spans="1:17" x14ac:dyDescent="0.25">
      <c r="A10" s="129" t="s">
        <v>79</v>
      </c>
      <c r="B10" s="158">
        <v>15.645750150983233</v>
      </c>
      <c r="C10" s="158">
        <v>16.596542083498477</v>
      </c>
      <c r="D10" s="158">
        <v>19.200757331864814</v>
      </c>
      <c r="E10" s="158">
        <v>18.67154933652602</v>
      </c>
      <c r="F10" s="158">
        <v>24.140741966666386</v>
      </c>
      <c r="G10" s="158">
        <v>31.448923797330849</v>
      </c>
      <c r="H10" s="158">
        <v>21.277916271245807</v>
      </c>
      <c r="I10" s="158">
        <v>29.436202158965806</v>
      </c>
      <c r="J10" s="158">
        <v>28.000268616446007</v>
      </c>
      <c r="K10" s="158">
        <v>33.458516776583181</v>
      </c>
      <c r="L10" s="158">
        <v>31.161574719871652</v>
      </c>
      <c r="M10" s="158">
        <v>24.482836564239683</v>
      </c>
      <c r="N10" s="158">
        <v>44.074458278560762</v>
      </c>
      <c r="O10" s="158">
        <v>47.511477741896847</v>
      </c>
      <c r="P10" s="158">
        <v>47.396581492035153</v>
      </c>
      <c r="Q10" s="158">
        <v>37.224094525392623</v>
      </c>
    </row>
    <row r="11" spans="1:17" x14ac:dyDescent="0.25">
      <c r="A11" s="92" t="s">
        <v>125</v>
      </c>
      <c r="B11" s="91">
        <v>2.4912426385154496</v>
      </c>
      <c r="C11" s="91">
        <v>2.8161956240348722</v>
      </c>
      <c r="D11" s="91">
        <v>3.1140861451520032</v>
      </c>
      <c r="E11" s="91">
        <v>3.1600386317526299</v>
      </c>
      <c r="F11" s="91">
        <v>4.0648451359671922</v>
      </c>
      <c r="G11" s="91">
        <v>5.2693358795937053</v>
      </c>
      <c r="H11" s="91">
        <v>3.5791537559763928</v>
      </c>
      <c r="I11" s="91">
        <v>4.980359108930946</v>
      </c>
      <c r="J11" s="91">
        <v>4.7415471295227647</v>
      </c>
      <c r="K11" s="91">
        <v>5.7035438950821336</v>
      </c>
      <c r="L11" s="91">
        <v>5.2715460294476877</v>
      </c>
      <c r="M11" s="91">
        <v>4.1692714192070257</v>
      </c>
      <c r="N11" s="91">
        <v>7.6058298321068634</v>
      </c>
      <c r="O11" s="91">
        <v>8.2111747962557864</v>
      </c>
      <c r="P11" s="91">
        <v>8.1928788052287764</v>
      </c>
      <c r="Q11" s="91">
        <v>6.3969156540523162</v>
      </c>
    </row>
    <row r="12" spans="1:17" x14ac:dyDescent="0.25">
      <c r="A12" s="92" t="s">
        <v>26</v>
      </c>
      <c r="B12" s="91">
        <v>2.5827914069675599</v>
      </c>
      <c r="C12" s="91">
        <v>7.5356039301774729</v>
      </c>
      <c r="D12" s="91">
        <v>5.2790870542737984</v>
      </c>
      <c r="E12" s="91">
        <v>8.6091950017404049</v>
      </c>
      <c r="F12" s="91">
        <v>10.632598524967966</v>
      </c>
      <c r="G12" s="91">
        <v>13.269438973607562</v>
      </c>
      <c r="H12" s="91">
        <v>10.087831859974321</v>
      </c>
      <c r="I12" s="91">
        <v>12.529935980394015</v>
      </c>
      <c r="J12" s="91">
        <v>12.31715893295612</v>
      </c>
      <c r="K12" s="91">
        <v>15.653315861895527</v>
      </c>
      <c r="L12" s="91">
        <v>13.504930572261618</v>
      </c>
      <c r="M12" s="91">
        <v>11.527528463018891</v>
      </c>
      <c r="N12" s="91">
        <v>23.17056667319838</v>
      </c>
      <c r="O12" s="91">
        <v>25.46333081461859</v>
      </c>
      <c r="P12" s="91">
        <v>25.520988493611</v>
      </c>
      <c r="Q12" s="91">
        <v>19.270683430008599</v>
      </c>
    </row>
    <row r="13" spans="1:17" x14ac:dyDescent="0.25">
      <c r="A13" s="92" t="s">
        <v>126</v>
      </c>
      <c r="B13" s="91">
        <v>1.4847960127631898E-2</v>
      </c>
      <c r="C13" s="91">
        <v>6.2346010050078497E-2</v>
      </c>
      <c r="D13" s="91">
        <v>0.16638689476700608</v>
      </c>
      <c r="E13" s="91">
        <v>0.1563837874717306</v>
      </c>
      <c r="F13" s="91">
        <v>0.2155216296364155</v>
      </c>
      <c r="G13" s="91">
        <v>0.30780564374747321</v>
      </c>
      <c r="H13" s="91">
        <v>0.38994622895520997</v>
      </c>
      <c r="I13" s="91">
        <v>0</v>
      </c>
      <c r="J13" s="91">
        <v>7.1017791330469968E-2</v>
      </c>
      <c r="K13" s="91">
        <v>6.8746682522345781E-2</v>
      </c>
      <c r="L13" s="91">
        <v>6.3959402812156174E-2</v>
      </c>
      <c r="M13" s="91">
        <v>9.5939629142242716E-2</v>
      </c>
      <c r="N13" s="91">
        <v>0.11325171413596863</v>
      </c>
      <c r="O13" s="91">
        <v>0.16178416233341578</v>
      </c>
      <c r="P13" s="91">
        <v>0.18053409571541168</v>
      </c>
      <c r="Q13" s="91">
        <v>0.19694436509883856</v>
      </c>
    </row>
    <row r="14" spans="1:17" x14ac:dyDescent="0.25">
      <c r="A14" s="92" t="s">
        <v>21</v>
      </c>
      <c r="B14" s="157">
        <v>10.55686814537259</v>
      </c>
      <c r="C14" s="157">
        <v>6.1823965192360539</v>
      </c>
      <c r="D14" s="157">
        <v>10.641197237672008</v>
      </c>
      <c r="E14" s="157">
        <v>6.7459319155612549</v>
      </c>
      <c r="F14" s="157">
        <v>9.2277766760948143</v>
      </c>
      <c r="G14" s="157">
        <v>12.602343300382108</v>
      </c>
      <c r="H14" s="157">
        <v>7.2209844263398848</v>
      </c>
      <c r="I14" s="157">
        <v>11.925907069640845</v>
      </c>
      <c r="J14" s="157">
        <v>10.870544762636655</v>
      </c>
      <c r="K14" s="157">
        <v>12.03291033708318</v>
      </c>
      <c r="L14" s="157">
        <v>12.321138715350193</v>
      </c>
      <c r="M14" s="157">
        <v>8.690097052871522</v>
      </c>
      <c r="N14" s="157">
        <v>13.184810059119551</v>
      </c>
      <c r="O14" s="157">
        <v>13.675187968689052</v>
      </c>
      <c r="P14" s="157">
        <v>13.502180097479968</v>
      </c>
      <c r="Q14" s="157">
        <v>11.359551076232863</v>
      </c>
    </row>
    <row r="15" spans="1:17" x14ac:dyDescent="0.25">
      <c r="A15" s="156" t="s">
        <v>324</v>
      </c>
      <c r="B15" s="204">
        <v>29.940159904441661</v>
      </c>
      <c r="C15" s="204">
        <v>69.571105702522445</v>
      </c>
      <c r="D15" s="204">
        <v>122.24066148071699</v>
      </c>
      <c r="E15" s="204">
        <v>109.9883768445238</v>
      </c>
      <c r="F15" s="204">
        <v>173.86309027552946</v>
      </c>
      <c r="G15" s="204">
        <v>347.3916789714188</v>
      </c>
      <c r="H15" s="204">
        <v>47.426935053064277</v>
      </c>
      <c r="I15" s="204">
        <v>312.52704346491868</v>
      </c>
      <c r="J15" s="204">
        <v>219.5653690477053</v>
      </c>
      <c r="K15" s="204">
        <v>276.35694964643062</v>
      </c>
      <c r="L15" s="204">
        <v>380.1120595859893</v>
      </c>
      <c r="M15" s="204">
        <v>146.87346526095598</v>
      </c>
      <c r="N15" s="204">
        <v>119.48357712328837</v>
      </c>
      <c r="O15" s="204">
        <v>126.4979574164612</v>
      </c>
      <c r="P15" s="204">
        <v>130.07887244431535</v>
      </c>
      <c r="Q15" s="204">
        <v>61.925947902685891</v>
      </c>
    </row>
    <row r="16" spans="1:17" x14ac:dyDescent="0.25">
      <c r="A16" s="88" t="s">
        <v>33</v>
      </c>
      <c r="B16" s="87">
        <v>0</v>
      </c>
      <c r="C16" s="87">
        <v>12.28904951248893</v>
      </c>
      <c r="D16" s="87">
        <v>15.742622510282988</v>
      </c>
      <c r="E16" s="87">
        <v>15.796499237800571</v>
      </c>
      <c r="F16" s="87">
        <v>14.836815553780809</v>
      </c>
      <c r="G16" s="87">
        <v>15.464823709684362</v>
      </c>
      <c r="H16" s="87">
        <v>7.001116529738586</v>
      </c>
      <c r="I16" s="87">
        <v>9.5950788610803794</v>
      </c>
      <c r="J16" s="87">
        <v>6.2730223223775736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0.89179749626192673</v>
      </c>
      <c r="C19" s="87">
        <v>1.539849597266582</v>
      </c>
      <c r="D19" s="87">
        <v>8.7743643584215611</v>
      </c>
      <c r="E19" s="87">
        <v>3.5584901024048516</v>
      </c>
      <c r="F19" s="87">
        <v>15.954307398906431</v>
      </c>
      <c r="G19" s="87">
        <v>24.384209645045331</v>
      </c>
      <c r="H19" s="87">
        <v>0.68542911803457041</v>
      </c>
      <c r="I19" s="87">
        <v>18.130473120943421</v>
      </c>
      <c r="J19" s="87">
        <v>6.858542608351061</v>
      </c>
      <c r="K19" s="87">
        <v>8.9333241727349986</v>
      </c>
      <c r="L19" s="87">
        <v>14.068741109307203</v>
      </c>
      <c r="M19" s="87">
        <v>6.7129900271565273</v>
      </c>
      <c r="N19" s="87">
        <v>12.38359108618093</v>
      </c>
      <c r="O19" s="87">
        <v>5.5151811105324118</v>
      </c>
      <c r="P19" s="87">
        <v>4.3506606024025753</v>
      </c>
      <c r="Q19" s="87">
        <v>2.3855811315210151</v>
      </c>
    </row>
    <row r="20" spans="1:17" x14ac:dyDescent="0.25">
      <c r="A20" s="88" t="s">
        <v>29</v>
      </c>
      <c r="B20" s="87">
        <v>7.3406584409204063</v>
      </c>
      <c r="C20" s="87">
        <v>26.726615795176638</v>
      </c>
      <c r="D20" s="87">
        <v>35.069772717846057</v>
      </c>
      <c r="E20" s="87">
        <v>54.418446633325757</v>
      </c>
      <c r="F20" s="87">
        <v>32.632069487546616</v>
      </c>
      <c r="G20" s="87">
        <v>16.875206344417919</v>
      </c>
      <c r="H20" s="87">
        <v>15.123548447001545</v>
      </c>
      <c r="I20" s="87">
        <v>30.998854180955696</v>
      </c>
      <c r="J20" s="87">
        <v>29.569616763103358</v>
      </c>
      <c r="K20" s="87">
        <v>22.996462028969884</v>
      </c>
      <c r="L20" s="87">
        <v>23.534636026917656</v>
      </c>
      <c r="M20" s="87">
        <v>15.123749860705678</v>
      </c>
      <c r="N20" s="87">
        <v>8.722412182920845</v>
      </c>
      <c r="O20" s="87">
        <v>0.54047903815505116</v>
      </c>
      <c r="P20" s="87">
        <v>1.1078603801994973</v>
      </c>
      <c r="Q20" s="87">
        <v>0.71663732070309005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1.2034632843115638</v>
      </c>
      <c r="O21" s="87">
        <v>0.30895576529413449</v>
      </c>
      <c r="P21" s="87">
        <v>0.31664050052837078</v>
      </c>
      <c r="Q21" s="87">
        <v>0.27309676204306887</v>
      </c>
    </row>
    <row r="22" spans="1:17" x14ac:dyDescent="0.25">
      <c r="A22" s="88" t="s">
        <v>26</v>
      </c>
      <c r="B22" s="87">
        <v>1.1354207459148969E-2</v>
      </c>
      <c r="C22" s="87">
        <v>3.5038591739792584</v>
      </c>
      <c r="D22" s="87">
        <v>35.400654554438248</v>
      </c>
      <c r="E22" s="87">
        <v>8.7281267790397159</v>
      </c>
      <c r="F22" s="87">
        <v>80.58325655878437</v>
      </c>
      <c r="G22" s="87">
        <v>259.53578190609875</v>
      </c>
      <c r="H22" s="87">
        <v>2.1861318897109387</v>
      </c>
      <c r="I22" s="87">
        <v>227.32894395869118</v>
      </c>
      <c r="J22" s="87">
        <v>150.78644681628197</v>
      </c>
      <c r="K22" s="87">
        <v>224.44311785250122</v>
      </c>
      <c r="L22" s="87">
        <v>322.25758209129492</v>
      </c>
      <c r="M22" s="87">
        <v>105.41248742952203</v>
      </c>
      <c r="N22" s="87">
        <v>77.379564739068485</v>
      </c>
      <c r="O22" s="87">
        <v>99.509349358617555</v>
      </c>
      <c r="P22" s="87">
        <v>103.11695163330135</v>
      </c>
      <c r="Q22" s="87">
        <v>39.322518442288121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21.696349759800178</v>
      </c>
      <c r="C24" s="87">
        <v>25.511731623611038</v>
      </c>
      <c r="D24" s="87">
        <v>27.253247339728151</v>
      </c>
      <c r="E24" s="87">
        <v>27.486814091952915</v>
      </c>
      <c r="F24" s="87">
        <v>29.856641276511215</v>
      </c>
      <c r="G24" s="87">
        <v>31.131657366172444</v>
      </c>
      <c r="H24" s="87">
        <v>22.430709068578636</v>
      </c>
      <c r="I24" s="87">
        <v>26.473693343248001</v>
      </c>
      <c r="J24" s="87">
        <v>26.077740537591346</v>
      </c>
      <c r="K24" s="87">
        <v>19.984045592224518</v>
      </c>
      <c r="L24" s="87">
        <v>20.251100358469508</v>
      </c>
      <c r="M24" s="87">
        <v>19.624237943571739</v>
      </c>
      <c r="N24" s="87">
        <v>19.794545830806538</v>
      </c>
      <c r="O24" s="87">
        <v>20.623992143862051</v>
      </c>
      <c r="P24" s="87">
        <v>21.186759327883557</v>
      </c>
      <c r="Q24" s="87">
        <v>19.228114246130595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91.296823119000649</v>
      </c>
      <c r="C26" s="204">
        <v>133.30659104476626</v>
      </c>
      <c r="D26" s="204">
        <v>162.59852832160939</v>
      </c>
      <c r="E26" s="204">
        <v>151.00910037006386</v>
      </c>
      <c r="F26" s="204">
        <v>203.28453103328511</v>
      </c>
      <c r="G26" s="204">
        <v>304.27474937896147</v>
      </c>
      <c r="H26" s="204">
        <v>149.65174186331046</v>
      </c>
      <c r="I26" s="204">
        <v>278.72886285146996</v>
      </c>
      <c r="J26" s="204">
        <v>247.44549860237674</v>
      </c>
      <c r="K26" s="204">
        <v>283.40330119272721</v>
      </c>
      <c r="L26" s="204">
        <v>286.67004778501268</v>
      </c>
      <c r="M26" s="204">
        <v>204.7296970029542</v>
      </c>
      <c r="N26" s="204">
        <v>343.99510341954425</v>
      </c>
      <c r="O26" s="204">
        <v>349.31251374498885</v>
      </c>
      <c r="P26" s="204">
        <v>345.37720689008643</v>
      </c>
      <c r="Q26" s="204">
        <v>255.25577176453413</v>
      </c>
    </row>
    <row r="27" spans="1:17" x14ac:dyDescent="0.25">
      <c r="A27" s="152" t="s">
        <v>332</v>
      </c>
      <c r="B27" s="151">
        <v>81.838787742337587</v>
      </c>
      <c r="C27" s="151">
        <v>122.30160667224612</v>
      </c>
      <c r="D27" s="151">
        <v>149.97370356716561</v>
      </c>
      <c r="E27" s="151">
        <v>139.58003242532982</v>
      </c>
      <c r="F27" s="151">
        <v>185.93780139437746</v>
      </c>
      <c r="G27" s="151">
        <v>278.68634477171599</v>
      </c>
      <c r="H27" s="151">
        <v>138.72407945438653</v>
      </c>
      <c r="I27" s="151">
        <v>254.49596565771614</v>
      </c>
      <c r="J27" s="151">
        <v>226.58728402145164</v>
      </c>
      <c r="K27" s="151">
        <v>263.35355304033988</v>
      </c>
      <c r="L27" s="151">
        <v>262.3718213295391</v>
      </c>
      <c r="M27" s="151">
        <v>190.53593837904327</v>
      </c>
      <c r="N27" s="151">
        <v>331.02948910935606</v>
      </c>
      <c r="O27" s="151">
        <v>337.96131657709805</v>
      </c>
      <c r="P27" s="151">
        <v>334.70773754020593</v>
      </c>
      <c r="Q27" s="151">
        <v>242.95188947273797</v>
      </c>
    </row>
    <row r="28" spans="1:17" x14ac:dyDescent="0.25">
      <c r="A28" s="154" t="s">
        <v>33</v>
      </c>
      <c r="B28" s="83">
        <v>0</v>
      </c>
      <c r="C28" s="83">
        <v>1.7003072647242961</v>
      </c>
      <c r="D28" s="83">
        <v>0</v>
      </c>
      <c r="E28" s="83">
        <v>0</v>
      </c>
      <c r="F28" s="83">
        <v>0</v>
      </c>
      <c r="G28" s="83">
        <v>0</v>
      </c>
      <c r="H28" s="83">
        <v>4.8011799365766565</v>
      </c>
      <c r="I28" s="83">
        <v>0</v>
      </c>
      <c r="J28" s="83">
        <v>0</v>
      </c>
      <c r="K28" s="83">
        <v>11.413158544087008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2.3567221910865612</v>
      </c>
      <c r="C29" s="83">
        <v>2.5733846466447154</v>
      </c>
      <c r="D29" s="83">
        <v>2.588875177959415</v>
      </c>
      <c r="E29" s="83">
        <v>2.5903685182741523</v>
      </c>
      <c r="F29" s="83">
        <v>2.6314769684261714</v>
      </c>
      <c r="G29" s="83">
        <v>2.8869456960476354</v>
      </c>
      <c r="H29" s="83">
        <v>2.6884742052423118</v>
      </c>
      <c r="I29" s="83">
        <v>2.7161171143446694</v>
      </c>
      <c r="J29" s="83">
        <v>2.4892067902687698</v>
      </c>
      <c r="K29" s="83">
        <v>2.307611612780077</v>
      </c>
      <c r="L29" s="83">
        <v>2.3071057731403024</v>
      </c>
      <c r="M29" s="83">
        <v>1.6149738624139405</v>
      </c>
      <c r="N29" s="83">
        <v>1.4006795331679978</v>
      </c>
      <c r="O29" s="83">
        <v>0.70034895329101854</v>
      </c>
      <c r="P29" s="83">
        <v>1.6577246598245505</v>
      </c>
      <c r="Q29" s="83">
        <v>3.789054351077318</v>
      </c>
    </row>
    <row r="30" spans="1:17" x14ac:dyDescent="0.25">
      <c r="A30" s="154" t="s">
        <v>125</v>
      </c>
      <c r="B30" s="83">
        <v>30.362547859041218</v>
      </c>
      <c r="C30" s="83">
        <v>35.722202327097314</v>
      </c>
      <c r="D30" s="83">
        <v>30.645795155035945</v>
      </c>
      <c r="E30" s="83">
        <v>38.121875196035454</v>
      </c>
      <c r="F30" s="83">
        <v>36.722028506395446</v>
      </c>
      <c r="G30" s="83">
        <v>34.653482001800924</v>
      </c>
      <c r="H30" s="83">
        <v>23.974888876841945</v>
      </c>
      <c r="I30" s="83">
        <v>21.729529365279497</v>
      </c>
      <c r="J30" s="83">
        <v>14.526123832109539</v>
      </c>
      <c r="K30" s="83">
        <v>12.971038691386509</v>
      </c>
      <c r="L30" s="83">
        <v>15.277675681331479</v>
      </c>
      <c r="M30" s="83">
        <v>12.826536027348613</v>
      </c>
      <c r="N30" s="83">
        <v>23.345054307595184</v>
      </c>
      <c r="O30" s="83">
        <v>23.305924569719959</v>
      </c>
      <c r="P30" s="83">
        <v>25.815728268539726</v>
      </c>
      <c r="Q30" s="83">
        <v>35.633805914879694</v>
      </c>
    </row>
    <row r="31" spans="1:17" x14ac:dyDescent="0.25">
      <c r="A31" s="154" t="s">
        <v>29</v>
      </c>
      <c r="B31" s="83">
        <v>29.163848875330647</v>
      </c>
      <c r="C31" s="83">
        <v>18.065631574038907</v>
      </c>
      <c r="D31" s="83">
        <v>16.603528376328402</v>
      </c>
      <c r="E31" s="83">
        <v>17.290428940522535</v>
      </c>
      <c r="F31" s="83">
        <v>10.131136797933841</v>
      </c>
      <c r="G31" s="83">
        <v>7.0204288914189092</v>
      </c>
      <c r="H31" s="83">
        <v>29.429421886079329</v>
      </c>
      <c r="I31" s="83">
        <v>17.970862133212176</v>
      </c>
      <c r="J31" s="83">
        <v>16.677043608284944</v>
      </c>
      <c r="K31" s="83">
        <v>13.463011402048274</v>
      </c>
      <c r="L31" s="83">
        <v>12.156061472176576</v>
      </c>
      <c r="M31" s="83">
        <v>9.7248532805206267</v>
      </c>
      <c r="N31" s="83">
        <v>5.866221790548245</v>
      </c>
      <c r="O31" s="83">
        <v>3.4062022288448159</v>
      </c>
      <c r="P31" s="83">
        <v>4.799079597554428</v>
      </c>
      <c r="Q31" s="83">
        <v>9.7900340355486239</v>
      </c>
    </row>
    <row r="32" spans="1:17" x14ac:dyDescent="0.25">
      <c r="A32" s="154" t="s">
        <v>26</v>
      </c>
      <c r="B32" s="83">
        <v>19.955668816879172</v>
      </c>
      <c r="C32" s="83">
        <v>64.240080859740885</v>
      </c>
      <c r="D32" s="83">
        <v>100.13550485784184</v>
      </c>
      <c r="E32" s="83">
        <v>81.577359770497679</v>
      </c>
      <c r="F32" s="83">
        <v>136.45315912162201</v>
      </c>
      <c r="G32" s="83">
        <v>234.12548818244852</v>
      </c>
      <c r="H32" s="83">
        <v>77.830114549646296</v>
      </c>
      <c r="I32" s="83">
        <v>212.0794570448798</v>
      </c>
      <c r="J32" s="83">
        <v>192.89490979078838</v>
      </c>
      <c r="K32" s="83">
        <v>223.19873279003804</v>
      </c>
      <c r="L32" s="83">
        <v>232.63097840289075</v>
      </c>
      <c r="M32" s="83">
        <v>166.3695752087601</v>
      </c>
      <c r="N32" s="83">
        <v>300.41753347804462</v>
      </c>
      <c r="O32" s="83">
        <v>310.54884082524228</v>
      </c>
      <c r="P32" s="83">
        <v>302.43520501428719</v>
      </c>
      <c r="Q32" s="83">
        <v>193.73899517123235</v>
      </c>
    </row>
    <row r="33" spans="1:17" x14ac:dyDescent="0.25">
      <c r="A33" s="152" t="s">
        <v>331</v>
      </c>
      <c r="B33" s="151">
        <v>9.458035376663064</v>
      </c>
      <c r="C33" s="151">
        <v>11.004984372520145</v>
      </c>
      <c r="D33" s="151">
        <v>12.62482475444377</v>
      </c>
      <c r="E33" s="151">
        <v>11.429067944734044</v>
      </c>
      <c r="F33" s="151">
        <v>17.346729638907643</v>
      </c>
      <c r="G33" s="151">
        <v>25.588404607245455</v>
      </c>
      <c r="H33" s="151">
        <v>10.927662408923929</v>
      </c>
      <c r="I33" s="151">
        <v>24.232897193753814</v>
      </c>
      <c r="J33" s="151">
        <v>20.858214580925111</v>
      </c>
      <c r="K33" s="151">
        <v>20.049748152387359</v>
      </c>
      <c r="L33" s="151">
        <v>24.298226455473561</v>
      </c>
      <c r="M33" s="151">
        <v>14.193758623910934</v>
      </c>
      <c r="N33" s="151">
        <v>12.965614310188192</v>
      </c>
      <c r="O33" s="151">
        <v>11.351197167890813</v>
      </c>
      <c r="P33" s="151">
        <v>10.669469349880504</v>
      </c>
      <c r="Q33" s="151">
        <v>12.303882291796146</v>
      </c>
    </row>
    <row r="34" spans="1:17" x14ac:dyDescent="0.25">
      <c r="A34" s="156" t="s">
        <v>322</v>
      </c>
      <c r="B34" s="204">
        <v>14.932892930605416</v>
      </c>
      <c r="C34" s="204">
        <v>18.106593946728847</v>
      </c>
      <c r="D34" s="204">
        <v>21.337030792965283</v>
      </c>
      <c r="E34" s="204">
        <v>18.957543446688135</v>
      </c>
      <c r="F34" s="204">
        <v>29.740883558411408</v>
      </c>
      <c r="G34" s="204">
        <v>44.879423849632246</v>
      </c>
      <c r="H34" s="204">
        <v>17.851653512488443</v>
      </c>
      <c r="I34" s="204">
        <v>42.455157690579128</v>
      </c>
      <c r="J34" s="204">
        <v>36.443384676425644</v>
      </c>
      <c r="K34" s="204">
        <v>35.392335519302598</v>
      </c>
      <c r="L34" s="204">
        <v>42.999222623040154</v>
      </c>
      <c r="M34" s="204">
        <v>24.889799217032554</v>
      </c>
      <c r="N34" s="204">
        <v>22.614554603414643</v>
      </c>
      <c r="O34" s="204">
        <v>20.015191953662242</v>
      </c>
      <c r="P34" s="204">
        <v>18.821525558496639</v>
      </c>
      <c r="Q34" s="204">
        <v>21.475960802721712</v>
      </c>
    </row>
    <row r="35" spans="1:17" x14ac:dyDescent="0.25">
      <c r="A35" s="152" t="s">
        <v>330</v>
      </c>
      <c r="B35" s="151">
        <v>7.5836765188083133</v>
      </c>
      <c r="C35" s="151">
        <v>9.5163030878178851</v>
      </c>
      <c r="D35" s="151">
        <v>11.103255613594573</v>
      </c>
      <c r="E35" s="151">
        <v>9.977112085189237</v>
      </c>
      <c r="F35" s="151">
        <v>15.297749859631365</v>
      </c>
      <c r="G35" s="151">
        <v>22.715220283870334</v>
      </c>
      <c r="H35" s="151">
        <v>9.3333164541657645</v>
      </c>
      <c r="I35" s="151">
        <v>21.534145456390718</v>
      </c>
      <c r="J35" s="151">
        <v>18.583543473904903</v>
      </c>
      <c r="K35" s="151">
        <v>17.870774612438677</v>
      </c>
      <c r="L35" s="151">
        <v>21.650678034494803</v>
      </c>
      <c r="M35" s="151">
        <v>12.628257991484746</v>
      </c>
      <c r="N35" s="151">
        <v>11.459924006975349</v>
      </c>
      <c r="O35" s="151">
        <v>10.105397835706235</v>
      </c>
      <c r="P35" s="151">
        <v>9.508173837980717</v>
      </c>
      <c r="Q35" s="151">
        <v>10.949674657708368</v>
      </c>
    </row>
    <row r="36" spans="1:17" x14ac:dyDescent="0.25">
      <c r="A36" s="154" t="s">
        <v>33</v>
      </c>
      <c r="B36" s="83">
        <v>0</v>
      </c>
      <c r="C36" s="83">
        <v>0.18868205616200739</v>
      </c>
      <c r="D36" s="83">
        <v>0</v>
      </c>
      <c r="E36" s="83">
        <v>0</v>
      </c>
      <c r="F36" s="83">
        <v>0</v>
      </c>
      <c r="G36" s="83">
        <v>0</v>
      </c>
      <c r="H36" s="83">
        <v>0.53278399806399102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125</v>
      </c>
      <c r="B38" s="83">
        <v>4.3864673236745242</v>
      </c>
      <c r="C38" s="83">
        <v>2.7429208760978057</v>
      </c>
      <c r="D38" s="83">
        <v>2.2006346368257894</v>
      </c>
      <c r="E38" s="83">
        <v>2.8914087246850677</v>
      </c>
      <c r="F38" s="83">
        <v>2.5206155132740808</v>
      </c>
      <c r="G38" s="83">
        <v>1.9162687978091804</v>
      </c>
      <c r="H38" s="83">
        <v>1.8307987585626386</v>
      </c>
      <c r="I38" s="83">
        <v>1.5464505503274566</v>
      </c>
      <c r="J38" s="83">
        <v>0.74871549081256894</v>
      </c>
      <c r="K38" s="83">
        <v>0.62879785861547755</v>
      </c>
      <c r="L38" s="83">
        <v>0.8448027074786173</v>
      </c>
      <c r="M38" s="83">
        <v>0.72209669370053553</v>
      </c>
      <c r="N38" s="83">
        <v>1.5726556932207099</v>
      </c>
      <c r="O38" s="83">
        <v>0.50288153777459466</v>
      </c>
      <c r="P38" s="83">
        <v>0.355799123348639</v>
      </c>
      <c r="Q38" s="83">
        <v>0.59156333104438941</v>
      </c>
    </row>
    <row r="39" spans="1:17" x14ac:dyDescent="0.25">
      <c r="A39" s="154" t="s">
        <v>29</v>
      </c>
      <c r="B39" s="83">
        <v>3.1407585429401146</v>
      </c>
      <c r="C39" s="83">
        <v>0.34655791678803022</v>
      </c>
      <c r="D39" s="83">
        <v>0</v>
      </c>
      <c r="E39" s="83">
        <v>0</v>
      </c>
      <c r="F39" s="83">
        <v>0</v>
      </c>
      <c r="G39" s="83">
        <v>0</v>
      </c>
      <c r="H39" s="83">
        <v>1.0898433851662286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5.6450652193674296E-2</v>
      </c>
      <c r="C40" s="83">
        <v>6.2381422387700418</v>
      </c>
      <c r="D40" s="83">
        <v>8.9026209767687838</v>
      </c>
      <c r="E40" s="83">
        <v>7.0857033605041693</v>
      </c>
      <c r="F40" s="83">
        <v>12.777134346357284</v>
      </c>
      <c r="G40" s="83">
        <v>20.798951486061153</v>
      </c>
      <c r="H40" s="83">
        <v>5.8798903123729067</v>
      </c>
      <c r="I40" s="83">
        <v>19.987694906063261</v>
      </c>
      <c r="J40" s="83">
        <v>17.834827983092335</v>
      </c>
      <c r="K40" s="83">
        <v>17.241976753823199</v>
      </c>
      <c r="L40" s="83">
        <v>20.805875327016185</v>
      </c>
      <c r="M40" s="83">
        <v>11.906161297784211</v>
      </c>
      <c r="N40" s="83">
        <v>9.8872683137546389</v>
      </c>
      <c r="O40" s="83">
        <v>9.6025162979316399</v>
      </c>
      <c r="P40" s="83">
        <v>9.152374714632078</v>
      </c>
      <c r="Q40" s="83">
        <v>10.358111326663979</v>
      </c>
    </row>
    <row r="41" spans="1:17" x14ac:dyDescent="0.25">
      <c r="A41" s="152" t="s">
        <v>329</v>
      </c>
      <c r="B41" s="151">
        <v>6.1753414577499797</v>
      </c>
      <c r="C41" s="151">
        <v>7.2244178197323743</v>
      </c>
      <c r="D41" s="151">
        <v>8.6668572108629256</v>
      </c>
      <c r="E41" s="151">
        <v>7.5619235980864516</v>
      </c>
      <c r="F41" s="151">
        <v>12.290161052052124</v>
      </c>
      <c r="G41" s="151">
        <v>18.988323365886082</v>
      </c>
      <c r="H41" s="151">
        <v>7.1620607602059074</v>
      </c>
      <c r="I41" s="151">
        <v>17.913369531779455</v>
      </c>
      <c r="J41" s="151">
        <v>15.271043983269154</v>
      </c>
      <c r="K41" s="151">
        <v>15.033105719953435</v>
      </c>
      <c r="L41" s="151">
        <v>18.332793607720735</v>
      </c>
      <c r="M41" s="151">
        <v>10.499896540488713</v>
      </c>
      <c r="N41" s="151">
        <v>9.5454158603516035</v>
      </c>
      <c r="O41" s="151">
        <v>8.5009512110331045</v>
      </c>
      <c r="P41" s="151">
        <v>7.989120805319553</v>
      </c>
      <c r="Q41" s="151">
        <v>8.9992016412356488</v>
      </c>
    </row>
    <row r="42" spans="1:17" x14ac:dyDescent="0.25">
      <c r="A42" s="150" t="s">
        <v>33</v>
      </c>
      <c r="B42" s="87">
        <v>0</v>
      </c>
      <c r="C42" s="87">
        <v>1.299462994929464</v>
      </c>
      <c r="D42" s="87">
        <v>1.1277530907838254</v>
      </c>
      <c r="E42" s="87">
        <v>1.1000816464568508</v>
      </c>
      <c r="F42" s="87">
        <v>1.0573028840124785</v>
      </c>
      <c r="G42" s="87">
        <v>0.84883604619082831</v>
      </c>
      <c r="H42" s="87">
        <v>1.0965940576728239</v>
      </c>
      <c r="I42" s="87">
        <v>0.55306340830458633</v>
      </c>
      <c r="J42" s="87">
        <v>0.44023317323661582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0.19194877470319943</v>
      </c>
      <c r="C45" s="87">
        <v>0.16282606456841422</v>
      </c>
      <c r="D45" s="87">
        <v>0.62856849412540938</v>
      </c>
      <c r="E45" s="87">
        <v>0.24781627826666439</v>
      </c>
      <c r="F45" s="87">
        <v>1.1369377184841292</v>
      </c>
      <c r="G45" s="87">
        <v>1.3384049177118613</v>
      </c>
      <c r="H45" s="87">
        <v>0.10735966107690249</v>
      </c>
      <c r="I45" s="87">
        <v>1.0450462579433779</v>
      </c>
      <c r="J45" s="87">
        <v>0.48132428374789193</v>
      </c>
      <c r="K45" s="87">
        <v>0.49338253218074973</v>
      </c>
      <c r="L45" s="87">
        <v>0.68610419255542832</v>
      </c>
      <c r="M45" s="87">
        <v>0.49411591510155001</v>
      </c>
      <c r="N45" s="87">
        <v>1.0260728250071676</v>
      </c>
      <c r="O45" s="87">
        <v>0.38423308370653664</v>
      </c>
      <c r="P45" s="87">
        <v>0.27689138473856761</v>
      </c>
      <c r="Q45" s="87">
        <v>0.37446792775689069</v>
      </c>
    </row>
    <row r="46" spans="1:17" x14ac:dyDescent="0.25">
      <c r="A46" s="150" t="s">
        <v>29</v>
      </c>
      <c r="B46" s="87">
        <v>1.5799891782108439</v>
      </c>
      <c r="C46" s="87">
        <v>2.8261134573698494</v>
      </c>
      <c r="D46" s="87">
        <v>2.5122907285494089</v>
      </c>
      <c r="E46" s="87">
        <v>3.7897469223281242</v>
      </c>
      <c r="F46" s="87">
        <v>2.3254303496201802</v>
      </c>
      <c r="G46" s="87">
        <v>0.92624938382452771</v>
      </c>
      <c r="H46" s="87">
        <v>2.3688212140825775</v>
      </c>
      <c r="I46" s="87">
        <v>1.7867838498333957</v>
      </c>
      <c r="J46" s="87">
        <v>2.0751601939267088</v>
      </c>
      <c r="K46" s="87">
        <v>1.2700818248240002</v>
      </c>
      <c r="L46" s="87">
        <v>1.1477368389167393</v>
      </c>
      <c r="M46" s="87">
        <v>1.1131977661159838</v>
      </c>
      <c r="N46" s="87">
        <v>0.72271686355937592</v>
      </c>
      <c r="O46" s="87">
        <v>3.7654235345502642E-2</v>
      </c>
      <c r="P46" s="87">
        <v>7.0508141821275072E-2</v>
      </c>
      <c r="Q46" s="87">
        <v>0.11249153880833852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9.9715903354072447E-2</v>
      </c>
      <c r="O47" s="87">
        <v>2.1524411265692489E-2</v>
      </c>
      <c r="P47" s="87">
        <v>2.0152118188027986E-2</v>
      </c>
      <c r="Q47" s="87">
        <v>4.2868371655078126E-2</v>
      </c>
    </row>
    <row r="48" spans="1:17" x14ac:dyDescent="0.25">
      <c r="A48" s="150" t="s">
        <v>26</v>
      </c>
      <c r="B48" s="87">
        <v>2.4438577352424631E-3</v>
      </c>
      <c r="C48" s="87">
        <v>0.37050345768425558</v>
      </c>
      <c r="D48" s="87">
        <v>2.5359940863385773</v>
      </c>
      <c r="E48" s="87">
        <v>0.60783417471344925</v>
      </c>
      <c r="F48" s="87">
        <v>5.7425334468762586</v>
      </c>
      <c r="G48" s="87">
        <v>14.24544702829427</v>
      </c>
      <c r="H48" s="87">
        <v>0.34241670301631</v>
      </c>
      <c r="I48" s="87">
        <v>13.103312893242805</v>
      </c>
      <c r="J48" s="87">
        <v>10.582011756311827</v>
      </c>
      <c r="K48" s="87">
        <v>12.395868735468357</v>
      </c>
      <c r="L48" s="87">
        <v>15.715853780928693</v>
      </c>
      <c r="M48" s="87">
        <v>7.7589848158066399</v>
      </c>
      <c r="N48" s="87">
        <v>6.4114737023448392</v>
      </c>
      <c r="O48" s="87">
        <v>6.9326434427829087</v>
      </c>
      <c r="P48" s="87">
        <v>6.5627264769854179</v>
      </c>
      <c r="Q48" s="87">
        <v>6.1725094152959139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4.4009596471006942</v>
      </c>
      <c r="C50" s="87">
        <v>2.5655118451803913</v>
      </c>
      <c r="D50" s="87">
        <v>1.8622508110657052</v>
      </c>
      <c r="E50" s="87">
        <v>1.8164445763213626</v>
      </c>
      <c r="F50" s="87">
        <v>2.0279566530590762</v>
      </c>
      <c r="G50" s="87">
        <v>1.629385989864593</v>
      </c>
      <c r="H50" s="87">
        <v>3.246869124357294</v>
      </c>
      <c r="I50" s="87">
        <v>1.4251631224552921</v>
      </c>
      <c r="J50" s="87">
        <v>1.6923145760461102</v>
      </c>
      <c r="K50" s="87">
        <v>0.87377262748032825</v>
      </c>
      <c r="L50" s="87">
        <v>0.78309879531987192</v>
      </c>
      <c r="M50" s="87">
        <v>1.1335980434645405</v>
      </c>
      <c r="N50" s="87">
        <v>1.2854365660861475</v>
      </c>
      <c r="O50" s="87">
        <v>1.1248960379324648</v>
      </c>
      <c r="P50" s="87">
        <v>1.0588426835862639</v>
      </c>
      <c r="Q50" s="87">
        <v>2.296864387719427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1.1738749540471227</v>
      </c>
      <c r="C52" s="151">
        <v>1.3658730391785887</v>
      </c>
      <c r="D52" s="151">
        <v>1.5669179685077854</v>
      </c>
      <c r="E52" s="151">
        <v>1.4185077634124466</v>
      </c>
      <c r="F52" s="151">
        <v>2.1529726467279198</v>
      </c>
      <c r="G52" s="151">
        <v>3.1758801998758379</v>
      </c>
      <c r="H52" s="151">
        <v>1.3562762981167718</v>
      </c>
      <c r="I52" s="151">
        <v>3.0076427024089556</v>
      </c>
      <c r="J52" s="151">
        <v>2.5887972192515885</v>
      </c>
      <c r="K52" s="151">
        <v>2.4884551869104885</v>
      </c>
      <c r="L52" s="151">
        <v>3.0157509808246221</v>
      </c>
      <c r="M52" s="151">
        <v>1.7616446850590963</v>
      </c>
      <c r="N52" s="151">
        <v>1.6092147360876889</v>
      </c>
      <c r="O52" s="151">
        <v>1.408842906922904</v>
      </c>
      <c r="P52" s="151">
        <v>1.3242309151963685</v>
      </c>
      <c r="Q52" s="151">
        <v>1.5270845037776959</v>
      </c>
    </row>
    <row r="53" spans="1:17" x14ac:dyDescent="0.25">
      <c r="A53" s="156" t="s">
        <v>321</v>
      </c>
      <c r="B53" s="204">
        <v>21.89238344992787</v>
      </c>
      <c r="C53" s="204">
        <v>25.479373838244793</v>
      </c>
      <c r="D53" s="204">
        <v>29.290782130424844</v>
      </c>
      <c r="E53" s="204">
        <v>26.470757845132635</v>
      </c>
      <c r="F53" s="204">
        <v>40.307538526424509</v>
      </c>
      <c r="G53" s="204">
        <v>59.596574655667744</v>
      </c>
      <c r="H53" s="204">
        <v>25.298485403446271</v>
      </c>
      <c r="I53" s="204">
        <v>56.42840853432407</v>
      </c>
      <c r="J53" s="204">
        <v>48.546374425151278</v>
      </c>
      <c r="K53" s="204">
        <v>46.721730009680115</v>
      </c>
      <c r="L53" s="204">
        <v>56.640315775429443</v>
      </c>
      <c r="M53" s="204">
        <v>33.05263019084876</v>
      </c>
      <c r="N53" s="204">
        <v>30.185280458736717</v>
      </c>
      <c r="O53" s="204">
        <v>26.449961191690882</v>
      </c>
      <c r="P53" s="204">
        <v>24.861228455507906</v>
      </c>
      <c r="Q53" s="204">
        <v>28.635190108714539</v>
      </c>
    </row>
    <row r="54" spans="1:17" x14ac:dyDescent="0.25">
      <c r="A54" s="152" t="s">
        <v>327</v>
      </c>
      <c r="B54" s="151">
        <v>3.1337523122142321</v>
      </c>
      <c r="C54" s="151">
        <v>3.6463064314984597</v>
      </c>
      <c r="D54" s="151">
        <v>4.1830118190460901</v>
      </c>
      <c r="E54" s="151">
        <v>3.7868190033034375</v>
      </c>
      <c r="F54" s="151">
        <v>5.7475312737158655</v>
      </c>
      <c r="G54" s="151">
        <v>8.4782641331291124</v>
      </c>
      <c r="H54" s="151">
        <v>3.6206871699335843</v>
      </c>
      <c r="I54" s="151">
        <v>8.0291407875203475</v>
      </c>
      <c r="J54" s="151">
        <v>6.9109995436172946</v>
      </c>
      <c r="K54" s="151">
        <v>6.6431285282445858</v>
      </c>
      <c r="L54" s="151">
        <v>8.0507864799729951</v>
      </c>
      <c r="M54" s="151">
        <v>4.7028502363653342</v>
      </c>
      <c r="N54" s="151">
        <v>4.2959263954630513</v>
      </c>
      <c r="O54" s="151">
        <v>3.7610179022007157</v>
      </c>
      <c r="P54" s="151">
        <v>3.5351394780977694</v>
      </c>
      <c r="Q54" s="151">
        <v>4.0766732249981823</v>
      </c>
    </row>
    <row r="55" spans="1:17" x14ac:dyDescent="0.25">
      <c r="A55" s="152" t="s">
        <v>326</v>
      </c>
      <c r="B55" s="151">
        <v>0.99473231647639293</v>
      </c>
      <c r="C55" s="151">
        <v>1.1637189493379221</v>
      </c>
      <c r="D55" s="151">
        <v>1.3960690285574906</v>
      </c>
      <c r="E55" s="151">
        <v>1.218084834532009</v>
      </c>
      <c r="F55" s="151">
        <v>1.979715689702146</v>
      </c>
      <c r="G55" s="151">
        <v>3.058664693601048</v>
      </c>
      <c r="H55" s="151">
        <v>1.153674390232033</v>
      </c>
      <c r="I55" s="151">
        <v>2.8855096826883946</v>
      </c>
      <c r="J55" s="151">
        <v>2.4598803257148147</v>
      </c>
      <c r="K55" s="151">
        <v>2.4215529099005226</v>
      </c>
      <c r="L55" s="151">
        <v>2.9530710775523863</v>
      </c>
      <c r="M55" s="151">
        <v>1.6913374717725085</v>
      </c>
      <c r="N55" s="151">
        <v>1.5375884387059724</v>
      </c>
      <c r="O55" s="151">
        <v>1.3693446667295404</v>
      </c>
      <c r="P55" s="151">
        <v>1.2868983358502115</v>
      </c>
      <c r="Q55" s="151">
        <v>1.4496035168695165</v>
      </c>
    </row>
    <row r="56" spans="1:17" x14ac:dyDescent="0.25">
      <c r="A56" s="150" t="s">
        <v>33</v>
      </c>
      <c r="B56" s="87">
        <v>0</v>
      </c>
      <c r="C56" s="87">
        <v>0.20931924881648731</v>
      </c>
      <c r="D56" s="87">
        <v>0.1816599862669854</v>
      </c>
      <c r="E56" s="87">
        <v>0.17720263275804307</v>
      </c>
      <c r="F56" s="87">
        <v>0.17031177210630052</v>
      </c>
      <c r="G56" s="87">
        <v>0.13673165319083658</v>
      </c>
      <c r="H56" s="87">
        <v>0.17664084726103252</v>
      </c>
      <c r="I56" s="87">
        <v>8.9088198452689449E-2</v>
      </c>
      <c r="J56" s="87">
        <v>7.0913352273635835E-2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3.0919367068471072E-2</v>
      </c>
      <c r="C59" s="87">
        <v>2.6228241709226479E-2</v>
      </c>
      <c r="D59" s="87">
        <v>0.10125065933653858</v>
      </c>
      <c r="E59" s="87">
        <v>3.9918579762320557E-2</v>
      </c>
      <c r="F59" s="87">
        <v>0.18313945846310672</v>
      </c>
      <c r="G59" s="87">
        <v>0.215592066169569</v>
      </c>
      <c r="H59" s="87">
        <v>1.7293638755007203E-2</v>
      </c>
      <c r="I59" s="87">
        <v>0.16833745827680363</v>
      </c>
      <c r="J59" s="87">
        <v>7.7532363679745545E-2</v>
      </c>
      <c r="K59" s="87">
        <v>7.9474722572501363E-2</v>
      </c>
      <c r="L59" s="87">
        <v>0.11051858710554534</v>
      </c>
      <c r="M59" s="87">
        <v>7.9592856880808513E-2</v>
      </c>
      <c r="N59" s="87">
        <v>0.16528119215366313</v>
      </c>
      <c r="O59" s="87">
        <v>6.189278245377075E-2</v>
      </c>
      <c r="P59" s="87">
        <v>4.4602037059454702E-2</v>
      </c>
      <c r="Q59" s="87">
        <v>6.0319797985623827E-2</v>
      </c>
    </row>
    <row r="60" spans="1:17" x14ac:dyDescent="0.25">
      <c r="A60" s="150" t="s">
        <v>29</v>
      </c>
      <c r="B60" s="87">
        <v>0.25450678411910055</v>
      </c>
      <c r="C60" s="87">
        <v>0.45523416078418838</v>
      </c>
      <c r="D60" s="87">
        <v>0.40468317309576984</v>
      </c>
      <c r="E60" s="87">
        <v>0.61045753675300085</v>
      </c>
      <c r="F60" s="87">
        <v>0.37458345166957158</v>
      </c>
      <c r="G60" s="87">
        <v>0.14920149784596862</v>
      </c>
      <c r="H60" s="87">
        <v>0.38157291053850995</v>
      </c>
      <c r="I60" s="87">
        <v>0.28781754825181394</v>
      </c>
      <c r="J60" s="87">
        <v>0.33426959802744743</v>
      </c>
      <c r="K60" s="87">
        <v>0.20458649037717602</v>
      </c>
      <c r="L60" s="87">
        <v>0.18487899532229626</v>
      </c>
      <c r="M60" s="87">
        <v>0.17931539497224205</v>
      </c>
      <c r="N60" s="87">
        <v>0.11641620544605644</v>
      </c>
      <c r="O60" s="87">
        <v>6.0653949270080337E-3</v>
      </c>
      <c r="P60" s="87">
        <v>1.1357546416530901E-2</v>
      </c>
      <c r="Q60" s="87">
        <v>1.8120288529532371E-2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1.6062371969480262E-2</v>
      </c>
      <c r="O61" s="87">
        <v>3.4671811470833379E-3</v>
      </c>
      <c r="P61" s="87">
        <v>3.2461303304816753E-3</v>
      </c>
      <c r="Q61" s="87">
        <v>6.9052950240526259E-3</v>
      </c>
    </row>
    <row r="62" spans="1:17" x14ac:dyDescent="0.25">
      <c r="A62" s="150" t="s">
        <v>26</v>
      </c>
      <c r="B62" s="87">
        <v>3.9365989439590129E-4</v>
      </c>
      <c r="C62" s="87">
        <v>5.9681195808572639E-2</v>
      </c>
      <c r="D62" s="87">
        <v>0.40850134188258219</v>
      </c>
      <c r="E62" s="87">
        <v>9.7910747249031885E-2</v>
      </c>
      <c r="F62" s="87">
        <v>0.92501501935338992</v>
      </c>
      <c r="G62" s="87">
        <v>2.2946757873466619</v>
      </c>
      <c r="H62" s="87">
        <v>5.5156943550734042E-2</v>
      </c>
      <c r="I62" s="87">
        <v>2.1106992831064484</v>
      </c>
      <c r="J62" s="87">
        <v>1.7045647012969871</v>
      </c>
      <c r="K62" s="87">
        <v>1.9967432256713542</v>
      </c>
      <c r="L62" s="87">
        <v>2.531530886812448</v>
      </c>
      <c r="M62" s="87">
        <v>1.2498277208050355</v>
      </c>
      <c r="N62" s="87">
        <v>1.0327688163635103</v>
      </c>
      <c r="O62" s="87">
        <v>1.1167195398547178</v>
      </c>
      <c r="P62" s="87">
        <v>1.0571328169489167</v>
      </c>
      <c r="Q62" s="87">
        <v>0.99427612726483861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0.70891250539442541</v>
      </c>
      <c r="C64" s="87">
        <v>0.41325610221944725</v>
      </c>
      <c r="D64" s="87">
        <v>0.29997386797561448</v>
      </c>
      <c r="E64" s="87">
        <v>0.29259533800961268</v>
      </c>
      <c r="F64" s="87">
        <v>0.32666598810977704</v>
      </c>
      <c r="G64" s="87">
        <v>0.26246368904801198</v>
      </c>
      <c r="H64" s="87">
        <v>0.52301005012674928</v>
      </c>
      <c r="I64" s="87">
        <v>0.22956719460063887</v>
      </c>
      <c r="J64" s="87">
        <v>0.27260031043699878</v>
      </c>
      <c r="K64" s="87">
        <v>0.14074847127949075</v>
      </c>
      <c r="L64" s="87">
        <v>0.12614260831209684</v>
      </c>
      <c r="M64" s="87">
        <v>0.18260149911442244</v>
      </c>
      <c r="N64" s="87">
        <v>0.2070598527732623</v>
      </c>
      <c r="O64" s="87">
        <v>0.18119976834696047</v>
      </c>
      <c r="P64" s="87">
        <v>0.17055980509482757</v>
      </c>
      <c r="Q64" s="87">
        <v>0.36998200806546899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17.763898821237245</v>
      </c>
      <c r="C66" s="151">
        <v>20.669348457408411</v>
      </c>
      <c r="D66" s="151">
        <v>23.711701282821263</v>
      </c>
      <c r="E66" s="151">
        <v>21.465854007297189</v>
      </c>
      <c r="F66" s="151">
        <v>32.580291563006497</v>
      </c>
      <c r="G66" s="151">
        <v>48.059645828937583</v>
      </c>
      <c r="H66" s="151">
        <v>20.524123843280655</v>
      </c>
      <c r="I66" s="151">
        <v>45.513758064115329</v>
      </c>
      <c r="J66" s="151">
        <v>39.175494555819171</v>
      </c>
      <c r="K66" s="151">
        <v>37.657048571535007</v>
      </c>
      <c r="L66" s="151">
        <v>45.636458217904064</v>
      </c>
      <c r="M66" s="151">
        <v>26.658442482710914</v>
      </c>
      <c r="N66" s="151">
        <v>24.351765624567694</v>
      </c>
      <c r="O66" s="151">
        <v>21.319598622760626</v>
      </c>
      <c r="P66" s="151">
        <v>20.039190641559923</v>
      </c>
      <c r="Q66" s="151">
        <v>23.108913366846838</v>
      </c>
    </row>
    <row r="67" spans="1:17" x14ac:dyDescent="0.25">
      <c r="A67" s="156" t="s">
        <v>333</v>
      </c>
      <c r="B67" s="204">
        <v>33.323164766231407</v>
      </c>
      <c r="C67" s="204">
        <v>36.649362102211363</v>
      </c>
      <c r="D67" s="204">
        <v>36.01791936389197</v>
      </c>
      <c r="E67" s="204">
        <v>40.184867108642251</v>
      </c>
      <c r="F67" s="204">
        <v>46.651081496226062</v>
      </c>
      <c r="G67" s="204">
        <v>57.899683916857015</v>
      </c>
      <c r="H67" s="204">
        <v>24.900496207611774</v>
      </c>
      <c r="I67" s="204">
        <v>25.956385492524941</v>
      </c>
      <c r="J67" s="204">
        <v>25.907692480693374</v>
      </c>
      <c r="K67" s="204">
        <v>24.327575354763216</v>
      </c>
      <c r="L67" s="204">
        <v>25.526899032187014</v>
      </c>
      <c r="M67" s="204">
        <v>21.046218598922213</v>
      </c>
      <c r="N67" s="204">
        <v>30.550308381784113</v>
      </c>
      <c r="O67" s="204">
        <v>62.526232688060929</v>
      </c>
      <c r="P67" s="204">
        <v>75.299225764005968</v>
      </c>
      <c r="Q67" s="204">
        <v>100.92187107332995</v>
      </c>
    </row>
    <row r="68" spans="1:17" x14ac:dyDescent="0.25">
      <c r="A68" s="72" t="s">
        <v>319</v>
      </c>
      <c r="B68" s="306">
        <v>297.63103892487266</v>
      </c>
      <c r="C68" s="306">
        <v>229.81751083223571</v>
      </c>
      <c r="D68" s="306">
        <v>203.04308161189189</v>
      </c>
      <c r="E68" s="306">
        <v>181.95462083349025</v>
      </c>
      <c r="F68" s="306">
        <v>254.7877069842277</v>
      </c>
      <c r="G68" s="306">
        <v>241.62160403027843</v>
      </c>
      <c r="H68" s="306">
        <v>278.75235138156233</v>
      </c>
      <c r="I68" s="306">
        <v>270.02628816189844</v>
      </c>
      <c r="J68" s="306">
        <v>313.16808771197083</v>
      </c>
      <c r="K68" s="306">
        <v>211.58319515917617</v>
      </c>
      <c r="L68" s="306">
        <v>192.77794704756951</v>
      </c>
      <c r="M68" s="306">
        <v>234.95167077227086</v>
      </c>
      <c r="N68" s="306">
        <v>193.30610548539059</v>
      </c>
      <c r="O68" s="306">
        <v>150.87762777473736</v>
      </c>
      <c r="P68" s="306">
        <v>118.21091386292392</v>
      </c>
      <c r="Q68" s="306">
        <v>247.3879088492852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</v>
      </c>
      <c r="E72" s="77">
        <f t="shared" si="0"/>
        <v>1</v>
      </c>
      <c r="F72" s="77">
        <f t="shared" si="0"/>
        <v>0.99999999999999989</v>
      </c>
      <c r="G72" s="77">
        <f t="shared" si="0"/>
        <v>1</v>
      </c>
      <c r="H72" s="77">
        <f t="shared" si="0"/>
        <v>1</v>
      </c>
      <c r="I72" s="77">
        <f t="shared" si="0"/>
        <v>0.99999999999999989</v>
      </c>
      <c r="J72" s="77">
        <f t="shared" si="0"/>
        <v>1</v>
      </c>
      <c r="K72" s="77">
        <f t="shared" si="0"/>
        <v>1.0000000000000002</v>
      </c>
      <c r="L72" s="77">
        <f t="shared" si="0"/>
        <v>0.99999999999999989</v>
      </c>
      <c r="M72" s="77">
        <f t="shared" si="0"/>
        <v>1</v>
      </c>
      <c r="N72" s="77">
        <f t="shared" si="0"/>
        <v>1</v>
      </c>
      <c r="O72" s="77">
        <f t="shared" si="0"/>
        <v>1</v>
      </c>
      <c r="P72" s="77">
        <f t="shared" si="0"/>
        <v>0.99999999999999989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1.6916535109875102E-2</v>
      </c>
      <c r="C73" s="203">
        <f t="shared" si="1"/>
        <v>1.7829031705158434E-2</v>
      </c>
      <c r="D73" s="203">
        <f t="shared" si="1"/>
        <v>1.7880523444553795E-2</v>
      </c>
      <c r="E73" s="203">
        <f t="shared" si="1"/>
        <v>1.8982509595582276E-2</v>
      </c>
      <c r="F73" s="203">
        <f t="shared" si="1"/>
        <v>1.7317898773732372E-2</v>
      </c>
      <c r="G73" s="203">
        <f t="shared" si="1"/>
        <v>1.6540141907639826E-2</v>
      </c>
      <c r="H73" s="203">
        <f t="shared" si="1"/>
        <v>1.9677549596104713E-2</v>
      </c>
      <c r="I73" s="203">
        <f t="shared" si="1"/>
        <v>1.6251464869341339E-2</v>
      </c>
      <c r="J73" s="203">
        <f t="shared" si="1"/>
        <v>1.682463698971089E-2</v>
      </c>
      <c r="K73" s="203">
        <f t="shared" si="1"/>
        <v>1.9145331170280062E-2</v>
      </c>
      <c r="L73" s="203">
        <f t="shared" si="1"/>
        <v>1.6761557027249924E-2</v>
      </c>
      <c r="M73" s="203">
        <f t="shared" si="1"/>
        <v>1.8958996597372581E-2</v>
      </c>
      <c r="N73" s="203">
        <f t="shared" si="1"/>
        <v>2.6445323834153385E-2</v>
      </c>
      <c r="O73" s="203">
        <f t="shared" si="1"/>
        <v>2.8225774915119965E-2</v>
      </c>
      <c r="P73" s="203">
        <f t="shared" si="1"/>
        <v>2.8910664259671304E-2</v>
      </c>
      <c r="Q73" s="203">
        <f t="shared" si="1"/>
        <v>2.4274887348776902E-2</v>
      </c>
    </row>
    <row r="74" spans="1:17" x14ac:dyDescent="0.25">
      <c r="A74" s="76" t="s">
        <v>82</v>
      </c>
      <c r="B74" s="202">
        <f t="shared" ref="B74:Q74" si="2">IF(B$7=0,0,B$7/B$5)</f>
        <v>2.5358482070320944E-3</v>
      </c>
      <c r="C74" s="202">
        <f t="shared" si="2"/>
        <v>2.7465331125880229E-3</v>
      </c>
      <c r="D74" s="202">
        <f t="shared" si="2"/>
        <v>2.727400544395239E-3</v>
      </c>
      <c r="E74" s="202">
        <f t="shared" si="2"/>
        <v>2.9478964435571573E-3</v>
      </c>
      <c r="F74" s="202">
        <f t="shared" si="2"/>
        <v>2.7942560884272718E-3</v>
      </c>
      <c r="G74" s="202">
        <f t="shared" si="2"/>
        <v>2.6308516442037706E-3</v>
      </c>
      <c r="H74" s="202">
        <f t="shared" si="2"/>
        <v>3.2212732107441285E-3</v>
      </c>
      <c r="I74" s="202">
        <f t="shared" si="2"/>
        <v>2.6604918628272416E-3</v>
      </c>
      <c r="J74" s="202">
        <f t="shared" si="2"/>
        <v>2.7533999858245033E-3</v>
      </c>
      <c r="K74" s="202">
        <f t="shared" si="2"/>
        <v>3.2210357333653777E-3</v>
      </c>
      <c r="L74" s="202">
        <f t="shared" si="2"/>
        <v>2.7997068160656624E-3</v>
      </c>
      <c r="M74" s="202">
        <f t="shared" si="2"/>
        <v>3.0814621319074091E-3</v>
      </c>
      <c r="N74" s="202">
        <f t="shared" si="2"/>
        <v>4.5193766142931227E-3</v>
      </c>
      <c r="O74" s="202">
        <f t="shared" si="2"/>
        <v>4.7586307529360839E-3</v>
      </c>
      <c r="P74" s="202">
        <f t="shared" si="2"/>
        <v>4.8517172350531577E-3</v>
      </c>
      <c r="Q74" s="202">
        <f t="shared" si="2"/>
        <v>4.0073437552059759E-3</v>
      </c>
    </row>
    <row r="75" spans="1:17" x14ac:dyDescent="0.25">
      <c r="A75" s="76" t="s">
        <v>81</v>
      </c>
      <c r="B75" s="202">
        <f t="shared" ref="B75:Q75" si="3">IF(B$8=0,0,B$8/B$5)</f>
        <v>5.3278865881360972E-2</v>
      </c>
      <c r="C75" s="202">
        <f t="shared" si="3"/>
        <v>5.2624470791907976E-2</v>
      </c>
      <c r="D75" s="202">
        <f t="shared" si="3"/>
        <v>5.4036979298401407E-2</v>
      </c>
      <c r="E75" s="202">
        <f t="shared" si="3"/>
        <v>5.4970297861349875E-2</v>
      </c>
      <c r="F75" s="202">
        <f t="shared" si="3"/>
        <v>4.5044043676831326E-2</v>
      </c>
      <c r="G75" s="202">
        <f t="shared" si="3"/>
        <v>4.4716934593649338E-2</v>
      </c>
      <c r="H75" s="202">
        <f t="shared" si="3"/>
        <v>4.9272241526236993E-2</v>
      </c>
      <c r="I75" s="202">
        <f t="shared" si="3"/>
        <v>4.0334299144293699E-2</v>
      </c>
      <c r="J75" s="202">
        <f t="shared" si="3"/>
        <v>4.1890905193041852E-2</v>
      </c>
      <c r="K75" s="202">
        <f t="shared" si="3"/>
        <v>4.3697646405879788E-2</v>
      </c>
      <c r="L75" s="202">
        <f t="shared" si="3"/>
        <v>3.9001908242589249E-2</v>
      </c>
      <c r="M75" s="202">
        <f t="shared" si="3"/>
        <v>4.8434528235405054E-2</v>
      </c>
      <c r="N75" s="202">
        <f t="shared" si="3"/>
        <v>5.7666470065223845E-2</v>
      </c>
      <c r="O75" s="202">
        <f t="shared" si="3"/>
        <v>6.4753328120351172E-2</v>
      </c>
      <c r="P75" s="202">
        <f t="shared" si="3"/>
        <v>6.7415830818062294E-2</v>
      </c>
      <c r="Q75" s="202">
        <f t="shared" si="3"/>
        <v>5.9539773283825988E-2</v>
      </c>
    </row>
    <row r="76" spans="1:17" x14ac:dyDescent="0.25">
      <c r="A76" s="76" t="s">
        <v>80</v>
      </c>
      <c r="B76" s="202">
        <f t="shared" ref="B76:Q76" si="4">IF(B$9=0,0,B$9/B$5)</f>
        <v>2.589403655967433E-2</v>
      </c>
      <c r="C76" s="202">
        <f t="shared" si="4"/>
        <v>2.5526538882890897E-2</v>
      </c>
      <c r="D76" s="202">
        <f t="shared" si="4"/>
        <v>2.5917793782191861E-2</v>
      </c>
      <c r="E76" s="202">
        <f t="shared" si="4"/>
        <v>2.7353436976424235E-2</v>
      </c>
      <c r="F76" s="202">
        <f t="shared" si="4"/>
        <v>2.1425528401267682E-2</v>
      </c>
      <c r="G76" s="202">
        <f t="shared" si="4"/>
        <v>2.018322078412095E-2</v>
      </c>
      <c r="H76" s="202">
        <f t="shared" si="4"/>
        <v>2.6356861190161795E-2</v>
      </c>
      <c r="I76" s="202">
        <f t="shared" si="4"/>
        <v>1.8082151894775793E-2</v>
      </c>
      <c r="J76" s="202">
        <f t="shared" si="4"/>
        <v>1.9674117516043917E-2</v>
      </c>
      <c r="K76" s="202">
        <f t="shared" si="4"/>
        <v>2.2601193813884379E-2</v>
      </c>
      <c r="L76" s="202">
        <f t="shared" si="4"/>
        <v>1.7956947076271969E-2</v>
      </c>
      <c r="M76" s="202">
        <f t="shared" si="4"/>
        <v>2.4912611619760907E-2</v>
      </c>
      <c r="N76" s="202">
        <f t="shared" si="4"/>
        <v>3.6365149851202178E-2</v>
      </c>
      <c r="O76" s="202">
        <f t="shared" si="4"/>
        <v>4.1404372037654132E-2</v>
      </c>
      <c r="P76" s="202">
        <f t="shared" si="4"/>
        <v>4.3179022924057994E-2</v>
      </c>
      <c r="Q76" s="202">
        <f t="shared" si="4"/>
        <v>3.5386205227918445E-2</v>
      </c>
    </row>
    <row r="77" spans="1:17" x14ac:dyDescent="0.25">
      <c r="A77" s="129" t="s">
        <v>79</v>
      </c>
      <c r="B77" s="201">
        <f t="shared" ref="B77:Q77" si="5">IF(B$10=0,0,B$10/B$5)</f>
        <v>2.7944797928766186E-2</v>
      </c>
      <c r="C77" s="201">
        <f t="shared" si="5"/>
        <v>2.8247889320181661E-2</v>
      </c>
      <c r="D77" s="201">
        <f t="shared" si="5"/>
        <v>2.9087149759659699E-2</v>
      </c>
      <c r="E77" s="201">
        <f t="shared" si="5"/>
        <v>3.0562569109338758E-2</v>
      </c>
      <c r="F77" s="201">
        <f t="shared" si="5"/>
        <v>2.8534280305962063E-2</v>
      </c>
      <c r="G77" s="201">
        <f t="shared" si="5"/>
        <v>2.6496772844239003E-2</v>
      </c>
      <c r="H77" s="201">
        <f t="shared" si="5"/>
        <v>3.3939878241135597E-2</v>
      </c>
      <c r="I77" s="201">
        <f t="shared" si="5"/>
        <v>2.6743857267465601E-2</v>
      </c>
      <c r="J77" s="201">
        <f t="shared" si="5"/>
        <v>2.7993574239296597E-2</v>
      </c>
      <c r="K77" s="201">
        <f t="shared" si="5"/>
        <v>3.3461865009663354E-2</v>
      </c>
      <c r="L77" s="201">
        <f t="shared" si="5"/>
        <v>2.8327025639953814E-2</v>
      </c>
      <c r="M77" s="201">
        <f t="shared" si="5"/>
        <v>3.2096569381065476E-2</v>
      </c>
      <c r="N77" s="201">
        <f t="shared" si="5"/>
        <v>4.9177316382655337E-2</v>
      </c>
      <c r="O77" s="201">
        <f t="shared" si="5"/>
        <v>5.2223062619138436E-2</v>
      </c>
      <c r="P77" s="201">
        <f t="shared" si="5"/>
        <v>5.3358041225025216E-2</v>
      </c>
      <c r="Q77" s="201">
        <f t="shared" si="5"/>
        <v>4.3353641060130538E-2</v>
      </c>
    </row>
    <row r="78" spans="1:17" x14ac:dyDescent="0.25">
      <c r="A78" s="127" t="s">
        <v>324</v>
      </c>
      <c r="B78" s="200">
        <f t="shared" ref="B78:Q78" si="6">IF(B$15=0,0,B$15/B$5)</f>
        <v>5.3475973373637846E-2</v>
      </c>
      <c r="C78" s="200">
        <f t="shared" si="6"/>
        <v>0.118412430967864</v>
      </c>
      <c r="D78" s="200">
        <f t="shared" si="6"/>
        <v>0.18518188453476747</v>
      </c>
      <c r="E78" s="200">
        <f t="shared" si="6"/>
        <v>0.1800347313416997</v>
      </c>
      <c r="F78" s="200">
        <f t="shared" si="6"/>
        <v>0.20550562031742808</v>
      </c>
      <c r="G78" s="200">
        <f t="shared" si="6"/>
        <v>0.29268913826760945</v>
      </c>
      <c r="H78" s="200">
        <f t="shared" si="6"/>
        <v>7.564953168024674E-2</v>
      </c>
      <c r="I78" s="200">
        <f t="shared" si="6"/>
        <v>0.28394215386589988</v>
      </c>
      <c r="J78" s="200">
        <f t="shared" si="6"/>
        <v>0.21951287478740053</v>
      </c>
      <c r="K78" s="200">
        <f t="shared" si="6"/>
        <v>0.27638460501103984</v>
      </c>
      <c r="L78" s="200">
        <f t="shared" si="6"/>
        <v>0.34553594145168798</v>
      </c>
      <c r="M78" s="200">
        <f t="shared" si="6"/>
        <v>0.19254853724226464</v>
      </c>
      <c r="N78" s="200">
        <f t="shared" si="6"/>
        <v>0.13331716155389639</v>
      </c>
      <c r="O78" s="200">
        <f t="shared" si="6"/>
        <v>0.13904241807085535</v>
      </c>
      <c r="P78" s="200">
        <f t="shared" si="6"/>
        <v>0.14643996718529051</v>
      </c>
      <c r="Q78" s="200">
        <f t="shared" si="6"/>
        <v>7.2123052337780685E-2</v>
      </c>
    </row>
    <row r="79" spans="1:17" x14ac:dyDescent="0.25">
      <c r="A79" s="127" t="s">
        <v>323</v>
      </c>
      <c r="B79" s="200">
        <f t="shared" ref="B79:Q79" si="7">IF(B$26=0,0,B$26/B$5)</f>
        <v>0.16306480986713517</v>
      </c>
      <c r="C79" s="200">
        <f t="shared" si="7"/>
        <v>0.22689243401053691</v>
      </c>
      <c r="D79" s="200">
        <f t="shared" si="7"/>
        <v>0.24631985406856766</v>
      </c>
      <c r="E79" s="200">
        <f t="shared" si="7"/>
        <v>0.24717959838344336</v>
      </c>
      <c r="F79" s="200">
        <f t="shared" si="7"/>
        <v>0.2402816698169119</v>
      </c>
      <c r="G79" s="200">
        <f t="shared" si="7"/>
        <v>0.25636167928952669</v>
      </c>
      <c r="H79" s="200">
        <f t="shared" si="7"/>
        <v>0.2387057939634063</v>
      </c>
      <c r="I79" s="200">
        <f t="shared" si="7"/>
        <v>0.25323528097024739</v>
      </c>
      <c r="J79" s="200">
        <f t="shared" si="7"/>
        <v>0.24738633868808238</v>
      </c>
      <c r="K79" s="200">
        <f t="shared" si="7"/>
        <v>0.28343166169401357</v>
      </c>
      <c r="L79" s="200">
        <f t="shared" si="7"/>
        <v>0.26059369164788748</v>
      </c>
      <c r="M79" s="200">
        <f t="shared" si="7"/>
        <v>0.26839704243330181</v>
      </c>
      <c r="N79" s="200">
        <f t="shared" si="7"/>
        <v>0.38382221122332039</v>
      </c>
      <c r="O79" s="200">
        <f t="shared" si="7"/>
        <v>0.38395289193176979</v>
      </c>
      <c r="P79" s="200">
        <f t="shared" si="7"/>
        <v>0.38881815234970418</v>
      </c>
      <c r="Q79" s="200">
        <f t="shared" si="7"/>
        <v>0.29728774463693941</v>
      </c>
    </row>
    <row r="80" spans="1:17" x14ac:dyDescent="0.25">
      <c r="A80" s="142" t="s">
        <v>332</v>
      </c>
      <c r="B80" s="199">
        <f t="shared" ref="B80:Q80" si="8">IF(B$27=0,0,B$27/B$5)</f>
        <v>0.14617185907516808</v>
      </c>
      <c r="C80" s="199">
        <f t="shared" si="8"/>
        <v>0.20816156953519746</v>
      </c>
      <c r="D80" s="199">
        <f t="shared" si="8"/>
        <v>0.22719455802034663</v>
      </c>
      <c r="E80" s="199">
        <f t="shared" si="8"/>
        <v>0.22847190184360963</v>
      </c>
      <c r="F80" s="199">
        <f t="shared" si="8"/>
        <v>0.21977789049679838</v>
      </c>
      <c r="G80" s="199">
        <f t="shared" si="8"/>
        <v>0.23480259037780352</v>
      </c>
      <c r="H80" s="199">
        <f t="shared" si="8"/>
        <v>0.22127534979344257</v>
      </c>
      <c r="I80" s="199">
        <f t="shared" si="8"/>
        <v>0.23121881497959224</v>
      </c>
      <c r="J80" s="199">
        <f t="shared" si="8"/>
        <v>0.2265331109434259</v>
      </c>
      <c r="K80" s="199">
        <f t="shared" si="8"/>
        <v>0.26337990713977466</v>
      </c>
      <c r="L80" s="199">
        <f t="shared" si="8"/>
        <v>0.23850570379755978</v>
      </c>
      <c r="M80" s="199">
        <f t="shared" si="8"/>
        <v>0.24978927379280561</v>
      </c>
      <c r="N80" s="199">
        <f t="shared" si="8"/>
        <v>0.36935546240935335</v>
      </c>
      <c r="O80" s="199">
        <f t="shared" si="8"/>
        <v>0.37147602721033834</v>
      </c>
      <c r="P80" s="199">
        <f t="shared" si="8"/>
        <v>0.37680669566868313</v>
      </c>
      <c r="Q80" s="199">
        <f t="shared" si="8"/>
        <v>0.28295783001240093</v>
      </c>
    </row>
    <row r="81" spans="1:17" x14ac:dyDescent="0.25">
      <c r="A81" s="142" t="s">
        <v>331</v>
      </c>
      <c r="B81" s="199">
        <f t="shared" ref="B81:Q81" si="9">IF(B$33=0,0,B$33/B$5)</f>
        <v>1.6892950791967083E-2</v>
      </c>
      <c r="C81" s="199">
        <f t="shared" si="9"/>
        <v>1.8730864475339452E-2</v>
      </c>
      <c r="D81" s="199">
        <f t="shared" si="9"/>
        <v>1.9125296048221021E-2</v>
      </c>
      <c r="E81" s="199">
        <f t="shared" si="9"/>
        <v>1.8707696539833726E-2</v>
      </c>
      <c r="F81" s="199">
        <f t="shared" si="9"/>
        <v>2.0503779320113519E-2</v>
      </c>
      <c r="G81" s="199">
        <f t="shared" si="9"/>
        <v>2.1559088911723142E-2</v>
      </c>
      <c r="H81" s="199">
        <f t="shared" si="9"/>
        <v>1.743044416996372E-2</v>
      </c>
      <c r="I81" s="199">
        <f t="shared" si="9"/>
        <v>2.201646599065513E-2</v>
      </c>
      <c r="J81" s="199">
        <f t="shared" si="9"/>
        <v>2.0853227744656474E-2</v>
      </c>
      <c r="K81" s="199">
        <f t="shared" si="9"/>
        <v>2.0051754554238976E-2</v>
      </c>
      <c r="L81" s="199">
        <f t="shared" si="9"/>
        <v>2.2087987850327694E-2</v>
      </c>
      <c r="M81" s="199">
        <f t="shared" si="9"/>
        <v>1.8607768640496233E-2</v>
      </c>
      <c r="N81" s="199">
        <f t="shared" si="9"/>
        <v>1.4466748813967031E-2</v>
      </c>
      <c r="O81" s="199">
        <f t="shared" si="9"/>
        <v>1.2476864721431459E-2</v>
      </c>
      <c r="P81" s="199">
        <f t="shared" si="9"/>
        <v>1.2011456681021106E-2</v>
      </c>
      <c r="Q81" s="199">
        <f t="shared" si="9"/>
        <v>1.4329914624538477E-2</v>
      </c>
    </row>
    <row r="82" spans="1:17" x14ac:dyDescent="0.25">
      <c r="A82" s="127" t="s">
        <v>322</v>
      </c>
      <c r="B82" s="200">
        <f t="shared" ref="B82:Q82" si="10">IF(B$34=0,0,B$34/B$5)</f>
        <v>2.6671567129137944E-2</v>
      </c>
      <c r="C82" s="200">
        <f t="shared" si="10"/>
        <v>3.081804988047555E-2</v>
      </c>
      <c r="D82" s="200">
        <f t="shared" si="10"/>
        <v>3.2323381800751845E-2</v>
      </c>
      <c r="E82" s="200">
        <f t="shared" si="10"/>
        <v>3.1030699236044127E-2</v>
      </c>
      <c r="F82" s="200">
        <f t="shared" si="10"/>
        <v>3.5153629874942832E-2</v>
      </c>
      <c r="G82" s="200">
        <f t="shared" si="10"/>
        <v>3.7812419489691884E-2</v>
      </c>
      <c r="H82" s="200">
        <f t="shared" si="10"/>
        <v>2.8474731213956616E-2</v>
      </c>
      <c r="I82" s="200">
        <f t="shared" si="10"/>
        <v>3.8572050545547812E-2</v>
      </c>
      <c r="J82" s="200">
        <f t="shared" si="10"/>
        <v>3.6434671697097944E-2</v>
      </c>
      <c r="K82" s="200">
        <f t="shared" si="10"/>
        <v>3.5395877271896158E-2</v>
      </c>
      <c r="L82" s="200">
        <f t="shared" si="10"/>
        <v>3.9087886048460821E-2</v>
      </c>
      <c r="M82" s="200">
        <f t="shared" si="10"/>
        <v>3.2630090281987045E-2</v>
      </c>
      <c r="N82" s="200">
        <f t="shared" si="10"/>
        <v>2.5232825314745369E-2</v>
      </c>
      <c r="O82" s="200">
        <f t="shared" si="10"/>
        <v>2.2000044461013397E-2</v>
      </c>
      <c r="P82" s="200">
        <f t="shared" si="10"/>
        <v>2.1188864366450046E-2</v>
      </c>
      <c r="Q82" s="200">
        <f t="shared" si="10"/>
        <v>2.5012323548327053E-2</v>
      </c>
    </row>
    <row r="83" spans="1:17" x14ac:dyDescent="0.25">
      <c r="A83" s="142" t="s">
        <v>330</v>
      </c>
      <c r="B83" s="199">
        <f t="shared" ref="B83:Q83" si="11">IF(B$35=0,0,B$35/B$5)</f>
        <v>1.3545167590568308E-2</v>
      </c>
      <c r="C83" s="199">
        <f t="shared" si="11"/>
        <v>1.6197077379706645E-2</v>
      </c>
      <c r="D83" s="199">
        <f t="shared" si="11"/>
        <v>1.6820277100030454E-2</v>
      </c>
      <c r="E83" s="199">
        <f t="shared" si="11"/>
        <v>1.6331059202393364E-2</v>
      </c>
      <c r="F83" s="199">
        <f t="shared" si="11"/>
        <v>1.8081891730914814E-2</v>
      </c>
      <c r="G83" s="199">
        <f t="shared" si="11"/>
        <v>1.9138334775692562E-2</v>
      </c>
      <c r="H83" s="199">
        <f t="shared" si="11"/>
        <v>1.4887342350737933E-2</v>
      </c>
      <c r="I83" s="199">
        <f t="shared" si="11"/>
        <v>1.956455215766156E-2</v>
      </c>
      <c r="J83" s="199">
        <f t="shared" si="11"/>
        <v>1.8579100471929066E-2</v>
      </c>
      <c r="K83" s="199">
        <f t="shared" si="11"/>
        <v>1.7872562961848339E-2</v>
      </c>
      <c r="L83" s="199">
        <f t="shared" si="11"/>
        <v>1.9681268270900949E-2</v>
      </c>
      <c r="M83" s="199">
        <f t="shared" si="11"/>
        <v>1.6555424765515608E-2</v>
      </c>
      <c r="N83" s="199">
        <f t="shared" si="11"/>
        <v>1.2786732511840124E-2</v>
      </c>
      <c r="O83" s="199">
        <f t="shared" si="11"/>
        <v>1.1107522835477342E-2</v>
      </c>
      <c r="P83" s="199">
        <f t="shared" si="11"/>
        <v>1.0704095435805593E-2</v>
      </c>
      <c r="Q83" s="199">
        <f t="shared" si="11"/>
        <v>1.2752714898455661E-2</v>
      </c>
    </row>
    <row r="84" spans="1:17" x14ac:dyDescent="0.25">
      <c r="A84" s="142" t="s">
        <v>329</v>
      </c>
      <c r="B84" s="199">
        <f t="shared" ref="B84:Q84" si="12">IF(B$41=0,0,B$41/B$5)</f>
        <v>1.1029747216505997E-2</v>
      </c>
      <c r="C84" s="199">
        <f t="shared" si="12"/>
        <v>1.2296209291539975E-2</v>
      </c>
      <c r="D84" s="199">
        <f t="shared" si="12"/>
        <v>1.312938699660513E-2</v>
      </c>
      <c r="E84" s="199">
        <f t="shared" si="12"/>
        <v>1.2377752290429736E-2</v>
      </c>
      <c r="F84" s="199">
        <f t="shared" si="12"/>
        <v>1.4526931315901891E-2</v>
      </c>
      <c r="G84" s="199">
        <f t="shared" si="12"/>
        <v>1.5998299152021892E-2</v>
      </c>
      <c r="H84" s="199">
        <f t="shared" si="12"/>
        <v>1.142402606807379E-2</v>
      </c>
      <c r="I84" s="199">
        <f t="shared" si="12"/>
        <v>1.6274945910145507E-2</v>
      </c>
      <c r="J84" s="199">
        <f t="shared" si="12"/>
        <v>1.5267392942299169E-2</v>
      </c>
      <c r="K84" s="199">
        <f t="shared" si="12"/>
        <v>1.5034610100503396E-2</v>
      </c>
      <c r="L84" s="199">
        <f t="shared" si="12"/>
        <v>1.6665188433071125E-2</v>
      </c>
      <c r="M84" s="199">
        <f t="shared" si="12"/>
        <v>1.3765180228260499E-2</v>
      </c>
      <c r="N84" s="199">
        <f t="shared" si="12"/>
        <v>1.0650566203257614E-2</v>
      </c>
      <c r="O84" s="199">
        <f t="shared" si="12"/>
        <v>9.343967574061366E-3</v>
      </c>
      <c r="P84" s="199">
        <f t="shared" si="12"/>
        <v>8.9939785499843078E-3</v>
      </c>
      <c r="Q84" s="199">
        <f t="shared" si="12"/>
        <v>1.0481065093893049E-2</v>
      </c>
    </row>
    <row r="85" spans="1:17" x14ac:dyDescent="0.25">
      <c r="A85" s="142" t="s">
        <v>328</v>
      </c>
      <c r="B85" s="199">
        <f t="shared" ref="B85:Q85" si="13">IF(B$52=0,0,B$52/B$5)</f>
        <v>2.0966523220636397E-3</v>
      </c>
      <c r="C85" s="199">
        <f t="shared" si="13"/>
        <v>2.3247632092289307E-3</v>
      </c>
      <c r="D85" s="199">
        <f t="shared" si="13"/>
        <v>2.3737177041162653E-3</v>
      </c>
      <c r="E85" s="199">
        <f t="shared" si="13"/>
        <v>2.3218877432210263E-3</v>
      </c>
      <c r="F85" s="199">
        <f t="shared" si="13"/>
        <v>2.5448068281261242E-3</v>
      </c>
      <c r="G85" s="199">
        <f t="shared" si="13"/>
        <v>2.6757855619774342E-3</v>
      </c>
      <c r="H85" s="199">
        <f t="shared" si="13"/>
        <v>2.1633627951448942E-3</v>
      </c>
      <c r="I85" s="199">
        <f t="shared" si="13"/>
        <v>2.7325524777407502E-3</v>
      </c>
      <c r="J85" s="199">
        <f t="shared" si="13"/>
        <v>2.5881782828697125E-3</v>
      </c>
      <c r="K85" s="199">
        <f t="shared" si="13"/>
        <v>2.4887042095444257E-3</v>
      </c>
      <c r="L85" s="199">
        <f t="shared" si="13"/>
        <v>2.7414293444887497E-3</v>
      </c>
      <c r="M85" s="199">
        <f t="shared" si="13"/>
        <v>2.3094852882109438E-3</v>
      </c>
      <c r="N85" s="199">
        <f t="shared" si="13"/>
        <v>1.7955265996476288E-3</v>
      </c>
      <c r="O85" s="199">
        <f t="shared" si="13"/>
        <v>1.5485540514746882E-3</v>
      </c>
      <c r="P85" s="199">
        <f t="shared" si="13"/>
        <v>1.4907903806601456E-3</v>
      </c>
      <c r="Q85" s="199">
        <f t="shared" si="13"/>
        <v>1.7785435559783435E-3</v>
      </c>
    </row>
    <row r="86" spans="1:17" x14ac:dyDescent="0.25">
      <c r="A86" s="127" t="s">
        <v>321</v>
      </c>
      <c r="B86" s="200">
        <f t="shared" ref="B86:Q86" si="14">IF(B$53=0,0,B$53/B$5)</f>
        <v>3.9101879154631217E-2</v>
      </c>
      <c r="C86" s="200">
        <f t="shared" si="14"/>
        <v>4.3366776555574728E-2</v>
      </c>
      <c r="D86" s="200">
        <f t="shared" si="14"/>
        <v>4.4372487588878101E-2</v>
      </c>
      <c r="E86" s="200">
        <f t="shared" si="14"/>
        <v>4.332872175935671E-2</v>
      </c>
      <c r="F86" s="200">
        <f t="shared" si="14"/>
        <v>4.7643382475339328E-2</v>
      </c>
      <c r="G86" s="200">
        <f t="shared" si="14"/>
        <v>5.0212112539125525E-2</v>
      </c>
      <c r="H86" s="200">
        <f t="shared" si="14"/>
        <v>4.0352988672975945E-2</v>
      </c>
      <c r="I86" s="200">
        <f t="shared" si="14"/>
        <v>5.1267255725533485E-2</v>
      </c>
      <c r="J86" s="200">
        <f t="shared" si="14"/>
        <v>4.8534767831511401E-2</v>
      </c>
      <c r="K86" s="200">
        <f t="shared" si="14"/>
        <v>4.6726405508089854E-2</v>
      </c>
      <c r="L86" s="200">
        <f t="shared" si="14"/>
        <v>5.1488144987824246E-2</v>
      </c>
      <c r="M86" s="200">
        <f t="shared" si="14"/>
        <v>4.3331418537377396E-2</v>
      </c>
      <c r="N86" s="200">
        <f t="shared" si="14"/>
        <v>3.3680075608338314E-2</v>
      </c>
      <c r="O86" s="200">
        <f t="shared" si="14"/>
        <v>2.9072932378388015E-2</v>
      </c>
      <c r="P86" s="200">
        <f t="shared" si="14"/>
        <v>2.7988230608080519E-2</v>
      </c>
      <c r="Q86" s="200">
        <f t="shared" si="14"/>
        <v>3.3350435235300499E-2</v>
      </c>
    </row>
    <row r="87" spans="1:17" x14ac:dyDescent="0.25">
      <c r="A87" s="142" t="s">
        <v>327</v>
      </c>
      <c r="B87" s="199">
        <f t="shared" ref="B87:Q87" si="15">IF(B$54=0,0,B$54/B$5)</f>
        <v>5.5971796991866954E-3</v>
      </c>
      <c r="C87" s="199">
        <f t="shared" si="15"/>
        <v>6.2061398082945115E-3</v>
      </c>
      <c r="D87" s="199">
        <f t="shared" si="15"/>
        <v>6.3368277159098476E-3</v>
      </c>
      <c r="E87" s="199">
        <f t="shared" si="15"/>
        <v>6.1984635236784248E-3</v>
      </c>
      <c r="F87" s="199">
        <f t="shared" si="15"/>
        <v>6.7935637047919122E-3</v>
      </c>
      <c r="G87" s="199">
        <f t="shared" si="15"/>
        <v>7.1432218252265702E-3</v>
      </c>
      <c r="H87" s="199">
        <f t="shared" si="15"/>
        <v>5.7752685991555889E-3</v>
      </c>
      <c r="I87" s="199">
        <f t="shared" si="15"/>
        <v>7.2947656101222651E-3</v>
      </c>
      <c r="J87" s="199">
        <f t="shared" si="15"/>
        <v>6.9093472438462415E-3</v>
      </c>
      <c r="K87" s="199">
        <f t="shared" si="15"/>
        <v>6.6437933139206103E-3</v>
      </c>
      <c r="L87" s="199">
        <f t="shared" si="15"/>
        <v>7.3184631100994581E-3</v>
      </c>
      <c r="M87" s="199">
        <f t="shared" si="15"/>
        <v>6.1653541861540311E-3</v>
      </c>
      <c r="N87" s="199">
        <f t="shared" si="15"/>
        <v>4.7933006951795323E-3</v>
      </c>
      <c r="O87" s="199">
        <f t="shared" si="15"/>
        <v>4.1339878857341366E-3</v>
      </c>
      <c r="P87" s="199">
        <f t="shared" si="15"/>
        <v>3.9797831841575596E-3</v>
      </c>
      <c r="Q87" s="199">
        <f t="shared" si="15"/>
        <v>4.7479631128556458E-3</v>
      </c>
    </row>
    <row r="88" spans="1:17" x14ac:dyDescent="0.25">
      <c r="A88" s="142" t="s">
        <v>326</v>
      </c>
      <c r="B88" s="199">
        <f t="shared" ref="B88:Q88" si="16">IF(B$55=0,0,B$55/B$5)</f>
        <v>1.7766865320548021E-3</v>
      </c>
      <c r="C88" s="199">
        <f t="shared" si="16"/>
        <v>1.9806899482621813E-3</v>
      </c>
      <c r="D88" s="199">
        <f t="shared" si="16"/>
        <v>2.114899334782149E-3</v>
      </c>
      <c r="E88" s="199">
        <f t="shared" si="16"/>
        <v>1.9938250043126039E-3</v>
      </c>
      <c r="F88" s="199">
        <f t="shared" si="16"/>
        <v>2.3400176553841343E-3</v>
      </c>
      <c r="G88" s="199">
        <f t="shared" si="16"/>
        <v>2.5770275674717787E-3</v>
      </c>
      <c r="H88" s="199">
        <f t="shared" si="16"/>
        <v>1.840197500321258E-3</v>
      </c>
      <c r="I88" s="199">
        <f t="shared" si="16"/>
        <v>2.6215901997467331E-3</v>
      </c>
      <c r="J88" s="199">
        <f t="shared" si="16"/>
        <v>2.4592922111196184E-3</v>
      </c>
      <c r="K88" s="199">
        <f t="shared" si="16"/>
        <v>2.4217952375450041E-3</v>
      </c>
      <c r="L88" s="199">
        <f t="shared" si="16"/>
        <v>2.6844509907610033E-3</v>
      </c>
      <c r="M88" s="199">
        <f t="shared" si="16"/>
        <v>2.2173137645673797E-3</v>
      </c>
      <c r="N88" s="199">
        <f t="shared" si="16"/>
        <v>1.7156075439125245E-3</v>
      </c>
      <c r="O88" s="199">
        <f t="shared" si="16"/>
        <v>1.5051388775209461E-3</v>
      </c>
      <c r="P88" s="199">
        <f t="shared" si="16"/>
        <v>1.4487621742983953E-3</v>
      </c>
      <c r="Q88" s="199">
        <f t="shared" si="16"/>
        <v>1.6883040770002728E-3</v>
      </c>
    </row>
    <row r="89" spans="1:17" x14ac:dyDescent="0.25">
      <c r="A89" s="142" t="s">
        <v>325</v>
      </c>
      <c r="B89" s="199">
        <f t="shared" ref="B89:Q89" si="17">IF(B$66=0,0,B$66/B$5)</f>
        <v>3.1728012923389719E-2</v>
      </c>
      <c r="C89" s="199">
        <f t="shared" si="17"/>
        <v>3.5179946799018029E-2</v>
      </c>
      <c r="D89" s="199">
        <f t="shared" si="17"/>
        <v>3.5920760538186103E-2</v>
      </c>
      <c r="E89" s="199">
        <f t="shared" si="17"/>
        <v>3.5136433231365678E-2</v>
      </c>
      <c r="F89" s="199">
        <f t="shared" si="17"/>
        <v>3.8509801115163285E-2</v>
      </c>
      <c r="G89" s="199">
        <f t="shared" si="17"/>
        <v>4.0491863146427172E-2</v>
      </c>
      <c r="H89" s="199">
        <f t="shared" si="17"/>
        <v>3.27375225734991E-2</v>
      </c>
      <c r="I89" s="199">
        <f t="shared" si="17"/>
        <v>4.1350899915664485E-2</v>
      </c>
      <c r="J89" s="199">
        <f t="shared" si="17"/>
        <v>3.9166128376545546E-2</v>
      </c>
      <c r="K89" s="199">
        <f t="shared" si="17"/>
        <v>3.7660816956624238E-2</v>
      </c>
      <c r="L89" s="199">
        <f t="shared" si="17"/>
        <v>4.1485230886963785E-2</v>
      </c>
      <c r="M89" s="199">
        <f t="shared" si="17"/>
        <v>3.4948750586655981E-2</v>
      </c>
      <c r="N89" s="199">
        <f t="shared" si="17"/>
        <v>2.7171167369246262E-2</v>
      </c>
      <c r="O89" s="199">
        <f t="shared" si="17"/>
        <v>2.3433805615132933E-2</v>
      </c>
      <c r="P89" s="199">
        <f t="shared" si="17"/>
        <v>2.255968524962456E-2</v>
      </c>
      <c r="Q89" s="199">
        <f t="shared" si="17"/>
        <v>2.6914168045444577E-2</v>
      </c>
    </row>
    <row r="90" spans="1:17" x14ac:dyDescent="0.25">
      <c r="A90" s="127" t="s">
        <v>320</v>
      </c>
      <c r="B90" s="200">
        <f t="shared" ref="B90:Q90" si="18">IF(B$67=0,0,B$67/B$5)</f>
        <v>5.9518341834239083E-2</v>
      </c>
      <c r="C90" s="200">
        <f t="shared" si="18"/>
        <v>6.2378483367801461E-2</v>
      </c>
      <c r="D90" s="200">
        <f t="shared" si="18"/>
        <v>5.4563400623277504E-2</v>
      </c>
      <c r="E90" s="200">
        <f t="shared" si="18"/>
        <v>6.5776693514924975E-2</v>
      </c>
      <c r="F90" s="200">
        <f t="shared" si="18"/>
        <v>5.5141430111288949E-2</v>
      </c>
      <c r="G90" s="200">
        <f t="shared" si="18"/>
        <v>4.8782425191554769E-2</v>
      </c>
      <c r="H90" s="200">
        <f t="shared" si="18"/>
        <v>3.9718165945237131E-2</v>
      </c>
      <c r="I90" s="200">
        <f t="shared" si="18"/>
        <v>2.3582317618374128E-2</v>
      </c>
      <c r="J90" s="200">
        <f t="shared" si="18"/>
        <v>2.5901498402096754E-2</v>
      </c>
      <c r="K90" s="200">
        <f t="shared" si="18"/>
        <v>2.4330009843808471E-2</v>
      </c>
      <c r="L90" s="200">
        <f t="shared" si="18"/>
        <v>2.3204896732389912E-2</v>
      </c>
      <c r="M90" s="200">
        <f t="shared" si="18"/>
        <v>2.7591223496383922E-2</v>
      </c>
      <c r="N90" s="200">
        <f t="shared" si="18"/>
        <v>3.4087365779592385E-2</v>
      </c>
      <c r="O90" s="200">
        <f t="shared" si="18"/>
        <v>6.8726790245212485E-2</v>
      </c>
      <c r="P90" s="200">
        <f t="shared" si="18"/>
        <v>8.4770231650641167E-2</v>
      </c>
      <c r="Q90" s="200">
        <f t="shared" si="18"/>
        <v>0.11754028215905324</v>
      </c>
    </row>
    <row r="91" spans="1:17" x14ac:dyDescent="0.25">
      <c r="A91" s="72" t="s">
        <v>319</v>
      </c>
      <c r="B91" s="71">
        <f t="shared" ref="B91:Q91" si="19">IF(B$68=0,0,B$68/B$5)</f>
        <v>0.53159734495450994</v>
      </c>
      <c r="C91" s="71">
        <f t="shared" si="19"/>
        <v>0.39115736140502039</v>
      </c>
      <c r="D91" s="71">
        <f t="shared" si="19"/>
        <v>0.30758914455455544</v>
      </c>
      <c r="E91" s="71">
        <f t="shared" si="19"/>
        <v>0.29783284577827868</v>
      </c>
      <c r="F91" s="71">
        <f t="shared" si="19"/>
        <v>0.30115826015786817</v>
      </c>
      <c r="G91" s="71">
        <f t="shared" si="19"/>
        <v>0.20357430344863886</v>
      </c>
      <c r="H91" s="71">
        <f t="shared" si="19"/>
        <v>0.44463098475979423</v>
      </c>
      <c r="I91" s="71">
        <f t="shared" si="19"/>
        <v>0.24532867623569365</v>
      </c>
      <c r="J91" s="71">
        <f t="shared" si="19"/>
        <v>0.31309321466989321</v>
      </c>
      <c r="K91" s="71">
        <f t="shared" si="19"/>
        <v>0.21160436853807907</v>
      </c>
      <c r="L91" s="71">
        <f t="shared" si="19"/>
        <v>0.17524229432961891</v>
      </c>
      <c r="M91" s="71">
        <f t="shared" si="19"/>
        <v>0.30801752004317379</v>
      </c>
      <c r="N91" s="71">
        <f t="shared" si="19"/>
        <v>0.21568672377257914</v>
      </c>
      <c r="O91" s="71">
        <f t="shared" si="19"/>
        <v>0.16583975446756113</v>
      </c>
      <c r="P91" s="71">
        <f t="shared" si="19"/>
        <v>0.13307927737796355</v>
      </c>
      <c r="Q91" s="71">
        <f t="shared" si="19"/>
        <v>0.28812431140674138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0.33140419128640319</v>
      </c>
      <c r="C95" s="253">
        <f>IF(C$5=0,0,C$5/OIS_fec!C$5)</f>
        <v>0.31084623296549929</v>
      </c>
      <c r="D95" s="253">
        <f>IF(D$5=0,0,D$5/OIS_fec!D$5)</f>
        <v>0.30793071593846028</v>
      </c>
      <c r="E95" s="253">
        <f>IF(E$5=0,0,E$5/OIS_fec!E$5)</f>
        <v>0.30378270348135011</v>
      </c>
      <c r="F95" s="253">
        <f>IF(F$5=0,0,F$5/OIS_fec!F$5)</f>
        <v>0.315072690059226</v>
      </c>
      <c r="G95" s="253">
        <f>IF(G$5=0,0,G$5/OIS_fec!G$5)</f>
        <v>0.31594361647922864</v>
      </c>
      <c r="H95" s="253">
        <f>IF(H$5=0,0,H$5/OIS_fec!H$5)</f>
        <v>0.3279002645307223</v>
      </c>
      <c r="I95" s="253">
        <f>IF(I$5=0,0,I$5/OIS_fec!I$5)</f>
        <v>0.32458445497449967</v>
      </c>
      <c r="J95" s="253">
        <f>IF(J$5=0,0,J$5/OIS_fec!J$5)</f>
        <v>0.32885671272198758</v>
      </c>
      <c r="K95" s="253">
        <f>IF(K$5=0,0,K$5/OIS_fec!K$5)</f>
        <v>0.32551546710111912</v>
      </c>
      <c r="L95" s="253">
        <f>IF(L$5=0,0,L$5/OIS_fec!L$5)</f>
        <v>0.32884597163191404</v>
      </c>
      <c r="M95" s="253">
        <f>IF(M$5=0,0,M$5/OIS_fec!M$5)</f>
        <v>0.33330294016694972</v>
      </c>
      <c r="N95" s="253">
        <f>IF(N$5=0,0,N$5/OIS_fec!N$5)</f>
        <v>0.31496263851704648</v>
      </c>
      <c r="O95" s="253">
        <f>IF(O$5=0,0,O$5/OIS_fec!O$5)</f>
        <v>0.31259769706582069</v>
      </c>
      <c r="P95" s="253">
        <f>IF(P$5=0,0,P$5/OIS_fec!P$5)</f>
        <v>0.31405702271109837</v>
      </c>
      <c r="Q95" s="253">
        <f>IF(Q$5=0,0,Q$5/OIS_fec!Q$5)</f>
        <v>0.33151810207591781</v>
      </c>
    </row>
    <row r="96" spans="1:17" x14ac:dyDescent="0.25">
      <c r="A96" s="132" t="s">
        <v>83</v>
      </c>
      <c r="B96" s="282">
        <f>IF(B$6=0,0,B$6/OIS_fec!B$6)</f>
        <v>0.3804969963961955</v>
      </c>
      <c r="C96" s="282">
        <f>IF(C$6=0,0,C$6/OIS_fec!C$6)</f>
        <v>0.38049699639619555</v>
      </c>
      <c r="D96" s="282">
        <f>IF(D$6=0,0,D$6/OIS_fec!D$6)</f>
        <v>0.3829011426388087</v>
      </c>
      <c r="E96" s="282">
        <f>IF(E$6=0,0,E$6/OIS_fec!E$6)</f>
        <v>0.3829011426388087</v>
      </c>
      <c r="F96" s="282">
        <f>IF(F$6=0,0,F$6/OIS_fec!F$6)</f>
        <v>0.38920736474348971</v>
      </c>
      <c r="G96" s="282">
        <f>IF(G$6=0,0,G$6/OIS_fec!G$6)</f>
        <v>0.39440374746439955</v>
      </c>
      <c r="H96" s="282">
        <f>IF(H$6=0,0,H$6/OIS_fec!H$6)</f>
        <v>0.39783624211429047</v>
      </c>
      <c r="I96" s="282">
        <f>IF(I$6=0,0,I$6/OIS_fec!I$6)</f>
        <v>0.40162404142944802</v>
      </c>
      <c r="J96" s="282">
        <f>IF(J$6=0,0,J$6/OIS_fec!J$6)</f>
        <v>0.40162404142944802</v>
      </c>
      <c r="K96" s="282">
        <f>IF(K$6=0,0,K$6/OIS_fec!K$6)</f>
        <v>0.40975455544865758</v>
      </c>
      <c r="L96" s="282">
        <f>IF(L$6=0,0,L$6/OIS_fec!L$6)</f>
        <v>0.40975455544865752</v>
      </c>
      <c r="M96" s="282">
        <f>IF(M$6=0,0,M$6/OIS_fec!M$6)</f>
        <v>0.40975455544865758</v>
      </c>
      <c r="N96" s="282">
        <f>IF(N$6=0,0,N$6/OIS_fec!N$6)</f>
        <v>0.41459279392436704</v>
      </c>
      <c r="O96" s="282">
        <f>IF(O$6=0,0,O$6/OIS_fec!O$6)</f>
        <v>0.41459279392436688</v>
      </c>
      <c r="P96" s="282">
        <f>IF(P$6=0,0,P$6/OIS_fec!P$6)</f>
        <v>0.42057578705597842</v>
      </c>
      <c r="Q96" s="282">
        <f>IF(Q$6=0,0,Q$6/OIS_fec!Q$6)</f>
        <v>0.42057578705597842</v>
      </c>
    </row>
    <row r="97" spans="1:17" x14ac:dyDescent="0.25">
      <c r="A97" s="76" t="s">
        <v>82</v>
      </c>
      <c r="B97" s="281">
        <f>IF(B$7=0,0,B$7/OIS_fec!B$7)</f>
        <v>9.9621794697686783E-2</v>
      </c>
      <c r="C97" s="281">
        <f>IF(C$7=0,0,C$7/OIS_fec!C$7)</f>
        <v>9.9621794697686769E-2</v>
      </c>
      <c r="D97" s="281">
        <f>IF(D$7=0,0,D$7/OIS_fec!D$7)</f>
        <v>0.10025124871617642</v>
      </c>
      <c r="E97" s="281">
        <f>IF(E$7=0,0,E$7/OIS_fec!E$7)</f>
        <v>0.10025124871617642</v>
      </c>
      <c r="F97" s="281">
        <f>IF(F$7=0,0,F$7/OIS_fec!F$7)</f>
        <v>0.10190234496603062</v>
      </c>
      <c r="G97" s="281">
        <f>IF(G$7=0,0,G$7/OIS_fec!G$7)</f>
        <v>0.10326286286103672</v>
      </c>
      <c r="H97" s="281">
        <f>IF(H$7=0,0,H$7/OIS_fec!H$7)</f>
        <v>0.1041615592516812</v>
      </c>
      <c r="I97" s="281">
        <f>IF(I$7=0,0,I$7/OIS_fec!I$7)</f>
        <v>0.10515328157617954</v>
      </c>
      <c r="J97" s="281">
        <f>IF(J$7=0,0,J$7/OIS_fec!J$7)</f>
        <v>0.10515328157617954</v>
      </c>
      <c r="K97" s="281">
        <f>IF(K$7=0,0,K$7/OIS_fec!K$7)</f>
        <v>0.10728201427599028</v>
      </c>
      <c r="L97" s="281">
        <f>IF(L$7=0,0,L$7/OIS_fec!L$7)</f>
        <v>0.1072820142759903</v>
      </c>
      <c r="M97" s="281">
        <f>IF(M$7=0,0,M$7/OIS_fec!M$7)</f>
        <v>0.10728201427599031</v>
      </c>
      <c r="N97" s="281">
        <f>IF(N$7=0,0,N$7/OIS_fec!N$7)</f>
        <v>0.10854876277779367</v>
      </c>
      <c r="O97" s="281">
        <f>IF(O$7=0,0,O$7/OIS_fec!O$7)</f>
        <v>0.10854876277779366</v>
      </c>
      <c r="P97" s="281">
        <f>IF(P$7=0,0,P$7/OIS_fec!P$7)</f>
        <v>0.11011523115751892</v>
      </c>
      <c r="Q97" s="281">
        <f>IF(Q$7=0,0,Q$7/OIS_fec!Q$7)</f>
        <v>0.11011523115751891</v>
      </c>
    </row>
    <row r="98" spans="1:17" x14ac:dyDescent="0.25">
      <c r="A98" s="76" t="s">
        <v>81</v>
      </c>
      <c r="B98" s="281">
        <f>IF(B$8=0,0,B$8/OIS_fec!B$8)</f>
        <v>0.54629706500767594</v>
      </c>
      <c r="C98" s="281">
        <f>IF(C$8=0,0,C$8/OIS_fec!C$8)</f>
        <v>0.54629706500767594</v>
      </c>
      <c r="D98" s="281">
        <f>IF(D$8=0,0,D$8/OIS_fec!D$8)</f>
        <v>0.54974880851321806</v>
      </c>
      <c r="E98" s="281">
        <f>IF(E$8=0,0,E$8/OIS_fec!E$8)</f>
        <v>0.54974880851321795</v>
      </c>
      <c r="F98" s="281">
        <f>IF(F$8=0,0,F$8/OIS_fec!F$8)</f>
        <v>0.55880294207985082</v>
      </c>
      <c r="G98" s="281">
        <f>IF(G$8=0,0,G$8/OIS_fec!G$8)</f>
        <v>0.5662636281193637</v>
      </c>
      <c r="H98" s="281">
        <f>IF(H$8=0,0,H$8/OIS_fec!H$8)</f>
        <v>0.5711918188032592</v>
      </c>
      <c r="I98" s="281">
        <f>IF(I$8=0,0,I$8/OIS_fec!I$8)</f>
        <v>0.57663013676189545</v>
      </c>
      <c r="J98" s="281">
        <f>IF(J$8=0,0,J$8/OIS_fec!J$8)</f>
        <v>0.57663013676189556</v>
      </c>
      <c r="K98" s="281">
        <f>IF(K$8=0,0,K$8/OIS_fec!K$8)</f>
        <v>0.58830349026472584</v>
      </c>
      <c r="L98" s="281">
        <f>IF(L$8=0,0,L$8/OIS_fec!L$8)</f>
        <v>0.58830349026472595</v>
      </c>
      <c r="M98" s="281">
        <f>IF(M$8=0,0,M$8/OIS_fec!M$8)</f>
        <v>0.58830349026472595</v>
      </c>
      <c r="N98" s="281">
        <f>IF(N$8=0,0,N$8/OIS_fec!N$8)</f>
        <v>0.59524997211378383</v>
      </c>
      <c r="O98" s="281">
        <f>IF(O$8=0,0,O$8/OIS_fec!O$8)</f>
        <v>0.59524997211378383</v>
      </c>
      <c r="P98" s="281">
        <f>IF(P$8=0,0,P$8/OIS_fec!P$8)</f>
        <v>0.60384003095450356</v>
      </c>
      <c r="Q98" s="281">
        <f>IF(Q$8=0,0,Q$8/OIS_fec!Q$8)</f>
        <v>0.60384003095450356</v>
      </c>
    </row>
    <row r="99" spans="1:17" x14ac:dyDescent="0.25">
      <c r="A99" s="76" t="s">
        <v>80</v>
      </c>
      <c r="B99" s="281">
        <f>IF(B$9=0,0,B$9/OIS_fec!B$9)</f>
        <v>0.38241302945148981</v>
      </c>
      <c r="C99" s="281">
        <f>IF(C$9=0,0,C$9/OIS_fec!C$9)</f>
        <v>0.38241302945148969</v>
      </c>
      <c r="D99" s="281">
        <f>IF(D$9=0,0,D$9/OIS_fec!D$9)</f>
        <v>0.38482928202796163</v>
      </c>
      <c r="E99" s="281">
        <f>IF(E$9=0,0,E$9/OIS_fec!E$9)</f>
        <v>0.38482928202796168</v>
      </c>
      <c r="F99" s="281">
        <f>IF(F$9=0,0,F$9/OIS_fec!F$9)</f>
        <v>0.3911672597841222</v>
      </c>
      <c r="G99" s="281">
        <f>IF(G$9=0,0,G$9/OIS_fec!G$9)</f>
        <v>0.39638980944236807</v>
      </c>
      <c r="H99" s="281">
        <f>IF(H$9=0,0,H$9/OIS_fec!H$9)</f>
        <v>0.39983958878379022</v>
      </c>
      <c r="I99" s="281">
        <f>IF(I$9=0,0,I$9/OIS_fec!I$9)</f>
        <v>0.40364646196487425</v>
      </c>
      <c r="J99" s="281">
        <f>IF(J$9=0,0,J$9/OIS_fec!J$9)</f>
        <v>0.4036464619648743</v>
      </c>
      <c r="K99" s="281">
        <f>IF(K$9=0,0,K$9/OIS_fec!K$9)</f>
        <v>0.41181791805134021</v>
      </c>
      <c r="L99" s="281">
        <f>IF(L$9=0,0,L$9/OIS_fec!L$9)</f>
        <v>0.41181791805134027</v>
      </c>
      <c r="M99" s="281">
        <f>IF(M$9=0,0,M$9/OIS_fec!M$9)</f>
        <v>0.41181791805134027</v>
      </c>
      <c r="N99" s="281">
        <f>IF(N$9=0,0,N$9/OIS_fec!N$9)</f>
        <v>0.4166805199909841</v>
      </c>
      <c r="O99" s="281">
        <f>IF(O$9=0,0,O$9/OIS_fec!O$9)</f>
        <v>0.4166805199909841</v>
      </c>
      <c r="P99" s="281">
        <f>IF(P$9=0,0,P$9/OIS_fec!P$9)</f>
        <v>0.42269364112023644</v>
      </c>
      <c r="Q99" s="281">
        <f>IF(Q$9=0,0,Q$9/OIS_fec!Q$9)</f>
        <v>0.42269364112023644</v>
      </c>
    </row>
    <row r="100" spans="1:17" x14ac:dyDescent="0.25">
      <c r="A100" s="129" t="s">
        <v>79</v>
      </c>
      <c r="B100" s="280">
        <f>IF(B$10=0,0,B$10/OIS_fec!B$10)</f>
        <v>0.61412878424827488</v>
      </c>
      <c r="C100" s="280">
        <f>IF(C$10=0,0,C$10/OIS_fec!C$10)</f>
        <v>0.57481762331677799</v>
      </c>
      <c r="D100" s="280">
        <f>IF(D$10=0,0,D$10/OIS_fec!D$10)</f>
        <v>0.60224249349400694</v>
      </c>
      <c r="E100" s="280">
        <f>IF(E$10=0,0,E$10/OIS_fec!E$10)</f>
        <v>0.57748277866972075</v>
      </c>
      <c r="F100" s="280">
        <f>IF(F$10=0,0,F$10/OIS_fec!F$10)</f>
        <v>0.5896746076877083</v>
      </c>
      <c r="G100" s="280">
        <f>IF(G$10=0,0,G$10/OIS_fec!G$10)</f>
        <v>0.59999841713662572</v>
      </c>
      <c r="H100" s="280">
        <f>IF(H$10=0,0,H$10/OIS_fec!H$10)</f>
        <v>0.5981383866450205</v>
      </c>
      <c r="I100" s="280">
        <f>IF(I$10=0,0,I$10/OIS_fec!I$10)</f>
        <v>0.61062703366090876</v>
      </c>
      <c r="J100" s="280">
        <f>IF(J$10=0,0,J$10/OIS_fec!J$10)</f>
        <v>0.60865904939580462</v>
      </c>
      <c r="K100" s="280">
        <f>IF(K$10=0,0,K$10/OIS_fec!K$10)</f>
        <v>0.61715959670032927</v>
      </c>
      <c r="L100" s="280">
        <f>IF(L$10=0,0,L$10/OIS_fec!L$10)</f>
        <v>0.62188710153205418</v>
      </c>
      <c r="M100" s="280">
        <f>IF(M$10=0,0,M$10/OIS_fec!M$10)</f>
        <v>0.61672270764664672</v>
      </c>
      <c r="N100" s="280">
        <f>IF(N$10=0,0,N$10/OIS_fec!N$10)</f>
        <v>0.61656712170804928</v>
      </c>
      <c r="O100" s="280">
        <f>IF(O$10=0,0,O$10/OIS_fec!O$10)</f>
        <v>0.61518399230748866</v>
      </c>
      <c r="P100" s="280">
        <f>IF(P$10=0,0,P$10/OIS_fec!P$10)</f>
        <v>0.62371446422012378</v>
      </c>
      <c r="Q100" s="280">
        <f>IF(Q$10=0,0,Q$10/OIS_fec!Q$10)</f>
        <v>0.62651703062608766</v>
      </c>
    </row>
    <row r="101" spans="1:17" x14ac:dyDescent="0.25">
      <c r="A101" s="127" t="s">
        <v>324</v>
      </c>
      <c r="B101" s="305">
        <f>IF(B$15=0,0,B$15/OIS_fec!B$15)</f>
        <v>0.29245983736449777</v>
      </c>
      <c r="C101" s="305">
        <f>IF(C$15=0,0,C$15/OIS_fec!C$15)</f>
        <v>0.29406635316189805</v>
      </c>
      <c r="D101" s="305">
        <f>IF(D$15=0,0,D$15/OIS_fec!D$15)</f>
        <v>0.30934078363968343</v>
      </c>
      <c r="E101" s="305">
        <f>IF(E$15=0,0,E$15/OIS_fec!E$15)</f>
        <v>0.29824414585308284</v>
      </c>
      <c r="F101" s="305">
        <f>IF(F$15=0,0,F$15/OIS_fec!F$15)</f>
        <v>0.32446926615445354</v>
      </c>
      <c r="G101" s="305">
        <f>IF(G$15=0,0,G$15/OIS_fec!G$15)</f>
        <v>0.34442850552430648</v>
      </c>
      <c r="H101" s="305">
        <f>IF(H$15=0,0,H$15/OIS_fec!H$15)</f>
        <v>0.30692140845550964</v>
      </c>
      <c r="I101" s="305">
        <f>IF(I$15=0,0,I$15/OIS_fec!I$15)</f>
        <v>0.34932318681331276</v>
      </c>
      <c r="J101" s="305">
        <f>IF(J$15=0,0,J$15/OIS_fec!J$15)</f>
        <v>0.34584904216594348</v>
      </c>
      <c r="K101" s="305">
        <f>IF(K$15=0,0,K$15/OIS_fec!K$15)</f>
        <v>0.36092696659326257</v>
      </c>
      <c r="L101" s="305">
        <f>IF(L$15=0,0,L$15/OIS_fec!L$15)</f>
        <v>0.3633888216207139</v>
      </c>
      <c r="M101" s="305">
        <f>IF(M$15=0,0,M$15/OIS_fec!M$15)</f>
        <v>0.35549652810955046</v>
      </c>
      <c r="N101" s="305">
        <f>IF(N$15=0,0,N$15/OIS_fec!N$15)</f>
        <v>0.35768646928138925</v>
      </c>
      <c r="O101" s="305">
        <f>IF(O$15=0,0,O$15/OIS_fec!O$15)</f>
        <v>0.36362392814667704</v>
      </c>
      <c r="P101" s="305">
        <f>IF(P$15=0,0,P$15/OIS_fec!P$15)</f>
        <v>0.36883838752252729</v>
      </c>
      <c r="Q101" s="305">
        <f>IF(Q$15=0,0,Q$15/OIS_fec!Q$15)</f>
        <v>0.35882825004622843</v>
      </c>
    </row>
    <row r="102" spans="1:17" x14ac:dyDescent="0.25">
      <c r="A102" s="127" t="s">
        <v>323</v>
      </c>
      <c r="B102" s="305">
        <f>IF(B$26=0,0,B$26/OIS_fec!B$26)</f>
        <v>0.19898473184492538</v>
      </c>
      <c r="C102" s="305">
        <f>IF(C$26=0,0,C$26/OIS_fec!C$26)</f>
        <v>0.20456683600828998</v>
      </c>
      <c r="D102" s="305">
        <f>IF(D$26=0,0,D$26/OIS_fec!D$26)</f>
        <v>0.20866526024501469</v>
      </c>
      <c r="E102" s="305">
        <f>IF(E$26=0,0,E$26/OIS_fec!E$26)</f>
        <v>0.20708212865677342</v>
      </c>
      <c r="F102" s="305">
        <f>IF(F$26=0,0,F$26/OIS_fec!F$26)</f>
        <v>0.21438385986218425</v>
      </c>
      <c r="G102" s="305">
        <f>IF(G$26=0,0,G$26/OIS_fec!G$26)</f>
        <v>0.21940263860409873</v>
      </c>
      <c r="H102" s="305">
        <f>IF(H$26=0,0,H$26/OIS_fec!H$26)</f>
        <v>0.21253260724213921</v>
      </c>
      <c r="I102" s="305">
        <f>IF(I$26=0,0,I$26/OIS_fec!I$26)</f>
        <v>0.22270866199403966</v>
      </c>
      <c r="J102" s="305">
        <f>IF(J$26=0,0,J$26/OIS_fec!J$26)</f>
        <v>0.22283831563734977</v>
      </c>
      <c r="K102" s="305">
        <f>IF(K$26=0,0,K$26/OIS_fec!K$26)</f>
        <v>0.22592643695797343</v>
      </c>
      <c r="L102" s="305">
        <f>IF(L$26=0,0,L$26/OIS_fec!L$26)</f>
        <v>0.22843316569902586</v>
      </c>
      <c r="M102" s="305">
        <f>IF(M$26=0,0,M$26/OIS_fec!M$26)</f>
        <v>0.22738555349185804</v>
      </c>
      <c r="N102" s="305">
        <f>IF(N$26=0,0,N$26/OIS_fec!N$26)</f>
        <v>0.22976108204125234</v>
      </c>
      <c r="O102" s="305">
        <f>IF(O$26=0,0,O$26/OIS_fec!O$26)</f>
        <v>0.22986117987894653</v>
      </c>
      <c r="P102" s="305">
        <f>IF(P$26=0,0,P$26/OIS_fec!P$26)</f>
        <v>0.23274158818695331</v>
      </c>
      <c r="Q102" s="305">
        <f>IF(Q$26=0,0,Q$26/OIS_fec!Q$26)</f>
        <v>0.23117568961030568</v>
      </c>
    </row>
    <row r="103" spans="1:17" x14ac:dyDescent="0.25">
      <c r="A103" s="127" t="s">
        <v>322</v>
      </c>
      <c r="B103" s="305">
        <f>IF(B$34=0,0,B$34/OIS_fec!B$34)</f>
        <v>0.19979547925684285</v>
      </c>
      <c r="C103" s="305">
        <f>IF(C$34=0,0,C$34/OIS_fec!C$34)</f>
        <v>0.20820443312832684</v>
      </c>
      <c r="D103" s="305">
        <f>IF(D$34=0,0,D$34/OIS_fec!D$34)</f>
        <v>0.21522201607592328</v>
      </c>
      <c r="E103" s="305">
        <f>IF(E$34=0,0,E$34/OIS_fec!E$34)</f>
        <v>0.21122694367644304</v>
      </c>
      <c r="F103" s="305">
        <f>IF(F$34=0,0,F$34/OIS_fec!F$34)</f>
        <v>0.22192626997094186</v>
      </c>
      <c r="G103" s="305">
        <f>IF(G$34=0,0,G$34/OIS_fec!G$34)</f>
        <v>0.23005755708356065</v>
      </c>
      <c r="H103" s="305">
        <f>IF(H$34=0,0,H$34/OIS_fec!H$34)</f>
        <v>0.21614586441833808</v>
      </c>
      <c r="I103" s="305">
        <f>IF(I$34=0,0,I$34/OIS_fec!I$34)</f>
        <v>0.23401097593674589</v>
      </c>
      <c r="J103" s="305">
        <f>IF(J$34=0,0,J$34/OIS_fec!J$34)</f>
        <v>0.23337411477343234</v>
      </c>
      <c r="K103" s="305">
        <f>IF(K$34=0,0,K$34/OIS_fec!K$34)</f>
        <v>0.24055561498858696</v>
      </c>
      <c r="L103" s="305">
        <f>IF(L$34=0,0,L$34/OIS_fec!L$34)</f>
        <v>0.24115775191245845</v>
      </c>
      <c r="M103" s="305">
        <f>IF(M$34=0,0,M$34/OIS_fec!M$34)</f>
        <v>0.23896768462018039</v>
      </c>
      <c r="N103" s="305">
        <f>IF(N$34=0,0,N$34/OIS_fec!N$34)</f>
        <v>0.24049613259135696</v>
      </c>
      <c r="O103" s="305">
        <f>IF(O$34=0,0,O$34/OIS_fec!O$34)</f>
        <v>0.24312591259339525</v>
      </c>
      <c r="P103" s="305">
        <f>IF(P$34=0,0,P$34/OIS_fec!P$34)</f>
        <v>0.24674461044497353</v>
      </c>
      <c r="Q103" s="305">
        <f>IF(Q$34=0,0,Q$34/OIS_fec!Q$34)</f>
        <v>0.24414402976047969</v>
      </c>
    </row>
    <row r="104" spans="1:17" x14ac:dyDescent="0.25">
      <c r="A104" s="127" t="s">
        <v>321</v>
      </c>
      <c r="B104" s="305">
        <f>IF(B$53=0,0,B$53/OIS_fec!B$53)</f>
        <v>0.56629338847067301</v>
      </c>
      <c r="C104" s="305">
        <f>IF(C$53=0,0,C$53/OIS_fec!C$53)</f>
        <v>0.56643319908705125</v>
      </c>
      <c r="D104" s="305">
        <f>IF(D$53=0,0,D$53/OIS_fec!D$53)</f>
        <v>0.57120291968097392</v>
      </c>
      <c r="E104" s="305">
        <f>IF(E$53=0,0,E$53/OIS_fec!E$53)</f>
        <v>0.57021727339431383</v>
      </c>
      <c r="F104" s="305">
        <f>IF(F$53=0,0,F$53/OIS_fec!F$53)</f>
        <v>0.58149751585784148</v>
      </c>
      <c r="G104" s="305">
        <f>IF(G$53=0,0,G$53/OIS_fec!G$53)</f>
        <v>0.59063240239934012</v>
      </c>
      <c r="H104" s="305">
        <f>IF(H$53=0,0,H$53/OIS_fec!H$53)</f>
        <v>0.5922018251629193</v>
      </c>
      <c r="I104" s="305">
        <f>IF(I$53=0,0,I$53/OIS_fec!I$53)</f>
        <v>0.60132645427835052</v>
      </c>
      <c r="J104" s="305">
        <f>IF(J$53=0,0,J$53/OIS_fec!J$53)</f>
        <v>0.60103189365848175</v>
      </c>
      <c r="K104" s="305">
        <f>IF(K$53=0,0,K$53/OIS_fec!K$53)</f>
        <v>0.61394848271731661</v>
      </c>
      <c r="L104" s="305">
        <f>IF(L$53=0,0,L$53/OIS_fec!L$53)</f>
        <v>0.61414797945388022</v>
      </c>
      <c r="M104" s="305">
        <f>IF(M$53=0,0,M$53/OIS_fec!M$53)</f>
        <v>0.61352257261377441</v>
      </c>
      <c r="N104" s="305">
        <f>IF(N$53=0,0,N$53/OIS_fec!N$53)</f>
        <v>0.6206146346183915</v>
      </c>
      <c r="O104" s="305">
        <f>IF(O$53=0,0,O$53/OIS_fec!O$53)</f>
        <v>0.62115969397195725</v>
      </c>
      <c r="P104" s="305">
        <f>IF(P$53=0,0,P$53/OIS_fec!P$53)</f>
        <v>0.6301184220510313</v>
      </c>
      <c r="Q104" s="305">
        <f>IF(Q$53=0,0,Q$53/OIS_fec!Q$53)</f>
        <v>0.62936170769187583</v>
      </c>
    </row>
    <row r="105" spans="1:17" x14ac:dyDescent="0.25">
      <c r="A105" s="127" t="s">
        <v>320</v>
      </c>
      <c r="B105" s="305">
        <f>IF(B$67=0,0,B$67/OIS_fec!B$67)</f>
        <v>0.27833158835461747</v>
      </c>
      <c r="C105" s="305">
        <f>IF(C$67=0,0,C$67/OIS_fec!C$67)</f>
        <v>0.27833158835461741</v>
      </c>
      <c r="D105" s="305">
        <f>IF(D$67=0,0,D$67/OIS_fec!D$67)</f>
        <v>0.2800902089184617</v>
      </c>
      <c r="E105" s="305">
        <f>IF(E$67=0,0,E$67/OIS_fec!E$67)</f>
        <v>0.2800902089184617</v>
      </c>
      <c r="F105" s="305">
        <f>IF(F$67=0,0,F$67/OIS_fec!F$67)</f>
        <v>0.28470317782895788</v>
      </c>
      <c r="G105" s="305">
        <f>IF(G$67=0,0,G$67/OIS_fec!G$67)</f>
        <v>0.28850430496033569</v>
      </c>
      <c r="H105" s="305">
        <f>IF(H$67=0,0,H$67/OIS_fec!H$67)</f>
        <v>0.29101515707473208</v>
      </c>
      <c r="I105" s="305">
        <f>IF(I$67=0,0,I$67/OIS_fec!I$67)</f>
        <v>0.29378591271733001</v>
      </c>
      <c r="J105" s="305">
        <f>IF(J$67=0,0,J$67/OIS_fec!J$67)</f>
        <v>0.29378591271733007</v>
      </c>
      <c r="K105" s="305">
        <f>IF(K$67=0,0,K$67/OIS_fec!K$67)</f>
        <v>0.29973334174446947</v>
      </c>
      <c r="L105" s="305">
        <f>IF(L$67=0,0,L$67/OIS_fec!L$67)</f>
        <v>0.29973334174446947</v>
      </c>
      <c r="M105" s="305">
        <f>IF(M$67=0,0,M$67/OIS_fec!M$67)</f>
        <v>0.29973334174446942</v>
      </c>
      <c r="N105" s="305">
        <f>IF(N$67=0,0,N$67/OIS_fec!N$67)</f>
        <v>0.3032724882095848</v>
      </c>
      <c r="O105" s="305">
        <f>IF(O$67=0,0,O$67/OIS_fec!O$67)</f>
        <v>0.30327248820958475</v>
      </c>
      <c r="P105" s="305">
        <f>IF(P$67=0,0,P$67/OIS_fec!P$67)</f>
        <v>0.30764901679511469</v>
      </c>
      <c r="Q105" s="305">
        <f>IF(Q$67=0,0,Q$67/OIS_fec!Q$67)</f>
        <v>0.30764901679511464</v>
      </c>
    </row>
    <row r="106" spans="1:17" x14ac:dyDescent="0.25">
      <c r="A106" s="72" t="s">
        <v>319</v>
      </c>
      <c r="B106" s="304">
        <f>IF(B$68=0,0,B$68/OIS_fec!B$68)</f>
        <v>0.40330851098219983</v>
      </c>
      <c r="C106" s="304">
        <f>IF(C$68=0,0,C$68/OIS_fec!C$68)</f>
        <v>0.40330851098219989</v>
      </c>
      <c r="D106" s="304">
        <f>IF(D$68=0,0,D$68/OIS_fec!D$68)</f>
        <v>0.4058567903391338</v>
      </c>
      <c r="E106" s="304">
        <f>IF(E$68=0,0,E$68/OIS_fec!E$68)</f>
        <v>0.40585679033913385</v>
      </c>
      <c r="F106" s="304">
        <f>IF(F$68=0,0,F$68/OIS_fec!F$68)</f>
        <v>0.41254108238624798</v>
      </c>
      <c r="G106" s="304">
        <f>IF(G$68=0,0,G$68/OIS_fec!G$68)</f>
        <v>0.41804899807944201</v>
      </c>
      <c r="H106" s="304">
        <f>IF(H$68=0,0,H$68/OIS_fec!H$68)</f>
        <v>0.4216872772756341</v>
      </c>
      <c r="I106" s="304">
        <f>IF(I$68=0,0,I$68/OIS_fec!I$68)</f>
        <v>0.42570216232378022</v>
      </c>
      <c r="J106" s="304">
        <f>IF(J$68=0,0,J$68/OIS_fec!J$68)</f>
        <v>0.42570216232378022</v>
      </c>
      <c r="K106" s="304">
        <f>IF(K$68=0,0,K$68/OIS_fec!K$68)</f>
        <v>0.43432011603606896</v>
      </c>
      <c r="L106" s="304">
        <f>IF(L$68=0,0,L$68/OIS_fec!L$68)</f>
        <v>0.4343201160360689</v>
      </c>
      <c r="M106" s="304">
        <f>IF(M$68=0,0,M$68/OIS_fec!M$68)</f>
        <v>0.4343201160360689</v>
      </c>
      <c r="N106" s="304">
        <f>IF(N$68=0,0,N$68/OIS_fec!N$68)</f>
        <v>0.43944841605918739</v>
      </c>
      <c r="O106" s="304">
        <f>IF(O$68=0,0,O$68/OIS_fec!O$68)</f>
        <v>0.43944841605918744</v>
      </c>
      <c r="P106" s="304">
        <f>IF(P$68=0,0,P$68/OIS_fec!P$68)</f>
        <v>0.44579010094495836</v>
      </c>
      <c r="Q106" s="304">
        <f>IF(Q$68=0,0,Q$68/OIS_fec!Q$68)</f>
        <v>0.44579010094495836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1905.9126352987789</v>
      </c>
      <c r="C5" s="96">
        <v>2867.5117835838719</v>
      </c>
      <c r="D5" s="96">
        <v>3547.8940438805403</v>
      </c>
      <c r="E5" s="96">
        <v>3500.8305037539471</v>
      </c>
      <c r="F5" s="96">
        <v>4433.6263949786162</v>
      </c>
      <c r="G5" s="96">
        <v>6730.5023960826611</v>
      </c>
      <c r="H5" s="96">
        <v>2642.3966177417874</v>
      </c>
      <c r="I5" s="96">
        <v>5808.1120273694596</v>
      </c>
      <c r="J5" s="96">
        <v>4741.7569342056677</v>
      </c>
      <c r="K5" s="96">
        <v>5404.5254817720715</v>
      </c>
      <c r="L5" s="96">
        <v>6063.139273754814</v>
      </c>
      <c r="M5" s="96">
        <v>3514.421280574541</v>
      </c>
      <c r="N5" s="96">
        <v>4891.4437845190732</v>
      </c>
      <c r="O5" s="96">
        <v>5224.1315261282507</v>
      </c>
      <c r="P5" s="96">
        <v>5267.3442264934429</v>
      </c>
      <c r="Q5" s="96">
        <v>4236.2913974623734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26.966166496032219</v>
      </c>
      <c r="C10" s="158">
        <v>50.452364184461089</v>
      </c>
      <c r="D10" s="158">
        <v>42.311601476131742</v>
      </c>
      <c r="E10" s="158">
        <v>56.916905163173709</v>
      </c>
      <c r="F10" s="158">
        <v>70.159688893492515</v>
      </c>
      <c r="G10" s="158">
        <v>87.606690912264014</v>
      </c>
      <c r="H10" s="158">
        <v>63.439205334796014</v>
      </c>
      <c r="I10" s="158">
        <v>81.265311543850373</v>
      </c>
      <c r="J10" s="158">
        <v>78.958972349882245</v>
      </c>
      <c r="K10" s="158">
        <v>96.375036860859396</v>
      </c>
      <c r="L10" s="158">
        <v>85.224129512426273</v>
      </c>
      <c r="M10" s="158">
        <v>70.757348051892194</v>
      </c>
      <c r="N10" s="158">
        <v>136.11523571834522</v>
      </c>
      <c r="O10" s="158">
        <v>148.25800705642496</v>
      </c>
      <c r="P10" s="158">
        <v>146.10999439883517</v>
      </c>
      <c r="Q10" s="158">
        <v>111.36082230467159</v>
      </c>
    </row>
    <row r="11" spans="1:17" x14ac:dyDescent="0.25">
      <c r="A11" s="92" t="s">
        <v>125</v>
      </c>
      <c r="B11" s="91">
        <v>15.792831706211954</v>
      </c>
      <c r="C11" s="91">
        <v>17.852818852143887</v>
      </c>
      <c r="D11" s="91">
        <v>19.617297207547121</v>
      </c>
      <c r="E11" s="91">
        <v>19.906776542752318</v>
      </c>
      <c r="F11" s="91">
        <v>25.191740072113742</v>
      </c>
      <c r="G11" s="91">
        <v>32.22627148834561</v>
      </c>
      <c r="H11" s="91">
        <v>21.700574096449689</v>
      </c>
      <c r="I11" s="91">
        <v>29.911360599632253</v>
      </c>
      <c r="J11" s="91">
        <v>28.477088276019952</v>
      </c>
      <c r="K11" s="91">
        <v>33.575014553353434</v>
      </c>
      <c r="L11" s="91">
        <v>31.031975542432448</v>
      </c>
      <c r="M11" s="91">
        <v>24.543222801784118</v>
      </c>
      <c r="N11" s="91">
        <v>44.250692045706543</v>
      </c>
      <c r="O11" s="91">
        <v>47.294535914705605</v>
      </c>
      <c r="P11" s="91">
        <v>46.361666800143041</v>
      </c>
      <c r="Q11" s="91">
        <v>36.125503971793343</v>
      </c>
    </row>
    <row r="12" spans="1:17" x14ac:dyDescent="0.25">
      <c r="A12" s="92" t="s">
        <v>26</v>
      </c>
      <c r="B12" s="91">
        <v>11.173334789820265</v>
      </c>
      <c r="C12" s="91">
        <v>32.599545332317199</v>
      </c>
      <c r="D12" s="91">
        <v>22.694304268584624</v>
      </c>
      <c r="E12" s="91">
        <v>37.010128620421391</v>
      </c>
      <c r="F12" s="91">
        <v>44.967948821378776</v>
      </c>
      <c r="G12" s="91">
        <v>55.380419423918411</v>
      </c>
      <c r="H12" s="91">
        <v>41.738631238346322</v>
      </c>
      <c r="I12" s="91">
        <v>51.35395094421812</v>
      </c>
      <c r="J12" s="91">
        <v>50.48188407386229</v>
      </c>
      <c r="K12" s="91">
        <v>62.800022307505962</v>
      </c>
      <c r="L12" s="91">
        <v>54.192153969993825</v>
      </c>
      <c r="M12" s="91">
        <v>46.214125250108083</v>
      </c>
      <c r="N12" s="91">
        <v>91.864543672638661</v>
      </c>
      <c r="O12" s="91">
        <v>100.96347114171937</v>
      </c>
      <c r="P12" s="91">
        <v>99.748327598692129</v>
      </c>
      <c r="Q12" s="91">
        <v>75.235318332878236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89.411365976074876</v>
      </c>
      <c r="C15" s="204">
        <v>503.51962601497382</v>
      </c>
      <c r="D15" s="204">
        <v>923.50014856294695</v>
      </c>
      <c r="E15" s="204">
        <v>906.2407979385323</v>
      </c>
      <c r="F15" s="204">
        <v>1237.4364591419039</v>
      </c>
      <c r="G15" s="204">
        <v>2314.3807626070011</v>
      </c>
      <c r="H15" s="204">
        <v>274.62008707249953</v>
      </c>
      <c r="I15" s="204">
        <v>2081.3387553291591</v>
      </c>
      <c r="J15" s="204">
        <v>1426.6571119300022</v>
      </c>
      <c r="K15" s="204">
        <v>1730.5216869823025</v>
      </c>
      <c r="L15" s="204">
        <v>2399.1323287323257</v>
      </c>
      <c r="M15" s="204">
        <v>878.75963138531961</v>
      </c>
      <c r="N15" s="204">
        <v>689.7036046336666</v>
      </c>
      <c r="O15" s="204">
        <v>676.56265253293907</v>
      </c>
      <c r="P15" s="204">
        <v>684.74841840107229</v>
      </c>
      <c r="Q15" s="204">
        <v>271.25824015749293</v>
      </c>
    </row>
    <row r="16" spans="1:17" x14ac:dyDescent="0.25">
      <c r="A16" s="88" t="s">
        <v>33</v>
      </c>
      <c r="B16" s="87">
        <v>0</v>
      </c>
      <c r="C16" s="87">
        <v>170.68589092428425</v>
      </c>
      <c r="D16" s="87">
        <v>217.28061485183235</v>
      </c>
      <c r="E16" s="87">
        <v>218.02422465849438</v>
      </c>
      <c r="F16" s="87">
        <v>201.46064049525611</v>
      </c>
      <c r="G16" s="87">
        <v>207.22135208738726</v>
      </c>
      <c r="H16" s="87">
        <v>94.861150763222767</v>
      </c>
      <c r="I16" s="87">
        <v>128.78317186964588</v>
      </c>
      <c r="J16" s="87">
        <v>84.19576191105476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8.4969119308110947</v>
      </c>
      <c r="C19" s="87">
        <v>14.671454528087432</v>
      </c>
      <c r="D19" s="87">
        <v>83.0759092625389</v>
      </c>
      <c r="E19" s="87">
        <v>33.691876560299207</v>
      </c>
      <c r="F19" s="87">
        <v>148.60827976326047</v>
      </c>
      <c r="G19" s="87">
        <v>224.13710168500492</v>
      </c>
      <c r="H19" s="87">
        <v>6.2460334679996867</v>
      </c>
      <c r="I19" s="87">
        <v>163.65735815913527</v>
      </c>
      <c r="J19" s="87">
        <v>61.909634493100988</v>
      </c>
      <c r="K19" s="87">
        <v>79.037902128044848</v>
      </c>
      <c r="L19" s="87">
        <v>124.4736854233947</v>
      </c>
      <c r="M19" s="87">
        <v>59.393417108079475</v>
      </c>
      <c r="N19" s="87">
        <v>108.28566166933413</v>
      </c>
      <c r="O19" s="87">
        <v>47.743729255704949</v>
      </c>
      <c r="P19" s="87">
        <v>37.002290213390488</v>
      </c>
      <c r="Q19" s="87">
        <v>20.248290842930224</v>
      </c>
    </row>
    <row r="20" spans="1:17" x14ac:dyDescent="0.25">
      <c r="A20" s="88" t="s">
        <v>29</v>
      </c>
      <c r="B20" s="87">
        <v>80.837194365097815</v>
      </c>
      <c r="C20" s="87">
        <v>294.32027837070882</v>
      </c>
      <c r="D20" s="87">
        <v>383.77239886044254</v>
      </c>
      <c r="E20" s="87">
        <v>595.50707598692065</v>
      </c>
      <c r="F20" s="87">
        <v>351.31040712176986</v>
      </c>
      <c r="G20" s="87">
        <v>179.28151232942022</v>
      </c>
      <c r="H20" s="87">
        <v>159.28570636632875</v>
      </c>
      <c r="I20" s="87">
        <v>323.40995729897776</v>
      </c>
      <c r="J20" s="87">
        <v>308.49877349910366</v>
      </c>
      <c r="K20" s="87">
        <v>235.16066678304077</v>
      </c>
      <c r="L20" s="87">
        <v>240.66400708135532</v>
      </c>
      <c r="M20" s="87">
        <v>154.65470719031202</v>
      </c>
      <c r="N20" s="87">
        <v>88.15405703319648</v>
      </c>
      <c r="O20" s="87">
        <v>5.462413258577822</v>
      </c>
      <c r="P20" s="87">
        <v>11.037436365868858</v>
      </c>
      <c r="Q20" s="87">
        <v>7.1397433882803467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10.716295898034607</v>
      </c>
      <c r="O21" s="87">
        <v>2.7511112665055433</v>
      </c>
      <c r="P21" s="87">
        <v>2.779430365972587</v>
      </c>
      <c r="Q21" s="87">
        <v>2.3972089230678129</v>
      </c>
    </row>
    <row r="22" spans="1:17" x14ac:dyDescent="0.25">
      <c r="A22" s="88" t="s">
        <v>26</v>
      </c>
      <c r="B22" s="87">
        <v>7.7259680165971151E-2</v>
      </c>
      <c r="C22" s="87">
        <v>23.842002191893339</v>
      </c>
      <c r="D22" s="87">
        <v>239.37122558813311</v>
      </c>
      <c r="E22" s="87">
        <v>59.017620732817988</v>
      </c>
      <c r="F22" s="87">
        <v>536.05713176161748</v>
      </c>
      <c r="G22" s="87">
        <v>1703.7407965051889</v>
      </c>
      <c r="H22" s="87">
        <v>14.227196474948375</v>
      </c>
      <c r="I22" s="87">
        <v>1465.4882680014002</v>
      </c>
      <c r="J22" s="87">
        <v>972.05294202674281</v>
      </c>
      <c r="K22" s="87">
        <v>1416.3231180712169</v>
      </c>
      <c r="L22" s="87">
        <v>2033.9946362275759</v>
      </c>
      <c r="M22" s="87">
        <v>664.71150708692812</v>
      </c>
      <c r="N22" s="87">
        <v>482.54759003310141</v>
      </c>
      <c r="O22" s="87">
        <v>620.60539875215079</v>
      </c>
      <c r="P22" s="87">
        <v>633.92926145584033</v>
      </c>
      <c r="Q22" s="87">
        <v>241.47299700321457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1256.8685785445832</v>
      </c>
      <c r="C26" s="204">
        <v>1678.134410006438</v>
      </c>
      <c r="D26" s="204">
        <v>1920.3438141805559</v>
      </c>
      <c r="E26" s="204">
        <v>1845.5945029009667</v>
      </c>
      <c r="F26" s="204">
        <v>2266.4335106594972</v>
      </c>
      <c r="G26" s="204">
        <v>3202.8012023060114</v>
      </c>
      <c r="H26" s="204">
        <v>1834.9691551052283</v>
      </c>
      <c r="I26" s="204">
        <v>2900.8482928711478</v>
      </c>
      <c r="J26" s="204">
        <v>2565.3372557878047</v>
      </c>
      <c r="K26" s="204">
        <v>2949.7108212090579</v>
      </c>
      <c r="L26" s="204">
        <v>2856.2085755434719</v>
      </c>
      <c r="M26" s="204">
        <v>2085.7673724186311</v>
      </c>
      <c r="N26" s="204">
        <v>3516.7886836660286</v>
      </c>
      <c r="O26" s="204">
        <v>3567.412399913193</v>
      </c>
      <c r="P26" s="204">
        <v>3503.7192785693092</v>
      </c>
      <c r="Q26" s="204">
        <v>2654.2210678167894</v>
      </c>
    </row>
    <row r="27" spans="1:17" x14ac:dyDescent="0.25">
      <c r="A27" s="152" t="s">
        <v>332</v>
      </c>
      <c r="B27" s="151">
        <v>1256.8685785445832</v>
      </c>
      <c r="C27" s="151">
        <v>1678.134410006438</v>
      </c>
      <c r="D27" s="151">
        <v>1920.3438141805559</v>
      </c>
      <c r="E27" s="151">
        <v>1845.5945029009667</v>
      </c>
      <c r="F27" s="151">
        <v>2266.4335106594972</v>
      </c>
      <c r="G27" s="151">
        <v>3202.8012023060114</v>
      </c>
      <c r="H27" s="151">
        <v>1834.9691551052283</v>
      </c>
      <c r="I27" s="151">
        <v>2900.8482928711478</v>
      </c>
      <c r="J27" s="151">
        <v>2565.3372557878047</v>
      </c>
      <c r="K27" s="151">
        <v>2949.7108212090579</v>
      </c>
      <c r="L27" s="151">
        <v>2856.2085755434719</v>
      </c>
      <c r="M27" s="151">
        <v>2085.7673724186311</v>
      </c>
      <c r="N27" s="151">
        <v>3516.7886836660286</v>
      </c>
      <c r="O27" s="151">
        <v>3567.412399913193</v>
      </c>
      <c r="P27" s="151">
        <v>3503.7192785693092</v>
      </c>
      <c r="Q27" s="151">
        <v>2654.2210678167894</v>
      </c>
    </row>
    <row r="28" spans="1:17" x14ac:dyDescent="0.25">
      <c r="A28" s="154" t="s">
        <v>33</v>
      </c>
      <c r="B28" s="83">
        <v>0</v>
      </c>
      <c r="C28" s="83">
        <v>38.316407366817018</v>
      </c>
      <c r="D28" s="83">
        <v>0</v>
      </c>
      <c r="E28" s="83">
        <v>0</v>
      </c>
      <c r="F28" s="83">
        <v>0</v>
      </c>
      <c r="G28" s="83">
        <v>0</v>
      </c>
      <c r="H28" s="83">
        <v>105.5472949131905</v>
      </c>
      <c r="I28" s="83">
        <v>0</v>
      </c>
      <c r="J28" s="83">
        <v>0</v>
      </c>
      <c r="K28" s="83">
        <v>203.73848028000003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31.928701933266431</v>
      </c>
      <c r="C29" s="83">
        <v>34.864029223776001</v>
      </c>
      <c r="D29" s="83">
        <v>34.853673090240008</v>
      </c>
      <c r="E29" s="83">
        <v>34.873777727027999</v>
      </c>
      <c r="F29" s="83">
        <v>34.853197553496003</v>
      </c>
      <c r="G29" s="83">
        <v>37.733030467920557</v>
      </c>
      <c r="H29" s="83">
        <v>34.835787624924009</v>
      </c>
      <c r="I29" s="83">
        <v>34.862047820676011</v>
      </c>
      <c r="J29" s="83">
        <v>31.949596613340006</v>
      </c>
      <c r="K29" s="83">
        <v>29.031069103164004</v>
      </c>
      <c r="L29" s="83">
        <v>29.024705352238115</v>
      </c>
      <c r="M29" s="83">
        <v>20.317291497358667</v>
      </c>
      <c r="N29" s="83">
        <v>17.41570812750394</v>
      </c>
      <c r="O29" s="83">
        <v>8.7079682890292869</v>
      </c>
      <c r="P29" s="83">
        <v>20.31852772416617</v>
      </c>
      <c r="Q29" s="83">
        <v>46.441974199071851</v>
      </c>
    </row>
    <row r="30" spans="1:17" x14ac:dyDescent="0.25">
      <c r="A30" s="154" t="s">
        <v>125</v>
      </c>
      <c r="B30" s="83">
        <v>483.05872696720007</v>
      </c>
      <c r="C30" s="83">
        <v>568.3291685764766</v>
      </c>
      <c r="D30" s="83">
        <v>484.50379702290775</v>
      </c>
      <c r="E30" s="83">
        <v>602.69910402626397</v>
      </c>
      <c r="F30" s="83">
        <v>571.16102828693533</v>
      </c>
      <c r="G30" s="83">
        <v>531.8862942748093</v>
      </c>
      <c r="H30" s="83">
        <v>364.80872101232774</v>
      </c>
      <c r="I30" s="83">
        <v>327.52433317202099</v>
      </c>
      <c r="J30" s="83">
        <v>218.94901365364581</v>
      </c>
      <c r="K30" s="83">
        <v>191.63018427851861</v>
      </c>
      <c r="L30" s="83">
        <v>225.70773827890324</v>
      </c>
      <c r="M30" s="83">
        <v>189.49534582824811</v>
      </c>
      <c r="N30" s="83">
        <v>340.8678899462908</v>
      </c>
      <c r="O30" s="83">
        <v>336.89126339023375</v>
      </c>
      <c r="P30" s="83">
        <v>366.62715868124116</v>
      </c>
      <c r="Q30" s="83">
        <v>505.03705215512258</v>
      </c>
    </row>
    <row r="31" spans="1:17" x14ac:dyDescent="0.25">
      <c r="A31" s="154" t="s">
        <v>29</v>
      </c>
      <c r="B31" s="83">
        <v>519.90655835899315</v>
      </c>
      <c r="C31" s="83">
        <v>322.05763979887723</v>
      </c>
      <c r="D31" s="83">
        <v>294.13412661456005</v>
      </c>
      <c r="E31" s="83">
        <v>306.30267855971999</v>
      </c>
      <c r="F31" s="83">
        <v>176.56670788768801</v>
      </c>
      <c r="G31" s="83">
        <v>120.74087022952942</v>
      </c>
      <c r="H31" s="83">
        <v>501.77506574945028</v>
      </c>
      <c r="I31" s="83">
        <v>303.51551776106407</v>
      </c>
      <c r="J31" s="83">
        <v>281.66381156181603</v>
      </c>
      <c r="K31" s="83">
        <v>222.86923004174403</v>
      </c>
      <c r="L31" s="83">
        <v>201.23373439555442</v>
      </c>
      <c r="M31" s="83">
        <v>160.98705543462697</v>
      </c>
      <c r="N31" s="83">
        <v>95.977275858991845</v>
      </c>
      <c r="O31" s="83">
        <v>55.72888694322598</v>
      </c>
      <c r="P31" s="83">
        <v>77.400786991695767</v>
      </c>
      <c r="Q31" s="83">
        <v>157.89618063703244</v>
      </c>
    </row>
    <row r="32" spans="1:17" x14ac:dyDescent="0.25">
      <c r="A32" s="154" t="s">
        <v>26</v>
      </c>
      <c r="B32" s="83">
        <v>221.97459128512361</v>
      </c>
      <c r="C32" s="83">
        <v>714.56716504049109</v>
      </c>
      <c r="D32" s="83">
        <v>1106.852217452848</v>
      </c>
      <c r="E32" s="83">
        <v>901.71894258795476</v>
      </c>
      <c r="F32" s="83">
        <v>1483.8525769313776</v>
      </c>
      <c r="G32" s="83">
        <v>2512.4410073337522</v>
      </c>
      <c r="H32" s="83">
        <v>828.00228580533587</v>
      </c>
      <c r="I32" s="83">
        <v>2234.9463941173867</v>
      </c>
      <c r="J32" s="83">
        <v>2032.774833959003</v>
      </c>
      <c r="K32" s="83">
        <v>2302.4418575056311</v>
      </c>
      <c r="L32" s="83">
        <v>2400.2423975167762</v>
      </c>
      <c r="M32" s="83">
        <v>1714.9676796583974</v>
      </c>
      <c r="N32" s="83">
        <v>3062.5278097332421</v>
      </c>
      <c r="O32" s="83">
        <v>3166.084281290704</v>
      </c>
      <c r="P32" s="83">
        <v>3039.372805172206</v>
      </c>
      <c r="Q32" s="83">
        <v>1944.8458608255623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140.25038333043878</v>
      </c>
      <c r="C34" s="204">
        <v>197.96245222923505</v>
      </c>
      <c r="D34" s="204">
        <v>229.00461104824058</v>
      </c>
      <c r="E34" s="204">
        <v>215.91697603029925</v>
      </c>
      <c r="F34" s="204">
        <v>305.75678217953623</v>
      </c>
      <c r="G34" s="204">
        <v>437.08040043421033</v>
      </c>
      <c r="H34" s="204">
        <v>177.5422106644202</v>
      </c>
      <c r="I34" s="204">
        <v>408.89796612032939</v>
      </c>
      <c r="J34" s="204">
        <v>344.60291176513226</v>
      </c>
      <c r="K34" s="204">
        <v>326.40806886780877</v>
      </c>
      <c r="L34" s="204">
        <v>397.93746341525207</v>
      </c>
      <c r="M34" s="204">
        <v>226.56326862255375</v>
      </c>
      <c r="N34" s="204">
        <v>205.12406679537253</v>
      </c>
      <c r="O34" s="204">
        <v>171.78548916367242</v>
      </c>
      <c r="P34" s="204">
        <v>158.6567850562366</v>
      </c>
      <c r="Q34" s="204">
        <v>169.76586740210507</v>
      </c>
    </row>
    <row r="35" spans="1:17" x14ac:dyDescent="0.25">
      <c r="A35" s="152" t="s">
        <v>330</v>
      </c>
      <c r="B35" s="151">
        <v>106.18090834537966</v>
      </c>
      <c r="C35" s="151">
        <v>103.70501200238371</v>
      </c>
      <c r="D35" s="151">
        <v>111.88556407174701</v>
      </c>
      <c r="E35" s="151">
        <v>104.18916407975277</v>
      </c>
      <c r="F35" s="151">
        <v>149.64515782708989</v>
      </c>
      <c r="G35" s="151">
        <v>212.19189060866628</v>
      </c>
      <c r="H35" s="151">
        <v>101.39315916927792</v>
      </c>
      <c r="I35" s="151">
        <v>196.51349270394428</v>
      </c>
      <c r="J35" s="151">
        <v>167.35580545276213</v>
      </c>
      <c r="K35" s="151">
        <v>157.20768745865587</v>
      </c>
      <c r="L35" s="151">
        <v>190.80763087587323</v>
      </c>
      <c r="M35" s="151">
        <v>112.05507749035058</v>
      </c>
      <c r="N35" s="151">
        <v>103.95501155532934</v>
      </c>
      <c r="O35" s="151">
        <v>88.341201078686666</v>
      </c>
      <c r="P35" s="151">
        <v>81.506258977710161</v>
      </c>
      <c r="Q35" s="151">
        <v>94.385718336749761</v>
      </c>
    </row>
    <row r="36" spans="1:17" x14ac:dyDescent="0.25">
      <c r="A36" s="154" t="s">
        <v>33</v>
      </c>
      <c r="B36" s="83">
        <v>0</v>
      </c>
      <c r="C36" s="83">
        <v>3.5716365438354436</v>
      </c>
      <c r="D36" s="83">
        <v>0</v>
      </c>
      <c r="E36" s="83">
        <v>0</v>
      </c>
      <c r="F36" s="83">
        <v>0</v>
      </c>
      <c r="G36" s="83">
        <v>0</v>
      </c>
      <c r="H36" s="83">
        <v>9.8385157044081133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125</v>
      </c>
      <c r="B38" s="83">
        <v>58.621362018742388</v>
      </c>
      <c r="C38" s="83">
        <v>36.656777721485277</v>
      </c>
      <c r="D38" s="83">
        <v>29.224932780727404</v>
      </c>
      <c r="E38" s="83">
        <v>38.398571124198519</v>
      </c>
      <c r="F38" s="83">
        <v>32.931976307098353</v>
      </c>
      <c r="G38" s="83">
        <v>24.706295664732551</v>
      </c>
      <c r="H38" s="83">
        <v>23.400681432036038</v>
      </c>
      <c r="I38" s="83">
        <v>19.57981456858451</v>
      </c>
      <c r="J38" s="83">
        <v>9.4795856690229634</v>
      </c>
      <c r="K38" s="83">
        <v>7.8033215384954637</v>
      </c>
      <c r="L38" s="83">
        <v>10.483921140511519</v>
      </c>
      <c r="M38" s="83">
        <v>8.9611511960881458</v>
      </c>
      <c r="N38" s="83">
        <v>19.288752529140044</v>
      </c>
      <c r="O38" s="83">
        <v>6.1061629507700594</v>
      </c>
      <c r="P38" s="83">
        <v>4.2444792201886621</v>
      </c>
      <c r="Q38" s="83">
        <v>7.0427384976336151</v>
      </c>
    </row>
    <row r="39" spans="1:17" x14ac:dyDescent="0.25">
      <c r="A39" s="154" t="s">
        <v>29</v>
      </c>
      <c r="B39" s="83">
        <v>47.032091553093871</v>
      </c>
      <c r="C39" s="83">
        <v>5.1896201022718698</v>
      </c>
      <c r="D39" s="83">
        <v>0</v>
      </c>
      <c r="E39" s="83">
        <v>0</v>
      </c>
      <c r="F39" s="83">
        <v>0</v>
      </c>
      <c r="G39" s="83">
        <v>0</v>
      </c>
      <c r="H39" s="83">
        <v>15.608843429776357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0.52745477354341519</v>
      </c>
      <c r="C40" s="83">
        <v>58.286977634791128</v>
      </c>
      <c r="D40" s="83">
        <v>82.660631291019612</v>
      </c>
      <c r="E40" s="83">
        <v>65.79059295555426</v>
      </c>
      <c r="F40" s="83">
        <v>116.71318151999154</v>
      </c>
      <c r="G40" s="83">
        <v>187.48559494393373</v>
      </c>
      <c r="H40" s="83">
        <v>52.545118603057418</v>
      </c>
      <c r="I40" s="83">
        <v>176.93367813535977</v>
      </c>
      <c r="J40" s="83">
        <v>157.87621978373917</v>
      </c>
      <c r="K40" s="83">
        <v>149.40436592016042</v>
      </c>
      <c r="L40" s="83">
        <v>180.32370973536172</v>
      </c>
      <c r="M40" s="83">
        <v>103.09392629426243</v>
      </c>
      <c r="N40" s="83">
        <v>84.666259026189294</v>
      </c>
      <c r="O40" s="83">
        <v>82.23503812791661</v>
      </c>
      <c r="P40" s="83">
        <v>77.261779757521495</v>
      </c>
      <c r="Q40" s="83">
        <v>87.34297983911614</v>
      </c>
    </row>
    <row r="41" spans="1:17" x14ac:dyDescent="0.25">
      <c r="A41" s="152" t="s">
        <v>329</v>
      </c>
      <c r="B41" s="151">
        <v>34.069474985059117</v>
      </c>
      <c r="C41" s="151">
        <v>94.257440226851358</v>
      </c>
      <c r="D41" s="151">
        <v>117.11904697649355</v>
      </c>
      <c r="E41" s="151">
        <v>111.72781195054648</v>
      </c>
      <c r="F41" s="151">
        <v>156.11162435244634</v>
      </c>
      <c r="G41" s="151">
        <v>224.88850982554405</v>
      </c>
      <c r="H41" s="151">
        <v>76.149051495142274</v>
      </c>
      <c r="I41" s="151">
        <v>212.38447341638511</v>
      </c>
      <c r="J41" s="151">
        <v>177.24710631237016</v>
      </c>
      <c r="K41" s="151">
        <v>169.20038140915287</v>
      </c>
      <c r="L41" s="151">
        <v>207.12983253937884</v>
      </c>
      <c r="M41" s="151">
        <v>114.50819113220317</v>
      </c>
      <c r="N41" s="151">
        <v>101.16905524004321</v>
      </c>
      <c r="O41" s="151">
        <v>83.444288084985772</v>
      </c>
      <c r="P41" s="151">
        <v>77.15052607852644</v>
      </c>
      <c r="Q41" s="151">
        <v>75.380149065355326</v>
      </c>
    </row>
    <row r="42" spans="1:17" x14ac:dyDescent="0.25">
      <c r="A42" s="150" t="s">
        <v>33</v>
      </c>
      <c r="B42" s="87">
        <v>0</v>
      </c>
      <c r="C42" s="87">
        <v>31.951912755996823</v>
      </c>
      <c r="D42" s="87">
        <v>27.555705949275882</v>
      </c>
      <c r="E42" s="87">
        <v>26.879577291950817</v>
      </c>
      <c r="F42" s="87">
        <v>25.415727489238357</v>
      </c>
      <c r="G42" s="87">
        <v>20.135710522616467</v>
      </c>
      <c r="H42" s="87">
        <v>26.303926749721267</v>
      </c>
      <c r="I42" s="87">
        <v>13.141323617981149</v>
      </c>
      <c r="J42" s="87">
        <v>10.460435824212214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3.2376792963266081</v>
      </c>
      <c r="C45" s="87">
        <v>2.7464545109529532</v>
      </c>
      <c r="D45" s="87">
        <v>10.535755012789817</v>
      </c>
      <c r="E45" s="87">
        <v>4.1537742034490241</v>
      </c>
      <c r="F45" s="87">
        <v>18.748017140332983</v>
      </c>
      <c r="G45" s="87">
        <v>21.779414869391772</v>
      </c>
      <c r="H45" s="87">
        <v>1.7319546041419913</v>
      </c>
      <c r="I45" s="87">
        <v>16.699963782612478</v>
      </c>
      <c r="J45" s="87">
        <v>7.6916194332875181</v>
      </c>
      <c r="K45" s="87">
        <v>7.7278680102327142</v>
      </c>
      <c r="L45" s="87">
        <v>10.746474176741259</v>
      </c>
      <c r="M45" s="87">
        <v>7.7393550127981534</v>
      </c>
      <c r="N45" s="87">
        <v>15.883863754704144</v>
      </c>
      <c r="O45" s="87">
        <v>5.8885034273609191</v>
      </c>
      <c r="P45" s="87">
        <v>4.1690438113597779</v>
      </c>
      <c r="Q45" s="87">
        <v>5.6268122257689432</v>
      </c>
    </row>
    <row r="46" spans="1:17" x14ac:dyDescent="0.25">
      <c r="A46" s="150" t="s">
        <v>29</v>
      </c>
      <c r="B46" s="87">
        <v>30.802356514953722</v>
      </c>
      <c r="C46" s="87">
        <v>55.095918039255025</v>
      </c>
      <c r="D46" s="87">
        <v>48.670330676567445</v>
      </c>
      <c r="E46" s="87">
        <v>73.418348359989992</v>
      </c>
      <c r="F46" s="87">
        <v>44.320367241910638</v>
      </c>
      <c r="G46" s="87">
        <v>17.420794710381703</v>
      </c>
      <c r="H46" s="87">
        <v>44.168129090016315</v>
      </c>
      <c r="I46" s="87">
        <v>33.001477199561513</v>
      </c>
      <c r="J46" s="87">
        <v>38.327720407644996</v>
      </c>
      <c r="K46" s="87">
        <v>22.992647137237586</v>
      </c>
      <c r="L46" s="87">
        <v>20.777801577688081</v>
      </c>
      <c r="M46" s="87">
        <v>20.152531065321547</v>
      </c>
      <c r="N46" s="87">
        <v>12.930862773092768</v>
      </c>
      <c r="O46" s="87">
        <v>0.67371023789378059</v>
      </c>
      <c r="P46" s="87">
        <v>1.2435866944730545</v>
      </c>
      <c r="Q46" s="87">
        <v>1.984068467687768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1.5719180302860061</v>
      </c>
      <c r="O47" s="87">
        <v>0.33931007012681952</v>
      </c>
      <c r="P47" s="87">
        <v>0.31315810182392756</v>
      </c>
      <c r="Q47" s="87">
        <v>0.66616212601223024</v>
      </c>
    </row>
    <row r="48" spans="1:17" x14ac:dyDescent="0.25">
      <c r="A48" s="150" t="s">
        <v>26</v>
      </c>
      <c r="B48" s="87">
        <v>2.9439173778785101E-2</v>
      </c>
      <c r="C48" s="87">
        <v>4.4631549206465584</v>
      </c>
      <c r="D48" s="87">
        <v>30.357255337860408</v>
      </c>
      <c r="E48" s="87">
        <v>7.2761120951566429</v>
      </c>
      <c r="F48" s="87">
        <v>67.627512480964356</v>
      </c>
      <c r="G48" s="87">
        <v>165.55258972315411</v>
      </c>
      <c r="H48" s="87">
        <v>3.945041051262709</v>
      </c>
      <c r="I48" s="87">
        <v>149.54170881622997</v>
      </c>
      <c r="J48" s="87">
        <v>120.76733064722544</v>
      </c>
      <c r="K48" s="87">
        <v>138.47986626168256</v>
      </c>
      <c r="L48" s="87">
        <v>175.6055567849495</v>
      </c>
      <c r="M48" s="87">
        <v>86.616305054083469</v>
      </c>
      <c r="N48" s="87">
        <v>70.782410681960286</v>
      </c>
      <c r="O48" s="87">
        <v>76.542764349604255</v>
      </c>
      <c r="P48" s="87">
        <v>71.424737470869687</v>
      </c>
      <c r="Q48" s="87">
        <v>67.10310624588638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20.979993666289563</v>
      </c>
      <c r="C53" s="204">
        <v>28.931376042619529</v>
      </c>
      <c r="D53" s="204">
        <v>33.781436098494737</v>
      </c>
      <c r="E53" s="204">
        <v>31.053698449336515</v>
      </c>
      <c r="F53" s="204">
        <v>45.481763732407124</v>
      </c>
      <c r="G53" s="204">
        <v>66.011545938986444</v>
      </c>
      <c r="H53" s="204">
        <v>26.369794530850321</v>
      </c>
      <c r="I53" s="204">
        <v>61.658775373394882</v>
      </c>
      <c r="J53" s="204">
        <v>52.611961003291754</v>
      </c>
      <c r="K53" s="204">
        <v>49.704957861823821</v>
      </c>
      <c r="L53" s="204">
        <v>60.418151415283461</v>
      </c>
      <c r="M53" s="204">
        <v>34.732749004341613</v>
      </c>
      <c r="N53" s="204">
        <v>31.188457612775668</v>
      </c>
      <c r="O53" s="204">
        <v>26.882397156958962</v>
      </c>
      <c r="P53" s="204">
        <v>24.89388008723671</v>
      </c>
      <c r="Q53" s="204">
        <v>27.558937796908754</v>
      </c>
    </row>
    <row r="54" spans="1:17" x14ac:dyDescent="0.25">
      <c r="A54" s="152" t="s">
        <v>327</v>
      </c>
      <c r="B54" s="151">
        <v>18.160450908905361</v>
      </c>
      <c r="C54" s="151">
        <v>21.130760299707692</v>
      </c>
      <c r="D54" s="151">
        <v>24.088825314233198</v>
      </c>
      <c r="E54" s="151">
        <v>21.807258839636116</v>
      </c>
      <c r="F54" s="151">
        <v>32.562181027377079</v>
      </c>
      <c r="G54" s="151">
        <v>47.400083056872461</v>
      </c>
      <c r="H54" s="151">
        <v>20.067804062286822</v>
      </c>
      <c r="I54" s="151">
        <v>44.082129297556108</v>
      </c>
      <c r="J54" s="151">
        <v>37.943234963647328</v>
      </c>
      <c r="K54" s="151">
        <v>35.702167676238759</v>
      </c>
      <c r="L54" s="151">
        <v>43.276372170645217</v>
      </c>
      <c r="M54" s="151">
        <v>25.256209048573073</v>
      </c>
      <c r="N54" s="151">
        <v>22.815846144634161</v>
      </c>
      <c r="O54" s="151">
        <v>19.976662970615312</v>
      </c>
      <c r="P54" s="151">
        <v>18.509008963496591</v>
      </c>
      <c r="Q54" s="151">
        <v>21.320580632879349</v>
      </c>
    </row>
    <row r="55" spans="1:17" x14ac:dyDescent="0.25">
      <c r="A55" s="152" t="s">
        <v>326</v>
      </c>
      <c r="B55" s="151">
        <v>2.8195427573842022</v>
      </c>
      <c r="C55" s="151">
        <v>7.8006157429118375</v>
      </c>
      <c r="D55" s="151">
        <v>9.6926107842615359</v>
      </c>
      <c r="E55" s="151">
        <v>9.2464396097003974</v>
      </c>
      <c r="F55" s="151">
        <v>12.919582705030043</v>
      </c>
      <c r="G55" s="151">
        <v>18.61146288211399</v>
      </c>
      <c r="H55" s="151">
        <v>6.3019904685634991</v>
      </c>
      <c r="I55" s="151">
        <v>17.576646075838774</v>
      </c>
      <c r="J55" s="151">
        <v>14.668726039644428</v>
      </c>
      <c r="K55" s="151">
        <v>14.002790185585063</v>
      </c>
      <c r="L55" s="151">
        <v>17.141779244638244</v>
      </c>
      <c r="M55" s="151">
        <v>9.476539955768537</v>
      </c>
      <c r="N55" s="151">
        <v>8.3726114681415069</v>
      </c>
      <c r="O55" s="151">
        <v>6.9057341863436497</v>
      </c>
      <c r="P55" s="151">
        <v>6.384871123740119</v>
      </c>
      <c r="Q55" s="151">
        <v>6.2383571640294058</v>
      </c>
    </row>
    <row r="56" spans="1:17" x14ac:dyDescent="0.25">
      <c r="A56" s="150" t="s">
        <v>33</v>
      </c>
      <c r="B56" s="87">
        <v>0</v>
      </c>
      <c r="C56" s="87">
        <v>2.6442962280824958</v>
      </c>
      <c r="D56" s="87">
        <v>2.280472216491797</v>
      </c>
      <c r="E56" s="87">
        <v>2.2245167414028262</v>
      </c>
      <c r="F56" s="87">
        <v>2.1033705508335192</v>
      </c>
      <c r="G56" s="87">
        <v>1.6664036294579143</v>
      </c>
      <c r="H56" s="87">
        <v>2.176876696528657</v>
      </c>
      <c r="I56" s="87">
        <v>1.0875578166605089</v>
      </c>
      <c r="J56" s="87">
        <v>0.86569124062445901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0.26794587279944343</v>
      </c>
      <c r="C59" s="87">
        <v>0.22729278711334788</v>
      </c>
      <c r="D59" s="87">
        <v>0.8719245527826055</v>
      </c>
      <c r="E59" s="87">
        <v>0.3437606237337123</v>
      </c>
      <c r="F59" s="87">
        <v>1.5515600391999713</v>
      </c>
      <c r="G59" s="87">
        <v>1.8024343340186295</v>
      </c>
      <c r="H59" s="87">
        <v>0.14333417413588895</v>
      </c>
      <c r="I59" s="87">
        <v>1.3820659682162051</v>
      </c>
      <c r="J59" s="87">
        <v>0.63654781516862224</v>
      </c>
      <c r="K59" s="87">
        <v>0.63954769739856931</v>
      </c>
      <c r="L59" s="87">
        <v>0.8893633801441041</v>
      </c>
      <c r="M59" s="87">
        <v>0.64049834588674359</v>
      </c>
      <c r="N59" s="87">
        <v>1.3145266555617223</v>
      </c>
      <c r="O59" s="87">
        <v>0.48732442157469674</v>
      </c>
      <c r="P59" s="87">
        <v>0.3450243154228782</v>
      </c>
      <c r="Q59" s="87">
        <v>0.46566721868432631</v>
      </c>
    </row>
    <row r="60" spans="1:17" x14ac:dyDescent="0.25">
      <c r="A60" s="150" t="s">
        <v>29</v>
      </c>
      <c r="B60" s="87">
        <v>2.5491605391685837</v>
      </c>
      <c r="C60" s="87">
        <v>4.5596621825590367</v>
      </c>
      <c r="D60" s="87">
        <v>4.0278894353021331</v>
      </c>
      <c r="E60" s="87">
        <v>6.0760012435853792</v>
      </c>
      <c r="F60" s="87">
        <v>3.667892461399501</v>
      </c>
      <c r="G60" s="87">
        <v>1.4417209415488306</v>
      </c>
      <c r="H60" s="87">
        <v>3.6552934419323848</v>
      </c>
      <c r="I60" s="87">
        <v>2.7311567337568157</v>
      </c>
      <c r="J60" s="87">
        <v>3.1719492751154488</v>
      </c>
      <c r="K60" s="87">
        <v>1.9028397630817313</v>
      </c>
      <c r="L60" s="87">
        <v>1.7195421995328066</v>
      </c>
      <c r="M60" s="87">
        <v>1.6677956743714382</v>
      </c>
      <c r="N60" s="87">
        <v>1.0701403674283672</v>
      </c>
      <c r="O60" s="87">
        <v>5.5755330032588736E-2</v>
      </c>
      <c r="P60" s="87">
        <v>0.10291751954259759</v>
      </c>
      <c r="Q60" s="87">
        <v>0.16419876973967734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0.13008976802366948</v>
      </c>
      <c r="O61" s="87">
        <v>2.8080833389805753E-2</v>
      </c>
      <c r="P61" s="87">
        <v>2.5916532564738828E-2</v>
      </c>
      <c r="Q61" s="87">
        <v>5.5130658704460433E-2</v>
      </c>
    </row>
    <row r="62" spans="1:17" x14ac:dyDescent="0.25">
      <c r="A62" s="150" t="s">
        <v>26</v>
      </c>
      <c r="B62" s="87">
        <v>2.4363454161753185E-3</v>
      </c>
      <c r="C62" s="87">
        <v>0.36936454515695655</v>
      </c>
      <c r="D62" s="87">
        <v>2.5123245796849991</v>
      </c>
      <c r="E62" s="87">
        <v>0.6021610009784808</v>
      </c>
      <c r="F62" s="87">
        <v>5.5967596535970516</v>
      </c>
      <c r="G62" s="87">
        <v>13.700903977088618</v>
      </c>
      <c r="H62" s="87">
        <v>0.32648615596656905</v>
      </c>
      <c r="I62" s="87">
        <v>12.375865557205243</v>
      </c>
      <c r="J62" s="87">
        <v>9.9945377087358978</v>
      </c>
      <c r="K62" s="87">
        <v>11.460402725104762</v>
      </c>
      <c r="L62" s="87">
        <v>14.532873664961334</v>
      </c>
      <c r="M62" s="87">
        <v>7.168245935510356</v>
      </c>
      <c r="N62" s="87">
        <v>5.8578546771277482</v>
      </c>
      <c r="O62" s="87">
        <v>6.3345736013465581</v>
      </c>
      <c r="P62" s="87">
        <v>5.9110127562099049</v>
      </c>
      <c r="Q62" s="87">
        <v>5.5533605169009421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371.43614728536022</v>
      </c>
      <c r="C67" s="204">
        <v>408.51155510614461</v>
      </c>
      <c r="D67" s="204">
        <v>398.95243251417048</v>
      </c>
      <c r="E67" s="204">
        <v>445.10762327163917</v>
      </c>
      <c r="F67" s="204">
        <v>508.35819037177919</v>
      </c>
      <c r="G67" s="204">
        <v>622.62179388418735</v>
      </c>
      <c r="H67" s="204">
        <v>265.45616503399299</v>
      </c>
      <c r="I67" s="204">
        <v>274.10292613157839</v>
      </c>
      <c r="J67" s="204">
        <v>273.58872136955409</v>
      </c>
      <c r="K67" s="204">
        <v>251.80490999022027</v>
      </c>
      <c r="L67" s="204">
        <v>264.21862513605419</v>
      </c>
      <c r="M67" s="204">
        <v>217.84091109180292</v>
      </c>
      <c r="N67" s="204">
        <v>312.52373609288423</v>
      </c>
      <c r="O67" s="204">
        <v>633.2305803050624</v>
      </c>
      <c r="P67" s="204">
        <v>749.21586998075327</v>
      </c>
      <c r="Q67" s="204">
        <v>1002.1264619844064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1.0000000000000002</v>
      </c>
      <c r="E72" s="77">
        <f t="shared" si="0"/>
        <v>1</v>
      </c>
      <c r="F72" s="77">
        <f t="shared" si="0"/>
        <v>1</v>
      </c>
      <c r="G72" s="77">
        <f t="shared" si="0"/>
        <v>0.99999999999999989</v>
      </c>
      <c r="H72" s="77">
        <f t="shared" si="0"/>
        <v>1</v>
      </c>
      <c r="I72" s="77">
        <f t="shared" si="0"/>
        <v>1.0000000000000002</v>
      </c>
      <c r="J72" s="77">
        <f t="shared" si="0"/>
        <v>0.99999999999999989</v>
      </c>
      <c r="K72" s="77">
        <f t="shared" si="0"/>
        <v>1.0000000000000002</v>
      </c>
      <c r="L72" s="77">
        <f t="shared" si="0"/>
        <v>1</v>
      </c>
      <c r="M72" s="77">
        <f t="shared" si="0"/>
        <v>1.0000000000000002</v>
      </c>
      <c r="N72" s="77">
        <f t="shared" si="0"/>
        <v>0.99999999999999989</v>
      </c>
      <c r="O72" s="77">
        <f t="shared" si="0"/>
        <v>1</v>
      </c>
      <c r="P72" s="77">
        <f t="shared" si="0"/>
        <v>1</v>
      </c>
      <c r="Q72" s="77">
        <f t="shared" si="0"/>
        <v>1.0000000000000002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1.4148689712529708E-2</v>
      </c>
      <c r="C77" s="201">
        <f t="shared" si="5"/>
        <v>1.7594474928854433E-2</v>
      </c>
      <c r="D77" s="201">
        <f t="shared" si="5"/>
        <v>1.1925835707836714E-2</v>
      </c>
      <c r="E77" s="201">
        <f t="shared" si="5"/>
        <v>1.6258115067879352E-2</v>
      </c>
      <c r="F77" s="201">
        <f t="shared" si="5"/>
        <v>1.582444767401988E-2</v>
      </c>
      <c r="G77" s="201">
        <f t="shared" si="5"/>
        <v>1.3016367242251267E-2</v>
      </c>
      <c r="H77" s="201">
        <f t="shared" si="5"/>
        <v>2.4008207136221531E-2</v>
      </c>
      <c r="I77" s="201">
        <f t="shared" si="5"/>
        <v>1.3991691475802349E-2</v>
      </c>
      <c r="J77" s="201">
        <f t="shared" si="5"/>
        <v>1.6651838853294014E-2</v>
      </c>
      <c r="K77" s="201">
        <f t="shared" si="5"/>
        <v>1.7832284663270626E-2</v>
      </c>
      <c r="L77" s="201">
        <f t="shared" si="5"/>
        <v>1.405610619589944E-2</v>
      </c>
      <c r="M77" s="201">
        <f t="shared" si="5"/>
        <v>2.0133428067657475E-2</v>
      </c>
      <c r="N77" s="201">
        <f t="shared" si="5"/>
        <v>2.782721047498005E-2</v>
      </c>
      <c r="O77" s="201">
        <f t="shared" si="5"/>
        <v>2.837945528647574E-2</v>
      </c>
      <c r="P77" s="201">
        <f t="shared" si="5"/>
        <v>2.7738835381963062E-2</v>
      </c>
      <c r="Q77" s="201">
        <f t="shared" si="5"/>
        <v>2.6287337639563473E-2</v>
      </c>
    </row>
    <row r="78" spans="1:17" x14ac:dyDescent="0.25">
      <c r="A78" s="127" t="s">
        <v>324</v>
      </c>
      <c r="B78" s="200">
        <f t="shared" ref="B78:Q78" si="6">IF(B$15=0,0,B$15/B$5)</f>
        <v>4.6912625647218278E-2</v>
      </c>
      <c r="C78" s="200">
        <f t="shared" si="6"/>
        <v>0.17559461443107488</v>
      </c>
      <c r="D78" s="200">
        <f t="shared" si="6"/>
        <v>0.26029530113950655</v>
      </c>
      <c r="E78" s="200">
        <f t="shared" si="6"/>
        <v>0.25886451713865283</v>
      </c>
      <c r="F78" s="200">
        <f t="shared" si="6"/>
        <v>0.27910255598969391</v>
      </c>
      <c r="G78" s="200">
        <f t="shared" si="6"/>
        <v>0.3438644883261664</v>
      </c>
      <c r="H78" s="200">
        <f t="shared" si="6"/>
        <v>0.10392841302801545</v>
      </c>
      <c r="I78" s="200">
        <f t="shared" si="6"/>
        <v>0.35835031168842901</v>
      </c>
      <c r="J78" s="200">
        <f t="shared" si="6"/>
        <v>0.30087099185504618</v>
      </c>
      <c r="K78" s="200">
        <f t="shared" si="6"/>
        <v>0.3201986359059385</v>
      </c>
      <c r="L78" s="200">
        <f t="shared" si="6"/>
        <v>0.39569144306437448</v>
      </c>
      <c r="M78" s="200">
        <f t="shared" si="6"/>
        <v>0.2500439080091329</v>
      </c>
      <c r="N78" s="200">
        <f t="shared" si="6"/>
        <v>0.14100205072713071</v>
      </c>
      <c r="O78" s="200">
        <f t="shared" si="6"/>
        <v>0.12950720117767756</v>
      </c>
      <c r="P78" s="200">
        <f t="shared" si="6"/>
        <v>0.12999879805784414</v>
      </c>
      <c r="Q78" s="200">
        <f t="shared" si="6"/>
        <v>6.4032006938895242E-2</v>
      </c>
    </row>
    <row r="79" spans="1:17" x14ac:dyDescent="0.25">
      <c r="A79" s="127" t="s">
        <v>323</v>
      </c>
      <c r="B79" s="200">
        <f t="shared" ref="B79:Q79" si="7">IF(B$26=0,0,B$26/B$5)</f>
        <v>0.65945760328492242</v>
      </c>
      <c r="C79" s="200">
        <f t="shared" si="7"/>
        <v>0.58522319580813476</v>
      </c>
      <c r="D79" s="200">
        <f t="shared" si="7"/>
        <v>0.5412630113610053</v>
      </c>
      <c r="E79" s="200">
        <f t="shared" si="7"/>
        <v>0.52718762045804057</v>
      </c>
      <c r="F79" s="200">
        <f t="shared" si="7"/>
        <v>0.51119181201789743</v>
      </c>
      <c r="G79" s="200">
        <f t="shared" si="7"/>
        <v>0.47586361519908682</v>
      </c>
      <c r="H79" s="200">
        <f t="shared" si="7"/>
        <v>0.69443366025551723</v>
      </c>
      <c r="I79" s="200">
        <f t="shared" si="7"/>
        <v>0.49944771712417629</v>
      </c>
      <c r="J79" s="200">
        <f t="shared" si="7"/>
        <v>0.54100986013901331</v>
      </c>
      <c r="K79" s="200">
        <f t="shared" si="7"/>
        <v>0.54578534806757673</v>
      </c>
      <c r="L79" s="200">
        <f t="shared" si="7"/>
        <v>0.47107751390554209</v>
      </c>
      <c r="M79" s="200">
        <f t="shared" si="7"/>
        <v>0.59348814666796235</v>
      </c>
      <c r="N79" s="200">
        <f t="shared" si="7"/>
        <v>0.718967413015419</v>
      </c>
      <c r="O79" s="200">
        <f t="shared" si="7"/>
        <v>0.6828718576611148</v>
      </c>
      <c r="P79" s="200">
        <f t="shared" si="7"/>
        <v>0.66517757866411409</v>
      </c>
      <c r="Q79" s="200">
        <f t="shared" si="7"/>
        <v>0.62654355396956951</v>
      </c>
    </row>
    <row r="80" spans="1:17" x14ac:dyDescent="0.25">
      <c r="A80" s="142" t="s">
        <v>332</v>
      </c>
      <c r="B80" s="199">
        <f t="shared" ref="B80:Q80" si="8">IF(B$27=0,0,B$27/B$5)</f>
        <v>0.65945760328492242</v>
      </c>
      <c r="C80" s="199">
        <f t="shared" si="8"/>
        <v>0.58522319580813476</v>
      </c>
      <c r="D80" s="199">
        <f t="shared" si="8"/>
        <v>0.5412630113610053</v>
      </c>
      <c r="E80" s="199">
        <f t="shared" si="8"/>
        <v>0.52718762045804057</v>
      </c>
      <c r="F80" s="199">
        <f t="shared" si="8"/>
        <v>0.51119181201789743</v>
      </c>
      <c r="G80" s="199">
        <f t="shared" si="8"/>
        <v>0.47586361519908682</v>
      </c>
      <c r="H80" s="199">
        <f t="shared" si="8"/>
        <v>0.69443366025551723</v>
      </c>
      <c r="I80" s="199">
        <f t="shared" si="8"/>
        <v>0.49944771712417629</v>
      </c>
      <c r="J80" s="199">
        <f t="shared" si="8"/>
        <v>0.54100986013901331</v>
      </c>
      <c r="K80" s="199">
        <f t="shared" si="8"/>
        <v>0.54578534806757673</v>
      </c>
      <c r="L80" s="199">
        <f t="shared" si="8"/>
        <v>0.47107751390554209</v>
      </c>
      <c r="M80" s="199">
        <f t="shared" si="8"/>
        <v>0.59348814666796235</v>
      </c>
      <c r="N80" s="199">
        <f t="shared" si="8"/>
        <v>0.718967413015419</v>
      </c>
      <c r="O80" s="199">
        <f t="shared" si="8"/>
        <v>0.6828718576611148</v>
      </c>
      <c r="P80" s="199">
        <f t="shared" si="8"/>
        <v>0.66517757866411409</v>
      </c>
      <c r="Q80" s="199">
        <f t="shared" si="8"/>
        <v>0.62654355396956951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7.358699487736621E-2</v>
      </c>
      <c r="C82" s="200">
        <f t="shared" si="10"/>
        <v>6.9036316908109699E-2</v>
      </c>
      <c r="D82" s="200">
        <f t="shared" si="10"/>
        <v>6.454663195008066E-2</v>
      </c>
      <c r="E82" s="200">
        <f t="shared" si="10"/>
        <v>6.1675929696902228E-2</v>
      </c>
      <c r="F82" s="200">
        <f t="shared" si="10"/>
        <v>6.8963136480292203E-2</v>
      </c>
      <c r="G82" s="200">
        <f t="shared" si="10"/>
        <v>6.4940233984405571E-2</v>
      </c>
      <c r="H82" s="200">
        <f t="shared" si="10"/>
        <v>6.7189841779372678E-2</v>
      </c>
      <c r="I82" s="200">
        <f t="shared" si="10"/>
        <v>7.0401184445735038E-2</v>
      </c>
      <c r="J82" s="200">
        <f t="shared" si="10"/>
        <v>7.2674098766907724E-2</v>
      </c>
      <c r="K82" s="200">
        <f t="shared" si="10"/>
        <v>6.0395324246076812E-2</v>
      </c>
      <c r="L82" s="200">
        <f t="shared" si="10"/>
        <v>6.5632248485167188E-2</v>
      </c>
      <c r="M82" s="200">
        <f t="shared" si="10"/>
        <v>6.4466735924588695E-2</v>
      </c>
      <c r="N82" s="200">
        <f t="shared" si="10"/>
        <v>4.1935280426725854E-2</v>
      </c>
      <c r="O82" s="200">
        <f t="shared" si="10"/>
        <v>3.2883071244377234E-2</v>
      </c>
      <c r="P82" s="200">
        <f t="shared" si="10"/>
        <v>3.0120830960359887E-2</v>
      </c>
      <c r="Q82" s="200">
        <f t="shared" si="10"/>
        <v>4.0074171362196272E-2</v>
      </c>
    </row>
    <row r="83" spans="1:17" x14ac:dyDescent="0.25">
      <c r="A83" s="142" t="s">
        <v>330</v>
      </c>
      <c r="B83" s="199">
        <f t="shared" ref="B83:Q83" si="11">IF(B$35=0,0,B$35/B$5)</f>
        <v>5.5711319804926052E-2</v>
      </c>
      <c r="C83" s="199">
        <f t="shared" si="11"/>
        <v>3.6165505089144283E-2</v>
      </c>
      <c r="D83" s="199">
        <f t="shared" si="11"/>
        <v>3.153576817344049E-2</v>
      </c>
      <c r="E83" s="199">
        <f t="shared" si="11"/>
        <v>2.9761270637933067E-2</v>
      </c>
      <c r="F83" s="199">
        <f t="shared" si="11"/>
        <v>3.3752315710808022E-2</v>
      </c>
      <c r="G83" s="199">
        <f t="shared" si="11"/>
        <v>3.1526902171844978E-2</v>
      </c>
      <c r="H83" s="199">
        <f t="shared" si="11"/>
        <v>3.8371665513229916E-2</v>
      </c>
      <c r="I83" s="199">
        <f t="shared" si="11"/>
        <v>3.3834315140258552E-2</v>
      </c>
      <c r="J83" s="199">
        <f t="shared" si="11"/>
        <v>3.5294049816325584E-2</v>
      </c>
      <c r="K83" s="199">
        <f t="shared" si="11"/>
        <v>2.9088157320910545E-2</v>
      </c>
      <c r="L83" s="199">
        <f t="shared" si="11"/>
        <v>3.1470105214605908E-2</v>
      </c>
      <c r="M83" s="199">
        <f t="shared" si="11"/>
        <v>3.1884361191903465E-2</v>
      </c>
      <c r="N83" s="199">
        <f t="shared" si="11"/>
        <v>2.1252418740727731E-2</v>
      </c>
      <c r="O83" s="199">
        <f t="shared" si="11"/>
        <v>1.6910217638444257E-2</v>
      </c>
      <c r="P83" s="199">
        <f t="shared" si="11"/>
        <v>1.5473881233687705E-2</v>
      </c>
      <c r="Q83" s="199">
        <f t="shared" si="11"/>
        <v>2.2280270519938448E-2</v>
      </c>
    </row>
    <row r="84" spans="1:17" x14ac:dyDescent="0.25">
      <c r="A84" s="142" t="s">
        <v>329</v>
      </c>
      <c r="B84" s="199">
        <f t="shared" ref="B84:Q84" si="12">IF(B$41=0,0,B$41/B$5)</f>
        <v>1.7875675072440159E-2</v>
      </c>
      <c r="C84" s="199">
        <f t="shared" si="12"/>
        <v>3.2870811818965423E-2</v>
      </c>
      <c r="D84" s="199">
        <f t="shared" si="12"/>
        <v>3.3010863776640177E-2</v>
      </c>
      <c r="E84" s="199">
        <f t="shared" si="12"/>
        <v>3.1914659058969161E-2</v>
      </c>
      <c r="F84" s="199">
        <f t="shared" si="12"/>
        <v>3.5210820769484182E-2</v>
      </c>
      <c r="G84" s="199">
        <f t="shared" si="12"/>
        <v>3.3413331812560586E-2</v>
      </c>
      <c r="H84" s="199">
        <f t="shared" si="12"/>
        <v>2.8818176266142758E-2</v>
      </c>
      <c r="I84" s="199">
        <f t="shared" si="12"/>
        <v>3.6566869305476486E-2</v>
      </c>
      <c r="J84" s="199">
        <f t="shared" si="12"/>
        <v>3.738004895058214E-2</v>
      </c>
      <c r="K84" s="199">
        <f t="shared" si="12"/>
        <v>3.1307166925166267E-2</v>
      </c>
      <c r="L84" s="199">
        <f t="shared" si="12"/>
        <v>3.4162143270561281E-2</v>
      </c>
      <c r="M84" s="199">
        <f t="shared" si="12"/>
        <v>3.2582374732685222E-2</v>
      </c>
      <c r="N84" s="199">
        <f t="shared" si="12"/>
        <v>2.0682861685998123E-2</v>
      </c>
      <c r="O84" s="199">
        <f t="shared" si="12"/>
        <v>1.5972853605932976E-2</v>
      </c>
      <c r="P84" s="199">
        <f t="shared" si="12"/>
        <v>1.4646949726672184E-2</v>
      </c>
      <c r="Q84" s="199">
        <f t="shared" si="12"/>
        <v>1.7793900842257831E-2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1.1007846465638573E-2</v>
      </c>
      <c r="C86" s="200">
        <f t="shared" si="14"/>
        <v>1.0089366051866937E-2</v>
      </c>
      <c r="D86" s="200">
        <f t="shared" si="14"/>
        <v>9.5215459313846909E-3</v>
      </c>
      <c r="E86" s="200">
        <f t="shared" si="14"/>
        <v>8.8703804471646306E-3</v>
      </c>
      <c r="F86" s="200">
        <f t="shared" si="14"/>
        <v>1.0258366330532117E-2</v>
      </c>
      <c r="G86" s="200">
        <f t="shared" si="14"/>
        <v>9.8078185036241869E-3</v>
      </c>
      <c r="H86" s="200">
        <f t="shared" si="14"/>
        <v>9.9794990478704708E-3</v>
      </c>
      <c r="I86" s="200">
        <f t="shared" si="14"/>
        <v>1.0615975567076077E-2</v>
      </c>
      <c r="J86" s="200">
        <f t="shared" si="14"/>
        <v>1.1095457176171185E-2</v>
      </c>
      <c r="K86" s="200">
        <f t="shared" si="14"/>
        <v>9.1969143321582111E-3</v>
      </c>
      <c r="L86" s="200">
        <f t="shared" si="14"/>
        <v>9.9648298822381121E-3</v>
      </c>
      <c r="M86" s="200">
        <f t="shared" si="14"/>
        <v>9.8829213208791716E-3</v>
      </c>
      <c r="N86" s="200">
        <f t="shared" si="14"/>
        <v>6.3761251251591598E-3</v>
      </c>
      <c r="O86" s="200">
        <f t="shared" si="14"/>
        <v>5.1458117052581662E-3</v>
      </c>
      <c r="P86" s="200">
        <f t="shared" si="14"/>
        <v>4.7260780797325963E-3</v>
      </c>
      <c r="Q86" s="200">
        <f t="shared" si="14"/>
        <v>6.5054395959204155E-3</v>
      </c>
    </row>
    <row r="87" spans="1:17" x14ac:dyDescent="0.25">
      <c r="A87" s="142" t="s">
        <v>327</v>
      </c>
      <c r="B87" s="199">
        <f t="shared" ref="B87:Q87" si="15">IF(B$54=0,0,B$54/B$5)</f>
        <v>9.528480252746975E-3</v>
      </c>
      <c r="C87" s="199">
        <f t="shared" si="15"/>
        <v>7.3690230047801439E-3</v>
      </c>
      <c r="D87" s="199">
        <f t="shared" si="15"/>
        <v>6.7896123774558483E-3</v>
      </c>
      <c r="E87" s="199">
        <f t="shared" si="15"/>
        <v>6.2291672836637339E-3</v>
      </c>
      <c r="F87" s="199">
        <f t="shared" si="15"/>
        <v>7.3443673702989426E-3</v>
      </c>
      <c r="G87" s="199">
        <f t="shared" si="15"/>
        <v>7.0425772501708974E-3</v>
      </c>
      <c r="H87" s="199">
        <f t="shared" si="15"/>
        <v>7.5945465292931395E-3</v>
      </c>
      <c r="I87" s="199">
        <f t="shared" si="15"/>
        <v>7.5897519004159524E-3</v>
      </c>
      <c r="J87" s="199">
        <f t="shared" si="15"/>
        <v>8.0019358837092151E-3</v>
      </c>
      <c r="K87" s="199">
        <f t="shared" si="15"/>
        <v>6.6059763797306579E-3</v>
      </c>
      <c r="L87" s="199">
        <f t="shared" si="15"/>
        <v>7.1376180253640764E-3</v>
      </c>
      <c r="M87" s="199">
        <f t="shared" si="15"/>
        <v>7.1864489292086699E-3</v>
      </c>
      <c r="N87" s="199">
        <f t="shared" si="15"/>
        <v>4.6644400201110384E-3</v>
      </c>
      <c r="O87" s="199">
        <f t="shared" si="15"/>
        <v>3.8239203723533684E-3</v>
      </c>
      <c r="P87" s="199">
        <f t="shared" si="15"/>
        <v>3.513916723042485E-3</v>
      </c>
      <c r="Q87" s="199">
        <f t="shared" si="15"/>
        <v>5.0328409055266643E-3</v>
      </c>
    </row>
    <row r="88" spans="1:17" x14ac:dyDescent="0.25">
      <c r="A88" s="142" t="s">
        <v>326</v>
      </c>
      <c r="B88" s="199">
        <f t="shared" ref="B88:Q88" si="16">IF(B$55=0,0,B$55/B$5)</f>
        <v>1.4793662128915993E-3</v>
      </c>
      <c r="C88" s="199">
        <f t="shared" si="16"/>
        <v>2.7203430470867942E-3</v>
      </c>
      <c r="D88" s="199">
        <f t="shared" si="16"/>
        <v>2.7319335539288422E-3</v>
      </c>
      <c r="E88" s="199">
        <f t="shared" si="16"/>
        <v>2.6412131635008959E-3</v>
      </c>
      <c r="F88" s="199">
        <f t="shared" si="16"/>
        <v>2.9139989602331739E-3</v>
      </c>
      <c r="G88" s="199">
        <f t="shared" si="16"/>
        <v>2.7652412534532899E-3</v>
      </c>
      <c r="H88" s="199">
        <f t="shared" si="16"/>
        <v>2.3849525185773318E-3</v>
      </c>
      <c r="I88" s="199">
        <f t="shared" si="16"/>
        <v>3.026223666660124E-3</v>
      </c>
      <c r="J88" s="199">
        <f t="shared" si="16"/>
        <v>3.0935212924619706E-3</v>
      </c>
      <c r="K88" s="199">
        <f t="shared" si="16"/>
        <v>2.5909379524275524E-3</v>
      </c>
      <c r="L88" s="199">
        <f t="shared" si="16"/>
        <v>2.8272118568740362E-3</v>
      </c>
      <c r="M88" s="199">
        <f t="shared" si="16"/>
        <v>2.6964723916705008E-3</v>
      </c>
      <c r="N88" s="199">
        <f t="shared" si="16"/>
        <v>1.7116851050481207E-3</v>
      </c>
      <c r="O88" s="199">
        <f t="shared" si="16"/>
        <v>1.3218913329047979E-3</v>
      </c>
      <c r="P88" s="199">
        <f t="shared" si="16"/>
        <v>1.2121613566901117E-3</v>
      </c>
      <c r="Q88" s="199">
        <f t="shared" si="16"/>
        <v>1.4725986903937514E-3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0.19488624001232477</v>
      </c>
      <c r="C90" s="200">
        <f t="shared" si="18"/>
        <v>0.14246203187195938</v>
      </c>
      <c r="D90" s="200">
        <f t="shared" si="18"/>
        <v>0.11244767391018611</v>
      </c>
      <c r="E90" s="200">
        <f t="shared" si="18"/>
        <v>0.12714343719136056</v>
      </c>
      <c r="F90" s="200">
        <f t="shared" si="18"/>
        <v>0.11465968150756443</v>
      </c>
      <c r="G90" s="200">
        <f t="shared" si="18"/>
        <v>9.2507476744465689E-2</v>
      </c>
      <c r="H90" s="200">
        <f t="shared" si="18"/>
        <v>0.10046037875300259</v>
      </c>
      <c r="I90" s="200">
        <f t="shared" si="18"/>
        <v>4.7193119698781323E-2</v>
      </c>
      <c r="J90" s="200">
        <f t="shared" si="18"/>
        <v>5.7697753209567521E-2</v>
      </c>
      <c r="K90" s="200">
        <f t="shared" si="18"/>
        <v>4.6591492784979302E-2</v>
      </c>
      <c r="L90" s="200">
        <f t="shared" si="18"/>
        <v>4.357785846677862E-2</v>
      </c>
      <c r="M90" s="200">
        <f t="shared" si="18"/>
        <v>6.1984860009779499E-2</v>
      </c>
      <c r="N90" s="200">
        <f t="shared" si="18"/>
        <v>6.3891920230585167E-2</v>
      </c>
      <c r="O90" s="200">
        <f t="shared" si="18"/>
        <v>0.12121260292509657</v>
      </c>
      <c r="P90" s="200">
        <f t="shared" si="18"/>
        <v>0.14223787885598632</v>
      </c>
      <c r="Q90" s="200">
        <f t="shared" si="18"/>
        <v>0.2365574904938553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1.1281466777087688</v>
      </c>
      <c r="C95" s="230">
        <f>IF(C$5=0,0,C$5/OIS_fec!C$5)</f>
        <v>1.5171174767796656</v>
      </c>
      <c r="D95" s="230">
        <f>IF(D$5=0,0,D$5/OIS_fec!D$5)</f>
        <v>1.6550322512959497</v>
      </c>
      <c r="E95" s="230">
        <f>IF(E$5=0,0,E$5/OIS_fec!E$5)</f>
        <v>1.7407789610446358</v>
      </c>
      <c r="F95" s="230">
        <f>IF(F$5=0,0,F$5/OIS_fec!F$5)</f>
        <v>1.651148613070279</v>
      </c>
      <c r="G95" s="230">
        <f>IF(G$5=0,0,G$5/OIS_fec!G$5)</f>
        <v>1.7916132374815354</v>
      </c>
      <c r="H95" s="230">
        <f>IF(H$5=0,0,H$5/OIS_fec!H$5)</f>
        <v>1.3820410924386604</v>
      </c>
      <c r="I95" s="230">
        <f>IF(I$5=0,0,I$5/OIS_fec!I$5)</f>
        <v>1.7127933577554801</v>
      </c>
      <c r="J95" s="230">
        <f>IF(J$5=0,0,J$5/OIS_fec!J$5)</f>
        <v>1.5589857823945226</v>
      </c>
      <c r="K95" s="230">
        <f>IF(K$5=0,0,K$5/OIS_fec!K$5)</f>
        <v>1.7594326875373036</v>
      </c>
      <c r="L95" s="230">
        <f>IF(L$5=0,0,L$5/OIS_fec!L$5)</f>
        <v>1.8124734348514357</v>
      </c>
      <c r="M95" s="230">
        <f>IF(M$5=0,0,M$5/OIS_fec!M$5)</f>
        <v>1.5356415237234755</v>
      </c>
      <c r="N95" s="230">
        <f>IF(N$5=0,0,N$5/OIS_fec!N$5)</f>
        <v>1.7189923704651984</v>
      </c>
      <c r="O95" s="230">
        <f>IF(O$5=0,0,O$5/OIS_fec!O$5)</f>
        <v>1.794996787615436</v>
      </c>
      <c r="P95" s="230">
        <f>IF(P$5=0,0,P$5/OIS_fec!P$5)</f>
        <v>1.8623146912626631</v>
      </c>
      <c r="Q95" s="230">
        <f>IF(Q$5=0,0,Q$5/OIS_fec!Q$5)</f>
        <v>1.6356655565679801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1.0584790685158743</v>
      </c>
      <c r="C100" s="273">
        <f>IF(C$10=0,0,C$10/OIS_fec!C$10)</f>
        <v>1.7474066540679776</v>
      </c>
      <c r="D100" s="273">
        <f>IF(D$10=0,0,D$10/OIS_fec!D$10)</f>
        <v>1.3271270469327598</v>
      </c>
      <c r="E100" s="273">
        <f>IF(E$10=0,0,E$10/OIS_fec!E$10)</f>
        <v>1.7603537850290663</v>
      </c>
      <c r="F100" s="273">
        <f>IF(F$10=0,0,F$10/OIS_fec!F$10)</f>
        <v>1.7137578903286239</v>
      </c>
      <c r="G100" s="273">
        <f>IF(G$10=0,0,G$10/OIS_fec!G$10)</f>
        <v>1.6714045993013362</v>
      </c>
      <c r="H100" s="273">
        <f>IF(H$10=0,0,H$10/OIS_fec!H$10)</f>
        <v>1.7833242430921261</v>
      </c>
      <c r="I100" s="273">
        <f>IF(I$10=0,0,I$10/OIS_fec!I$10)</f>
        <v>1.6857744032185427</v>
      </c>
      <c r="J100" s="273">
        <f>IF(J$10=0,0,J$10/OIS_fec!J$10)</f>
        <v>1.7163797144260735</v>
      </c>
      <c r="K100" s="273">
        <f>IF(K$10=0,0,K$10/OIS_fec!K$10)</f>
        <v>1.7776872560787014</v>
      </c>
      <c r="L100" s="273">
        <f>IF(L$10=0,0,L$10/OIS_fec!L$10)</f>
        <v>1.7008057955837947</v>
      </c>
      <c r="M100" s="273">
        <f>IF(M$10=0,0,M$10/OIS_fec!M$10)</f>
        <v>1.7823777552065814</v>
      </c>
      <c r="N100" s="273">
        <f>IF(N$10=0,0,N$10/OIS_fec!N$10)</f>
        <v>1.9041454480745417</v>
      </c>
      <c r="O100" s="273">
        <f>IF(O$10=0,0,O$10/OIS_fec!O$10)</f>
        <v>1.9196614588162044</v>
      </c>
      <c r="P100" s="273">
        <f>IF(P$10=0,0,P$10/OIS_fec!P$10)</f>
        <v>1.9227318512198823</v>
      </c>
      <c r="Q100" s="273">
        <f>IF(Q$10=0,0,Q$10/OIS_fec!Q$10)</f>
        <v>1.8743089014780097</v>
      </c>
    </row>
    <row r="101" spans="1:17" x14ac:dyDescent="0.25">
      <c r="A101" s="127" t="s">
        <v>324</v>
      </c>
      <c r="B101" s="296">
        <f>IF(B$15=0,0,B$15/OIS_fec!B$15)</f>
        <v>0.87338322959394665</v>
      </c>
      <c r="C101" s="296">
        <f>IF(C$15=0,0,C$15/OIS_fec!C$15)</f>
        <v>2.1282999410816839</v>
      </c>
      <c r="D101" s="296">
        <f>IF(D$15=0,0,D$15/OIS_fec!D$15)</f>
        <v>2.3369986401201732</v>
      </c>
      <c r="E101" s="296">
        <f>IF(E$15=0,0,E$15/OIS_fec!E$15)</f>
        <v>2.4573597726644767</v>
      </c>
      <c r="F101" s="296">
        <f>IF(F$15=0,0,F$15/OIS_fec!F$15)</f>
        <v>2.3093463895887623</v>
      </c>
      <c r="G101" s="296">
        <f>IF(G$15=0,0,G$15/OIS_fec!G$15)</f>
        <v>2.294639611516192</v>
      </c>
      <c r="H101" s="296">
        <f>IF(H$15=0,0,H$15/OIS_fec!H$15)</f>
        <v>1.7771923026474477</v>
      </c>
      <c r="I101" s="296">
        <f>IF(I$15=0,0,I$15/OIS_fec!I$15)</f>
        <v>2.3263903142233149</v>
      </c>
      <c r="J101" s="296">
        <f>IF(J$15=0,0,J$15/OIS_fec!J$15)</f>
        <v>2.2472031805389991</v>
      </c>
      <c r="K101" s="296">
        <f>IF(K$15=0,0,K$15/OIS_fec!K$15)</f>
        <v>2.2600913199594834</v>
      </c>
      <c r="L101" s="296">
        <f>IF(L$15=0,0,L$15/OIS_fec!L$15)</f>
        <v>2.2935811897148599</v>
      </c>
      <c r="M101" s="296">
        <f>IF(M$15=0,0,M$15/OIS_fec!M$15)</f>
        <v>2.1269737011056624</v>
      </c>
      <c r="N101" s="296">
        <f>IF(N$15=0,0,N$15/OIS_fec!N$15)</f>
        <v>2.0646992091432788</v>
      </c>
      <c r="O101" s="296">
        <f>IF(O$15=0,0,O$15/OIS_fec!O$15)</f>
        <v>1.9448090259783812</v>
      </c>
      <c r="P101" s="296">
        <f>IF(P$15=0,0,P$15/OIS_fec!P$15)</f>
        <v>1.9416027964861844</v>
      </c>
      <c r="Q101" s="296">
        <f>IF(Q$15=0,0,Q$15/OIS_fec!Q$15)</f>
        <v>1.5717986227565048</v>
      </c>
    </row>
    <row r="102" spans="1:17" x14ac:dyDescent="0.25">
      <c r="A102" s="127" t="s">
        <v>323</v>
      </c>
      <c r="B102" s="296">
        <f>IF(B$26=0,0,B$26/OIS_fec!B$26)</f>
        <v>2.7393905781367351</v>
      </c>
      <c r="C102" s="296">
        <f>IF(C$26=0,0,C$26/OIS_fec!C$26)</f>
        <v>2.5751963497166734</v>
      </c>
      <c r="D102" s="296">
        <f>IF(D$26=0,0,D$26/OIS_fec!D$26)</f>
        <v>2.4644075557271541</v>
      </c>
      <c r="E102" s="296">
        <f>IF(E$26=0,0,E$26/OIS_fec!E$26)</f>
        <v>2.5309046763498055</v>
      </c>
      <c r="F102" s="296">
        <f>IF(F$26=0,0,F$26/OIS_fec!F$26)</f>
        <v>2.3901807071420822</v>
      </c>
      <c r="G102" s="296">
        <f>IF(G$26=0,0,G$26/OIS_fec!G$26)</f>
        <v>2.3094359165345377</v>
      </c>
      <c r="H102" s="296">
        <f>IF(H$26=0,0,H$26/OIS_fec!H$26)</f>
        <v>2.6059889038888095</v>
      </c>
      <c r="I102" s="296">
        <f>IF(I$26=0,0,I$26/OIS_fec!I$26)</f>
        <v>2.3178225439010016</v>
      </c>
      <c r="J102" s="296">
        <f>IF(J$26=0,0,J$26/OIS_fec!J$26)</f>
        <v>2.3102276515447784</v>
      </c>
      <c r="K102" s="296">
        <f>IF(K$26=0,0,K$26/OIS_fec!K$26)</f>
        <v>2.3514816273750663</v>
      </c>
      <c r="L102" s="296">
        <f>IF(L$26=0,0,L$26/OIS_fec!L$26)</f>
        <v>2.2759711795820587</v>
      </c>
      <c r="M102" s="296">
        <f>IF(M$26=0,0,M$26/OIS_fec!M$26)</f>
        <v>2.3165831600181837</v>
      </c>
      <c r="N102" s="296">
        <f>IF(N$26=0,0,N$26/OIS_fec!N$26)</f>
        <v>2.3489321947820208</v>
      </c>
      <c r="O102" s="296">
        <f>IF(O$26=0,0,O$26/OIS_fec!O$26)</f>
        <v>2.3474956982430593</v>
      </c>
      <c r="P102" s="296">
        <f>IF(P$26=0,0,P$26/OIS_fec!P$26)</f>
        <v>2.3610741334038914</v>
      </c>
      <c r="Q102" s="296">
        <f>IF(Q$26=0,0,Q$26/OIS_fec!Q$26)</f>
        <v>2.403829623475735</v>
      </c>
    </row>
    <row r="103" spans="1:17" x14ac:dyDescent="0.25">
      <c r="A103" s="127" t="s">
        <v>322</v>
      </c>
      <c r="B103" s="296">
        <f>IF(B$34=0,0,B$34/OIS_fec!B$34)</f>
        <v>1.8764878770429172</v>
      </c>
      <c r="C103" s="296">
        <f>IF(C$34=0,0,C$34/OIS_fec!C$34)</f>
        <v>2.2763342607861157</v>
      </c>
      <c r="D103" s="296">
        <f>IF(D$34=0,0,D$34/OIS_fec!D$34)</f>
        <v>2.3099199958381571</v>
      </c>
      <c r="E103" s="296">
        <f>IF(E$34=0,0,E$34/OIS_fec!E$34)</f>
        <v>2.4057696643552995</v>
      </c>
      <c r="F103" s="296">
        <f>IF(F$34=0,0,F$34/OIS_fec!F$34)</f>
        <v>2.2815550201847024</v>
      </c>
      <c r="G103" s="296">
        <f>IF(G$34=0,0,G$34/OIS_fec!G$34)</f>
        <v>2.2405289673482041</v>
      </c>
      <c r="H103" s="296">
        <f>IF(H$34=0,0,H$34/OIS_fec!H$34)</f>
        <v>2.1496616303894682</v>
      </c>
      <c r="I103" s="296">
        <f>IF(I$34=0,0,I$34/OIS_fec!I$34)</f>
        <v>2.253827740029847</v>
      </c>
      <c r="J103" s="296">
        <f>IF(J$34=0,0,J$34/OIS_fec!J$34)</f>
        <v>2.2067489119241341</v>
      </c>
      <c r="K103" s="296">
        <f>IF(K$34=0,0,K$34/OIS_fec!K$34)</f>
        <v>2.218539482959784</v>
      </c>
      <c r="L103" s="296">
        <f>IF(L$34=0,0,L$34/OIS_fec!L$34)</f>
        <v>2.2318009076644874</v>
      </c>
      <c r="M103" s="296">
        <f>IF(M$34=0,0,M$34/OIS_fec!M$34)</f>
        <v>2.1752405172341343</v>
      </c>
      <c r="N103" s="296">
        <f>IF(N$34=0,0,N$34/OIS_fec!N$34)</f>
        <v>2.1814068696382618</v>
      </c>
      <c r="O103" s="296">
        <f>IF(O$34=0,0,O$34/OIS_fec!O$34)</f>
        <v>2.0866901461606369</v>
      </c>
      <c r="P103" s="296">
        <f>IF(P$34=0,0,P$34/OIS_fec!P$34)</f>
        <v>2.0799433341087736</v>
      </c>
      <c r="Q103" s="296">
        <f>IF(Q$34=0,0,Q$34/OIS_fec!Q$34)</f>
        <v>1.9299403348734203</v>
      </c>
    </row>
    <row r="104" spans="1:17" x14ac:dyDescent="0.25">
      <c r="A104" s="127" t="s">
        <v>321</v>
      </c>
      <c r="B104" s="296">
        <f>IF(B$53=0,0,B$53/OIS_fec!B$53)</f>
        <v>0.54269247250077368</v>
      </c>
      <c r="C104" s="296">
        <f>IF(C$53=0,0,C$53/OIS_fec!C$53)</f>
        <v>0.64317482799413872</v>
      </c>
      <c r="D104" s="296">
        <f>IF(D$53=0,0,D$53/OIS_fec!D$53)</f>
        <v>0.65877568050438962</v>
      </c>
      <c r="E104" s="296">
        <f>IF(E$53=0,0,E$53/OIS_fec!E$53)</f>
        <v>0.66894024576806266</v>
      </c>
      <c r="F104" s="296">
        <f>IF(F$53=0,0,F$53/OIS_fec!F$53)</f>
        <v>0.65614357993827233</v>
      </c>
      <c r="G104" s="296">
        <f>IF(G$53=0,0,G$53/OIS_fec!G$53)</f>
        <v>0.65420803442652364</v>
      </c>
      <c r="H104" s="296">
        <f>IF(H$53=0,0,H$53/OIS_fec!H$53)</f>
        <v>0.61727965928795936</v>
      </c>
      <c r="I104" s="296">
        <f>IF(I$53=0,0,I$53/OIS_fec!I$53)</f>
        <v>0.6570635914333065</v>
      </c>
      <c r="J104" s="296">
        <f>IF(J$53=0,0,J$53/OIS_fec!J$53)</f>
        <v>0.65136618182782247</v>
      </c>
      <c r="K104" s="296">
        <f>IF(K$53=0,0,K$53/OIS_fec!K$53)</f>
        <v>0.65314968980113375</v>
      </c>
      <c r="L104" s="296">
        <f>IF(L$53=0,0,L$53/OIS_fec!L$53)</f>
        <v>0.65511085356857024</v>
      </c>
      <c r="M104" s="296">
        <f>IF(M$53=0,0,M$53/OIS_fec!M$53)</f>
        <v>0.64470892029016391</v>
      </c>
      <c r="N104" s="296">
        <f>IF(N$53=0,0,N$53/OIS_fec!N$53)</f>
        <v>0.64124013199491836</v>
      </c>
      <c r="O104" s="296">
        <f>IF(O$53=0,0,O$53/OIS_fec!O$53)</f>
        <v>0.63131516414076694</v>
      </c>
      <c r="P104" s="296">
        <f>IF(P$53=0,0,P$53/OIS_fec!P$53)</f>
        <v>0.63094599156149078</v>
      </c>
      <c r="Q104" s="296">
        <f>IF(Q$53=0,0,Q$53/OIS_fec!Q$53)</f>
        <v>0.60570717666575635</v>
      </c>
    </row>
    <row r="105" spans="1:17" x14ac:dyDescent="0.25">
      <c r="A105" s="127" t="s">
        <v>320</v>
      </c>
      <c r="B105" s="296">
        <f>IF(B$67=0,0,B$67/OIS_fec!B$67)</f>
        <v>3.1024188000000006</v>
      </c>
      <c r="C105" s="296">
        <f>IF(C$67=0,0,C$67/OIS_fec!C$67)</f>
        <v>3.1024188000000001</v>
      </c>
      <c r="D105" s="296">
        <f>IF(D$67=0,0,D$67/OIS_fec!D$67)</f>
        <v>3.1024188000000001</v>
      </c>
      <c r="E105" s="296">
        <f>IF(E$67=0,0,E$67/OIS_fec!E$67)</f>
        <v>3.1024188000000001</v>
      </c>
      <c r="F105" s="296">
        <f>IF(F$67=0,0,F$67/OIS_fec!F$67)</f>
        <v>3.1024188000000001</v>
      </c>
      <c r="G105" s="296">
        <f>IF(G$67=0,0,G$67/OIS_fec!G$67)</f>
        <v>3.1024188000000006</v>
      </c>
      <c r="H105" s="296">
        <f>IF(H$67=0,0,H$67/OIS_fec!H$67)</f>
        <v>3.1024188000000001</v>
      </c>
      <c r="I105" s="296">
        <f>IF(I$67=0,0,I$67/OIS_fec!I$67)</f>
        <v>3.1024188000000006</v>
      </c>
      <c r="J105" s="296">
        <f>IF(J$67=0,0,J$67/OIS_fec!J$67)</f>
        <v>3.1024187999999997</v>
      </c>
      <c r="K105" s="296">
        <f>IF(K$67=0,0,K$67/OIS_fec!K$67)</f>
        <v>3.1024187999999997</v>
      </c>
      <c r="L105" s="296">
        <f>IF(L$67=0,0,L$67/OIS_fec!L$67)</f>
        <v>3.1024187999999997</v>
      </c>
      <c r="M105" s="296">
        <f>IF(M$67=0,0,M$67/OIS_fec!M$67)</f>
        <v>3.1024188000000001</v>
      </c>
      <c r="N105" s="296">
        <f>IF(N$67=0,0,N$67/OIS_fec!N$67)</f>
        <v>3.1024188000000006</v>
      </c>
      <c r="O105" s="296">
        <f>IF(O$67=0,0,O$67/OIS_fec!O$67)</f>
        <v>3.0713734930680525</v>
      </c>
      <c r="P105" s="296">
        <f>IF(P$67=0,0,P$67/OIS_fec!P$67)</f>
        <v>3.0610610325432477</v>
      </c>
      <c r="Q105" s="296">
        <f>IF(Q$67=0,0,Q$67/OIS_fec!Q$67)</f>
        <v>3.0548702422476488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2018-07-16T15:39:07Z</dcterms:created>
  <dcterms:modified xsi:type="dcterms:W3CDTF">2018-07-16T15:39:07Z</dcterms:modified>
</cp:coreProperties>
</file>